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1\1\__КРЕДИТЫ\Размещение на портал бюджетный отдел\2022 год\Деятельность-Межбюджетные отношения\"/>
    </mc:Choice>
  </mc:AlternateContent>
  <xr:revisionPtr revIDLastSave="0" documentId="13_ncr:1_{7615450A-E78F-48CA-BAB4-B5DECC842506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МБТ" sheetId="1" r:id="rId1"/>
  </sheets>
  <externalReferences>
    <externalReference r:id="rId2"/>
  </externalReferences>
  <definedNames>
    <definedName name="_xlnm.Print_Area" localSheetId="0">МБТ!$A$1:$P$38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K28" i="1"/>
  <c r="J28" i="1"/>
  <c r="I28" i="1"/>
  <c r="H2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8" i="1"/>
  <c r="J8" i="1"/>
  <c r="K8" i="1"/>
  <c r="H8" i="1"/>
  <c r="B35" i="1"/>
  <c r="F29" i="1"/>
  <c r="E29" i="1"/>
  <c r="D29" i="1"/>
  <c r="C29" i="1"/>
  <c r="F28" i="1"/>
  <c r="E28" i="1"/>
  <c r="D28" i="1"/>
  <c r="C2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D8" i="1"/>
  <c r="E8" i="1"/>
  <c r="F8" i="1"/>
  <c r="C8" i="1"/>
  <c r="D26" i="1" l="1"/>
  <c r="C26" i="1"/>
  <c r="F26" i="1"/>
  <c r="E26" i="1"/>
  <c r="B29" i="1"/>
  <c r="B28" i="1"/>
  <c r="B30" i="1" s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C30" i="1"/>
  <c r="D30" i="1"/>
  <c r="E30" i="1"/>
  <c r="F30" i="1"/>
  <c r="F33" i="1" l="1"/>
  <c r="C33" i="1"/>
  <c r="E33" i="1"/>
  <c r="D33" i="1"/>
  <c r="B26" i="1"/>
  <c r="B33" i="1" s="1"/>
  <c r="P29" i="1"/>
  <c r="O29" i="1"/>
  <c r="N29" i="1"/>
  <c r="M29" i="1"/>
  <c r="P28" i="1"/>
  <c r="O28" i="1"/>
  <c r="N28" i="1"/>
  <c r="M2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P8" i="1"/>
  <c r="O8" i="1"/>
  <c r="N8" i="1"/>
  <c r="M8" i="1"/>
  <c r="K30" i="1" l="1"/>
  <c r="P30" i="1" s="1"/>
  <c r="J30" i="1"/>
  <c r="O30" i="1" s="1"/>
  <c r="K26" i="1"/>
  <c r="P26" i="1" s="1"/>
  <c r="H30" i="1"/>
  <c r="M30" i="1" s="1"/>
  <c r="J26" i="1"/>
  <c r="O26" i="1" s="1"/>
  <c r="H26" i="1" l="1"/>
  <c r="K33" i="1"/>
  <c r="P33" i="1" s="1"/>
  <c r="J33" i="1"/>
  <c r="O33" i="1" s="1"/>
  <c r="H33" i="1" l="1"/>
  <c r="M33" i="1" s="1"/>
  <c r="M26" i="1"/>
  <c r="G13" i="1"/>
  <c r="L13" i="1" s="1"/>
  <c r="G19" i="1"/>
  <c r="L19" i="1" s="1"/>
  <c r="G16" i="1"/>
  <c r="L16" i="1" s="1"/>
  <c r="G11" i="1"/>
  <c r="L11" i="1" s="1"/>
  <c r="G22" i="1" l="1"/>
  <c r="L22" i="1" s="1"/>
  <c r="G23" i="1"/>
  <c r="L23" i="1" s="1"/>
  <c r="G14" i="1" l="1"/>
  <c r="L14" i="1" s="1"/>
  <c r="G29" i="1" l="1"/>
  <c r="L29" i="1" s="1"/>
  <c r="G18" i="1" l="1"/>
  <c r="L18" i="1" s="1"/>
  <c r="G9" i="1"/>
  <c r="L9" i="1" s="1"/>
  <c r="I30" i="1" l="1"/>
  <c r="N30" i="1" s="1"/>
  <c r="G28" i="1"/>
  <c r="G30" i="1" l="1"/>
  <c r="L30" i="1" s="1"/>
  <c r="L28" i="1"/>
  <c r="G21" i="1"/>
  <c r="L21" i="1" s="1"/>
  <c r="G20" i="1" l="1"/>
  <c r="L20" i="1" s="1"/>
  <c r="G24" i="1"/>
  <c r="L24" i="1" s="1"/>
  <c r="G15" i="1"/>
  <c r="L15" i="1" s="1"/>
  <c r="G17" i="1"/>
  <c r="L17" i="1" s="1"/>
  <c r="G25" i="1"/>
  <c r="L25" i="1" s="1"/>
  <c r="G12" i="1"/>
  <c r="L12" i="1" s="1"/>
  <c r="G8" i="1" l="1"/>
  <c r="L8" i="1" s="1"/>
  <c r="G10" i="1" l="1"/>
  <c r="I26" i="1"/>
  <c r="I33" i="1" l="1"/>
  <c r="N33" i="1" s="1"/>
  <c r="N26" i="1"/>
  <c r="G26" i="1"/>
  <c r="L10" i="1"/>
  <c r="G33" i="1" l="1"/>
  <c r="G35" i="1" s="1"/>
  <c r="L26" i="1"/>
  <c r="L33" i="1" l="1"/>
</calcChain>
</file>

<file path=xl/sharedStrings.xml><?xml version="1.0" encoding="utf-8"?>
<sst xmlns="http://schemas.openxmlformats.org/spreadsheetml/2006/main" count="52" uniqueCount="40">
  <si>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</si>
  <si>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</si>
  <si>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</si>
  <si>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</si>
  <si>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</si>
  <si>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</si>
  <si>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</si>
  <si>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</si>
  <si>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</si>
  <si>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</si>
  <si>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</si>
  <si>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</si>
  <si>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</si>
  <si>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</si>
  <si>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</si>
  <si>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</si>
  <si>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</si>
  <si>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</si>
  <si>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</si>
  <si>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</si>
  <si>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</si>
  <si>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</si>
  <si>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</si>
  <si>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</si>
  <si>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</si>
  <si>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</si>
  <si>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</si>
  <si>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</si>
  <si>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</si>
  <si>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</si>
  <si>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</si>
  <si>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Исполнено</t>
  </si>
  <si>
    <t>Годовой  план</t>
  </si>
  <si>
    <t>Процент  выполнения  плана, %</t>
  </si>
  <si>
    <t>Распределение  трансфертов  утверждено:</t>
  </si>
  <si>
    <t>ОБЪЕМ  МЕЖБЮДЖЕТНЫХ  ТРАНСФЕРТОВ,  ПРЕДОСТАВЛЕННЫХ  ИЗ  ОБЛАСТНОГО  БЮДЖЕТА  БЮДЖЕТАМ  МУНИЦИПАЛЬНЫХ  ОБРАЗОВАНИЙ  В  2021  ГОДУ</t>
  </si>
  <si>
    <t>Постановления  администрации  Липецкой  области   "Об утверждении распределения иных межбюджетных трансфертов из областного бюджета местным бюджетам"</t>
  </si>
  <si>
    <t>Постановления  администрации  Липецкой  области   "Об внесении изменений в распределение объемов субсидий между муниципальными образованиями"</t>
  </si>
  <si>
    <t>Постановления администрации Липецкой области "О распределении  дотаций  местным  бюджетам  на  поддержку  мер  по  обеспечению  сбалансированности  местных  бюджетов  из  областного  бюджета", "О распределении иных дотаций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округов, муниципальных районов и поселений Липецкой области"</t>
  </si>
  <si>
    <t>Закон  Липецкой  области  от  18.12.2020  года  № 470-ОЗ  "Об областном бюджете на 2021 год и на плановый период 2022 и 2023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</si>
</sst>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 applyAlignment="1">
      <alignment horizontal="left"/>
    </xf>
    <xf numFmtId="166" fontId="2" fillId="0" borderId="0" xfId="0" applyNumberFormat="1" applyFont="1"/>
    <xf numFmtId="164" fontId="3" fillId="0" borderId="0" xfId="0" applyNumberFormat="1" applyFont="1"/>
    <xf numFmtId="165" fontId="4" fillId="0" borderId="5" xfId="0" applyNumberFormat="1" applyFont="1" applyBorder="1"/>
    <xf numFmtId="165" fontId="4" fillId="0" borderId="13" xfId="1" applyNumberFormat="1" applyFont="1" applyBorder="1"/>
    <xf numFmtId="165" fontId="4" fillId="0" borderId="5" xfId="1" applyNumberFormat="1" applyFont="1" applyBorder="1"/>
    <xf numFmtId="165" fontId="4" fillId="2" borderId="5" xfId="0" applyNumberFormat="1" applyFont="1" applyFill="1" applyBorder="1"/>
    <xf numFmtId="165" fontId="4" fillId="0" borderId="6" xfId="0" applyNumberFormat="1" applyFont="1" applyBorder="1"/>
    <xf numFmtId="165" fontId="4" fillId="0" borderId="10" xfId="0" applyNumberFormat="1" applyFont="1" applyBorder="1"/>
    <xf numFmtId="165" fontId="4" fillId="2" borderId="12" xfId="0" applyNumberFormat="1" applyFont="1" applyFill="1" applyBorder="1"/>
    <xf numFmtId="165" fontId="4" fillId="0" borderId="11" xfId="0" applyNumberFormat="1" applyFont="1" applyBorder="1"/>
    <xf numFmtId="165" fontId="4" fillId="0" borderId="3" xfId="0" applyNumberFormat="1" applyFont="1" applyBorder="1"/>
    <xf numFmtId="165" fontId="4" fillId="0" borderId="16" xfId="0" applyNumberFormat="1" applyFont="1" applyBorder="1"/>
    <xf numFmtId="165" fontId="4" fillId="2" borderId="11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4" fillId="0" borderId="12" xfId="0" applyNumberFormat="1" applyFont="1" applyBorder="1"/>
    <xf numFmtId="165" fontId="4" fillId="0" borderId="9" xfId="0" applyNumberFormat="1" applyFont="1" applyBorder="1"/>
    <xf numFmtId="165" fontId="4" fillId="0" borderId="0" xfId="0" applyNumberFormat="1" applyFont="1" applyBorder="1"/>
    <xf numFmtId="165" fontId="4" fillId="0" borderId="12" xfId="1" applyNumberFormat="1" applyFont="1" applyBorder="1"/>
    <xf numFmtId="165" fontId="4" fillId="2" borderId="12" xfId="1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5" fontId="4" fillId="0" borderId="17" xfId="0" applyNumberFormat="1" applyFont="1" applyBorder="1"/>
    <xf numFmtId="165" fontId="4" fillId="0" borderId="23" xfId="1" applyNumberFormat="1" applyFont="1" applyBorder="1"/>
    <xf numFmtId="165" fontId="4" fillId="0" borderId="24" xfId="1" applyNumberFormat="1" applyFont="1" applyBorder="1"/>
    <xf numFmtId="165" fontId="4" fillId="0" borderId="0" xfId="1" applyNumberFormat="1" applyFont="1" applyBorder="1"/>
    <xf numFmtId="0" fontId="4" fillId="0" borderId="2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1%20%20&#1043;&#1054;&#1044;/&#1055;&#1088;&#1086;&#1074;&#1077;&#1088;&#1086;&#1095;&#1085;&#1072;&#1103;%20%20&#1090;&#1072;&#1073;&#1083;&#1080;&#1094;&#1072;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Субсидия"/>
      <sheetName val="Нераспределенные  иные  МБТ"/>
      <sheetName val="субсидия  ВР 522"/>
      <sheetName val="Федеральная  субсидия"/>
    </sheetNames>
    <sheetDataSet>
      <sheetData sheetId="0"/>
      <sheetData sheetId="1"/>
      <sheetData sheetId="2"/>
      <sheetData sheetId="3"/>
      <sheetData sheetId="4">
        <row r="11">
          <cell r="C11">
            <v>138405346</v>
          </cell>
          <cell r="D11">
            <v>68530880.349999994</v>
          </cell>
          <cell r="E11">
            <v>165437192.44</v>
          </cell>
          <cell r="F11">
            <v>12502738.02</v>
          </cell>
          <cell r="AG11">
            <v>138405346</v>
          </cell>
          <cell r="AH11">
            <v>63618832.75</v>
          </cell>
          <cell r="AI11">
            <v>163453923.76999998</v>
          </cell>
          <cell r="AJ11">
            <v>12386884.25</v>
          </cell>
        </row>
        <row r="12">
          <cell r="C12">
            <v>236796312</v>
          </cell>
          <cell r="D12">
            <v>674933177.72000003</v>
          </cell>
          <cell r="E12">
            <v>675815534.01999998</v>
          </cell>
          <cell r="F12">
            <v>135156739.26999998</v>
          </cell>
          <cell r="AG12">
            <v>236796312</v>
          </cell>
          <cell r="AH12">
            <v>674266271.46000004</v>
          </cell>
          <cell r="AI12">
            <v>667382407.91999996</v>
          </cell>
          <cell r="AJ12">
            <v>135156739.26999998</v>
          </cell>
        </row>
        <row r="13">
          <cell r="C13">
            <v>213669055</v>
          </cell>
          <cell r="D13">
            <v>358855053.42000002</v>
          </cell>
          <cell r="E13">
            <v>385919337.36000007</v>
          </cell>
          <cell r="F13">
            <v>52409216.140000001</v>
          </cell>
          <cell r="AG13">
            <v>213669055</v>
          </cell>
          <cell r="AH13">
            <v>329310350.25999999</v>
          </cell>
          <cell r="AI13">
            <v>379571840.74999988</v>
          </cell>
          <cell r="AJ13">
            <v>51875334.5</v>
          </cell>
        </row>
        <row r="14">
          <cell r="C14">
            <v>90674420</v>
          </cell>
          <cell r="D14">
            <v>149048261.03</v>
          </cell>
          <cell r="E14">
            <v>368626671.65000004</v>
          </cell>
          <cell r="F14">
            <v>27212695.539999999</v>
          </cell>
          <cell r="AG14">
            <v>90674420</v>
          </cell>
          <cell r="AH14">
            <v>92777222.429999992</v>
          </cell>
          <cell r="AI14">
            <v>366118509.35000002</v>
          </cell>
          <cell r="AJ14">
            <v>27202808.539999999</v>
          </cell>
        </row>
        <row r="15">
          <cell r="C15">
            <v>356622844</v>
          </cell>
          <cell r="D15">
            <v>329070869.62</v>
          </cell>
          <cell r="E15">
            <v>352824146.57000005</v>
          </cell>
          <cell r="F15">
            <v>54028795.719999999</v>
          </cell>
          <cell r="AG15">
            <v>356622844</v>
          </cell>
          <cell r="AH15">
            <v>322429107.96000004</v>
          </cell>
          <cell r="AI15">
            <v>351512952.99000001</v>
          </cell>
          <cell r="AJ15">
            <v>53917797.619999997</v>
          </cell>
        </row>
        <row r="16">
          <cell r="C16">
            <v>103972064</v>
          </cell>
          <cell r="D16">
            <v>85412716.299999997</v>
          </cell>
          <cell r="E16">
            <v>233960177.82000002</v>
          </cell>
          <cell r="F16">
            <v>30183746.299999997</v>
          </cell>
          <cell r="AG16">
            <v>103972064</v>
          </cell>
          <cell r="AH16">
            <v>84093193.189999998</v>
          </cell>
          <cell r="AI16">
            <v>232421966.78999999</v>
          </cell>
          <cell r="AJ16">
            <v>30154617.089999996</v>
          </cell>
        </row>
        <row r="17">
          <cell r="C17">
            <v>97472946</v>
          </cell>
          <cell r="D17">
            <v>317521851.92999995</v>
          </cell>
          <cell r="E17">
            <v>360088515.80000001</v>
          </cell>
          <cell r="F17">
            <v>90089296.519999996</v>
          </cell>
          <cell r="AG17">
            <v>97472946</v>
          </cell>
          <cell r="AH17">
            <v>165026042.28999999</v>
          </cell>
          <cell r="AI17">
            <v>357322278.91000003</v>
          </cell>
          <cell r="AJ17">
            <v>90053758.539999992</v>
          </cell>
        </row>
        <row r="18">
          <cell r="C18">
            <v>215685860</v>
          </cell>
          <cell r="D18">
            <v>99733213.249999985</v>
          </cell>
          <cell r="E18">
            <v>306484809.31999999</v>
          </cell>
          <cell r="F18">
            <v>22411087.34</v>
          </cell>
          <cell r="AG18">
            <v>215685860</v>
          </cell>
          <cell r="AH18">
            <v>95795473.279999986</v>
          </cell>
          <cell r="AI18">
            <v>302070364.62</v>
          </cell>
          <cell r="AJ18">
            <v>22286940.760000002</v>
          </cell>
        </row>
        <row r="19">
          <cell r="C19">
            <v>156287754</v>
          </cell>
          <cell r="D19">
            <v>89911965.569999993</v>
          </cell>
          <cell r="E19">
            <v>222039345.06999999</v>
          </cell>
          <cell r="F19">
            <v>32841079.93</v>
          </cell>
          <cell r="AG19">
            <v>156287754</v>
          </cell>
          <cell r="AH19">
            <v>88244343.539999992</v>
          </cell>
          <cell r="AI19">
            <v>219540389.16999999</v>
          </cell>
          <cell r="AJ19">
            <v>32841079.93</v>
          </cell>
        </row>
        <row r="20">
          <cell r="C20">
            <v>111589509</v>
          </cell>
          <cell r="D20">
            <v>75845243.510000005</v>
          </cell>
          <cell r="E20">
            <v>185796345.52000001</v>
          </cell>
          <cell r="F20">
            <v>13171243.189999999</v>
          </cell>
          <cell r="AG20">
            <v>111589509</v>
          </cell>
          <cell r="AH20">
            <v>75679983.25</v>
          </cell>
          <cell r="AI20">
            <v>181681850.85999998</v>
          </cell>
          <cell r="AJ20">
            <v>13107807.949999999</v>
          </cell>
        </row>
        <row r="21">
          <cell r="C21">
            <v>224117802</v>
          </cell>
          <cell r="D21">
            <v>322753043.96000004</v>
          </cell>
          <cell r="E21">
            <v>436050595.80000007</v>
          </cell>
          <cell r="F21">
            <v>124674267.98999999</v>
          </cell>
          <cell r="AG21">
            <v>224117802</v>
          </cell>
          <cell r="AH21">
            <v>179082972.59</v>
          </cell>
          <cell r="AI21">
            <v>429145521.22000003</v>
          </cell>
          <cell r="AJ21">
            <v>124573806.3</v>
          </cell>
        </row>
        <row r="22">
          <cell r="C22">
            <v>89906962</v>
          </cell>
          <cell r="D22">
            <v>81629154.549999997</v>
          </cell>
          <cell r="E22">
            <v>269278691.72000003</v>
          </cell>
          <cell r="F22">
            <v>25688126.93</v>
          </cell>
          <cell r="AG22">
            <v>89906962</v>
          </cell>
          <cell r="AH22">
            <v>79907569.729999989</v>
          </cell>
          <cell r="AI22">
            <v>266333774.53</v>
          </cell>
          <cell r="AJ22">
            <v>25620037.859999999</v>
          </cell>
        </row>
        <row r="23">
          <cell r="C23">
            <v>119437375.99999999</v>
          </cell>
          <cell r="D23">
            <v>140987711.48000002</v>
          </cell>
          <cell r="E23">
            <v>633486083.29999983</v>
          </cell>
          <cell r="F23">
            <v>35733024.840000004</v>
          </cell>
          <cell r="AG23">
            <v>119437375.99999999</v>
          </cell>
          <cell r="AH23">
            <v>140672890.19000003</v>
          </cell>
          <cell r="AI23">
            <v>624398689.47000015</v>
          </cell>
          <cell r="AJ23">
            <v>35406975.370000005</v>
          </cell>
        </row>
        <row r="24">
          <cell r="C24">
            <v>115154217</v>
          </cell>
          <cell r="D24">
            <v>99599484.780000001</v>
          </cell>
          <cell r="E24">
            <v>219048280.40999997</v>
          </cell>
          <cell r="F24">
            <v>60475918.140000001</v>
          </cell>
          <cell r="AG24">
            <v>115154217</v>
          </cell>
          <cell r="AH24">
            <v>98777468.299999982</v>
          </cell>
          <cell r="AI24">
            <v>217404249.48999995</v>
          </cell>
          <cell r="AJ24">
            <v>60284461.82</v>
          </cell>
        </row>
        <row r="25">
          <cell r="C25">
            <v>76708492</v>
          </cell>
          <cell r="D25">
            <v>62951746.490000002</v>
          </cell>
          <cell r="E25">
            <v>301638160.94</v>
          </cell>
          <cell r="F25">
            <v>16569327.5</v>
          </cell>
          <cell r="AG25">
            <v>76708492</v>
          </cell>
          <cell r="AH25">
            <v>61081858.120000012</v>
          </cell>
          <cell r="AI25">
            <v>299419530.37</v>
          </cell>
          <cell r="AJ25">
            <v>16307472.869999999</v>
          </cell>
        </row>
        <row r="26">
          <cell r="C26">
            <v>294704996</v>
          </cell>
          <cell r="D26">
            <v>102645030.51000001</v>
          </cell>
          <cell r="E26">
            <v>468474588.88000005</v>
          </cell>
          <cell r="F26">
            <v>115301703.34999999</v>
          </cell>
          <cell r="AG26">
            <v>294704996</v>
          </cell>
          <cell r="AH26">
            <v>101596332.21999998</v>
          </cell>
          <cell r="AI26">
            <v>465655243.17000002</v>
          </cell>
          <cell r="AJ26">
            <v>115212955.16</v>
          </cell>
        </row>
        <row r="27">
          <cell r="C27">
            <v>157894046</v>
          </cell>
          <cell r="D27">
            <v>348488971.34999996</v>
          </cell>
          <cell r="E27">
            <v>234482485.85999998</v>
          </cell>
          <cell r="F27">
            <v>17169388.399999999</v>
          </cell>
          <cell r="AG27">
            <v>157894046</v>
          </cell>
          <cell r="AH27">
            <v>342103509.78000003</v>
          </cell>
          <cell r="AI27">
            <v>231773386.19</v>
          </cell>
          <cell r="AJ27">
            <v>17145780.539999999</v>
          </cell>
        </row>
        <row r="28">
          <cell r="C28">
            <v>121773738</v>
          </cell>
          <cell r="D28">
            <v>128025432.25000001</v>
          </cell>
          <cell r="E28">
            <v>338741609.01999998</v>
          </cell>
          <cell r="F28">
            <v>88403992.280000001</v>
          </cell>
          <cell r="AG28">
            <v>121773738</v>
          </cell>
          <cell r="AH28">
            <v>125004496.17000002</v>
          </cell>
          <cell r="AI28">
            <v>336215112.17999995</v>
          </cell>
          <cell r="AJ28">
            <v>72675446.329999998</v>
          </cell>
        </row>
        <row r="31">
          <cell r="C31">
            <v>404621929.99999994</v>
          </cell>
          <cell r="D31">
            <v>506903109.78000009</v>
          </cell>
          <cell r="E31">
            <v>924785591.59000003</v>
          </cell>
          <cell r="F31">
            <v>221634657.87</v>
          </cell>
          <cell r="AG31">
            <v>404621929.99999994</v>
          </cell>
          <cell r="AH31">
            <v>387151240.17999995</v>
          </cell>
          <cell r="AI31">
            <v>918121182.81000018</v>
          </cell>
          <cell r="AJ31">
            <v>221416085.69</v>
          </cell>
        </row>
        <row r="32">
          <cell r="C32">
            <v>1347034688</v>
          </cell>
          <cell r="D32">
            <v>2289957424.3299999</v>
          </cell>
          <cell r="E32">
            <v>5101748811.2399988</v>
          </cell>
          <cell r="F32">
            <v>864871267.16000009</v>
          </cell>
          <cell r="AG32">
            <v>1347034688</v>
          </cell>
          <cell r="AH32">
            <v>2192179773.1299996</v>
          </cell>
          <cell r="AI32">
            <v>5062024979</v>
          </cell>
          <cell r="AJ32">
            <v>859519990.03999996</v>
          </cell>
        </row>
        <row r="36">
          <cell r="B36">
            <v>25230589985.940002</v>
          </cell>
          <cell r="AF36">
            <v>24460044221.809998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38"/>
  <sheetViews>
    <sheetView tabSelected="1" topLeftCell="A2" zoomScale="60" zoomScaleNormal="60" zoomScaleSheetLayoutView="50" workbookViewId="0">
      <pane xSplit="1" ySplit="6" topLeftCell="B35" activePane="bottomRight" state="frozen"/>
      <selection activeCell="A2" sqref="A2"/>
      <selection pane="topRight" activeCell="C2" sqref="C2"/>
      <selection pane="bottomLeft" activeCell="A8" sqref="A8"/>
      <selection pane="bottomRight" activeCell="C38" sqref="C38"/>
    </sheetView>
  </sheetViews>
  <sheetFormatPr defaultColWidth="9.08984375" defaultRowHeight="14" x14ac:dyDescent="0.3"/>
  <cols>
    <col min="1" max="1" width="24.90625" style="1" customWidth="1"/>
    <col min="2" max="2" width="18.81640625" style="1" customWidth="1"/>
    <col min="3" max="3" width="28.1796875" style="1" customWidth="1"/>
    <col min="4" max="4" width="19.453125" style="1" customWidth="1"/>
    <col min="5" max="5" width="19.08984375" style="1" customWidth="1"/>
    <col min="6" max="6" width="18.6328125" style="1" customWidth="1"/>
    <col min="7" max="7" width="18.08984375" style="1" customWidth="1"/>
    <col min="8" max="10" width="17.6328125" style="1" customWidth="1"/>
    <col min="11" max="11" width="18.1796875" style="1" customWidth="1"/>
    <col min="12" max="12" width="9.90625" style="1" customWidth="1"/>
    <col min="13" max="13" width="10.26953125" style="1" customWidth="1"/>
    <col min="14" max="14" width="11.54296875" style="1" customWidth="1"/>
    <col min="15" max="15" width="11.81640625" style="1" customWidth="1"/>
    <col min="16" max="16" width="17.1796875" style="1" customWidth="1"/>
    <col min="17" max="16384" width="9.08984375" style="1"/>
  </cols>
  <sheetData>
    <row r="1" spans="1:16" x14ac:dyDescent="0.3">
      <c r="G1" s="2"/>
      <c r="H1" s="2"/>
    </row>
    <row r="2" spans="1:16" ht="15.5" x14ac:dyDescent="0.3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4" spans="1:16" ht="14.5" thickBot="1" x14ac:dyDescent="0.35">
      <c r="N4" s="1" t="s">
        <v>0</v>
      </c>
    </row>
    <row r="5" spans="1:16" ht="14.5" thickBot="1" x14ac:dyDescent="0.35">
      <c r="A5" s="39" t="s">
        <v>1</v>
      </c>
      <c r="B5" s="44" t="s">
        <v>32</v>
      </c>
      <c r="C5" s="41"/>
      <c r="D5" s="41"/>
      <c r="E5" s="41"/>
      <c r="F5" s="42"/>
      <c r="G5" s="44" t="s">
        <v>31</v>
      </c>
      <c r="H5" s="41"/>
      <c r="I5" s="41"/>
      <c r="J5" s="41"/>
      <c r="K5" s="42"/>
      <c r="L5" s="51" t="s">
        <v>33</v>
      </c>
      <c r="M5" s="52"/>
      <c r="N5" s="52"/>
      <c r="O5" s="52"/>
      <c r="P5" s="53"/>
    </row>
    <row r="6" spans="1:16" ht="13.5" customHeight="1" thickBot="1" x14ac:dyDescent="0.35">
      <c r="A6" s="43"/>
      <c r="B6" s="39" t="s">
        <v>2</v>
      </c>
      <c r="C6" s="41" t="s">
        <v>3</v>
      </c>
      <c r="D6" s="41"/>
      <c r="E6" s="41"/>
      <c r="F6" s="42"/>
      <c r="G6" s="39" t="s">
        <v>2</v>
      </c>
      <c r="H6" s="41" t="s">
        <v>3</v>
      </c>
      <c r="I6" s="41"/>
      <c r="J6" s="41"/>
      <c r="K6" s="42"/>
      <c r="L6" s="54" t="s">
        <v>2</v>
      </c>
      <c r="M6" s="52" t="s">
        <v>3</v>
      </c>
      <c r="N6" s="52"/>
      <c r="O6" s="52"/>
      <c r="P6" s="53"/>
    </row>
    <row r="7" spans="1:16" ht="42.5" thickBot="1" x14ac:dyDescent="0.35">
      <c r="A7" s="40"/>
      <c r="B7" s="40"/>
      <c r="C7" s="4" t="s">
        <v>4</v>
      </c>
      <c r="D7" s="3" t="s">
        <v>6</v>
      </c>
      <c r="E7" s="4" t="s">
        <v>5</v>
      </c>
      <c r="F7" s="56" t="s">
        <v>30</v>
      </c>
      <c r="G7" s="40"/>
      <c r="H7" s="4" t="s">
        <v>4</v>
      </c>
      <c r="I7" s="3" t="s">
        <v>6</v>
      </c>
      <c r="J7" s="4" t="s">
        <v>5</v>
      </c>
      <c r="K7" s="56" t="s">
        <v>30</v>
      </c>
      <c r="L7" s="55"/>
      <c r="M7" s="5" t="s">
        <v>4</v>
      </c>
      <c r="N7" s="6" t="s">
        <v>6</v>
      </c>
      <c r="O7" s="5" t="s">
        <v>5</v>
      </c>
      <c r="P7" s="6" t="s">
        <v>30</v>
      </c>
    </row>
    <row r="8" spans="1:16" ht="21" customHeight="1" x14ac:dyDescent="0.35">
      <c r="A8" s="7" t="s">
        <v>7</v>
      </c>
      <c r="B8" s="17">
        <f t="shared" ref="B8:B25" si="0">SUM(C8:F8)</f>
        <v>384876.15680999996</v>
      </c>
      <c r="C8" s="19">
        <f>'[1]Район  и  поселения'!C11/1000</f>
        <v>138405.34599999999</v>
      </c>
      <c r="D8" s="18">
        <f>'[1]Район  и  поселения'!D11/1000</f>
        <v>68530.880349999992</v>
      </c>
      <c r="E8" s="19">
        <f>'[1]Район  и  поселения'!E11/1000</f>
        <v>165437.19243999998</v>
      </c>
      <c r="F8" s="18">
        <f>'[1]Район  и  поселения'!F11/1000</f>
        <v>12502.738019999999</v>
      </c>
      <c r="G8" s="17">
        <f t="shared" ref="G8:G25" si="1">SUM(H8:K8)</f>
        <v>377864.98676999996</v>
      </c>
      <c r="H8" s="19">
        <f>'[1]Район  и  поселения'!AG11/1000</f>
        <v>138405.34599999999</v>
      </c>
      <c r="I8" s="18">
        <f>'[1]Район  и  поселения'!AH11/1000</f>
        <v>63618.832750000001</v>
      </c>
      <c r="J8" s="19">
        <f>'[1]Район  и  поселения'!AI11/1000</f>
        <v>163453.92376999999</v>
      </c>
      <c r="K8" s="18">
        <f>'[1]Район  и  поселения'!AJ11/1000</f>
        <v>12386.884249999999</v>
      </c>
      <c r="L8" s="20">
        <f>G8/B8*100</f>
        <v>98.17833089529077</v>
      </c>
      <c r="M8" s="20">
        <f t="shared" ref="M8:P8" si="2">H8/C8*100</f>
        <v>100</v>
      </c>
      <c r="N8" s="20">
        <f t="shared" si="2"/>
        <v>92.832358821434596</v>
      </c>
      <c r="O8" s="20">
        <f t="shared" si="2"/>
        <v>98.801195401862685</v>
      </c>
      <c r="P8" s="20">
        <f t="shared" si="2"/>
        <v>99.073372809902324</v>
      </c>
    </row>
    <row r="9" spans="1:16" ht="21" customHeight="1" x14ac:dyDescent="0.35">
      <c r="A9" s="8" t="s">
        <v>8</v>
      </c>
      <c r="B9" s="21">
        <f t="shared" si="0"/>
        <v>1722701.7630100001</v>
      </c>
      <c r="C9" s="19">
        <f>'[1]Район  и  поселения'!C12/1000</f>
        <v>236796.31200000001</v>
      </c>
      <c r="D9" s="18">
        <f>'[1]Район  и  поселения'!D12/1000</f>
        <v>674933.17772000004</v>
      </c>
      <c r="E9" s="19">
        <f>'[1]Район  и  поселения'!E12/1000</f>
        <v>675815.53402000002</v>
      </c>
      <c r="F9" s="18">
        <f>'[1]Район  и  поселения'!F12/1000</f>
        <v>135156.73926999999</v>
      </c>
      <c r="G9" s="21">
        <f t="shared" si="1"/>
        <v>1713601.73065</v>
      </c>
      <c r="H9" s="19">
        <f>'[1]Район  и  поселения'!AG12/1000</f>
        <v>236796.31200000001</v>
      </c>
      <c r="I9" s="18">
        <f>'[1]Район  и  поселения'!AH12/1000</f>
        <v>674266.27146000008</v>
      </c>
      <c r="J9" s="19">
        <f>'[1]Район  и  поселения'!AI12/1000</f>
        <v>667382.40791999991</v>
      </c>
      <c r="K9" s="18">
        <f>'[1]Район  и  поселения'!AJ12/1000</f>
        <v>135156.73926999999</v>
      </c>
      <c r="L9" s="20">
        <f t="shared" ref="L9:L24" si="3">G9/B9*100</f>
        <v>99.471758109534875</v>
      </c>
      <c r="M9" s="20">
        <f t="shared" ref="M9:M24" si="4">H9/C9*100</f>
        <v>100</v>
      </c>
      <c r="N9" s="20">
        <f t="shared" ref="N9:N24" si="5">I9/D9*100</f>
        <v>99.901189290730557</v>
      </c>
      <c r="O9" s="20">
        <f t="shared" ref="O9:O24" si="6">J9/E9*100</f>
        <v>98.752155628942589</v>
      </c>
      <c r="P9" s="20">
        <f t="shared" ref="P9:P24" si="7">K9/F9*100</f>
        <v>100</v>
      </c>
    </row>
    <row r="10" spans="1:16" ht="21" customHeight="1" x14ac:dyDescent="0.35">
      <c r="A10" s="8" t="s">
        <v>9</v>
      </c>
      <c r="B10" s="21">
        <f t="shared" si="0"/>
        <v>1010852.66192</v>
      </c>
      <c r="C10" s="19">
        <f>'[1]Район  и  поселения'!C13/1000</f>
        <v>213669.05499999999</v>
      </c>
      <c r="D10" s="18">
        <f>'[1]Район  и  поселения'!D13/1000</f>
        <v>358855.05342000001</v>
      </c>
      <c r="E10" s="19">
        <f>'[1]Район  и  поселения'!E13/1000</f>
        <v>385919.33736000006</v>
      </c>
      <c r="F10" s="18">
        <f>'[1]Район  и  поселения'!F13/1000</f>
        <v>52409.216140000004</v>
      </c>
      <c r="G10" s="21">
        <f t="shared" si="1"/>
        <v>974426.58050999977</v>
      </c>
      <c r="H10" s="19">
        <f>'[1]Район  и  поселения'!AG13/1000</f>
        <v>213669.05499999999</v>
      </c>
      <c r="I10" s="18">
        <f>'[1]Район  и  поселения'!AH13/1000</f>
        <v>329310.35025999998</v>
      </c>
      <c r="J10" s="19">
        <f>'[1]Район  и  поселения'!AI13/1000</f>
        <v>379571.84074999986</v>
      </c>
      <c r="K10" s="18">
        <f>'[1]Район  и  поселения'!AJ13/1000</f>
        <v>51875.334499999997</v>
      </c>
      <c r="L10" s="20">
        <f t="shared" si="3"/>
        <v>96.396499432388794</v>
      </c>
      <c r="M10" s="20">
        <f t="shared" si="4"/>
        <v>100</v>
      </c>
      <c r="N10" s="20">
        <f t="shared" si="5"/>
        <v>91.766953571245594</v>
      </c>
      <c r="O10" s="20">
        <f t="shared" si="6"/>
        <v>98.355227117298085</v>
      </c>
      <c r="P10" s="20">
        <f t="shared" si="7"/>
        <v>98.981321074190745</v>
      </c>
    </row>
    <row r="11" spans="1:16" ht="21" customHeight="1" x14ac:dyDescent="0.35">
      <c r="A11" s="8" t="s">
        <v>10</v>
      </c>
      <c r="B11" s="21">
        <f t="shared" si="0"/>
        <v>635562.04822</v>
      </c>
      <c r="C11" s="19">
        <f>'[1]Район  и  поселения'!C14/1000</f>
        <v>90674.42</v>
      </c>
      <c r="D11" s="18">
        <f>'[1]Район  и  поселения'!D14/1000</f>
        <v>149048.26102999999</v>
      </c>
      <c r="E11" s="19">
        <f>'[1]Район  и  поселения'!E14/1000</f>
        <v>368626.67165000003</v>
      </c>
      <c r="F11" s="18">
        <f>'[1]Район  и  поселения'!F14/1000</f>
        <v>27212.695540000001</v>
      </c>
      <c r="G11" s="21">
        <f t="shared" si="1"/>
        <v>576772.96031999995</v>
      </c>
      <c r="H11" s="19">
        <f>'[1]Район  и  поселения'!AG14/1000</f>
        <v>90674.42</v>
      </c>
      <c r="I11" s="18">
        <f>'[1]Район  и  поселения'!AH14/1000</f>
        <v>92777.222429999994</v>
      </c>
      <c r="J11" s="19">
        <f>'[1]Район  и  поселения'!AI14/1000</f>
        <v>366118.50935000001</v>
      </c>
      <c r="K11" s="18">
        <f>'[1]Район  и  поселения'!AJ14/1000</f>
        <v>27202.808539999998</v>
      </c>
      <c r="L11" s="20">
        <f t="shared" si="3"/>
        <v>90.750063181927104</v>
      </c>
      <c r="M11" s="20">
        <f t="shared" si="4"/>
        <v>100</v>
      </c>
      <c r="N11" s="20">
        <f t="shared" si="5"/>
        <v>62.246430645256623</v>
      </c>
      <c r="O11" s="20">
        <f t="shared" si="6"/>
        <v>99.31959283120419</v>
      </c>
      <c r="P11" s="20">
        <f t="shared" si="7"/>
        <v>99.963667693318101</v>
      </c>
    </row>
    <row r="12" spans="1:16" ht="21" customHeight="1" x14ac:dyDescent="0.35">
      <c r="A12" s="8" t="s">
        <v>11</v>
      </c>
      <c r="B12" s="21">
        <f t="shared" si="0"/>
        <v>1092546.6559100002</v>
      </c>
      <c r="C12" s="19">
        <f>'[1]Район  и  поселения'!C15/1000</f>
        <v>356622.84399999998</v>
      </c>
      <c r="D12" s="18">
        <f>'[1]Район  и  поселения'!D15/1000</f>
        <v>329070.86962000001</v>
      </c>
      <c r="E12" s="19">
        <f>'[1]Район  и  поселения'!E15/1000</f>
        <v>352824.14657000004</v>
      </c>
      <c r="F12" s="18">
        <f>'[1]Район  и  поселения'!F15/1000</f>
        <v>54028.795720000002</v>
      </c>
      <c r="G12" s="21">
        <f t="shared" si="1"/>
        <v>1084482.70257</v>
      </c>
      <c r="H12" s="19">
        <f>'[1]Район  и  поселения'!AG15/1000</f>
        <v>356622.84399999998</v>
      </c>
      <c r="I12" s="18">
        <f>'[1]Район  и  поселения'!AH15/1000</f>
        <v>322429.10796000005</v>
      </c>
      <c r="J12" s="19">
        <f>'[1]Район  и  поселения'!AI15/1000</f>
        <v>351512.95299000002</v>
      </c>
      <c r="K12" s="18">
        <f>'[1]Район  и  поселения'!AJ15/1000</f>
        <v>53917.797619999998</v>
      </c>
      <c r="L12" s="20">
        <f t="shared" si="3"/>
        <v>99.261912221653944</v>
      </c>
      <c r="M12" s="20">
        <f t="shared" si="4"/>
        <v>100</v>
      </c>
      <c r="N12" s="20">
        <f t="shared" si="5"/>
        <v>97.981662227449775</v>
      </c>
      <c r="O12" s="20">
        <f t="shared" si="6"/>
        <v>99.628371926143132</v>
      </c>
      <c r="P12" s="20">
        <f t="shared" si="7"/>
        <v>99.794557516004531</v>
      </c>
    </row>
    <row r="13" spans="1:16" ht="21" customHeight="1" x14ac:dyDescent="0.35">
      <c r="A13" s="8" t="s">
        <v>12</v>
      </c>
      <c r="B13" s="21">
        <f t="shared" si="0"/>
        <v>453528.70441999997</v>
      </c>
      <c r="C13" s="19">
        <f>'[1]Район  и  поселения'!C16/1000</f>
        <v>103972.064</v>
      </c>
      <c r="D13" s="18">
        <f>'[1]Район  и  поселения'!D16/1000</f>
        <v>85412.7163</v>
      </c>
      <c r="E13" s="19">
        <f>'[1]Район  и  поселения'!E16/1000</f>
        <v>233960.17782000001</v>
      </c>
      <c r="F13" s="18">
        <f>'[1]Район  и  поселения'!F16/1000</f>
        <v>30183.746299999995</v>
      </c>
      <c r="G13" s="21">
        <f t="shared" si="1"/>
        <v>450641.84107000002</v>
      </c>
      <c r="H13" s="19">
        <f>'[1]Район  и  поселения'!AG16/1000</f>
        <v>103972.064</v>
      </c>
      <c r="I13" s="18">
        <f>'[1]Район  и  поселения'!AH16/1000</f>
        <v>84093.193189999991</v>
      </c>
      <c r="J13" s="19">
        <f>'[1]Район  и  поселения'!AI16/1000</f>
        <v>232421.96679000001</v>
      </c>
      <c r="K13" s="18">
        <f>'[1]Район  и  поселения'!AJ16/1000</f>
        <v>30154.617089999996</v>
      </c>
      <c r="L13" s="20">
        <f t="shared" si="3"/>
        <v>99.363466232265978</v>
      </c>
      <c r="M13" s="20">
        <f t="shared" si="4"/>
        <v>100</v>
      </c>
      <c r="N13" s="20">
        <f t="shared" si="5"/>
        <v>98.455121008720326</v>
      </c>
      <c r="O13" s="20">
        <f t="shared" si="6"/>
        <v>99.342532971066788</v>
      </c>
      <c r="P13" s="20">
        <f t="shared" si="7"/>
        <v>99.903493722381313</v>
      </c>
    </row>
    <row r="14" spans="1:16" ht="21" customHeight="1" x14ac:dyDescent="0.35">
      <c r="A14" s="8" t="s">
        <v>13</v>
      </c>
      <c r="B14" s="21">
        <f t="shared" si="0"/>
        <v>865172.61024999991</v>
      </c>
      <c r="C14" s="19">
        <f>'[1]Район  и  поселения'!C17/1000</f>
        <v>97472.945999999996</v>
      </c>
      <c r="D14" s="18">
        <f>'[1]Район  и  поселения'!D17/1000</f>
        <v>317521.85192999995</v>
      </c>
      <c r="E14" s="19">
        <f>'[1]Район  и  поселения'!E17/1000</f>
        <v>360088.51579999999</v>
      </c>
      <c r="F14" s="18">
        <f>'[1]Район  и  поселения'!F17/1000</f>
        <v>90089.296519999989</v>
      </c>
      <c r="G14" s="21">
        <f t="shared" si="1"/>
        <v>709875.02574000007</v>
      </c>
      <c r="H14" s="19">
        <f>'[1]Район  и  поселения'!AG17/1000</f>
        <v>97472.945999999996</v>
      </c>
      <c r="I14" s="18">
        <f>'[1]Район  и  поселения'!AH17/1000</f>
        <v>165026.04228999998</v>
      </c>
      <c r="J14" s="19">
        <f>'[1]Район  и  поселения'!AI17/1000</f>
        <v>357322.27891000005</v>
      </c>
      <c r="K14" s="18">
        <f>'[1]Район  и  поселения'!AJ17/1000</f>
        <v>90053.758539999995</v>
      </c>
      <c r="L14" s="20">
        <f t="shared" si="3"/>
        <v>82.050103913353766</v>
      </c>
      <c r="M14" s="20">
        <f t="shared" si="4"/>
        <v>100</v>
      </c>
      <c r="N14" s="20">
        <f t="shared" si="5"/>
        <v>51.973129183682509</v>
      </c>
      <c r="O14" s="20">
        <f t="shared" si="6"/>
        <v>99.231789749291437</v>
      </c>
      <c r="P14" s="20">
        <f t="shared" si="7"/>
        <v>99.960552494721611</v>
      </c>
    </row>
    <row r="15" spans="1:16" ht="21" customHeight="1" x14ac:dyDescent="0.35">
      <c r="A15" s="8" t="s">
        <v>14</v>
      </c>
      <c r="B15" s="21">
        <f t="shared" si="0"/>
        <v>644314.96990999987</v>
      </c>
      <c r="C15" s="19">
        <f>'[1]Район  и  поселения'!C18/1000</f>
        <v>215685.86</v>
      </c>
      <c r="D15" s="18">
        <f>'[1]Район  и  поселения'!D18/1000</f>
        <v>99733.213249999986</v>
      </c>
      <c r="E15" s="19">
        <f>'[1]Район  и  поселения'!E18/1000</f>
        <v>306484.80932</v>
      </c>
      <c r="F15" s="18">
        <f>'[1]Район  и  поселения'!F18/1000</f>
        <v>22411.087339999998</v>
      </c>
      <c r="G15" s="21">
        <f t="shared" si="1"/>
        <v>635838.63866000006</v>
      </c>
      <c r="H15" s="19">
        <f>'[1]Район  и  поселения'!AG18/1000</f>
        <v>215685.86</v>
      </c>
      <c r="I15" s="18">
        <f>'[1]Район  и  поселения'!AH18/1000</f>
        <v>95795.473279999991</v>
      </c>
      <c r="J15" s="19">
        <f>'[1]Район  и  поселения'!AI18/1000</f>
        <v>302070.36462000001</v>
      </c>
      <c r="K15" s="18">
        <f>'[1]Район  и  поселения'!AJ18/1000</f>
        <v>22286.940760000001</v>
      </c>
      <c r="L15" s="20">
        <f t="shared" si="3"/>
        <v>98.68444291288408</v>
      </c>
      <c r="M15" s="20">
        <f t="shared" si="4"/>
        <v>100</v>
      </c>
      <c r="N15" s="20">
        <f t="shared" si="5"/>
        <v>96.05172655960726</v>
      </c>
      <c r="O15" s="20">
        <f t="shared" si="6"/>
        <v>98.559653018433664</v>
      </c>
      <c r="P15" s="20">
        <f t="shared" si="7"/>
        <v>99.446048386155653</v>
      </c>
    </row>
    <row r="16" spans="1:16" ht="21" customHeight="1" x14ac:dyDescent="0.35">
      <c r="A16" s="8" t="s">
        <v>15</v>
      </c>
      <c r="B16" s="21">
        <f t="shared" si="0"/>
        <v>501080.14456999995</v>
      </c>
      <c r="C16" s="19">
        <f>'[1]Район  и  поселения'!C19/1000</f>
        <v>156287.75399999999</v>
      </c>
      <c r="D16" s="18">
        <f>'[1]Район  и  поселения'!D19/1000</f>
        <v>89911.965569999986</v>
      </c>
      <c r="E16" s="19">
        <f>'[1]Район  и  поселения'!E19/1000</f>
        <v>222039.34506999998</v>
      </c>
      <c r="F16" s="18">
        <f>'[1]Район  и  поселения'!F19/1000</f>
        <v>32841.07993</v>
      </c>
      <c r="G16" s="21">
        <f t="shared" si="1"/>
        <v>496913.56663999998</v>
      </c>
      <c r="H16" s="19">
        <f>'[1]Район  и  поселения'!AG19/1000</f>
        <v>156287.75399999999</v>
      </c>
      <c r="I16" s="18">
        <f>'[1]Район  и  поселения'!AH19/1000</f>
        <v>88244.343539999987</v>
      </c>
      <c r="J16" s="19">
        <f>'[1]Район  и  поселения'!AI19/1000</f>
        <v>219540.38916999998</v>
      </c>
      <c r="K16" s="18">
        <f>'[1]Район  и  поселения'!AJ19/1000</f>
        <v>32841.07993</v>
      </c>
      <c r="L16" s="20">
        <f t="shared" si="3"/>
        <v>99.168480736035647</v>
      </c>
      <c r="M16" s="20">
        <f t="shared" si="4"/>
        <v>100</v>
      </c>
      <c r="N16" s="20">
        <f t="shared" si="5"/>
        <v>98.145272412377977</v>
      </c>
      <c r="O16" s="20">
        <f t="shared" si="6"/>
        <v>98.874543653868102</v>
      </c>
      <c r="P16" s="20">
        <f t="shared" si="7"/>
        <v>100</v>
      </c>
    </row>
    <row r="17" spans="1:16" ht="21" customHeight="1" x14ac:dyDescent="0.35">
      <c r="A17" s="8" t="s">
        <v>16</v>
      </c>
      <c r="B17" s="21">
        <f t="shared" si="0"/>
        <v>386402.34122</v>
      </c>
      <c r="C17" s="19">
        <f>'[1]Район  и  поселения'!C20/1000</f>
        <v>111589.50900000001</v>
      </c>
      <c r="D17" s="18">
        <f>'[1]Район  и  поселения'!D20/1000</f>
        <v>75845.24351</v>
      </c>
      <c r="E17" s="19">
        <f>'[1]Район  и  поселения'!E20/1000</f>
        <v>185796.34552</v>
      </c>
      <c r="F17" s="18">
        <f>'[1]Район  и  поселения'!F20/1000</f>
        <v>13171.243189999999</v>
      </c>
      <c r="G17" s="21">
        <f t="shared" si="1"/>
        <v>382059.15106</v>
      </c>
      <c r="H17" s="19">
        <f>'[1]Район  и  поселения'!AG20/1000</f>
        <v>111589.50900000001</v>
      </c>
      <c r="I17" s="18">
        <f>'[1]Район  и  поселения'!AH20/1000</f>
        <v>75679.983250000005</v>
      </c>
      <c r="J17" s="19">
        <f>'[1]Район  и  поселения'!AI20/1000</f>
        <v>181681.85085999998</v>
      </c>
      <c r="K17" s="18">
        <f>'[1]Район  и  поселения'!AJ20/1000</f>
        <v>13107.807949999999</v>
      </c>
      <c r="L17" s="20">
        <f t="shared" si="3"/>
        <v>98.875992793861684</v>
      </c>
      <c r="M17" s="20">
        <f t="shared" si="4"/>
        <v>100</v>
      </c>
      <c r="N17" s="20">
        <f t="shared" si="5"/>
        <v>99.782108603846453</v>
      </c>
      <c r="O17" s="20">
        <f t="shared" si="6"/>
        <v>97.785481383670643</v>
      </c>
      <c r="P17" s="20">
        <f t="shared" si="7"/>
        <v>99.518380770251341</v>
      </c>
    </row>
    <row r="18" spans="1:16" ht="21" customHeight="1" x14ac:dyDescent="0.35">
      <c r="A18" s="8" t="s">
        <v>17</v>
      </c>
      <c r="B18" s="21">
        <f t="shared" si="0"/>
        <v>1107595.7097500002</v>
      </c>
      <c r="C18" s="19">
        <f>'[1]Район  и  поселения'!C21/1000</f>
        <v>224117.802</v>
      </c>
      <c r="D18" s="18">
        <f>'[1]Район  и  поселения'!D21/1000</f>
        <v>322753.04396000004</v>
      </c>
      <c r="E18" s="19">
        <f>'[1]Район  и  поселения'!E21/1000</f>
        <v>436050.59580000007</v>
      </c>
      <c r="F18" s="18">
        <f>'[1]Район  и  поселения'!F21/1000</f>
        <v>124674.26798999999</v>
      </c>
      <c r="G18" s="21">
        <f t="shared" si="1"/>
        <v>956920.10211000009</v>
      </c>
      <c r="H18" s="19">
        <f>'[1]Район  и  поселения'!AG21/1000</f>
        <v>224117.802</v>
      </c>
      <c r="I18" s="18">
        <f>'[1]Район  и  поселения'!AH21/1000</f>
        <v>179082.97258999999</v>
      </c>
      <c r="J18" s="19">
        <f>'[1]Район  и  поселения'!AI21/1000</f>
        <v>429145.52122000005</v>
      </c>
      <c r="K18" s="18">
        <f>'[1]Район  и  поселения'!AJ21/1000</f>
        <v>124573.8063</v>
      </c>
      <c r="L18" s="20">
        <f t="shared" si="3"/>
        <v>86.396154633534138</v>
      </c>
      <c r="M18" s="20">
        <f t="shared" si="4"/>
        <v>100</v>
      </c>
      <c r="N18" s="20">
        <f t="shared" si="5"/>
        <v>55.486067735489556</v>
      </c>
      <c r="O18" s="20">
        <f t="shared" si="6"/>
        <v>98.416451061755424</v>
      </c>
      <c r="P18" s="20">
        <f t="shared" si="7"/>
        <v>99.919420669862646</v>
      </c>
    </row>
    <row r="19" spans="1:16" ht="21" customHeight="1" x14ac:dyDescent="0.35">
      <c r="A19" s="8" t="s">
        <v>18</v>
      </c>
      <c r="B19" s="21">
        <f t="shared" si="0"/>
        <v>466502.93519999995</v>
      </c>
      <c r="C19" s="19">
        <f>'[1]Район  и  поселения'!C22/1000</f>
        <v>89906.962</v>
      </c>
      <c r="D19" s="18">
        <f>'[1]Район  и  поселения'!D22/1000</f>
        <v>81629.154549999992</v>
      </c>
      <c r="E19" s="19">
        <f>'[1]Район  и  поселения'!E22/1000</f>
        <v>269278.69172</v>
      </c>
      <c r="F19" s="18">
        <f>'[1]Район  и  поселения'!F22/1000</f>
        <v>25688.126929999999</v>
      </c>
      <c r="G19" s="21">
        <f t="shared" si="1"/>
        <v>461768.34411999997</v>
      </c>
      <c r="H19" s="19">
        <f>'[1]Район  и  поселения'!AG22/1000</f>
        <v>89906.962</v>
      </c>
      <c r="I19" s="18">
        <f>'[1]Район  и  поселения'!AH22/1000</f>
        <v>79907.569729999988</v>
      </c>
      <c r="J19" s="19">
        <f>'[1]Район  и  поселения'!AI22/1000</f>
        <v>266333.77453</v>
      </c>
      <c r="K19" s="18">
        <f>'[1]Район  и  поселения'!AJ22/1000</f>
        <v>25620.03786</v>
      </c>
      <c r="L19" s="20">
        <f t="shared" si="3"/>
        <v>98.985088683746397</v>
      </c>
      <c r="M19" s="20">
        <f t="shared" si="4"/>
        <v>100</v>
      </c>
      <c r="N19" s="20">
        <f t="shared" si="5"/>
        <v>97.890968209225434</v>
      </c>
      <c r="O19" s="20">
        <f t="shared" si="6"/>
        <v>98.906368279201914</v>
      </c>
      <c r="P19" s="20">
        <f t="shared" si="7"/>
        <v>99.734939529902121</v>
      </c>
    </row>
    <row r="20" spans="1:16" ht="21" customHeight="1" x14ac:dyDescent="0.35">
      <c r="A20" s="8" t="s">
        <v>19</v>
      </c>
      <c r="B20" s="21">
        <f t="shared" si="0"/>
        <v>929644.19561999978</v>
      </c>
      <c r="C20" s="19">
        <f>'[1]Район  и  поселения'!C23/1000</f>
        <v>119437.37599999999</v>
      </c>
      <c r="D20" s="18">
        <f>'[1]Район  и  поселения'!D23/1000</f>
        <v>140987.71148000003</v>
      </c>
      <c r="E20" s="19">
        <f>'[1]Район  и  поселения'!E23/1000</f>
        <v>633486.08329999982</v>
      </c>
      <c r="F20" s="18">
        <f>'[1]Район  и  поселения'!F23/1000</f>
        <v>35733.024840000005</v>
      </c>
      <c r="G20" s="21">
        <f t="shared" si="1"/>
        <v>919915.93103000009</v>
      </c>
      <c r="H20" s="19">
        <f>'[1]Район  и  поселения'!AG23/1000</f>
        <v>119437.37599999999</v>
      </c>
      <c r="I20" s="18">
        <f>'[1]Район  и  поселения'!AH23/1000</f>
        <v>140672.89019000003</v>
      </c>
      <c r="J20" s="19">
        <f>'[1]Район  и  поселения'!AI23/1000</f>
        <v>624398.6894700001</v>
      </c>
      <c r="K20" s="18">
        <f>'[1]Район  и  поселения'!AJ23/1000</f>
        <v>35406.975370000007</v>
      </c>
      <c r="L20" s="20">
        <f t="shared" si="3"/>
        <v>98.953549687521942</v>
      </c>
      <c r="M20" s="20">
        <f t="shared" si="4"/>
        <v>100</v>
      </c>
      <c r="N20" s="20">
        <f t="shared" si="5"/>
        <v>99.776703028444686</v>
      </c>
      <c r="O20" s="20">
        <f t="shared" si="6"/>
        <v>98.565494322675406</v>
      </c>
      <c r="P20" s="20">
        <f t="shared" si="7"/>
        <v>99.087540247544297</v>
      </c>
    </row>
    <row r="21" spans="1:16" ht="21" customHeight="1" x14ac:dyDescent="0.35">
      <c r="A21" s="8" t="s">
        <v>20</v>
      </c>
      <c r="B21" s="21">
        <f t="shared" si="0"/>
        <v>494277.90033000003</v>
      </c>
      <c r="C21" s="19">
        <f>'[1]Район  и  поселения'!C24/1000</f>
        <v>115154.217</v>
      </c>
      <c r="D21" s="18">
        <f>'[1]Район  и  поселения'!D24/1000</f>
        <v>99599.484779999999</v>
      </c>
      <c r="E21" s="19">
        <f>'[1]Район  и  поселения'!E24/1000</f>
        <v>219048.28040999998</v>
      </c>
      <c r="F21" s="18">
        <f>'[1]Район  и  поселения'!F24/1000</f>
        <v>60475.918140000002</v>
      </c>
      <c r="G21" s="21">
        <f t="shared" si="1"/>
        <v>491620.39660999994</v>
      </c>
      <c r="H21" s="19">
        <f>'[1]Район  и  поселения'!AG24/1000</f>
        <v>115154.217</v>
      </c>
      <c r="I21" s="18">
        <f>'[1]Район  и  поселения'!AH24/1000</f>
        <v>98777.468299999979</v>
      </c>
      <c r="J21" s="19">
        <f>'[1]Район  и  поселения'!AI24/1000</f>
        <v>217404.24948999996</v>
      </c>
      <c r="K21" s="18">
        <f>'[1]Район  и  поселения'!AJ24/1000</f>
        <v>60284.461819999997</v>
      </c>
      <c r="L21" s="20">
        <f t="shared" si="3"/>
        <v>99.462346239185322</v>
      </c>
      <c r="M21" s="20">
        <f t="shared" si="4"/>
        <v>100</v>
      </c>
      <c r="N21" s="20">
        <f t="shared" si="5"/>
        <v>99.17467797969465</v>
      </c>
      <c r="O21" s="20">
        <f t="shared" si="6"/>
        <v>99.249466411275705</v>
      </c>
      <c r="P21" s="20">
        <f t="shared" si="7"/>
        <v>99.683417257830158</v>
      </c>
    </row>
    <row r="22" spans="1:16" ht="21" customHeight="1" x14ac:dyDescent="0.35">
      <c r="A22" s="8" t="s">
        <v>21</v>
      </c>
      <c r="B22" s="21">
        <f t="shared" si="0"/>
        <v>457867.72693</v>
      </c>
      <c r="C22" s="19">
        <f>'[1]Район  и  поселения'!C25/1000</f>
        <v>76708.491999999998</v>
      </c>
      <c r="D22" s="18">
        <f>'[1]Район  и  поселения'!D25/1000</f>
        <v>62951.746490000005</v>
      </c>
      <c r="E22" s="19">
        <f>'[1]Район  и  поселения'!E25/1000</f>
        <v>301638.16093999997</v>
      </c>
      <c r="F22" s="18">
        <f>'[1]Район  и  поселения'!F25/1000</f>
        <v>16569.327499999999</v>
      </c>
      <c r="G22" s="21">
        <f t="shared" si="1"/>
        <v>453517.35336000001</v>
      </c>
      <c r="H22" s="19">
        <f>'[1]Район  и  поселения'!AG25/1000</f>
        <v>76708.491999999998</v>
      </c>
      <c r="I22" s="18">
        <f>'[1]Район  и  поселения'!AH25/1000</f>
        <v>61081.858120000012</v>
      </c>
      <c r="J22" s="19">
        <f>'[1]Район  и  поселения'!AI25/1000</f>
        <v>299419.53036999999</v>
      </c>
      <c r="K22" s="18">
        <f>'[1]Район  и  поселения'!AJ25/1000</f>
        <v>16307.47287</v>
      </c>
      <c r="L22" s="20">
        <f t="shared" si="3"/>
        <v>99.049862369822563</v>
      </c>
      <c r="M22" s="20">
        <f t="shared" si="4"/>
        <v>100</v>
      </c>
      <c r="N22" s="20">
        <f t="shared" si="5"/>
        <v>97.029648144397356</v>
      </c>
      <c r="O22" s="20">
        <f t="shared" si="6"/>
        <v>99.26447284949424</v>
      </c>
      <c r="P22" s="20">
        <f t="shared" si="7"/>
        <v>98.419642378364486</v>
      </c>
    </row>
    <row r="23" spans="1:16" ht="21" customHeight="1" x14ac:dyDescent="0.35">
      <c r="A23" s="8" t="s">
        <v>22</v>
      </c>
      <c r="B23" s="21">
        <f t="shared" si="0"/>
        <v>981126.31874000002</v>
      </c>
      <c r="C23" s="19">
        <f>'[1]Район  и  поселения'!C26/1000</f>
        <v>294704.99599999998</v>
      </c>
      <c r="D23" s="18">
        <f>'[1]Район  и  поселения'!D26/1000</f>
        <v>102645.03051000001</v>
      </c>
      <c r="E23" s="19">
        <f>'[1]Район  и  поселения'!E26/1000</f>
        <v>468474.58888000005</v>
      </c>
      <c r="F23" s="18">
        <f>'[1]Район  и  поселения'!F26/1000</f>
        <v>115301.70335</v>
      </c>
      <c r="G23" s="21">
        <f t="shared" si="1"/>
        <v>977169.52654999995</v>
      </c>
      <c r="H23" s="19">
        <f>'[1]Район  и  поселения'!AG26/1000</f>
        <v>294704.99599999998</v>
      </c>
      <c r="I23" s="18">
        <f>'[1]Район  и  поселения'!AH26/1000</f>
        <v>101596.33221999998</v>
      </c>
      <c r="J23" s="19">
        <f>'[1]Район  и  поселения'!AI26/1000</f>
        <v>465655.24317000003</v>
      </c>
      <c r="K23" s="18">
        <f>'[1]Район  и  поселения'!AJ26/1000</f>
        <v>115212.95516</v>
      </c>
      <c r="L23" s="20">
        <f t="shared" si="3"/>
        <v>99.596709198966195</v>
      </c>
      <c r="M23" s="20">
        <f t="shared" si="4"/>
        <v>100</v>
      </c>
      <c r="N23" s="20">
        <f t="shared" si="5"/>
        <v>98.978325317076255</v>
      </c>
      <c r="O23" s="20">
        <f t="shared" si="6"/>
        <v>99.398185989822778</v>
      </c>
      <c r="P23" s="20">
        <f t="shared" si="7"/>
        <v>99.923029593300456</v>
      </c>
    </row>
    <row r="24" spans="1:16" ht="21" customHeight="1" x14ac:dyDescent="0.35">
      <c r="A24" s="8" t="s">
        <v>23</v>
      </c>
      <c r="B24" s="21">
        <f t="shared" si="0"/>
        <v>758034.89161000005</v>
      </c>
      <c r="C24" s="19">
        <f>'[1]Район  и  поселения'!C27/1000</f>
        <v>157894.046</v>
      </c>
      <c r="D24" s="18">
        <f>'[1]Район  и  поселения'!D27/1000</f>
        <v>348488.97134999995</v>
      </c>
      <c r="E24" s="19">
        <f>'[1]Район  и  поселения'!E27/1000</f>
        <v>234482.48585999999</v>
      </c>
      <c r="F24" s="18">
        <f>'[1]Район  и  поселения'!F27/1000</f>
        <v>17169.3884</v>
      </c>
      <c r="G24" s="21">
        <f t="shared" si="1"/>
        <v>748916.72250999999</v>
      </c>
      <c r="H24" s="19">
        <f>'[1]Район  и  поселения'!AG27/1000</f>
        <v>157894.046</v>
      </c>
      <c r="I24" s="18">
        <f>'[1]Район  и  поселения'!AH27/1000</f>
        <v>342103.50978000002</v>
      </c>
      <c r="J24" s="19">
        <f>'[1]Район  и  поселения'!AI27/1000</f>
        <v>231773.38618999999</v>
      </c>
      <c r="K24" s="18">
        <f>'[1]Район  и  поселения'!AJ27/1000</f>
        <v>17145.78054</v>
      </c>
      <c r="L24" s="20">
        <f t="shared" si="3"/>
        <v>98.797130686077807</v>
      </c>
      <c r="M24" s="20">
        <f t="shared" si="4"/>
        <v>100</v>
      </c>
      <c r="N24" s="20">
        <f t="shared" si="5"/>
        <v>98.167671836137743</v>
      </c>
      <c r="O24" s="20">
        <f t="shared" si="6"/>
        <v>98.844647326189857</v>
      </c>
      <c r="P24" s="20">
        <f t="shared" si="7"/>
        <v>99.86250028568287</v>
      </c>
    </row>
    <row r="25" spans="1:16" ht="21" customHeight="1" thickBot="1" x14ac:dyDescent="0.4">
      <c r="A25" s="9" t="s">
        <v>24</v>
      </c>
      <c r="B25" s="22">
        <f t="shared" si="0"/>
        <v>676944.77155000006</v>
      </c>
      <c r="C25" s="19">
        <f>'[1]Район  и  поселения'!C28/1000</f>
        <v>121773.738</v>
      </c>
      <c r="D25" s="18">
        <f>'[1]Район  и  поселения'!D28/1000</f>
        <v>128025.43225000001</v>
      </c>
      <c r="E25" s="19">
        <f>'[1]Район  и  поселения'!E28/1000</f>
        <v>338741.60901999997</v>
      </c>
      <c r="F25" s="18">
        <f>'[1]Район  и  поселения'!F28/1000</f>
        <v>88403.992280000006</v>
      </c>
      <c r="G25" s="22">
        <f t="shared" si="1"/>
        <v>655668.79267999995</v>
      </c>
      <c r="H25" s="19">
        <f>'[1]Район  и  поселения'!AG28/1000</f>
        <v>121773.738</v>
      </c>
      <c r="I25" s="18">
        <f>'[1]Район  и  поселения'!AH28/1000</f>
        <v>125004.49617000001</v>
      </c>
      <c r="J25" s="19">
        <f>'[1]Район  и  поселения'!AI28/1000</f>
        <v>336215.11217999994</v>
      </c>
      <c r="K25" s="18">
        <f>'[1]Район  и  поселения'!AJ28/1000</f>
        <v>72675.446329999992</v>
      </c>
      <c r="L25" s="23">
        <f t="shared" ref="L25:L33" si="8">G25/B25*100</f>
        <v>96.857058394692302</v>
      </c>
      <c r="M25" s="23">
        <f t="shared" ref="M25:M33" si="9">H25/C25*100</f>
        <v>100</v>
      </c>
      <c r="N25" s="23">
        <f t="shared" ref="N25:N33" si="10">I25/D25*100</f>
        <v>97.640362522579963</v>
      </c>
      <c r="O25" s="23">
        <f t="shared" ref="O25:O33" si="11">J25/E25*100</f>
        <v>99.25415219957496</v>
      </c>
      <c r="P25" s="23">
        <f t="shared" ref="P25:P33" si="12">K25/F25*100</f>
        <v>82.208330705039501</v>
      </c>
    </row>
    <row r="26" spans="1:16" ht="21" customHeight="1" thickBot="1" x14ac:dyDescent="0.4">
      <c r="A26" s="10" t="s">
        <v>25</v>
      </c>
      <c r="B26" s="24">
        <f>SUM(B8:B25)</f>
        <v>13569032.505969997</v>
      </c>
      <c r="C26" s="24">
        <f t="shared" ref="C26:F26" si="13">SUM(C8:C25)</f>
        <v>2920873.7390000001</v>
      </c>
      <c r="D26" s="26">
        <f t="shared" si="13"/>
        <v>3535943.8080699993</v>
      </c>
      <c r="E26" s="24">
        <f t="shared" si="13"/>
        <v>6158192.5715000005</v>
      </c>
      <c r="F26" s="57">
        <f t="shared" si="13"/>
        <v>954022.38740000001</v>
      </c>
      <c r="G26" s="24">
        <f>SUM(G8:G25)</f>
        <v>13067974.352959998</v>
      </c>
      <c r="H26" s="24">
        <f>SUM(H8:H25)</f>
        <v>2920873.7390000001</v>
      </c>
      <c r="I26" s="26">
        <f>SUM(I8:I25)</f>
        <v>3119467.9175100001</v>
      </c>
      <c r="J26" s="24">
        <f>SUM(J8:J25)</f>
        <v>6091421.99175</v>
      </c>
      <c r="K26" s="57">
        <f>SUM(K8:K25)</f>
        <v>936210.7047</v>
      </c>
      <c r="L26" s="27">
        <f t="shared" si="8"/>
        <v>96.307340609659917</v>
      </c>
      <c r="M26" s="27">
        <f t="shared" si="9"/>
        <v>100</v>
      </c>
      <c r="N26" s="27">
        <f t="shared" si="10"/>
        <v>88.221648499914323</v>
      </c>
      <c r="O26" s="27">
        <f t="shared" si="11"/>
        <v>98.915743881426948</v>
      </c>
      <c r="P26" s="27">
        <f t="shared" si="12"/>
        <v>98.132991118946151</v>
      </c>
    </row>
    <row r="27" spans="1:16" ht="21" customHeight="1" x14ac:dyDescent="0.35">
      <c r="A27" s="11"/>
      <c r="B27" s="17"/>
      <c r="C27" s="28"/>
      <c r="D27" s="29"/>
      <c r="E27" s="28"/>
      <c r="F27" s="61"/>
      <c r="G27" s="17"/>
      <c r="H27" s="19"/>
      <c r="I27" s="18"/>
      <c r="J27" s="19"/>
      <c r="K27" s="58"/>
      <c r="L27" s="20"/>
      <c r="M27" s="20"/>
      <c r="N27" s="20"/>
      <c r="O27" s="20"/>
      <c r="P27" s="20"/>
    </row>
    <row r="28" spans="1:16" ht="21" customHeight="1" x14ac:dyDescent="0.35">
      <c r="A28" s="12" t="s">
        <v>26</v>
      </c>
      <c r="B28" s="21">
        <f>SUM(C28:F28)</f>
        <v>2057945.2892400001</v>
      </c>
      <c r="C28" s="19">
        <f>'[1]Район  и  поселения'!C31/1000</f>
        <v>404621.92999999993</v>
      </c>
      <c r="D28" s="18">
        <f>'[1]Район  и  поселения'!D31/1000</f>
        <v>506903.10978000012</v>
      </c>
      <c r="E28" s="19">
        <f>'[1]Район  и  поселения'!E31/1000</f>
        <v>924785.59159000008</v>
      </c>
      <c r="F28" s="18">
        <f>'[1]Район  и  поселения'!F31/1000</f>
        <v>221634.65787</v>
      </c>
      <c r="G28" s="21">
        <f>SUM(H28:K28)</f>
        <v>1931310.4386800001</v>
      </c>
      <c r="H28" s="19">
        <f>'[1]Район  и  поселения'!AG31/1000</f>
        <v>404621.92999999993</v>
      </c>
      <c r="I28" s="18">
        <f>'[1]Район  и  поселения'!AH31/1000</f>
        <v>387151.24017999996</v>
      </c>
      <c r="J28" s="19">
        <f>'[1]Район  и  поселения'!AI31/1000</f>
        <v>918121.18281000014</v>
      </c>
      <c r="K28" s="18">
        <f>'[1]Район  и  поселения'!AJ31/1000</f>
        <v>221416.08569000001</v>
      </c>
      <c r="L28" s="20">
        <f t="shared" si="8"/>
        <v>93.846539496355305</v>
      </c>
      <c r="M28" s="20">
        <f t="shared" si="9"/>
        <v>100</v>
      </c>
      <c r="N28" s="20">
        <f t="shared" si="10"/>
        <v>76.37578714954553</v>
      </c>
      <c r="O28" s="20">
        <f t="shared" si="11"/>
        <v>99.279356335067718</v>
      </c>
      <c r="P28" s="20">
        <f t="shared" si="12"/>
        <v>99.901381768492087</v>
      </c>
    </row>
    <row r="29" spans="1:16" ht="21" customHeight="1" thickBot="1" x14ac:dyDescent="0.4">
      <c r="A29" s="9" t="s">
        <v>27</v>
      </c>
      <c r="B29" s="22">
        <f>SUM(C29:F29)</f>
        <v>9603612.1907299999</v>
      </c>
      <c r="C29" s="19">
        <f>'[1]Район  и  поселения'!C32/1000</f>
        <v>1347034.6880000001</v>
      </c>
      <c r="D29" s="18">
        <f>'[1]Район  и  поселения'!D32/1000</f>
        <v>2289957.4243299998</v>
      </c>
      <c r="E29" s="19">
        <f>'[1]Район  и  поселения'!E32/1000</f>
        <v>5101748.8112399988</v>
      </c>
      <c r="F29" s="18">
        <f>'[1]Район  и  поселения'!F32/1000</f>
        <v>864871.26716000005</v>
      </c>
      <c r="G29" s="22">
        <f>SUM(H29:K29)</f>
        <v>9460759.4301699996</v>
      </c>
      <c r="H29" s="19">
        <f>'[1]Район  и  поселения'!AG32/1000</f>
        <v>1347034.6880000001</v>
      </c>
      <c r="I29" s="18">
        <f>'[1]Район  и  поселения'!AH32/1000</f>
        <v>2192179.7731299996</v>
      </c>
      <c r="J29" s="19">
        <f>'[1]Район  и  поселения'!AI32/1000</f>
        <v>5062024.9790000003</v>
      </c>
      <c r="K29" s="18">
        <f>'[1]Район  и  поселения'!AJ32/1000</f>
        <v>859519.99003999995</v>
      </c>
      <c r="L29" s="23">
        <f t="shared" si="8"/>
        <v>98.512510108458045</v>
      </c>
      <c r="M29" s="23">
        <f t="shared" si="9"/>
        <v>100</v>
      </c>
      <c r="N29" s="23">
        <f t="shared" si="10"/>
        <v>95.730154187097682</v>
      </c>
      <c r="O29" s="23">
        <f t="shared" si="11"/>
        <v>99.221368324671715</v>
      </c>
      <c r="P29" s="23">
        <f t="shared" si="12"/>
        <v>99.381263163294548</v>
      </c>
    </row>
    <row r="30" spans="1:16" ht="21" customHeight="1" thickBot="1" x14ac:dyDescent="0.4">
      <c r="A30" s="13" t="s">
        <v>28</v>
      </c>
      <c r="B30" s="24">
        <f>SUM(B28:B29)</f>
        <v>11661557.479970001</v>
      </c>
      <c r="C30" s="24">
        <f t="shared" ref="C30:F30" si="14">SUM(C28:C29)</f>
        <v>1751656.618</v>
      </c>
      <c r="D30" s="26">
        <f t="shared" si="14"/>
        <v>2796860.5341099999</v>
      </c>
      <c r="E30" s="24">
        <f t="shared" si="14"/>
        <v>6026534.4028299991</v>
      </c>
      <c r="F30" s="57">
        <f t="shared" si="14"/>
        <v>1086505.92503</v>
      </c>
      <c r="G30" s="24">
        <f>SUM(G28:G29)</f>
        <v>11392069.86885</v>
      </c>
      <c r="H30" s="24">
        <f>SUM(H28:H29)</f>
        <v>1751656.618</v>
      </c>
      <c r="I30" s="26">
        <f>SUM(I28:I29)</f>
        <v>2579331.0133099994</v>
      </c>
      <c r="J30" s="24">
        <f>SUM(J28:J29)</f>
        <v>5980146.1618100004</v>
      </c>
      <c r="K30" s="57">
        <f>SUM(K28:K29)</f>
        <v>1080936.0757299999</v>
      </c>
      <c r="L30" s="27">
        <f t="shared" si="8"/>
        <v>97.689094174745733</v>
      </c>
      <c r="M30" s="27">
        <f t="shared" si="9"/>
        <v>100</v>
      </c>
      <c r="N30" s="27">
        <f t="shared" si="10"/>
        <v>92.222367967689124</v>
      </c>
      <c r="O30" s="27">
        <f t="shared" si="11"/>
        <v>99.23026671849388</v>
      </c>
      <c r="P30" s="27">
        <f t="shared" si="12"/>
        <v>99.487361350574659</v>
      </c>
    </row>
    <row r="31" spans="1:16" ht="21" customHeight="1" x14ac:dyDescent="0.35">
      <c r="A31" s="13"/>
      <c r="B31" s="30"/>
      <c r="C31" s="31"/>
      <c r="D31" s="30"/>
      <c r="E31" s="32"/>
      <c r="F31" s="30"/>
      <c r="G31" s="30"/>
      <c r="H31" s="33"/>
      <c r="I31" s="60"/>
      <c r="J31" s="33"/>
      <c r="K31" s="59"/>
      <c r="L31" s="34"/>
      <c r="M31" s="34"/>
      <c r="N31" s="34"/>
      <c r="O31" s="34"/>
      <c r="P31" s="34"/>
    </row>
    <row r="32" spans="1:16" ht="21" customHeight="1" thickBot="1" x14ac:dyDescent="0.4">
      <c r="A32" s="14"/>
      <c r="B32" s="30"/>
      <c r="C32" s="31"/>
      <c r="D32" s="30"/>
      <c r="E32" s="32"/>
      <c r="F32" s="30"/>
      <c r="G32" s="30"/>
      <c r="H32" s="33"/>
      <c r="I32" s="60"/>
      <c r="J32" s="33"/>
      <c r="K32" s="59"/>
      <c r="L32" s="34"/>
      <c r="M32" s="34"/>
      <c r="N32" s="34"/>
      <c r="O32" s="34"/>
      <c r="P32" s="34"/>
    </row>
    <row r="33" spans="1:16" ht="21" customHeight="1" thickBot="1" x14ac:dyDescent="0.4">
      <c r="A33" s="10" t="s">
        <v>29</v>
      </c>
      <c r="B33" s="24">
        <f>B26+B30</f>
        <v>25230589.985939998</v>
      </c>
      <c r="C33" s="25">
        <f t="shared" ref="C33:F33" si="15">C26+C30</f>
        <v>4672530.3569999998</v>
      </c>
      <c r="D33" s="24">
        <f t="shared" si="15"/>
        <v>6332804.3421799988</v>
      </c>
      <c r="E33" s="26">
        <f t="shared" si="15"/>
        <v>12184726.974330001</v>
      </c>
      <c r="F33" s="24">
        <f t="shared" si="15"/>
        <v>2040528.3124299999</v>
      </c>
      <c r="G33" s="24">
        <f>G26+G30</f>
        <v>24460044.221809998</v>
      </c>
      <c r="H33" s="24">
        <f>H26+H30</f>
        <v>4672530.3569999998</v>
      </c>
      <c r="I33" s="26">
        <f>I26+I30</f>
        <v>5698798.9308199994</v>
      </c>
      <c r="J33" s="24">
        <f>J26+J30</f>
        <v>12071568.153560001</v>
      </c>
      <c r="K33" s="57">
        <f>K26+K30</f>
        <v>2017146.7804299998</v>
      </c>
      <c r="L33" s="27">
        <f t="shared" si="8"/>
        <v>96.945985945792813</v>
      </c>
      <c r="M33" s="27">
        <f t="shared" si="9"/>
        <v>100</v>
      </c>
      <c r="N33" s="27">
        <f t="shared" si="10"/>
        <v>89.988552036304498</v>
      </c>
      <c r="O33" s="27">
        <f t="shared" si="11"/>
        <v>99.071306062020142</v>
      </c>
      <c r="P33" s="27">
        <f t="shared" si="12"/>
        <v>98.854143220774233</v>
      </c>
    </row>
    <row r="34" spans="1:16" hidden="1" x14ac:dyDescent="0.3"/>
    <row r="35" spans="1:16" x14ac:dyDescent="0.3">
      <c r="B35" s="15">
        <f>B33-'[1]Район  и  поселения'!$B$36/1000</f>
        <v>0</v>
      </c>
      <c r="G35" s="16">
        <f>G33-'[1]Район  и  поселения'!$AF$36/1000</f>
        <v>0</v>
      </c>
    </row>
    <row r="36" spans="1:16" x14ac:dyDescent="0.3">
      <c r="C36" s="46" t="s">
        <v>34</v>
      </c>
      <c r="D36" s="47"/>
      <c r="E36" s="47"/>
      <c r="F36" s="48"/>
    </row>
    <row r="37" spans="1:16" s="35" customFormat="1" ht="46.5" customHeight="1" x14ac:dyDescent="0.25">
      <c r="C37" s="45" t="s">
        <v>39</v>
      </c>
      <c r="D37" s="45"/>
      <c r="E37" s="45"/>
      <c r="F37" s="49" t="s">
        <v>36</v>
      </c>
    </row>
    <row r="38" spans="1:16" s="36" customFormat="1" ht="328" customHeight="1" x14ac:dyDescent="0.25">
      <c r="C38" s="37" t="s">
        <v>38</v>
      </c>
      <c r="D38" s="37" t="s">
        <v>37</v>
      </c>
      <c r="E38" s="37"/>
      <c r="F38" s="50"/>
    </row>
  </sheetData>
  <mergeCells count="14">
    <mergeCell ref="C37:E37"/>
    <mergeCell ref="C36:F36"/>
    <mergeCell ref="F37:F38"/>
    <mergeCell ref="L5:P5"/>
    <mergeCell ref="L6:L7"/>
    <mergeCell ref="M6:P6"/>
    <mergeCell ref="A2:P2"/>
    <mergeCell ref="G6:G7"/>
    <mergeCell ref="H6:K6"/>
    <mergeCell ref="A5:A7"/>
    <mergeCell ref="B5:F5"/>
    <mergeCell ref="B6:B7"/>
    <mergeCell ref="C6:F6"/>
    <mergeCell ref="G5:K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9" orientation="landscape" horizontalDpi="300" verticalDpi="300" r:id="rId1"/>
  <headerFooter alignWithMargins="0">
    <oddFooter>&amp;R&amp;Z&amp;F&amp;A</oddFooter>
  </headerFooter>
  <colBreaks count="1" manualBreakCount="1">
    <brk id="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2024-04-02T08:09:08Z</cp:lastPrinted>
  <dcterms:created xsi:type="dcterms:W3CDTF">2007-12-05T11:50:40Z</dcterms:created>
  <dcterms:modified xsi:type="dcterms:W3CDTF">2024-08-22T08:43:04Z</dcterms:modified>
</cp:coreProperties>
</file>