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Обмен\!Исходящие\buh_uchet\рейтинги\"/>
    </mc:Choice>
  </mc:AlternateContent>
  <bookViews>
    <workbookView xWindow="-125" yWindow="-63" windowWidth="23253" windowHeight="13110"/>
  </bookViews>
  <sheets>
    <sheet name="Лист 1" sheetId="1" r:id="rId1"/>
  </sheets>
  <definedNames>
    <definedName name="_xlnm.Print_Titles" localSheetId="0">'Лист 1'!$3:$3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6" i="1"/>
  <c r="H67" i="1"/>
  <c r="H68" i="1"/>
  <c r="H69" i="1"/>
  <c r="H70" i="1"/>
  <c r="H71" i="1"/>
  <c r="H72" i="1"/>
  <c r="H73" i="1"/>
  <c r="H74" i="1"/>
  <c r="H75" i="1"/>
  <c r="H76" i="1"/>
  <c r="H77" i="1"/>
  <c r="H78" i="1"/>
  <c r="D61" i="1" l="1"/>
  <c r="D58" i="1"/>
  <c r="D57" i="1"/>
  <c r="D51" i="1"/>
  <c r="D13" i="1"/>
  <c r="D5" i="1"/>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5" i="1"/>
  <c r="G6" i="1"/>
  <c r="G7" i="1"/>
  <c r="G8" i="1"/>
  <c r="G9" i="1"/>
  <c r="G10" i="1"/>
  <c r="G11" i="1"/>
  <c r="H5" i="1" l="1"/>
  <c r="H6" i="1"/>
  <c r="H7" i="1"/>
  <c r="H8" i="1"/>
  <c r="H9" i="1"/>
  <c r="H10" i="1"/>
  <c r="H11" i="1"/>
  <c r="H4" i="1"/>
  <c r="G4" i="1"/>
</calcChain>
</file>

<file path=xl/sharedStrings.xml><?xml version="1.0" encoding="utf-8"?>
<sst xmlns="http://schemas.openxmlformats.org/spreadsheetml/2006/main" count="277" uniqueCount="150">
  <si>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</si>
  <si>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</si>
  <si>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</si>
  <si>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</si>
  <si>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</si>
  <si>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</si>
  <si>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</si>
  <si>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</si>
  <si>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</si>
  <si>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НАЦИОНАЛЬНАЯ ОБОРОНА</t>
  </si>
  <si>
    <t>Мобилизационная и вневойсковая подготовка</t>
  </si>
  <si>
    <t>Мобилизационная подготовка экономики</t>
  </si>
  <si>
    <t>НАЦИОНАЛЬНАЯ БЕЗОПАСНОСТЬ И ПРАВООХРАНИТЕЛЬНАЯ ДЕЯТЕЛЬНОСТЬ</t>
  </si>
  <si>
    <t>Органы юстиции</t>
  </si>
  <si>
    <t>Защита населения и территории от чрезвычайных ситуаций природного и техногенного характера, пожарная безопасность</t>
  </si>
  <si>
    <t>Миграционная политика</t>
  </si>
  <si>
    <t>Другие вопросы в области национальной безопасности и правоохранительной деятельности</t>
  </si>
  <si>
    <t>НАЦИОНАЛЬНАЯ ЭКОНОМИКА</t>
  </si>
  <si>
    <t>Общеэкономические вопросы</t>
  </si>
  <si>
    <t>Воспроизводство минерально-сырьевой базы</t>
  </si>
  <si>
    <t>Сельское хозяйство и рыболовство</t>
  </si>
  <si>
    <t>Водное хозяйство</t>
  </si>
  <si>
    <t>Лесное хозяйство</t>
  </si>
  <si>
    <t>Транспорт</t>
  </si>
  <si>
    <t>Дорожное хозяйство (дорожные фонды)</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</si>
  <si>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</si>
  <si>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</si>
  <si>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</si>
  <si>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</si>
  <si>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</si>
  <si>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</si>
  <si>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</si>
  <si>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Сбор, удаление отходов и очистка сточных вод</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</si>
  <si>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</si>
  <si>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</si>
  <si>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</si>
  <si>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</si>
  <si>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</si>
  <si>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Среднее профессиональное образование</t>
  </si>
  <si>
    <t>Профессиональная подготовка, переподготовка и повышение квалификации</t>
  </si>
  <si>
    <t>Молодежная политика</t>
  </si>
  <si>
    <t>Другие вопросы в области образования</t>
  </si>
  <si>
    <t>КУЛЬТУРА, КИНЕМАТОГРАФИЯ</t>
  </si>
  <si>
    <t>Культура</t>
  </si>
  <si>
    <t>Другие вопросы в области культуры, кинематографии</t>
  </si>
  <si>
    <t>ЗДРАВООХРАНЕНИЕ</t>
  </si>
  <si>
    <t>Стационарная медицинская помощь</t>
  </si>
  <si>
    <t>Амбулаторная помощь</t>
  </si>
  <si>
    <t>Скорая медицинская помощь</t>
  </si>
  <si>
    <t>Санаторно-оздоровительная помощь</t>
  </si>
  <si>
    <t>Заготовка, переработка, хранение и обеспечение безопасности донорской крови и ее компонентов</t>
  </si>
  <si>
    <t>Другие вопросы в области здравоохранения</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</si>
  <si>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</si>
  <si>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</si>
  <si>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</si>
  <si>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</si>
  <si>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</si>
  <si>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</si>
  <si>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</si>
  <si>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Массовый спорт</t>
  </si>
  <si>
    <t>Спорт высших достижений</t>
  </si>
  <si>
    <t>Другие вопросы в области физической культуры и спорта</t>
  </si>
  <si>
    <t>СРЕДСТВА МАССОВОЙ ИНФОРМАЦИИ</t>
  </si>
  <si>
    <t>Телевидение и радиовещание</t>
  </si>
  <si>
    <t>Периодическая печать и издательства</t>
  </si>
  <si>
    <t>Другие вопросы в области средств массовой информации</t>
  </si>
  <si>
    <t>ОБСЛУЖИВАНИЕ ГОСУДАРСТВЕННОГО (МУНИЦИПАЛЬНОГО) ДОЛГА</t>
  </si>
  <si>
    <t>Обслуживание государственного (муниципального) внутреннего долга</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</si>
  <si>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</si>
  <si>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</si>
  <si>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Иные дотации</t>
  </si>
  <si>
    <t>Прочие межбюджетные трансферты общего характера</t>
  </si>
  <si>
    <t>Расходы - всего</t>
  </si>
  <si>
    <t>в рублях</t>
  </si>
  <si>
    <t>Наименование раздела, подраздела</t>
  </si>
  <si>
    <t>Раздел</t>
  </si>
  <si>
    <t>Подраздел</t>
  </si>
  <si>
    <t>первоначальные бюджетные назначения</t>
  </si>
  <si>
    <t>уточненные бюджетные назначения</t>
  </si>
  <si>
    <t>исполнено</t>
  </si>
  <si>
    <t>процент исполнения уточненных назначений</t>
  </si>
  <si>
    <t>Исполнение областного бюджета по расходам за 2021год</t>
  </si>
  <si>
    <t>01</t>
  </si>
  <si>
    <t>10</t>
  </si>
  <si>
    <t>11</t>
  </si>
  <si>
    <t>Фундаментальные исследования</t>
  </si>
  <si>
    <t>Физическая культура</t>
  </si>
  <si>
    <t>02</t>
  </si>
  <si>
    <t>03</t>
  </si>
  <si>
    <t>04</t>
  </si>
  <si>
    <t>05</t>
  </si>
  <si>
    <t>06</t>
  </si>
  <si>
    <t>07</t>
  </si>
  <si>
    <t>13</t>
  </si>
  <si>
    <t>14</t>
  </si>
  <si>
    <t>08</t>
  </si>
  <si>
    <t>09</t>
  </si>
  <si>
    <t>12</t>
  </si>
  <si>
    <t xml:space="preserve">процент исполнения первоначальных назначений </t>
  </si>
  <si>
    <r>
      <t xml:space="preserve">причины отклонения  первоначально утвержденного плана от исполнения </t>
    </r>
    <r>
      <rPr>
        <sz val="11"/>
        <color indexed="8"/>
        <rFont val="Times New Roman"/>
        <family val="1"/>
        <charset val="204"/>
      </rPr>
      <t>(если такие отклонения составили 5% и более, как в большую, так и в меньшую сторону)</t>
    </r>
  </si>
  <si>
    <r>
      <t xml:space="preserve">причины отклонения  уточненного плана от исполнения </t>
    </r>
    <r>
      <rPr>
        <sz val="11"/>
        <color indexed="8"/>
        <rFont val="Times New Roman"/>
        <family val="1"/>
        <charset val="204"/>
      </rPr>
      <t>(если такие отклонения составили 5% и более, как в большую, так и в меньшую сторону)</t>
    </r>
  </si>
  <si>
    <t>-</t>
  </si>
  <si>
    <t>Увеличение ассигнований на переселение граждан из аварийного жилищного фонда за счет ускоренной реализации программы</t>
  </si>
  <si>
    <t>Увеличение ассигнований на благоустройство территорий</t>
  </si>
  <si>
    <t>Экономия в результате проведенных торгов</t>
  </si>
  <si>
    <t>Экономия бюджетных средств связана с отменой запланированных служебных командировок из-за неблагоприятной эпидемиологической ситуации</t>
  </si>
  <si>
    <t>Поступление иных межбюджетных трансфертов  на обеспечение деятельности депутатов Государственной думы, членов Совета Федерации и их помощников</t>
  </si>
  <si>
    <t>Экономия средств на почтовые расходы в связи с внедрением новых цифровых технологий (электронная отправка корреспонденции)</t>
  </si>
  <si>
    <t>Уменьшение финансирования мероприятий по оказанию содействия в трудоустройстве самозанятых (выплата пособий в период поиска работы) в связи с эпидемиологической ситуацией на территории РФ и введением ограничительных мер по недопущению распространения COVID-19. Выплата носит заявительный характер.</t>
  </si>
  <si>
    <t>Дополнительно выделены средства на повышение оплаты труда педагогов дополнительного образования в соответствии с Указами Президента РФ, а также на реализацию цифрового проекта "IT-bit" в муниципальных образованиях Липецкой области</t>
  </si>
  <si>
    <t>Дополнительно выделены средства на повышение оплаты труда педагогических работников в соответствии с Указами Президента РФ, на ремонт помещений и закупку оборудования в целях подготовки к началу учебного года, монтаж систем пожарной безопасности, систем экстренного речевого оповещения и управления  эвакуацией людей в образовательных организациях, на ежемесячное денежное вознаграждение за классное руководство (кураторство) педагогическим работникам среднего профессионального образования</t>
  </si>
  <si>
    <t>Увеличены бюджетные ассигнования на реализацию мероприятий, направленных на развитие финансовой грамотности, на функционирование центра непрерывного повышения профессионального мастерства</t>
  </si>
  <si>
    <t>Увеличены бюджетные ассигнования на организацию отдыха и оздоровления детей (ремонт помещений, монтаж систем пожарной безопасности и систем видеонаблюдения в детских оздоровительных лагерей)</t>
  </si>
  <si>
    <t xml:space="preserve">Дополнительно выделены средства на повышение оплаты труда работников культуры в соответствии с Указами Президента РФ, на проведение ремонтных работ, выполнение мероприятий по антитеррористической защищенности в учреждениях культуры, из федерального бюджета: на создание модельных муниципальных библиотек, реконструкцию Театра кукол, на организацию библиотечного обслуживания в части комплектования книжных фондов библиотек. </t>
  </si>
  <si>
    <t>Дополнительно выделены средства из областного бюджета на увеличение заработной платы категориям работников в соответствии с Указами Президента РФ,  на укрепление материально-технической базы учреждений здравоохранения, на реконструкцию зданий учреждений здравоохранения.</t>
  </si>
  <si>
    <t xml:space="preserve">Дополнительно были выделены средства из областного бюджета на увеличение заработной платы "указным" категориям работников, на укрепление материально-технической базы учреждений здравоохранения, а также на мероприятия, направленные на борьбу с НКВИ.
</t>
  </si>
  <si>
    <t>Стимулирующие выплаты работникам выездных бригад скорой медицинской помощи и выездных бригад скорой медицинской помощи анестезиологии-реанимации службы медицины катастроф, медицинским и иным работникам, осуществляющим прием вызовов скорой медицинской помощи и передачу их выездным бригадам скорой медицинской помощи, за особые условия работы из областного бюджета производились за фактически отработанное время.</t>
  </si>
  <si>
    <t>Выделены дополнительные средства на проведение мероприятий и конкурсов, направленных на поддержку семей с детьми; на развитие комплексной реабилитации и абилитации инвалидов и детей-инвалидов; на мероприятия по формированию эффективной системы поддержки населения (модернизация и доработка АИС).</t>
  </si>
  <si>
    <t>Бюджетные ассигнования были предусмотрены для софинансирования субсидии из федерального бюджета на реализацию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В связи с отсутствием федеральных средств перераспределены на организацию мероприятий по подготовке спортивных сборных команд.</t>
  </si>
  <si>
    <t>Перенос бюджетных ассигнований с данного подраздела на подраздел 0406  в связи с передачей полномочий управления  экологии подведомственному учреждению в сфере развития экологического мониторинга области</t>
  </si>
  <si>
    <t>Увеличены бюджетные ассигнования в связи с выделением дополнительных средств из федерального бюджета</t>
  </si>
  <si>
    <t xml:space="preserve"> По строительству и оснащению операционного блока с отделением анестезиологии и реанимации областного онкологического диспансера оплата производилась по факту выполненных работ (перенос срока ввода в эксплуатацию объекта на декабрь 2022 год)</t>
  </si>
  <si>
    <t xml:space="preserve">Оплата строительства блочно-модульной котельной с участком тепловых сетей ГУЗ ЛОДС "Мечта" производилась за фактически выполненные работы. </t>
  </si>
  <si>
    <t>Получение иных межбюджетных трансфертов из резервного фонда Правительства РФ на мероприятия по предупреждению и недопущению распространения новой коронавирусной инфекции COVID-19, а также субсидии из федерального бюджета на модернизацию лабораторий медицинских организаций, осуществляющих диагностику инфекционных болезней</t>
  </si>
  <si>
    <t xml:space="preserve">Увеличены бюджетные ассигнования на обеспечение комплексного развития сельских территорий </t>
  </si>
  <si>
    <t>Неиспользованный остаток средств резервного фонда администрации области в связи с отсутствием потребности. Неиспользованный остаток резервного фонда области в связи с перевыполнением плана по налоговым и неналоговым доходам.</t>
  </si>
  <si>
    <t>Нераспределенная  дотация  местным  бюджетам  на  поддержку  мер  по  обеспечению  сбалансированности  местных  бюджетов  в  связи с отсутствием потребности.</t>
  </si>
  <si>
    <t>Дополнительно выделены средства на проведение мероприятий по защите информации и аттестацию информационных систем</t>
  </si>
  <si>
    <t>Экономия расходов на обслуживание государственного долга области сложилась в результате досрочного погашения заимствований. Кроме того, в связи с дополнительными поступлениями налога на прибыль в 2021 году рыночные заимствования не осуществлялись.</t>
  </si>
  <si>
    <t>В  2021  году  в  процессе  исполнения  областного  бюджета  была  дополнительно  выделена  дотация  на  поддержку  мер  по  обеспечению  сбалансированности  местных  бюджетов и иные дотации местным бюджетам на премирование муниципальных образований - победителей Всероссийского конкурса "Лучшая муниципальная практика" за счет средств федерального бюджета 50000000,00 руб.</t>
  </si>
  <si>
    <t xml:space="preserve">По обеспечению комплексного развития сельских территорий не освоены ассигнования в связи с неисполнением подрядными организациями условий и сроков исполнения муниципальных контрактов  </t>
  </si>
  <si>
    <t>Дополнительно выделены средства на закупку компьютерной техники в пункты проведения ЕГЭ, на содержание психолого-медико-педагогической комиссии</t>
  </si>
  <si>
    <t>Перенос мероприятий на 2022 год</t>
  </si>
  <si>
    <t>Увеличение  расходов на обеспечение деятельности учреждения</t>
  </si>
  <si>
    <t>Увеличение  расходов на обеспечение деятельности учреждения: разработка мобильного приложения, система ГЛОНАСС, оплата услуг связи</t>
  </si>
  <si>
    <t>Дополнительно  выделены средства из областного бюджета на увеличение заработной платы "указным" категориям работников, на укрепление материально-технической базы учреждений здравоохранения, а также на строительство блочно-модульной котельной с участком тепловых сетей учреждения.</t>
  </si>
  <si>
    <t>Выделены дополнительные средства на капитальный ремонт, на приобретение оборудования в рамках модернизации центров социальной защиты населения,  на мероприятия по предупреждению и недопущению распространения новой коронавирусной инфекции COVID-19</t>
  </si>
  <si>
    <t>В  связи с делегированием полномочий управления  экологии подведомственному учреждению в сфере развития экологического мониторинга области, дополнительно предусмотрены ассигнования на содержание учреждения.</t>
  </si>
  <si>
    <t>Увеличение ассигнований на строительство объектов водоснабжения и водоотведение</t>
  </si>
  <si>
    <t>Экономия средств, предусмотренных на субсидии местным бюджетам по приобретению контейнеров и бункеров для накопления ТКО, отмена проведения закупочной процедуры на выполнение работ по разработке ПСД по объекту захоронения ТКО, перенос исполнения контрактов по строительству объектов водоснабжения и водоотведения на 2022 г.</t>
  </si>
  <si>
    <t>Не освоены  денежные средства муниципальным образованием на приобретение дробильной установки (оплата по контракту в 2022 году)</t>
  </si>
  <si>
    <t>Сокращены ассигнования на строительство объекта в связи с расторжением контракта по причине невыполнения обязательств подрядчиком.</t>
  </si>
  <si>
    <t>Не освоены средства  на возмещение перевозчикам за проезд граждан по картам старого образца, на оплату контракта по организации межмуниципальных перевозок, на возмещение лизинговых платежей,  на организацию авиарейсов и перевозку пассажиров железнодорожным транспортом пригородного сообщения, на переоборудование транспортных средств на газомоторное топливо, экономия по торгам</t>
  </si>
  <si>
    <t>Сложилась экономия средств, предусмотренных на  содержание автодорог; не оплачены работы по монтажу камер фотовидеофиксации из-за поздних сроков представления акта выполненных работ; перенесены сроки по закупочным процедурам на приобретение лабораторного оборудования; сложилась 
 экономия средств по уплате налога на имущество.</t>
  </si>
  <si>
    <t>Не профинансированы работы на автомобильных дорогах регионального значения по причине расторжения государственных контрактов из-за нарушения графика выполнения работ по капитальному ремонту и ремонту автодорог и  разработке ПСД; по строительству автомобильных дорог в муниципальных образованиях в рамках стимулирования программ развития жилищного строительства</t>
  </si>
  <si>
    <t>Выделены дополнительные ассигнования на предоставление иных межбюджетных трансфертов местным бюджетам на проведение капитального ремонта объектов муниципальных общеобразовательных организаций, на подготовку участка для строительства школы.  Дополнительно выделены средства на повышение оплаты труда работникам учреждений образования в соответствии с Указами Президента РФ. Подтверждены законтрактованные остатки 2020 года на строительство школы.</t>
  </si>
  <si>
    <t>Остатки федеральных средств 2020 года на «Строительство операционного блока с отделением анестезиологии и реанимации областного онкологического диспансера в г. Липецке». Дополнительно  выделены средства из областного бюджета на увеличение заработной платы категориям работников в соответствии с Указами Президента РФ, на укрепление материально-технической базы учреждений здравоохранения, а также на мероприятия, направленные на борьбу с НКВИ.</t>
  </si>
  <si>
    <t>По объектам строительства детской поликлиники и женской консультации и стационарно-поликлинического корпуса оплата производилась за фактически выполненные работы. 
Экономия по закупочным процедурам в части мероприятия по оснащению оборудованием медицинские организации первичного звена здравоохранения.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носят заявительный характер. Фактическое количество получателей ниже планируемого. 
Не в полном объеме освоены средства по выплате за вакцинальную кампанию, в связи с вакцинацией основной части населения до августа 2021г. (выплата предусмотрена с августа 2021г.)</t>
  </si>
  <si>
    <t>Сокращены ассигнования по субсидии на поддержку осуществления деятельности СКПК по причине отсутствия заявок. Отмена ряда конкурсов в сфере промышленности ввиду ограничительных мер по коронавирусу. 
Не освоены ассигнования на выполнение научно-исследовательских работ по подготовке генерального плана городского округа города Липецка (оплата по контракту в 2022 году), возмещение затрат для завершения работ на проблемных объектах долевого строительства за фактически выполненные работы</t>
  </si>
  <si>
    <t xml:space="preserve">Сокращены ассигнования по субсидии на поддержку осуществления деятельности СКПК по причине отсутствия заявок. Отмена ряда конкурсов в сфере промышленности ввиду ограничительных мер по коронавирусу.                                                                                                                                      Не освоены ассигнования на выполнение научно-исследовательских работ по подготовке генерального плана городского округа города Липецка (оплата по контракту в 2022 году), возмещение затрат для завершения работ на проблемных объектах долевого строительства за фактически выполненные работы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</si>
</sst>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name val="Calibri"/>
      <family val="2"/>
      <scheme val="minor"/>
    </font>
    <font>
      <sz val="12"/>
      <name val="Times New Roman"/>
      <family val="1"/>
      <charset val="204"/>
    </font>
    <font>
      <sz val="12"/>
      <color rgb="FF000000"/>
      <name val="Times New Roman"/>
      <family val="1"/>
      <charset val="204"/>
    </font>
    <font>
      <b/>
      <sz val="14"/>
      <color theme="1"/>
      <name val="Times New Roman"/>
      <family val="1"/>
      <charset val="204"/>
    </font>
    <font>
      <sz val="11"/>
      <color theme="1"/>
      <name val="Times New Roman"/>
      <family val="1"/>
      <charset val="204"/>
    </font>
    <font>
      <b/>
      <sz val="11"/>
      <color theme="1"/>
      <name val="Times New Roman"/>
      <family val="1"/>
      <charset val="204"/>
    </font>
    <font>
      <sz val="12"/>
      <color theme="1"/>
      <name val="Times New Roman"/>
      <family val="1"/>
      <charset val="204"/>
    </font>
    <font>
      <sz val="11"/>
      <color indexed="8"/>
      <name val="Times New Roman"/>
      <family val="1"/>
      <charset val="204"/>
    </font>
    <font>
      <sz val="11"/>
      <name val="Times New Roman"/>
      <family val="1"/>
      <charset val="204"/>
    </font>
  </fonts>
  <fills count="2">
    <fill>
      <patternFill patternType="none"/>
    </fill>
    <fill>
      <patternFill patternType="gray125"/>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
    <xf numFmtId="0" fontId="0" fillId="0" borderId="0"/>
  </cellStyleXfs>
  <cellXfs count="30">
    <xf numFmtId="0" fontId="0" fillId="0" borderId="0" xfId="0"/>
    <xf numFmtId="0" fontId="4" fillId="0" borderId="0" xfId="0" applyFont="1"/>
    <xf numFmtId="0" fontId="6" fillId="0" borderId="0" xfId="0" applyFont="1" applyAlignment="1">
      <alignment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4" fontId="2"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0" fontId="0" fillId="0" borderId="0" xfId="0" applyAlignment="1">
      <alignment horizontal="center"/>
    </xf>
    <xf numFmtId="0" fontId="8" fillId="0" borderId="0" xfId="0" applyFont="1" applyFill="1"/>
    <xf numFmtId="0" fontId="6" fillId="0" borderId="0" xfId="0" applyFont="1" applyAlignment="1">
      <alignment horizontal="center" vertical="center"/>
    </xf>
    <xf numFmtId="164" fontId="1" fillId="0" borderId="1" xfId="0" applyNumberFormat="1" applyFont="1" applyBorder="1" applyAlignment="1">
      <alignment horizontal="center" vertical="center"/>
    </xf>
    <xf numFmtId="0" fontId="1" fillId="0" borderId="0" xfId="0" applyFont="1" applyAlignment="1">
      <alignment horizontal="center"/>
    </xf>
    <xf numFmtId="0" fontId="1" fillId="0" borderId="0" xfId="0" applyFont="1"/>
    <xf numFmtId="49" fontId="1" fillId="0" borderId="1" xfId="0" applyNumberFormat="1" applyFont="1" applyFill="1" applyBorder="1" applyAlignment="1">
      <alignment horizontal="left" vertical="center" wrapText="1" indent="1"/>
    </xf>
    <xf numFmtId="0" fontId="4" fillId="0" borderId="0" xfId="0" applyFont="1" applyFill="1"/>
    <xf numFmtId="0" fontId="4" fillId="0" borderId="2" xfId="0" applyFont="1" applyFill="1" applyBorder="1" applyAlignment="1">
      <alignment horizontal="center" vertical="center" wrapText="1"/>
    </xf>
    <xf numFmtId="0" fontId="0" fillId="0" borderId="0" xfId="0" applyFill="1"/>
    <xf numFmtId="0" fontId="1" fillId="0" borderId="1" xfId="0" applyFont="1" applyFill="1" applyBorder="1" applyAlignment="1">
      <alignment horizontal="left" vertical="center" indent="1"/>
    </xf>
    <xf numFmtId="0" fontId="1" fillId="0" borderId="1" xfId="0" applyFont="1" applyFill="1" applyBorder="1" applyAlignment="1">
      <alignment horizontal="left" vertical="center" wrapText="1" indent="1"/>
    </xf>
    <xf numFmtId="0" fontId="1" fillId="0" borderId="4" xfId="0" applyFont="1" applyFill="1" applyBorder="1" applyAlignment="1">
      <alignment horizontal="left" vertical="center" indent="1"/>
    </xf>
    <xf numFmtId="0" fontId="1" fillId="0" borderId="1" xfId="0" applyFont="1" applyFill="1" applyBorder="1" applyAlignment="1" applyProtection="1">
      <alignment horizontal="left" vertical="center" wrapText="1" indent="1"/>
      <protection locked="0"/>
    </xf>
    <xf numFmtId="164" fontId="1" fillId="0" borderId="1" xfId="0" applyNumberFormat="1" applyFont="1" applyFill="1" applyBorder="1" applyAlignment="1">
      <alignment horizontal="center" vertical="center"/>
    </xf>
    <xf numFmtId="0" fontId="1" fillId="0" borderId="2" xfId="0" applyFont="1" applyFill="1" applyBorder="1" applyAlignment="1">
      <alignment horizontal="left" vertical="center" wrapText="1" indent="1"/>
    </xf>
    <xf numFmtId="164" fontId="1" fillId="0" borderId="3" xfId="0" applyNumberFormat="1" applyFont="1" applyFill="1" applyBorder="1" applyAlignment="1">
      <alignment horizontal="center" vertical="center"/>
    </xf>
    <xf numFmtId="0" fontId="1" fillId="0" borderId="5" xfId="0" applyFont="1" applyFill="1" applyBorder="1" applyAlignment="1">
      <alignment horizontal="left" vertical="center" wrapText="1" indent="1"/>
    </xf>
    <xf numFmtId="4" fontId="1" fillId="0" borderId="1" xfId="0" applyNumberFormat="1" applyFont="1" applyFill="1" applyBorder="1" applyAlignment="1">
      <alignment horizontal="right" vertical="center"/>
    </xf>
    <xf numFmtId="0" fontId="5" fillId="0" borderId="0" xfId="0" applyFont="1"/>
    <xf numFmtId="0" fontId="3" fillId="0" borderId="0" xfId="0" applyFont="1" applyAlignment="1">
      <alignment horizontal="center" vertical="center"/>
    </xf>
  </cellXfs>
  <cellStyles count="1">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78"/>
  <sheetViews>
    <sheetView tabSelected="1" zoomScale="85" zoomScaleNormal="85" workbookViewId="0">
      <pane xSplit="3" ySplit="3" topLeftCell="H30" activePane="bottomRight" state="frozen"/>
      <selection pane="topRight" activeCell="D1" sqref="D1"/>
      <selection pane="bottomLeft" activeCell="A4" sqref="A4"/>
      <selection pane="bottomRight" activeCell="J33" sqref="J33"/>
    </sheetView>
  </sheetViews>
  <sheetFormatPr defaultRowHeight="15.65" x14ac:dyDescent="0.3"/>
  <cols>
    <col min="1" max="1" width="49.44140625" customWidth="1"/>
    <col min="2" max="2" width="10.109375" style="9" customWidth="1"/>
    <col min="3" max="3" width="11.5546875" style="9" customWidth="1"/>
    <col min="4" max="4" width="20.33203125" style="10" customWidth="1"/>
    <col min="5" max="5" width="20.33203125" customWidth="1"/>
    <col min="6" max="6" width="19.6640625" customWidth="1"/>
    <col min="7" max="7" width="15.109375" style="13" customWidth="1"/>
    <col min="8" max="8" width="13.6640625" style="14" customWidth="1"/>
    <col min="9" max="9" width="66.44140625" style="18" customWidth="1"/>
    <col min="10" max="10" width="67" style="18" customWidth="1"/>
    <col min="11" max="11" width="30.44140625" customWidth="1"/>
  </cols>
  <sheetData>
    <row r="1" spans="1:11" ht="17.55" x14ac:dyDescent="0.3">
      <c r="A1" s="29" t="s">
        <v>81</v>
      </c>
      <c r="B1" s="29"/>
      <c r="C1" s="29"/>
      <c r="D1" s="29"/>
      <c r="E1" s="29"/>
      <c r="F1" s="29"/>
      <c r="G1" s="29"/>
      <c r="H1" s="29"/>
      <c r="I1" s="29"/>
      <c r="J1" s="16"/>
      <c r="K1" s="1"/>
    </row>
    <row r="2" spans="1:11" x14ac:dyDescent="0.3">
      <c r="A2" s="28"/>
      <c r="B2" s="28"/>
      <c r="C2" s="28"/>
      <c r="D2" s="28"/>
      <c r="E2" s="28"/>
      <c r="F2" s="2"/>
      <c r="G2" s="11" t="s">
        <v>73</v>
      </c>
      <c r="H2" s="11"/>
      <c r="I2" s="16"/>
      <c r="J2" s="16"/>
      <c r="K2" s="1"/>
    </row>
    <row r="3" spans="1:11" ht="62.65" x14ac:dyDescent="0.3">
      <c r="A3" s="3" t="s">
        <v>74</v>
      </c>
      <c r="B3" s="4" t="s">
        <v>75</v>
      </c>
      <c r="C3" s="4" t="s">
        <v>76</v>
      </c>
      <c r="D3" s="5" t="s">
        <v>77</v>
      </c>
      <c r="E3" s="3" t="s">
        <v>78</v>
      </c>
      <c r="F3" s="3" t="s">
        <v>79</v>
      </c>
      <c r="G3" s="6" t="s">
        <v>98</v>
      </c>
      <c r="H3" s="6" t="s">
        <v>80</v>
      </c>
      <c r="I3" s="17" t="s">
        <v>99</v>
      </c>
      <c r="J3" s="17" t="s">
        <v>100</v>
      </c>
    </row>
    <row r="4" spans="1:11" x14ac:dyDescent="0.3">
      <c r="A4" s="15" t="s">
        <v>72</v>
      </c>
      <c r="B4" s="8"/>
      <c r="C4" s="8"/>
      <c r="D4" s="7">
        <v>69387270113.720001</v>
      </c>
      <c r="E4" s="7">
        <v>82901276813.800003</v>
      </c>
      <c r="F4" s="7">
        <v>77707031512.009995</v>
      </c>
      <c r="G4" s="12">
        <f>F4/D4*100</f>
        <v>111.990328174973</v>
      </c>
      <c r="H4" s="12">
        <f>F4/E4*100</f>
        <v>93.734420624839686</v>
      </c>
      <c r="I4" s="19"/>
      <c r="J4" s="19"/>
    </row>
    <row r="5" spans="1:11" x14ac:dyDescent="0.3">
      <c r="A5" s="15" t="s">
        <v>0</v>
      </c>
      <c r="B5" s="8" t="s">
        <v>82</v>
      </c>
      <c r="C5" s="8"/>
      <c r="D5" s="27">
        <f>3507303854.22+80420000+9800000</f>
        <v>3597523854.2199998</v>
      </c>
      <c r="E5" s="27">
        <v>4341005552.6499996</v>
      </c>
      <c r="F5" s="27">
        <v>3488229948.9000001</v>
      </c>
      <c r="G5" s="23">
        <f t="shared" ref="G5:G68" si="0">F5/D5*100</f>
        <v>96.961968572027828</v>
      </c>
      <c r="H5" s="23">
        <f t="shared" ref="H5:H68" si="1">F5/E5*100</f>
        <v>80.355344092351686</v>
      </c>
      <c r="I5" s="19"/>
      <c r="J5" s="19"/>
    </row>
    <row r="6" spans="1:11" ht="47" x14ac:dyDescent="0.3">
      <c r="A6" s="15" t="s">
        <v>1</v>
      </c>
      <c r="B6" s="8" t="s">
        <v>82</v>
      </c>
      <c r="C6" s="8" t="s">
        <v>87</v>
      </c>
      <c r="D6" s="27">
        <v>4784124</v>
      </c>
      <c r="E6" s="27">
        <v>4784124</v>
      </c>
      <c r="F6" s="27">
        <v>4074972.95</v>
      </c>
      <c r="G6" s="23">
        <f t="shared" si="0"/>
        <v>85.17699269500541</v>
      </c>
      <c r="H6" s="23">
        <f t="shared" si="1"/>
        <v>85.17699269500541</v>
      </c>
      <c r="I6" s="20" t="s">
        <v>105</v>
      </c>
      <c r="J6" s="20" t="s">
        <v>105</v>
      </c>
    </row>
    <row r="7" spans="1:11" ht="62.65" x14ac:dyDescent="0.3">
      <c r="A7" s="15" t="s">
        <v>2</v>
      </c>
      <c r="B7" s="8" t="s">
        <v>82</v>
      </c>
      <c r="C7" s="8" t="s">
        <v>88</v>
      </c>
      <c r="D7" s="27">
        <v>73304700</v>
      </c>
      <c r="E7" s="27">
        <v>102977262.52</v>
      </c>
      <c r="F7" s="27">
        <v>98727729.879999995</v>
      </c>
      <c r="G7" s="23">
        <f t="shared" si="0"/>
        <v>134.68130949311572</v>
      </c>
      <c r="H7" s="23">
        <f t="shared" si="1"/>
        <v>95.873329183542182</v>
      </c>
      <c r="I7" s="20" t="s">
        <v>106</v>
      </c>
      <c r="J7" s="19"/>
    </row>
    <row r="8" spans="1:11" ht="62.65" x14ac:dyDescent="0.3">
      <c r="A8" s="15" t="s">
        <v>3</v>
      </c>
      <c r="B8" s="8" t="s">
        <v>82</v>
      </c>
      <c r="C8" s="8" t="s">
        <v>89</v>
      </c>
      <c r="D8" s="27">
        <v>279603455</v>
      </c>
      <c r="E8" s="27">
        <v>290454506.38999999</v>
      </c>
      <c r="F8" s="27">
        <v>281594940.75999999</v>
      </c>
      <c r="G8" s="23">
        <f t="shared" si="0"/>
        <v>100.71225363077147</v>
      </c>
      <c r="H8" s="23">
        <f t="shared" si="1"/>
        <v>96.949757901809221</v>
      </c>
      <c r="I8" s="19"/>
      <c r="J8" s="19"/>
    </row>
    <row r="9" spans="1:11" ht="52.75" customHeight="1" x14ac:dyDescent="0.3">
      <c r="A9" s="15" t="s">
        <v>4</v>
      </c>
      <c r="B9" s="8" t="s">
        <v>82</v>
      </c>
      <c r="C9" s="8" t="s">
        <v>90</v>
      </c>
      <c r="D9" s="27">
        <v>136800</v>
      </c>
      <c r="E9" s="27">
        <v>136800</v>
      </c>
      <c r="F9" s="27">
        <v>81857.5</v>
      </c>
      <c r="G9" s="23">
        <f t="shared" si="0"/>
        <v>59.837353801169591</v>
      </c>
      <c r="H9" s="23">
        <f t="shared" si="1"/>
        <v>59.837353801169591</v>
      </c>
      <c r="I9" s="20" t="s">
        <v>107</v>
      </c>
      <c r="J9" s="20" t="s">
        <v>107</v>
      </c>
    </row>
    <row r="10" spans="1:11" ht="47" x14ac:dyDescent="0.3">
      <c r="A10" s="15" t="s">
        <v>5</v>
      </c>
      <c r="B10" s="8" t="s">
        <v>82</v>
      </c>
      <c r="C10" s="8" t="s">
        <v>91</v>
      </c>
      <c r="D10" s="27">
        <v>126762330</v>
      </c>
      <c r="E10" s="27">
        <v>132112801.86</v>
      </c>
      <c r="F10" s="27">
        <v>129915770.01000001</v>
      </c>
      <c r="G10" s="23">
        <f t="shared" si="0"/>
        <v>102.48767911571206</v>
      </c>
      <c r="H10" s="23">
        <f t="shared" si="1"/>
        <v>98.337003061725852</v>
      </c>
      <c r="I10" s="19"/>
      <c r="J10" s="19"/>
    </row>
    <row r="11" spans="1:11" ht="31.3" x14ac:dyDescent="0.3">
      <c r="A11" s="15" t="s">
        <v>6</v>
      </c>
      <c r="B11" s="8" t="s">
        <v>82</v>
      </c>
      <c r="C11" s="8" t="s">
        <v>92</v>
      </c>
      <c r="D11" s="27">
        <v>168423000</v>
      </c>
      <c r="E11" s="27">
        <v>169663134</v>
      </c>
      <c r="F11" s="27">
        <v>164579245.66</v>
      </c>
      <c r="G11" s="23">
        <f t="shared" si="0"/>
        <v>97.717797248594309</v>
      </c>
      <c r="H11" s="23">
        <f t="shared" si="1"/>
        <v>97.003539767218967</v>
      </c>
      <c r="I11" s="19"/>
      <c r="J11" s="19"/>
    </row>
    <row r="12" spans="1:11" ht="26.3" customHeight="1" x14ac:dyDescent="0.3">
      <c r="A12" s="15" t="s">
        <v>85</v>
      </c>
      <c r="B12" s="8" t="s">
        <v>82</v>
      </c>
      <c r="C12" s="8" t="s">
        <v>83</v>
      </c>
      <c r="D12" s="27">
        <v>7000000</v>
      </c>
      <c r="E12" s="27">
        <v>0</v>
      </c>
      <c r="F12" s="27">
        <v>0</v>
      </c>
      <c r="G12" s="23" t="s">
        <v>101</v>
      </c>
      <c r="H12" s="23" t="s">
        <v>101</v>
      </c>
      <c r="I12" s="19"/>
      <c r="J12" s="19"/>
    </row>
    <row r="13" spans="1:11" ht="62.65" x14ac:dyDescent="0.3">
      <c r="A13" s="15" t="s">
        <v>7</v>
      </c>
      <c r="B13" s="8" t="s">
        <v>82</v>
      </c>
      <c r="C13" s="8" t="s">
        <v>84</v>
      </c>
      <c r="D13" s="27">
        <f>209780000+80420000+9800000</f>
        <v>300000000</v>
      </c>
      <c r="E13" s="27">
        <v>764066512.60000002</v>
      </c>
      <c r="F13" s="27">
        <v>0</v>
      </c>
      <c r="G13" s="23" t="s">
        <v>101</v>
      </c>
      <c r="H13" s="23">
        <f t="shared" si="1"/>
        <v>0</v>
      </c>
      <c r="I13" s="19"/>
      <c r="J13" s="15" t="s">
        <v>125</v>
      </c>
    </row>
    <row r="14" spans="1:11" s="18" customFormat="1" ht="48.05" customHeight="1" x14ac:dyDescent="0.3">
      <c r="A14" s="15" t="s">
        <v>8</v>
      </c>
      <c r="B14" s="8" t="s">
        <v>82</v>
      </c>
      <c r="C14" s="8" t="s">
        <v>93</v>
      </c>
      <c r="D14" s="27">
        <v>2637509445.2199998</v>
      </c>
      <c r="E14" s="27">
        <v>2876810411.2800002</v>
      </c>
      <c r="F14" s="27">
        <v>2809255432.1399999</v>
      </c>
      <c r="G14" s="23">
        <f t="shared" si="0"/>
        <v>106.51167286741885</v>
      </c>
      <c r="H14" s="23">
        <f t="shared" si="1"/>
        <v>97.651740313678076</v>
      </c>
      <c r="I14" s="20" t="s">
        <v>127</v>
      </c>
      <c r="J14" s="19"/>
    </row>
    <row r="15" spans="1:11" x14ac:dyDescent="0.3">
      <c r="A15" s="15" t="s">
        <v>9</v>
      </c>
      <c r="B15" s="8" t="s">
        <v>87</v>
      </c>
      <c r="C15" s="8"/>
      <c r="D15" s="27">
        <v>167198500</v>
      </c>
      <c r="E15" s="27">
        <v>36004500</v>
      </c>
      <c r="F15" s="27">
        <v>35990658.530000001</v>
      </c>
      <c r="G15" s="23">
        <f t="shared" si="0"/>
        <v>21.525706588276812</v>
      </c>
      <c r="H15" s="23">
        <f t="shared" si="1"/>
        <v>99.961556277687507</v>
      </c>
      <c r="I15" s="19"/>
      <c r="J15" s="19"/>
    </row>
    <row r="16" spans="1:11" x14ac:dyDescent="0.3">
      <c r="A16" s="15" t="s">
        <v>10</v>
      </c>
      <c r="B16" s="8" t="s">
        <v>87</v>
      </c>
      <c r="C16" s="8" t="s">
        <v>88</v>
      </c>
      <c r="D16" s="27">
        <v>32076000</v>
      </c>
      <c r="E16" s="27">
        <v>32076000</v>
      </c>
      <c r="F16" s="27">
        <v>32066413.390000001</v>
      </c>
      <c r="G16" s="23">
        <f t="shared" si="0"/>
        <v>99.970112825788746</v>
      </c>
      <c r="H16" s="23">
        <f t="shared" si="1"/>
        <v>99.970112825788746</v>
      </c>
      <c r="I16" s="19"/>
      <c r="J16" s="19"/>
    </row>
    <row r="17" spans="1:10" x14ac:dyDescent="0.3">
      <c r="A17" s="15" t="s">
        <v>11</v>
      </c>
      <c r="B17" s="8" t="s">
        <v>87</v>
      </c>
      <c r="C17" s="8" t="s">
        <v>89</v>
      </c>
      <c r="D17" s="27">
        <v>135122500</v>
      </c>
      <c r="E17" s="27">
        <v>3928500</v>
      </c>
      <c r="F17" s="27">
        <v>3924245.14</v>
      </c>
      <c r="G17" s="23">
        <f t="shared" si="0"/>
        <v>2.9042129475105924</v>
      </c>
      <c r="H17" s="23">
        <f t="shared" si="1"/>
        <v>99.891692503500067</v>
      </c>
      <c r="I17" s="20" t="s">
        <v>132</v>
      </c>
      <c r="J17" s="19"/>
    </row>
    <row r="18" spans="1:10" ht="31.3" x14ac:dyDescent="0.3">
      <c r="A18" s="15" t="s">
        <v>12</v>
      </c>
      <c r="B18" s="8" t="s">
        <v>88</v>
      </c>
      <c r="C18" s="8"/>
      <c r="D18" s="27">
        <v>674255147</v>
      </c>
      <c r="E18" s="27">
        <v>861379598</v>
      </c>
      <c r="F18" s="27">
        <v>859109137.5</v>
      </c>
      <c r="G18" s="23">
        <f t="shared" si="0"/>
        <v>127.4160295731491</v>
      </c>
      <c r="H18" s="23">
        <f t="shared" si="1"/>
        <v>99.736415802594848</v>
      </c>
      <c r="I18" s="19"/>
      <c r="J18" s="19"/>
    </row>
    <row r="19" spans="1:10" x14ac:dyDescent="0.3">
      <c r="A19" s="15" t="s">
        <v>13</v>
      </c>
      <c r="B19" s="8" t="s">
        <v>88</v>
      </c>
      <c r="C19" s="8" t="s">
        <v>89</v>
      </c>
      <c r="D19" s="27">
        <v>91738500</v>
      </c>
      <c r="E19" s="27">
        <v>92847075</v>
      </c>
      <c r="F19" s="27">
        <v>92742165.150000006</v>
      </c>
      <c r="G19" s="23">
        <f t="shared" si="0"/>
        <v>101.09405009892249</v>
      </c>
      <c r="H19" s="23">
        <f t="shared" si="1"/>
        <v>99.887007910588466</v>
      </c>
      <c r="I19" s="19"/>
      <c r="J19" s="19"/>
    </row>
    <row r="20" spans="1:10" ht="47" x14ac:dyDescent="0.3">
      <c r="A20" s="15" t="s">
        <v>14</v>
      </c>
      <c r="B20" s="8" t="s">
        <v>88</v>
      </c>
      <c r="C20" s="8" t="s">
        <v>83</v>
      </c>
      <c r="D20" s="27">
        <v>501407780</v>
      </c>
      <c r="E20" s="27">
        <v>673920933</v>
      </c>
      <c r="F20" s="27">
        <v>673845143.00999999</v>
      </c>
      <c r="G20" s="23">
        <f t="shared" si="0"/>
        <v>134.39064368127674</v>
      </c>
      <c r="H20" s="23">
        <f t="shared" si="1"/>
        <v>99.988753875078089</v>
      </c>
      <c r="I20" s="20" t="s">
        <v>133</v>
      </c>
      <c r="J20" s="19"/>
    </row>
    <row r="21" spans="1:10" ht="117.7" customHeight="1" x14ac:dyDescent="0.3">
      <c r="A21" s="15" t="s">
        <v>15</v>
      </c>
      <c r="B21" s="8" t="s">
        <v>88</v>
      </c>
      <c r="C21" s="8" t="s">
        <v>84</v>
      </c>
      <c r="D21" s="27">
        <v>29906637</v>
      </c>
      <c r="E21" s="27">
        <v>29401000</v>
      </c>
      <c r="F21" s="27">
        <v>27567004.170000002</v>
      </c>
      <c r="G21" s="23">
        <f t="shared" si="0"/>
        <v>92.176877560656521</v>
      </c>
      <c r="H21" s="23">
        <f t="shared" si="1"/>
        <v>93.762131117989185</v>
      </c>
      <c r="I21" s="22" t="s">
        <v>108</v>
      </c>
      <c r="J21" s="22" t="s">
        <v>108</v>
      </c>
    </row>
    <row r="22" spans="1:10" ht="73.900000000000006" customHeight="1" x14ac:dyDescent="0.3">
      <c r="A22" s="15" t="s">
        <v>16</v>
      </c>
      <c r="B22" s="8" t="s">
        <v>88</v>
      </c>
      <c r="C22" s="8" t="s">
        <v>94</v>
      </c>
      <c r="D22" s="27">
        <v>51202230</v>
      </c>
      <c r="E22" s="27">
        <v>65210590</v>
      </c>
      <c r="F22" s="27">
        <v>64954825.170000002</v>
      </c>
      <c r="G22" s="23">
        <f t="shared" si="0"/>
        <v>126.85936759004441</v>
      </c>
      <c r="H22" s="23">
        <f t="shared" si="1"/>
        <v>99.607786358013328</v>
      </c>
      <c r="I22" s="20" t="s">
        <v>134</v>
      </c>
      <c r="J22" s="19"/>
    </row>
    <row r="23" spans="1:10" x14ac:dyDescent="0.3">
      <c r="A23" s="15" t="s">
        <v>17</v>
      </c>
      <c r="B23" s="8" t="s">
        <v>89</v>
      </c>
      <c r="C23" s="8"/>
      <c r="D23" s="27">
        <v>15624969706.76</v>
      </c>
      <c r="E23" s="27">
        <v>16998457754.42</v>
      </c>
      <c r="F23" s="27">
        <v>15344584664.450001</v>
      </c>
      <c r="G23" s="23">
        <f t="shared" si="0"/>
        <v>98.205532250160502</v>
      </c>
      <c r="H23" s="23">
        <f t="shared" si="1"/>
        <v>90.270452097103032</v>
      </c>
      <c r="I23" s="19"/>
      <c r="J23" s="19"/>
    </row>
    <row r="24" spans="1:10" x14ac:dyDescent="0.3">
      <c r="A24" s="15" t="s">
        <v>18</v>
      </c>
      <c r="B24" s="8" t="s">
        <v>89</v>
      </c>
      <c r="C24" s="8" t="s">
        <v>82</v>
      </c>
      <c r="D24" s="27">
        <v>364006481</v>
      </c>
      <c r="E24" s="27">
        <v>377986413.94999999</v>
      </c>
      <c r="F24" s="27">
        <v>365721365.27999997</v>
      </c>
      <c r="G24" s="23">
        <f t="shared" si="0"/>
        <v>100.47111366679209</v>
      </c>
      <c r="H24" s="23">
        <f t="shared" si="1"/>
        <v>96.755161503867583</v>
      </c>
      <c r="I24" s="19"/>
      <c r="J24" s="19"/>
    </row>
    <row r="25" spans="1:10" ht="62.65" x14ac:dyDescent="0.3">
      <c r="A25" s="15" t="s">
        <v>19</v>
      </c>
      <c r="B25" s="8" t="s">
        <v>89</v>
      </c>
      <c r="C25" s="8" t="s">
        <v>89</v>
      </c>
      <c r="D25" s="27">
        <v>5509100</v>
      </c>
      <c r="E25" s="27">
        <v>4516491.9000000004</v>
      </c>
      <c r="F25" s="27">
        <v>4516491.9000000004</v>
      </c>
      <c r="G25" s="23">
        <f t="shared" si="0"/>
        <v>81.982390953150258</v>
      </c>
      <c r="H25" s="23">
        <f t="shared" si="1"/>
        <v>100</v>
      </c>
      <c r="I25" s="22" t="s">
        <v>119</v>
      </c>
      <c r="J25" s="19"/>
    </row>
    <row r="26" spans="1:10" ht="31.3" x14ac:dyDescent="0.3">
      <c r="A26" s="15" t="s">
        <v>20</v>
      </c>
      <c r="B26" s="8" t="s">
        <v>89</v>
      </c>
      <c r="C26" s="8" t="s">
        <v>90</v>
      </c>
      <c r="D26" s="27">
        <v>3401089484.21</v>
      </c>
      <c r="E26" s="27">
        <v>3728961825.8000002</v>
      </c>
      <c r="F26" s="27">
        <v>3720982426.27</v>
      </c>
      <c r="G26" s="23">
        <f t="shared" si="0"/>
        <v>109.40560204443737</v>
      </c>
      <c r="H26" s="23">
        <f t="shared" si="1"/>
        <v>99.78601552113534</v>
      </c>
      <c r="I26" s="20" t="s">
        <v>120</v>
      </c>
      <c r="J26" s="19"/>
    </row>
    <row r="27" spans="1:10" ht="93" customHeight="1" x14ac:dyDescent="0.3">
      <c r="A27" s="15" t="s">
        <v>21</v>
      </c>
      <c r="B27" s="8" t="s">
        <v>89</v>
      </c>
      <c r="C27" s="8" t="s">
        <v>91</v>
      </c>
      <c r="D27" s="27">
        <v>121718870</v>
      </c>
      <c r="E27" s="27">
        <v>151607721.19999999</v>
      </c>
      <c r="F27" s="27">
        <v>151607721.19999999</v>
      </c>
      <c r="G27" s="23">
        <f t="shared" si="0"/>
        <v>124.55564301574601</v>
      </c>
      <c r="H27" s="23">
        <f t="shared" si="1"/>
        <v>100</v>
      </c>
      <c r="I27" s="22" t="s">
        <v>137</v>
      </c>
      <c r="J27" s="19"/>
    </row>
    <row r="28" spans="1:10" ht="28.5" customHeight="1" x14ac:dyDescent="0.3">
      <c r="A28" s="15" t="s">
        <v>22</v>
      </c>
      <c r="B28" s="8" t="s">
        <v>89</v>
      </c>
      <c r="C28" s="8" t="s">
        <v>92</v>
      </c>
      <c r="D28" s="27">
        <v>505678200</v>
      </c>
      <c r="E28" s="27">
        <v>510399554.44</v>
      </c>
      <c r="F28" s="27">
        <v>509439246.94999999</v>
      </c>
      <c r="G28" s="23">
        <f t="shared" si="0"/>
        <v>100.74376292076661</v>
      </c>
      <c r="H28" s="23">
        <f t="shared" si="1"/>
        <v>99.811851816553087</v>
      </c>
      <c r="I28" s="19"/>
      <c r="J28" s="19"/>
    </row>
    <row r="29" spans="1:10" ht="109.6" x14ac:dyDescent="0.3">
      <c r="A29" s="15" t="s">
        <v>23</v>
      </c>
      <c r="B29" s="8" t="s">
        <v>89</v>
      </c>
      <c r="C29" s="8" t="s">
        <v>95</v>
      </c>
      <c r="D29" s="27">
        <v>884710200</v>
      </c>
      <c r="E29" s="27">
        <v>986877791.66999996</v>
      </c>
      <c r="F29" s="27">
        <v>920437910.33000004</v>
      </c>
      <c r="G29" s="23">
        <f t="shared" si="0"/>
        <v>104.03835180491872</v>
      </c>
      <c r="H29" s="23">
        <f t="shared" si="1"/>
        <v>93.267668813625846</v>
      </c>
      <c r="I29" s="19"/>
      <c r="J29" s="22" t="s">
        <v>142</v>
      </c>
    </row>
    <row r="30" spans="1:10" ht="109.6" x14ac:dyDescent="0.3">
      <c r="A30" s="15" t="s">
        <v>24</v>
      </c>
      <c r="B30" s="8" t="s">
        <v>89</v>
      </c>
      <c r="C30" s="8" t="s">
        <v>96</v>
      </c>
      <c r="D30" s="27">
        <v>9203185940.4899998</v>
      </c>
      <c r="E30" s="27">
        <v>10045783757.290001</v>
      </c>
      <c r="F30" s="27">
        <v>8696264619.6499996</v>
      </c>
      <c r="G30" s="23">
        <f t="shared" si="0"/>
        <v>94.491893088786043</v>
      </c>
      <c r="H30" s="23">
        <f t="shared" si="1"/>
        <v>86.566313089701083</v>
      </c>
      <c r="I30" s="22" t="s">
        <v>143</v>
      </c>
      <c r="J30" s="22" t="s">
        <v>144</v>
      </c>
    </row>
    <row r="31" spans="1:10" s="18" customFormat="1" ht="140.9" x14ac:dyDescent="0.3">
      <c r="A31" s="15" t="s">
        <v>25</v>
      </c>
      <c r="B31" s="8" t="s">
        <v>89</v>
      </c>
      <c r="C31" s="8" t="s">
        <v>97</v>
      </c>
      <c r="D31" s="27">
        <v>1139071431.0599999</v>
      </c>
      <c r="E31" s="27">
        <v>1192324198.1700001</v>
      </c>
      <c r="F31" s="27">
        <v>975614882.87</v>
      </c>
      <c r="G31" s="23">
        <f t="shared" si="0"/>
        <v>85.650017748413703</v>
      </c>
      <c r="H31" s="23">
        <f t="shared" si="1"/>
        <v>81.82463162010724</v>
      </c>
      <c r="I31" s="20" t="s">
        <v>149</v>
      </c>
      <c r="J31" s="20" t="s">
        <v>148</v>
      </c>
    </row>
    <row r="32" spans="1:10" x14ac:dyDescent="0.3">
      <c r="A32" s="15" t="s">
        <v>26</v>
      </c>
      <c r="B32" s="8" t="s">
        <v>90</v>
      </c>
      <c r="C32" s="8"/>
      <c r="D32" s="27">
        <v>2531528748.3699999</v>
      </c>
      <c r="E32" s="27">
        <v>4515883489.1199999</v>
      </c>
      <c r="F32" s="27">
        <v>4258607946.7600002</v>
      </c>
      <c r="G32" s="23">
        <f t="shared" si="0"/>
        <v>168.22277643507039</v>
      </c>
      <c r="H32" s="23">
        <f t="shared" si="1"/>
        <v>94.302874664949911</v>
      </c>
      <c r="I32" s="19"/>
      <c r="J32" s="19"/>
    </row>
    <row r="33" spans="1:10" ht="53.25" customHeight="1" x14ac:dyDescent="0.3">
      <c r="A33" s="15" t="s">
        <v>27</v>
      </c>
      <c r="B33" s="8" t="s">
        <v>90</v>
      </c>
      <c r="C33" s="8" t="s">
        <v>82</v>
      </c>
      <c r="D33" s="27">
        <v>483712614.56</v>
      </c>
      <c r="E33" s="27">
        <v>1232142752.76</v>
      </c>
      <c r="F33" s="27">
        <v>1221140585.3</v>
      </c>
      <c r="G33" s="23">
        <f t="shared" si="0"/>
        <v>252.45167244827536</v>
      </c>
      <c r="H33" s="23">
        <f t="shared" si="1"/>
        <v>99.107070391368595</v>
      </c>
      <c r="I33" s="22" t="s">
        <v>102</v>
      </c>
      <c r="J33" s="22"/>
    </row>
    <row r="34" spans="1:10" ht="97.85" customHeight="1" x14ac:dyDescent="0.3">
      <c r="A34" s="15" t="s">
        <v>28</v>
      </c>
      <c r="B34" s="8" t="s">
        <v>90</v>
      </c>
      <c r="C34" s="8" t="s">
        <v>87</v>
      </c>
      <c r="D34" s="27">
        <v>991490354</v>
      </c>
      <c r="E34" s="27">
        <v>1972660564.99</v>
      </c>
      <c r="F34" s="27">
        <v>1758937572.29</v>
      </c>
      <c r="G34" s="23">
        <f t="shared" si="0"/>
        <v>177.40339733955696</v>
      </c>
      <c r="H34" s="23">
        <f t="shared" si="1"/>
        <v>89.165749217423866</v>
      </c>
      <c r="I34" s="22" t="s">
        <v>138</v>
      </c>
      <c r="J34" s="22" t="s">
        <v>139</v>
      </c>
    </row>
    <row r="35" spans="1:10" x14ac:dyDescent="0.3">
      <c r="A35" s="15" t="s">
        <v>29</v>
      </c>
      <c r="B35" s="8" t="s">
        <v>90</v>
      </c>
      <c r="C35" s="8" t="s">
        <v>88</v>
      </c>
      <c r="D35" s="27">
        <v>854690205.37</v>
      </c>
      <c r="E35" s="27">
        <v>1112099976.6099999</v>
      </c>
      <c r="F35" s="27">
        <v>1081879741.8800001</v>
      </c>
      <c r="G35" s="23">
        <f t="shared" si="0"/>
        <v>126.58150696972695</v>
      </c>
      <c r="H35" s="23">
        <f t="shared" si="1"/>
        <v>97.282597305494093</v>
      </c>
      <c r="I35" s="22" t="s">
        <v>103</v>
      </c>
      <c r="J35" s="22"/>
    </row>
    <row r="36" spans="1:10" ht="31.3" x14ac:dyDescent="0.3">
      <c r="A36" s="15" t="s">
        <v>30</v>
      </c>
      <c r="B36" s="8" t="s">
        <v>90</v>
      </c>
      <c r="C36" s="8" t="s">
        <v>90</v>
      </c>
      <c r="D36" s="27">
        <v>201635574.44</v>
      </c>
      <c r="E36" s="27">
        <v>198980194.75999999</v>
      </c>
      <c r="F36" s="27">
        <v>196650047.28999999</v>
      </c>
      <c r="G36" s="23">
        <f t="shared" si="0"/>
        <v>97.527456569186143</v>
      </c>
      <c r="H36" s="23">
        <f t="shared" si="1"/>
        <v>98.828955076252427</v>
      </c>
      <c r="I36" s="19"/>
      <c r="J36" s="19"/>
    </row>
    <row r="37" spans="1:10" x14ac:dyDescent="0.3">
      <c r="A37" s="15" t="s">
        <v>31</v>
      </c>
      <c r="B37" s="8" t="s">
        <v>91</v>
      </c>
      <c r="C37" s="8"/>
      <c r="D37" s="27">
        <v>160007530</v>
      </c>
      <c r="E37" s="27">
        <v>158145226.38999999</v>
      </c>
      <c r="F37" s="27">
        <v>152556371.09</v>
      </c>
      <c r="G37" s="23">
        <f t="shared" si="0"/>
        <v>95.343244839789733</v>
      </c>
      <c r="H37" s="23">
        <f t="shared" si="1"/>
        <v>96.465998103403152</v>
      </c>
      <c r="I37" s="19"/>
      <c r="J37" s="19"/>
    </row>
    <row r="38" spans="1:10" ht="47" x14ac:dyDescent="0.3">
      <c r="A38" s="15" t="s">
        <v>32</v>
      </c>
      <c r="B38" s="8" t="s">
        <v>91</v>
      </c>
      <c r="C38" s="8" t="s">
        <v>87</v>
      </c>
      <c r="D38" s="27">
        <v>1000000</v>
      </c>
      <c r="E38" s="27">
        <v>4909557</v>
      </c>
      <c r="F38" s="27">
        <v>909557</v>
      </c>
      <c r="G38" s="23">
        <f t="shared" si="0"/>
        <v>90.955699999999993</v>
      </c>
      <c r="H38" s="23">
        <f t="shared" si="1"/>
        <v>18.526253998069482</v>
      </c>
      <c r="I38" s="22" t="s">
        <v>104</v>
      </c>
      <c r="J38" s="22" t="s">
        <v>140</v>
      </c>
    </row>
    <row r="39" spans="1:10" ht="31.3" x14ac:dyDescent="0.3">
      <c r="A39" s="15" t="s">
        <v>33</v>
      </c>
      <c r="B39" s="8" t="s">
        <v>91</v>
      </c>
      <c r="C39" s="8" t="s">
        <v>90</v>
      </c>
      <c r="D39" s="27">
        <v>159007530</v>
      </c>
      <c r="E39" s="27">
        <v>153235669.38999999</v>
      </c>
      <c r="F39" s="27">
        <v>151646814.09</v>
      </c>
      <c r="G39" s="23">
        <f t="shared" si="0"/>
        <v>95.370838154645881</v>
      </c>
      <c r="H39" s="23">
        <f t="shared" si="1"/>
        <v>98.963129598790616</v>
      </c>
      <c r="I39" s="19"/>
      <c r="J39" s="19"/>
    </row>
    <row r="40" spans="1:10" x14ac:dyDescent="0.3">
      <c r="A40" s="15" t="s">
        <v>34</v>
      </c>
      <c r="B40" s="8" t="s">
        <v>92</v>
      </c>
      <c r="C40" s="8"/>
      <c r="D40" s="27">
        <v>15120073622.23</v>
      </c>
      <c r="E40" s="27">
        <v>16473068262.379999</v>
      </c>
      <c r="F40" s="27">
        <v>16278943696.91</v>
      </c>
      <c r="G40" s="23">
        <f t="shared" si="0"/>
        <v>107.66444730121019</v>
      </c>
      <c r="H40" s="23">
        <f t="shared" si="1"/>
        <v>98.821564007518091</v>
      </c>
      <c r="I40" s="19"/>
      <c r="J40" s="19"/>
    </row>
    <row r="41" spans="1:10" x14ac:dyDescent="0.3">
      <c r="A41" s="15" t="s">
        <v>35</v>
      </c>
      <c r="B41" s="8" t="s">
        <v>92</v>
      </c>
      <c r="C41" s="8" t="s">
        <v>82</v>
      </c>
      <c r="D41" s="27">
        <v>3666190197.3699999</v>
      </c>
      <c r="E41" s="27">
        <v>3879401847</v>
      </c>
      <c r="F41" s="27">
        <v>3841368782.4699998</v>
      </c>
      <c r="G41" s="23">
        <f t="shared" si="0"/>
        <v>104.77821868668099</v>
      </c>
      <c r="H41" s="23">
        <f t="shared" si="1"/>
        <v>99.019615238895355</v>
      </c>
      <c r="I41" s="19"/>
      <c r="J41" s="19"/>
    </row>
    <row r="42" spans="1:10" ht="125.25" x14ac:dyDescent="0.3">
      <c r="A42" s="15" t="s">
        <v>36</v>
      </c>
      <c r="B42" s="8" t="s">
        <v>92</v>
      </c>
      <c r="C42" s="8" t="s">
        <v>87</v>
      </c>
      <c r="D42" s="27">
        <v>8679421843.8999996</v>
      </c>
      <c r="E42" s="27">
        <v>9376188222.6700001</v>
      </c>
      <c r="F42" s="27">
        <v>9247177902.5300007</v>
      </c>
      <c r="G42" s="23">
        <f t="shared" si="0"/>
        <v>106.54140412623252</v>
      </c>
      <c r="H42" s="23">
        <f t="shared" si="1"/>
        <v>98.624064309757827</v>
      </c>
      <c r="I42" s="22" t="s">
        <v>145</v>
      </c>
      <c r="J42" s="19"/>
    </row>
    <row r="43" spans="1:10" ht="93" customHeight="1" x14ac:dyDescent="0.3">
      <c r="A43" s="15" t="s">
        <v>37</v>
      </c>
      <c r="B43" s="8" t="s">
        <v>92</v>
      </c>
      <c r="C43" s="8" t="s">
        <v>88</v>
      </c>
      <c r="D43" s="27">
        <v>541975606.20000005</v>
      </c>
      <c r="E43" s="27">
        <v>618532020.57000005</v>
      </c>
      <c r="F43" s="27">
        <v>614094552.99000001</v>
      </c>
      <c r="G43" s="23">
        <f t="shared" si="0"/>
        <v>113.30667763733015</v>
      </c>
      <c r="H43" s="23">
        <f t="shared" si="1"/>
        <v>99.282580782816908</v>
      </c>
      <c r="I43" s="20" t="s">
        <v>109</v>
      </c>
      <c r="J43" s="19"/>
    </row>
    <row r="44" spans="1:10" ht="165" customHeight="1" x14ac:dyDescent="0.3">
      <c r="A44" s="15" t="s">
        <v>38</v>
      </c>
      <c r="B44" s="8" t="s">
        <v>92</v>
      </c>
      <c r="C44" s="8" t="s">
        <v>89</v>
      </c>
      <c r="D44" s="27">
        <v>1536862528.5899999</v>
      </c>
      <c r="E44" s="27">
        <v>1791541083.6099999</v>
      </c>
      <c r="F44" s="27">
        <v>1778923715.0799999</v>
      </c>
      <c r="G44" s="23">
        <f t="shared" si="0"/>
        <v>115.75034734642662</v>
      </c>
      <c r="H44" s="23">
        <f t="shared" si="1"/>
        <v>99.295725415094822</v>
      </c>
      <c r="I44" s="22" t="s">
        <v>110</v>
      </c>
      <c r="J44" s="19"/>
    </row>
    <row r="45" spans="1:10" ht="62.65" x14ac:dyDescent="0.3">
      <c r="A45" s="15" t="s">
        <v>39</v>
      </c>
      <c r="B45" s="8" t="s">
        <v>92</v>
      </c>
      <c r="C45" s="8" t="s">
        <v>90</v>
      </c>
      <c r="D45" s="27">
        <v>107766848.27</v>
      </c>
      <c r="E45" s="27">
        <v>128262433.62</v>
      </c>
      <c r="F45" s="27">
        <v>128262417.62</v>
      </c>
      <c r="G45" s="23">
        <f t="shared" si="0"/>
        <v>119.01843626218913</v>
      </c>
      <c r="H45" s="23">
        <f t="shared" si="1"/>
        <v>99.999987525575847</v>
      </c>
      <c r="I45" s="24" t="s">
        <v>111</v>
      </c>
      <c r="J45" s="19"/>
    </row>
    <row r="46" spans="1:10" ht="75" customHeight="1" x14ac:dyDescent="0.3">
      <c r="A46" s="15" t="s">
        <v>40</v>
      </c>
      <c r="B46" s="8" t="s">
        <v>92</v>
      </c>
      <c r="C46" s="8" t="s">
        <v>92</v>
      </c>
      <c r="D46" s="27">
        <v>226702121.05000001</v>
      </c>
      <c r="E46" s="27">
        <v>286477131.10000002</v>
      </c>
      <c r="F46" s="27">
        <v>283805127.88</v>
      </c>
      <c r="G46" s="23">
        <f t="shared" si="0"/>
        <v>125.18856310894671</v>
      </c>
      <c r="H46" s="25">
        <f t="shared" si="1"/>
        <v>99.067289172528291</v>
      </c>
      <c r="I46" s="22" t="s">
        <v>112</v>
      </c>
      <c r="J46" s="21"/>
    </row>
    <row r="47" spans="1:10" ht="67.5" customHeight="1" x14ac:dyDescent="0.3">
      <c r="A47" s="15" t="s">
        <v>41</v>
      </c>
      <c r="B47" s="8" t="s">
        <v>92</v>
      </c>
      <c r="C47" s="8" t="s">
        <v>96</v>
      </c>
      <c r="D47" s="27">
        <v>361154476.85000002</v>
      </c>
      <c r="E47" s="27">
        <v>392665523.81</v>
      </c>
      <c r="F47" s="27">
        <v>385311198.33999997</v>
      </c>
      <c r="G47" s="23">
        <f t="shared" si="0"/>
        <v>106.68875039309927</v>
      </c>
      <c r="H47" s="23">
        <f t="shared" si="1"/>
        <v>98.12707634766565</v>
      </c>
      <c r="I47" s="26" t="s">
        <v>131</v>
      </c>
      <c r="J47" s="19"/>
    </row>
    <row r="48" spans="1:10" ht="34.450000000000003" customHeight="1" x14ac:dyDescent="0.3">
      <c r="A48" s="15" t="s">
        <v>42</v>
      </c>
      <c r="B48" s="8" t="s">
        <v>95</v>
      </c>
      <c r="C48" s="8"/>
      <c r="D48" s="27">
        <v>833686750.45000005</v>
      </c>
      <c r="E48" s="27">
        <v>1102193011.4300001</v>
      </c>
      <c r="F48" s="27">
        <v>1064856369.1</v>
      </c>
      <c r="G48" s="23">
        <f t="shared" si="0"/>
        <v>127.72859452608805</v>
      </c>
      <c r="H48" s="23">
        <f t="shared" si="1"/>
        <v>96.612513240166621</v>
      </c>
      <c r="I48" s="19"/>
      <c r="J48" s="19"/>
    </row>
    <row r="49" spans="1:10" ht="125.25" x14ac:dyDescent="0.3">
      <c r="A49" s="15" t="s">
        <v>43</v>
      </c>
      <c r="B49" s="8" t="s">
        <v>95</v>
      </c>
      <c r="C49" s="8" t="s">
        <v>82</v>
      </c>
      <c r="D49" s="27">
        <v>796684250.45000005</v>
      </c>
      <c r="E49" s="27">
        <v>1064810019.1799999</v>
      </c>
      <c r="F49" s="27">
        <v>1028369114.04</v>
      </c>
      <c r="G49" s="23">
        <f t="shared" si="0"/>
        <v>129.08114017054245</v>
      </c>
      <c r="H49" s="23">
        <f t="shared" si="1"/>
        <v>96.577708278133713</v>
      </c>
      <c r="I49" s="22" t="s">
        <v>113</v>
      </c>
      <c r="J49" s="19"/>
    </row>
    <row r="50" spans="1:10" ht="31.3" x14ac:dyDescent="0.3">
      <c r="A50" s="15" t="s">
        <v>44</v>
      </c>
      <c r="B50" s="8" t="s">
        <v>95</v>
      </c>
      <c r="C50" s="8" t="s">
        <v>89</v>
      </c>
      <c r="D50" s="27">
        <v>37002500</v>
      </c>
      <c r="E50" s="27">
        <v>37382992.25</v>
      </c>
      <c r="F50" s="27">
        <v>36487255.060000002</v>
      </c>
      <c r="G50" s="23">
        <f t="shared" si="0"/>
        <v>98.607540193230193</v>
      </c>
      <c r="H50" s="23">
        <f t="shared" si="1"/>
        <v>97.603891138489601</v>
      </c>
      <c r="I50" s="19"/>
      <c r="J50" s="19"/>
    </row>
    <row r="51" spans="1:10" x14ac:dyDescent="0.3">
      <c r="A51" s="15" t="s">
        <v>45</v>
      </c>
      <c r="B51" s="8" t="s">
        <v>96</v>
      </c>
      <c r="C51" s="8"/>
      <c r="D51" s="27">
        <f>5961863482-80420000</f>
        <v>5881443482</v>
      </c>
      <c r="E51" s="27">
        <v>9945372589.1800003</v>
      </c>
      <c r="F51" s="27">
        <v>8979940414.5499992</v>
      </c>
      <c r="G51" s="23">
        <f t="shared" si="0"/>
        <v>152.68259300685054</v>
      </c>
      <c r="H51" s="23">
        <f t="shared" si="1"/>
        <v>90.292649511388476</v>
      </c>
      <c r="I51" s="19"/>
      <c r="J51" s="19"/>
    </row>
    <row r="52" spans="1:10" ht="125.25" x14ac:dyDescent="0.3">
      <c r="A52" s="15" t="s">
        <v>46</v>
      </c>
      <c r="B52" s="8" t="s">
        <v>96</v>
      </c>
      <c r="C52" s="8" t="s">
        <v>82</v>
      </c>
      <c r="D52" s="27">
        <v>3239183440.73</v>
      </c>
      <c r="E52" s="27">
        <v>4676160143.6000004</v>
      </c>
      <c r="F52" s="27">
        <v>4285120038.7399998</v>
      </c>
      <c r="G52" s="23">
        <f t="shared" si="0"/>
        <v>132.29013166893327</v>
      </c>
      <c r="H52" s="23">
        <f t="shared" si="1"/>
        <v>91.637580988427118</v>
      </c>
      <c r="I52" s="22" t="s">
        <v>146</v>
      </c>
      <c r="J52" s="22" t="s">
        <v>121</v>
      </c>
    </row>
    <row r="53" spans="1:10" ht="105.05" customHeight="1" x14ac:dyDescent="0.3">
      <c r="A53" s="15" t="s">
        <v>47</v>
      </c>
      <c r="B53" s="8" t="s">
        <v>96</v>
      </c>
      <c r="C53" s="8" t="s">
        <v>87</v>
      </c>
      <c r="D53" s="27">
        <v>246131588.33000001</v>
      </c>
      <c r="E53" s="27">
        <v>410661775.16000003</v>
      </c>
      <c r="F53" s="27">
        <v>406258421.30000001</v>
      </c>
      <c r="G53" s="23">
        <f t="shared" si="0"/>
        <v>165.05740854169053</v>
      </c>
      <c r="H53" s="23">
        <f t="shared" si="1"/>
        <v>98.927741970071509</v>
      </c>
      <c r="I53" s="20" t="s">
        <v>114</v>
      </c>
      <c r="J53" s="19"/>
    </row>
    <row r="54" spans="1:10" ht="125.25" x14ac:dyDescent="0.3">
      <c r="A54" s="15" t="s">
        <v>48</v>
      </c>
      <c r="B54" s="8" t="s">
        <v>96</v>
      </c>
      <c r="C54" s="8" t="s">
        <v>89</v>
      </c>
      <c r="D54" s="27">
        <v>78166690</v>
      </c>
      <c r="E54" s="27">
        <v>177672226</v>
      </c>
      <c r="F54" s="27">
        <v>160117544.80000001</v>
      </c>
      <c r="G54" s="23">
        <f t="shared" si="0"/>
        <v>204.84114755274913</v>
      </c>
      <c r="H54" s="23">
        <f t="shared" si="1"/>
        <v>90.119625562635775</v>
      </c>
      <c r="I54" s="20" t="s">
        <v>115</v>
      </c>
      <c r="J54" s="20" t="s">
        <v>116</v>
      </c>
    </row>
    <row r="55" spans="1:10" ht="100.5" customHeight="1" x14ac:dyDescent="0.3">
      <c r="A55" s="15" t="s">
        <v>49</v>
      </c>
      <c r="B55" s="8" t="s">
        <v>96</v>
      </c>
      <c r="C55" s="8" t="s">
        <v>90</v>
      </c>
      <c r="D55" s="27">
        <v>252465490.5</v>
      </c>
      <c r="E55" s="27">
        <v>320589330.19</v>
      </c>
      <c r="F55" s="27">
        <v>298202633.94</v>
      </c>
      <c r="G55" s="23">
        <f t="shared" si="0"/>
        <v>118.11619613810149</v>
      </c>
      <c r="H55" s="23">
        <f t="shared" si="1"/>
        <v>93.017017679056153</v>
      </c>
      <c r="I55" s="20" t="s">
        <v>135</v>
      </c>
      <c r="J55" s="20" t="s">
        <v>122</v>
      </c>
    </row>
    <row r="56" spans="1:10" ht="31.3" x14ac:dyDescent="0.3">
      <c r="A56" s="15" t="s">
        <v>50</v>
      </c>
      <c r="B56" s="8" t="s">
        <v>96</v>
      </c>
      <c r="C56" s="8" t="s">
        <v>91</v>
      </c>
      <c r="D56" s="27">
        <v>171589908</v>
      </c>
      <c r="E56" s="27">
        <v>179002497</v>
      </c>
      <c r="F56" s="27">
        <v>179002497</v>
      </c>
      <c r="G56" s="23">
        <f t="shared" si="0"/>
        <v>104.31994462051929</v>
      </c>
      <c r="H56" s="23">
        <f t="shared" si="1"/>
        <v>100</v>
      </c>
      <c r="I56" s="19"/>
      <c r="J56" s="19"/>
    </row>
    <row r="57" spans="1:10" ht="250.45" x14ac:dyDescent="0.3">
      <c r="A57" s="15" t="s">
        <v>51</v>
      </c>
      <c r="B57" s="8" t="s">
        <v>96</v>
      </c>
      <c r="C57" s="8" t="s">
        <v>96</v>
      </c>
      <c r="D57" s="27">
        <f>1974326364.44-80420000</f>
        <v>1893906364.4400001</v>
      </c>
      <c r="E57" s="27">
        <v>4181286617.23</v>
      </c>
      <c r="F57" s="27">
        <v>3651239278.77</v>
      </c>
      <c r="G57" s="23">
        <f t="shared" si="0"/>
        <v>192.78879607385537</v>
      </c>
      <c r="H57" s="23">
        <f t="shared" si="1"/>
        <v>87.323343578605389</v>
      </c>
      <c r="I57" s="22" t="s">
        <v>123</v>
      </c>
      <c r="J57" s="22" t="s">
        <v>147</v>
      </c>
    </row>
    <row r="58" spans="1:10" ht="29.3" customHeight="1" x14ac:dyDescent="0.3">
      <c r="A58" s="15" t="s">
        <v>52</v>
      </c>
      <c r="B58" s="8" t="s">
        <v>83</v>
      </c>
      <c r="C58" s="8"/>
      <c r="D58" s="27">
        <f>19723227472.69-9800000</f>
        <v>19713427472.689999</v>
      </c>
      <c r="E58" s="27">
        <v>20881870204.09</v>
      </c>
      <c r="F58" s="27">
        <v>20420407107.130001</v>
      </c>
      <c r="G58" s="23">
        <f t="shared" si="0"/>
        <v>103.58628470578959</v>
      </c>
      <c r="H58" s="23">
        <f t="shared" si="1"/>
        <v>97.790125633145564</v>
      </c>
      <c r="I58" s="19"/>
      <c r="J58" s="19"/>
    </row>
    <row r="59" spans="1:10" ht="29.3" customHeight="1" x14ac:dyDescent="0.3">
      <c r="A59" s="15" t="s">
        <v>53</v>
      </c>
      <c r="B59" s="8" t="s">
        <v>83</v>
      </c>
      <c r="C59" s="8" t="s">
        <v>82</v>
      </c>
      <c r="D59" s="27">
        <v>266015800</v>
      </c>
      <c r="E59" s="27">
        <v>267965800</v>
      </c>
      <c r="F59" s="27">
        <v>265844023.31999999</v>
      </c>
      <c r="G59" s="23">
        <f t="shared" si="0"/>
        <v>99.935426136342272</v>
      </c>
      <c r="H59" s="23">
        <f t="shared" si="1"/>
        <v>99.208191239329793</v>
      </c>
      <c r="I59" s="19"/>
      <c r="J59" s="19"/>
    </row>
    <row r="60" spans="1:10" ht="102.7" customHeight="1" x14ac:dyDescent="0.3">
      <c r="A60" s="15" t="s">
        <v>54</v>
      </c>
      <c r="B60" s="8" t="s">
        <v>83</v>
      </c>
      <c r="C60" s="8" t="s">
        <v>87</v>
      </c>
      <c r="D60" s="27">
        <v>2284651200</v>
      </c>
      <c r="E60" s="27">
        <v>2541052451</v>
      </c>
      <c r="F60" s="27">
        <v>2514003441.4899998</v>
      </c>
      <c r="G60" s="23">
        <f t="shared" si="0"/>
        <v>110.03882962484602</v>
      </c>
      <c r="H60" s="23">
        <f t="shared" si="1"/>
        <v>98.93551943410867</v>
      </c>
      <c r="I60" s="20" t="s">
        <v>136</v>
      </c>
      <c r="J60" s="19"/>
    </row>
    <row r="61" spans="1:10" ht="28.5" customHeight="1" x14ac:dyDescent="0.3">
      <c r="A61" s="15" t="s">
        <v>55</v>
      </c>
      <c r="B61" s="8" t="s">
        <v>83</v>
      </c>
      <c r="C61" s="8" t="s">
        <v>88</v>
      </c>
      <c r="D61" s="27">
        <f>11174850130.69-9800000</f>
        <v>11165050130.690001</v>
      </c>
      <c r="E61" s="27">
        <v>11716111611.200001</v>
      </c>
      <c r="F61" s="27">
        <v>11524425368.07</v>
      </c>
      <c r="G61" s="23">
        <f t="shared" si="0"/>
        <v>103.21875166858557</v>
      </c>
      <c r="H61" s="23">
        <f t="shared" si="1"/>
        <v>98.363909038330092</v>
      </c>
      <c r="I61" s="19"/>
      <c r="J61" s="19"/>
    </row>
    <row r="62" spans="1:10" ht="28.5" customHeight="1" x14ac:dyDescent="0.3">
      <c r="A62" s="15" t="s">
        <v>56</v>
      </c>
      <c r="B62" s="8" t="s">
        <v>83</v>
      </c>
      <c r="C62" s="8" t="s">
        <v>89</v>
      </c>
      <c r="D62" s="27">
        <v>5725519080</v>
      </c>
      <c r="E62" s="27">
        <v>6063450875.3000002</v>
      </c>
      <c r="F62" s="27">
        <v>5829813635.2700005</v>
      </c>
      <c r="G62" s="23">
        <f t="shared" si="0"/>
        <v>101.82157379641464</v>
      </c>
      <c r="H62" s="23">
        <f t="shared" si="1"/>
        <v>96.146794212817952</v>
      </c>
      <c r="I62" s="19"/>
      <c r="J62" s="19"/>
    </row>
    <row r="63" spans="1:10" ht="102.05" customHeight="1" x14ac:dyDescent="0.3">
      <c r="A63" s="15" t="s">
        <v>57</v>
      </c>
      <c r="B63" s="8" t="s">
        <v>83</v>
      </c>
      <c r="C63" s="8" t="s">
        <v>91</v>
      </c>
      <c r="D63" s="27">
        <v>272191262</v>
      </c>
      <c r="E63" s="27">
        <v>293289466.58999997</v>
      </c>
      <c r="F63" s="27">
        <v>286320638.98000002</v>
      </c>
      <c r="G63" s="23">
        <f t="shared" si="0"/>
        <v>105.19097375726926</v>
      </c>
      <c r="H63" s="23">
        <f t="shared" si="1"/>
        <v>97.623907980390598</v>
      </c>
      <c r="I63" s="20" t="s">
        <v>117</v>
      </c>
      <c r="J63" s="19"/>
    </row>
    <row r="64" spans="1:10" ht="29.3" customHeight="1" x14ac:dyDescent="0.3">
      <c r="A64" s="15" t="s">
        <v>58</v>
      </c>
      <c r="B64" s="8" t="s">
        <v>84</v>
      </c>
      <c r="C64" s="8"/>
      <c r="D64" s="27">
        <v>1109908090</v>
      </c>
      <c r="E64" s="27">
        <v>1115768132.23</v>
      </c>
      <c r="F64" s="27">
        <v>1036620289.48</v>
      </c>
      <c r="G64" s="23">
        <f t="shared" si="0"/>
        <v>93.396948704103963</v>
      </c>
      <c r="H64" s="23">
        <f t="shared" si="1"/>
        <v>92.906425585769938</v>
      </c>
      <c r="I64" s="19"/>
      <c r="J64" s="19"/>
    </row>
    <row r="65" spans="1:10" ht="125.25" x14ac:dyDescent="0.3">
      <c r="A65" s="15" t="s">
        <v>86</v>
      </c>
      <c r="B65" s="8" t="s">
        <v>84</v>
      </c>
      <c r="C65" s="8" t="s">
        <v>82</v>
      </c>
      <c r="D65" s="27">
        <v>710000</v>
      </c>
      <c r="E65" s="27">
        <v>0</v>
      </c>
      <c r="F65" s="27">
        <v>0</v>
      </c>
      <c r="G65" s="23">
        <f t="shared" si="0"/>
        <v>0</v>
      </c>
      <c r="H65" s="23" t="s">
        <v>101</v>
      </c>
      <c r="I65" s="20" t="s">
        <v>118</v>
      </c>
      <c r="J65" s="19"/>
    </row>
    <row r="66" spans="1:10" ht="75" customHeight="1" x14ac:dyDescent="0.3">
      <c r="A66" s="15" t="s">
        <v>59</v>
      </c>
      <c r="B66" s="8" t="s">
        <v>84</v>
      </c>
      <c r="C66" s="8" t="s">
        <v>87</v>
      </c>
      <c r="D66" s="27">
        <v>591714542.74000001</v>
      </c>
      <c r="E66" s="27">
        <v>588333715.16999996</v>
      </c>
      <c r="F66" s="27">
        <v>509266967.61000001</v>
      </c>
      <c r="G66" s="23">
        <f t="shared" si="0"/>
        <v>86.066326044951111</v>
      </c>
      <c r="H66" s="23">
        <f t="shared" si="1"/>
        <v>86.560901488170956</v>
      </c>
      <c r="I66" s="22" t="s">
        <v>141</v>
      </c>
      <c r="J66" s="22" t="s">
        <v>141</v>
      </c>
    </row>
    <row r="67" spans="1:10" x14ac:dyDescent="0.3">
      <c r="A67" s="15" t="s">
        <v>60</v>
      </c>
      <c r="B67" s="8" t="s">
        <v>84</v>
      </c>
      <c r="C67" s="8" t="s">
        <v>88</v>
      </c>
      <c r="D67" s="27">
        <v>500706047.25999999</v>
      </c>
      <c r="E67" s="27">
        <v>509938360.32999998</v>
      </c>
      <c r="F67" s="27">
        <v>509876341.99000001</v>
      </c>
      <c r="G67" s="23">
        <f t="shared" si="0"/>
        <v>101.83147273338966</v>
      </c>
      <c r="H67" s="23">
        <f t="shared" si="1"/>
        <v>99.987838071260242</v>
      </c>
      <c r="I67" s="19"/>
      <c r="J67" s="19"/>
    </row>
    <row r="68" spans="1:10" ht="31.3" x14ac:dyDescent="0.3">
      <c r="A68" s="15" t="s">
        <v>61</v>
      </c>
      <c r="B68" s="8" t="s">
        <v>84</v>
      </c>
      <c r="C68" s="8" t="s">
        <v>90</v>
      </c>
      <c r="D68" s="27">
        <v>16777500</v>
      </c>
      <c r="E68" s="27">
        <v>17496056.73</v>
      </c>
      <c r="F68" s="27">
        <v>17476979.879999999</v>
      </c>
      <c r="G68" s="23">
        <f t="shared" si="0"/>
        <v>104.16915440321858</v>
      </c>
      <c r="H68" s="23">
        <f t="shared" si="1"/>
        <v>99.890964859714416</v>
      </c>
      <c r="I68" s="19"/>
      <c r="J68" s="19"/>
    </row>
    <row r="69" spans="1:10" x14ac:dyDescent="0.3">
      <c r="A69" s="15" t="s">
        <v>62</v>
      </c>
      <c r="B69" s="8" t="s">
        <v>97</v>
      </c>
      <c r="C69" s="8"/>
      <c r="D69" s="27">
        <v>215845710</v>
      </c>
      <c r="E69" s="27">
        <v>219783566</v>
      </c>
      <c r="F69" s="27">
        <v>218670739.30000001</v>
      </c>
      <c r="G69" s="23">
        <f t="shared" ref="G69:G78" si="2">F69/D69*100</f>
        <v>101.30881883174791</v>
      </c>
      <c r="H69" s="23">
        <f t="shared" ref="H69:H78" si="3">F69/E69*100</f>
        <v>99.493671560502392</v>
      </c>
      <c r="I69" s="19"/>
      <c r="J69" s="19"/>
    </row>
    <row r="70" spans="1:10" x14ac:dyDescent="0.3">
      <c r="A70" s="15" t="s">
        <v>63</v>
      </c>
      <c r="B70" s="8" t="s">
        <v>97</v>
      </c>
      <c r="C70" s="8" t="s">
        <v>82</v>
      </c>
      <c r="D70" s="27">
        <v>67443810</v>
      </c>
      <c r="E70" s="27">
        <v>68943810</v>
      </c>
      <c r="F70" s="27">
        <v>68943810</v>
      </c>
      <c r="G70" s="23">
        <f t="shared" si="2"/>
        <v>102.22407363996784</v>
      </c>
      <c r="H70" s="23">
        <f t="shared" si="3"/>
        <v>100</v>
      </c>
      <c r="I70" s="19"/>
      <c r="J70" s="19"/>
    </row>
    <row r="71" spans="1:10" x14ac:dyDescent="0.3">
      <c r="A71" s="15" t="s">
        <v>64</v>
      </c>
      <c r="B71" s="8" t="s">
        <v>97</v>
      </c>
      <c r="C71" s="8" t="s">
        <v>87</v>
      </c>
      <c r="D71" s="27">
        <v>116779400</v>
      </c>
      <c r="E71" s="27">
        <v>119454900</v>
      </c>
      <c r="F71" s="27">
        <v>119454900</v>
      </c>
      <c r="G71" s="23">
        <f t="shared" si="2"/>
        <v>102.29107188425355</v>
      </c>
      <c r="H71" s="23">
        <f t="shared" si="3"/>
        <v>100</v>
      </c>
      <c r="I71" s="19"/>
      <c r="J71" s="19"/>
    </row>
    <row r="72" spans="1:10" ht="31.3" x14ac:dyDescent="0.3">
      <c r="A72" s="15" t="s">
        <v>65</v>
      </c>
      <c r="B72" s="8" t="s">
        <v>97</v>
      </c>
      <c r="C72" s="8" t="s">
        <v>89</v>
      </c>
      <c r="D72" s="27">
        <v>31622500</v>
      </c>
      <c r="E72" s="27">
        <v>31384856</v>
      </c>
      <c r="F72" s="27">
        <v>30272029.300000001</v>
      </c>
      <c r="G72" s="23">
        <f t="shared" si="2"/>
        <v>95.729399320104363</v>
      </c>
      <c r="H72" s="23">
        <f t="shared" si="3"/>
        <v>96.454255835999376</v>
      </c>
      <c r="I72" s="19"/>
      <c r="J72" s="19"/>
    </row>
    <row r="73" spans="1:10" ht="31.3" x14ac:dyDescent="0.3">
      <c r="A73" s="15" t="s">
        <v>66</v>
      </c>
      <c r="B73" s="8" t="s">
        <v>93</v>
      </c>
      <c r="C73" s="8"/>
      <c r="D73" s="27">
        <v>844000000</v>
      </c>
      <c r="E73" s="27">
        <v>430480000</v>
      </c>
      <c r="F73" s="27">
        <v>430228566.19</v>
      </c>
      <c r="G73" s="23">
        <f t="shared" si="2"/>
        <v>50.974948600710903</v>
      </c>
      <c r="H73" s="23">
        <f t="shared" si="3"/>
        <v>99.941592220312216</v>
      </c>
      <c r="I73" s="19"/>
      <c r="J73" s="19"/>
    </row>
    <row r="74" spans="1:10" ht="95.5" customHeight="1" x14ac:dyDescent="0.3">
      <c r="A74" s="15" t="s">
        <v>67</v>
      </c>
      <c r="B74" s="8" t="s">
        <v>93</v>
      </c>
      <c r="C74" s="8" t="s">
        <v>82</v>
      </c>
      <c r="D74" s="27">
        <v>844000000</v>
      </c>
      <c r="E74" s="27">
        <v>430480000</v>
      </c>
      <c r="F74" s="27">
        <v>430228566.19</v>
      </c>
      <c r="G74" s="23">
        <f t="shared" si="2"/>
        <v>50.974948600710903</v>
      </c>
      <c r="H74" s="23">
        <f t="shared" si="3"/>
        <v>99.941592220312216</v>
      </c>
      <c r="I74" s="20" t="s">
        <v>128</v>
      </c>
      <c r="J74" s="19"/>
    </row>
    <row r="75" spans="1:10" ht="47" x14ac:dyDescent="0.3">
      <c r="A75" s="15" t="s">
        <v>68</v>
      </c>
      <c r="B75" s="8" t="s">
        <v>94</v>
      </c>
      <c r="C75" s="8"/>
      <c r="D75" s="27">
        <v>2913401500</v>
      </c>
      <c r="E75" s="27">
        <v>5821864927.9099998</v>
      </c>
      <c r="F75" s="27">
        <v>5138285602.1199999</v>
      </c>
      <c r="G75" s="23">
        <f t="shared" si="2"/>
        <v>176.367232670128</v>
      </c>
      <c r="H75" s="23">
        <f t="shared" si="3"/>
        <v>88.258413167352558</v>
      </c>
      <c r="I75" s="19"/>
      <c r="J75" s="19"/>
    </row>
    <row r="76" spans="1:10" ht="47" x14ac:dyDescent="0.3">
      <c r="A76" s="15" t="s">
        <v>69</v>
      </c>
      <c r="B76" s="8" t="s">
        <v>94</v>
      </c>
      <c r="C76" s="8" t="s">
        <v>82</v>
      </c>
      <c r="D76" s="27">
        <v>1718392000</v>
      </c>
      <c r="E76" s="27">
        <v>1708347686</v>
      </c>
      <c r="F76" s="27">
        <v>1708347686</v>
      </c>
      <c r="G76" s="23">
        <f t="shared" si="2"/>
        <v>99.415481799263489</v>
      </c>
      <c r="H76" s="23">
        <f t="shared" si="3"/>
        <v>100</v>
      </c>
      <c r="I76" s="19"/>
      <c r="J76" s="19"/>
    </row>
    <row r="77" spans="1:10" ht="109.6" x14ac:dyDescent="0.3">
      <c r="A77" s="15" t="s">
        <v>70</v>
      </c>
      <c r="B77" s="8" t="s">
        <v>94</v>
      </c>
      <c r="C77" s="8" t="s">
        <v>87</v>
      </c>
      <c r="D77" s="27">
        <v>861418500</v>
      </c>
      <c r="E77" s="27">
        <v>3374571344.5799999</v>
      </c>
      <c r="F77" s="27">
        <v>2964182671</v>
      </c>
      <c r="G77" s="23">
        <f t="shared" si="2"/>
        <v>344.10483069495257</v>
      </c>
      <c r="H77" s="23">
        <f t="shared" si="3"/>
        <v>87.838791014475433</v>
      </c>
      <c r="I77" s="20" t="s">
        <v>129</v>
      </c>
      <c r="J77" s="20" t="s">
        <v>126</v>
      </c>
    </row>
    <row r="78" spans="1:10" ht="62.65" x14ac:dyDescent="0.3">
      <c r="A78" s="15" t="s">
        <v>71</v>
      </c>
      <c r="B78" s="8" t="s">
        <v>94</v>
      </c>
      <c r="C78" s="8" t="s">
        <v>88</v>
      </c>
      <c r="D78" s="27">
        <v>333591000</v>
      </c>
      <c r="E78" s="27">
        <v>738945897.33000004</v>
      </c>
      <c r="F78" s="27">
        <v>465755245.12</v>
      </c>
      <c r="G78" s="23">
        <f t="shared" si="2"/>
        <v>139.618648320848</v>
      </c>
      <c r="H78" s="23">
        <f t="shared" si="3"/>
        <v>63.029681442564666</v>
      </c>
      <c r="I78" s="20" t="s">
        <v>124</v>
      </c>
      <c r="J78" s="20" t="s">
        <v>130</v>
      </c>
    </row>
  </sheetData>
  <mergeCells count="2">
    <mergeCell ref="A2:E2"/>
    <mergeCell ref="A1:I1"/>
  </mergeCells>
  <pageMargins left="0.3" right="0.23622047244094491" top="0.55118110236220474" bottom="0.47244094488188981" header="0.31496062992125984" footer="0.31496062992125984"/>
  <pageSetup fitToHeight="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u1533</dc:creator>
  <cp:lastModifiedBy>u1493</cp:lastModifiedBy>
  <cp:lastPrinted>2022-04-29T11:20:35Z</cp:lastPrinted>
  <dcterms:created xsi:type="dcterms:W3CDTF">2022-03-14T07:28:02Z</dcterms:created>
  <dcterms:modified xsi:type="dcterms:W3CDTF">2022-05-04T11:57:54Z</dcterms:modified>
</cp:coreProperties>
</file>