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U:\Raygroup\2023  ГОД\Для  сайта\"/>
    </mc:Choice>
  </mc:AlternateContent>
  <xr:revisionPtr revIDLastSave="0" documentId="13_ncr:1_{8DADD6F4-4996-4054-B634-A5108FA297DE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МБТ" sheetId="1" r:id="rId1"/>
  </sheets>
  <externalReferences>
    <externalReference r:id="rId2"/>
  </externalReferences>
  <definedNames>
    <definedName name="_xlnm.Print_Area" localSheetId="0">МБТ!$A$1:$P$38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9" i="1" l="1"/>
  <c r="J29" i="1"/>
  <c r="I29" i="1"/>
  <c r="H29" i="1"/>
  <c r="K28" i="1"/>
  <c r="J28" i="1"/>
  <c r="I28" i="1"/>
  <c r="H28" i="1"/>
  <c r="H9" i="1"/>
  <c r="I9" i="1"/>
  <c r="J9" i="1"/>
  <c r="K9" i="1"/>
  <c r="H10" i="1"/>
  <c r="I10" i="1"/>
  <c r="J10" i="1"/>
  <c r="K10" i="1"/>
  <c r="H11" i="1"/>
  <c r="I11" i="1"/>
  <c r="J11" i="1"/>
  <c r="K11" i="1"/>
  <c r="H12" i="1"/>
  <c r="I12" i="1"/>
  <c r="J12" i="1"/>
  <c r="K12" i="1"/>
  <c r="H13" i="1"/>
  <c r="I13" i="1"/>
  <c r="J13" i="1"/>
  <c r="K13" i="1"/>
  <c r="H14" i="1"/>
  <c r="I14" i="1"/>
  <c r="J14" i="1"/>
  <c r="K14" i="1"/>
  <c r="H15" i="1"/>
  <c r="I15" i="1"/>
  <c r="J15" i="1"/>
  <c r="K15" i="1"/>
  <c r="H16" i="1"/>
  <c r="I16" i="1"/>
  <c r="J16" i="1"/>
  <c r="K16" i="1"/>
  <c r="H17" i="1"/>
  <c r="I17" i="1"/>
  <c r="J17" i="1"/>
  <c r="K17" i="1"/>
  <c r="H18" i="1"/>
  <c r="I18" i="1"/>
  <c r="J18" i="1"/>
  <c r="K18" i="1"/>
  <c r="H19" i="1"/>
  <c r="I19" i="1"/>
  <c r="J19" i="1"/>
  <c r="K19" i="1"/>
  <c r="H20" i="1"/>
  <c r="I20" i="1"/>
  <c r="J20" i="1"/>
  <c r="K20" i="1"/>
  <c r="H21" i="1"/>
  <c r="I21" i="1"/>
  <c r="J21" i="1"/>
  <c r="K21" i="1"/>
  <c r="H22" i="1"/>
  <c r="I22" i="1"/>
  <c r="J22" i="1"/>
  <c r="K22" i="1"/>
  <c r="H23" i="1"/>
  <c r="I23" i="1"/>
  <c r="J23" i="1"/>
  <c r="K23" i="1"/>
  <c r="H24" i="1"/>
  <c r="I24" i="1"/>
  <c r="J24" i="1"/>
  <c r="K24" i="1"/>
  <c r="H25" i="1"/>
  <c r="I25" i="1"/>
  <c r="J25" i="1"/>
  <c r="K25" i="1"/>
  <c r="I8" i="1"/>
  <c r="J8" i="1"/>
  <c r="K8" i="1"/>
  <c r="H8" i="1"/>
  <c r="F29" i="1"/>
  <c r="E29" i="1"/>
  <c r="D29" i="1"/>
  <c r="C29" i="1"/>
  <c r="F28" i="1"/>
  <c r="E28" i="1"/>
  <c r="D28" i="1"/>
  <c r="C28" i="1"/>
  <c r="C9" i="1"/>
  <c r="D9" i="1"/>
  <c r="E9" i="1"/>
  <c r="F9" i="1"/>
  <c r="C10" i="1"/>
  <c r="D10" i="1"/>
  <c r="E10" i="1"/>
  <c r="F10" i="1"/>
  <c r="C11" i="1"/>
  <c r="D11" i="1"/>
  <c r="E11" i="1"/>
  <c r="F11" i="1"/>
  <c r="C12" i="1"/>
  <c r="D12" i="1"/>
  <c r="E12" i="1"/>
  <c r="F12" i="1"/>
  <c r="C13" i="1"/>
  <c r="D13" i="1"/>
  <c r="E13" i="1"/>
  <c r="F13" i="1"/>
  <c r="C14" i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C20" i="1"/>
  <c r="D20" i="1"/>
  <c r="E20" i="1"/>
  <c r="F20" i="1"/>
  <c r="C21" i="1"/>
  <c r="D21" i="1"/>
  <c r="E21" i="1"/>
  <c r="F21" i="1"/>
  <c r="C22" i="1"/>
  <c r="D22" i="1"/>
  <c r="E22" i="1"/>
  <c r="F22" i="1"/>
  <c r="C23" i="1"/>
  <c r="D23" i="1"/>
  <c r="E23" i="1"/>
  <c r="F23" i="1"/>
  <c r="C24" i="1"/>
  <c r="D24" i="1"/>
  <c r="E24" i="1"/>
  <c r="F24" i="1"/>
  <c r="C25" i="1"/>
  <c r="D25" i="1"/>
  <c r="E25" i="1"/>
  <c r="F25" i="1"/>
  <c r="D8" i="1"/>
  <c r="E8" i="1"/>
  <c r="F8" i="1"/>
  <c r="C8" i="1"/>
  <c r="D26" i="1" l="1"/>
  <c r="C26" i="1"/>
  <c r="F26" i="1"/>
  <c r="E26" i="1"/>
  <c r="B29" i="1"/>
  <c r="B28" i="1"/>
  <c r="B30" i="1" s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C30" i="1"/>
  <c r="D30" i="1"/>
  <c r="E30" i="1"/>
  <c r="F30" i="1"/>
  <c r="F33" i="1" l="1"/>
  <c r="C33" i="1"/>
  <c r="E33" i="1"/>
  <c r="D33" i="1"/>
  <c r="B26" i="1"/>
  <c r="B33" i="1" s="1"/>
  <c r="B35" i="1" s="1"/>
  <c r="P29" i="1"/>
  <c r="O29" i="1"/>
  <c r="N29" i="1"/>
  <c r="M29" i="1"/>
  <c r="P28" i="1"/>
  <c r="O28" i="1"/>
  <c r="N28" i="1"/>
  <c r="M28" i="1"/>
  <c r="M9" i="1"/>
  <c r="N9" i="1"/>
  <c r="O9" i="1"/>
  <c r="P9" i="1"/>
  <c r="M10" i="1"/>
  <c r="N10" i="1"/>
  <c r="O10" i="1"/>
  <c r="P10" i="1"/>
  <c r="M11" i="1"/>
  <c r="N11" i="1"/>
  <c r="O11" i="1"/>
  <c r="P11" i="1"/>
  <c r="M12" i="1"/>
  <c r="N12" i="1"/>
  <c r="O12" i="1"/>
  <c r="P12" i="1"/>
  <c r="M13" i="1"/>
  <c r="N13" i="1"/>
  <c r="O13" i="1"/>
  <c r="P13" i="1"/>
  <c r="M14" i="1"/>
  <c r="N14" i="1"/>
  <c r="O14" i="1"/>
  <c r="P14" i="1"/>
  <c r="M15" i="1"/>
  <c r="N15" i="1"/>
  <c r="O15" i="1"/>
  <c r="P15" i="1"/>
  <c r="M16" i="1"/>
  <c r="N16" i="1"/>
  <c r="O16" i="1"/>
  <c r="P16" i="1"/>
  <c r="M17" i="1"/>
  <c r="N17" i="1"/>
  <c r="O17" i="1"/>
  <c r="P17" i="1"/>
  <c r="M18" i="1"/>
  <c r="N18" i="1"/>
  <c r="O18" i="1"/>
  <c r="P18" i="1"/>
  <c r="M19" i="1"/>
  <c r="N19" i="1"/>
  <c r="O19" i="1"/>
  <c r="P19" i="1"/>
  <c r="M20" i="1"/>
  <c r="N20" i="1"/>
  <c r="O20" i="1"/>
  <c r="P20" i="1"/>
  <c r="M21" i="1"/>
  <c r="N21" i="1"/>
  <c r="O21" i="1"/>
  <c r="P21" i="1"/>
  <c r="M22" i="1"/>
  <c r="N22" i="1"/>
  <c r="O22" i="1"/>
  <c r="P22" i="1"/>
  <c r="M23" i="1"/>
  <c r="N23" i="1"/>
  <c r="O23" i="1"/>
  <c r="P23" i="1"/>
  <c r="M24" i="1"/>
  <c r="N24" i="1"/>
  <c r="O24" i="1"/>
  <c r="P24" i="1"/>
  <c r="M25" i="1"/>
  <c r="N25" i="1"/>
  <c r="O25" i="1"/>
  <c r="P25" i="1"/>
  <c r="P8" i="1"/>
  <c r="O8" i="1"/>
  <c r="N8" i="1"/>
  <c r="M8" i="1"/>
  <c r="K30" i="1" l="1"/>
  <c r="P30" i="1" s="1"/>
  <c r="J30" i="1"/>
  <c r="O30" i="1" s="1"/>
  <c r="K26" i="1"/>
  <c r="P26" i="1" s="1"/>
  <c r="H30" i="1"/>
  <c r="M30" i="1" s="1"/>
  <c r="J26" i="1"/>
  <c r="O26" i="1" s="1"/>
  <c r="H26" i="1" l="1"/>
  <c r="K33" i="1"/>
  <c r="P33" i="1" s="1"/>
  <c r="J33" i="1"/>
  <c r="O33" i="1" s="1"/>
  <c r="H33" i="1" l="1"/>
  <c r="M33" i="1" s="1"/>
  <c r="M26" i="1"/>
  <c r="G13" i="1"/>
  <c r="L13" i="1" s="1"/>
  <c r="G19" i="1"/>
  <c r="L19" i="1" s="1"/>
  <c r="G16" i="1"/>
  <c r="L16" i="1" s="1"/>
  <c r="G11" i="1"/>
  <c r="L11" i="1" s="1"/>
  <c r="G22" i="1" l="1"/>
  <c r="L22" i="1" s="1"/>
  <c r="G23" i="1"/>
  <c r="L23" i="1" s="1"/>
  <c r="G14" i="1" l="1"/>
  <c r="L14" i="1" s="1"/>
  <c r="G29" i="1" l="1"/>
  <c r="L29" i="1" s="1"/>
  <c r="G18" i="1" l="1"/>
  <c r="L18" i="1" s="1"/>
  <c r="G9" i="1"/>
  <c r="L9" i="1" s="1"/>
  <c r="I30" i="1" l="1"/>
  <c r="N30" i="1" s="1"/>
  <c r="G28" i="1"/>
  <c r="G30" i="1" l="1"/>
  <c r="L30" i="1" s="1"/>
  <c r="L28" i="1"/>
  <c r="G21" i="1"/>
  <c r="L21" i="1" s="1"/>
  <c r="G20" i="1" l="1"/>
  <c r="L20" i="1" s="1"/>
  <c r="G24" i="1"/>
  <c r="L24" i="1" s="1"/>
  <c r="G15" i="1"/>
  <c r="L15" i="1" s="1"/>
  <c r="G17" i="1"/>
  <c r="L17" i="1" s="1"/>
  <c r="G25" i="1"/>
  <c r="L25" i="1" s="1"/>
  <c r="G12" i="1"/>
  <c r="L12" i="1" s="1"/>
  <c r="G8" i="1" l="1"/>
  <c r="L8" i="1" s="1"/>
  <c r="G10" i="1" l="1"/>
  <c r="I26" i="1"/>
  <c r="I33" i="1" l="1"/>
  <c r="N33" i="1" s="1"/>
  <c r="N26" i="1"/>
  <c r="G26" i="1"/>
  <c r="L10" i="1"/>
  <c r="G33" i="1" l="1"/>
  <c r="G35" i="1" s="1"/>
  <c r="L26" i="1"/>
  <c r="L33" i="1" l="1"/>
</calcChain>
</file>

<file path=xl/sharedStrings.xml><?xml version="1.0" encoding="utf-8"?>
<sst xmlns="http://schemas.openxmlformats.org/spreadsheetml/2006/main" count="52" uniqueCount="40">
  <si>
    <t>тыс.руб.</t>
  </si>
  <si>
    <t xml:space="preserve">       Наименование  муниципальных  образований</t>
  </si>
  <si>
    <t>Всего</t>
  </si>
  <si>
    <t>в  том  числе</t>
  </si>
  <si>
    <t>дотация</t>
  </si>
  <si>
    <t>субвенция</t>
  </si>
  <si>
    <t>субсидия</t>
  </si>
  <si>
    <t>Воловский</t>
  </si>
  <si>
    <t>Грязинский</t>
  </si>
  <si>
    <t>Данковский</t>
  </si>
  <si>
    <t>Добринский</t>
  </si>
  <si>
    <t>Добровский</t>
  </si>
  <si>
    <t>Долгоруковский</t>
  </si>
  <si>
    <t>Елецкий</t>
  </si>
  <si>
    <t>Задонский</t>
  </si>
  <si>
    <t>Измалковский</t>
  </si>
  <si>
    <t>Краснинский</t>
  </si>
  <si>
    <t>Лебедянский</t>
  </si>
  <si>
    <t>Лев-Толстовский</t>
  </si>
  <si>
    <t>Липецкий</t>
  </si>
  <si>
    <t>Становлянский</t>
  </si>
  <si>
    <t>Тербунский</t>
  </si>
  <si>
    <t>Усманский</t>
  </si>
  <si>
    <t>Хлевенский</t>
  </si>
  <si>
    <t>Чаплыгинский</t>
  </si>
  <si>
    <t>Итого  по  районам</t>
  </si>
  <si>
    <t>г. Елец</t>
  </si>
  <si>
    <t>г. Липецк</t>
  </si>
  <si>
    <t>Итого  по  городам</t>
  </si>
  <si>
    <t>Всего  по  области</t>
  </si>
  <si>
    <t>иные  межбюджетные  трансферты</t>
  </si>
  <si>
    <t>Исполнено</t>
  </si>
  <si>
    <t>Годовой  план</t>
  </si>
  <si>
    <t>Процент  выполнения  плана, %</t>
  </si>
  <si>
    <t>Распределение  трансфертов  утверждено:</t>
  </si>
  <si>
    <t>Постановления  Правительства  Липецкой  области   "Об внесении изменений в распределение объемов субсидий между муниципальными образованиями"</t>
  </si>
  <si>
    <t>Постановления  Правительства  Липецкой  области   "Об утверждении распределения иных межбюджетных трансфертов из областного бюджета местным бюджетам"</t>
  </si>
  <si>
    <t>Закон  Липецкой  области  от  07.12.2022  года  № 243-ОЗ  "Об областном бюджете на 2023 год и на плановый период 2024 и 2025 годов"</t>
  </si>
  <si>
    <t>Постановления Правительства Липецкой области "О распределении  дотаций  местным  бюджетам  на  поддержку  мер  по  обеспечению  сбалансированности  местных  бюджетов  из  областного  бюджета", "О распределении иных дотаций местным бюджетам в целях поощрения достижения наилучших значений показателей эффективности деятельности органов местного самоуправления городских округов, муниципальных районов и поселений Липецкой области"</t>
  </si>
  <si>
    <t>ОБЪЕМ  МЕЖБЮДЖЕТНЫХ  ТРАНСФЕРТОВ,  ПРЕДОСТАВЛЕННЫХ  ИЗ  ОБЛАСТНОГО  БЮДЖЕТА  БЮДЖЕТАМ  МУНИЦИПАЛЬНЫХ  ОБРАЗОВАНИЙ  В  2023 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</si>
</sst>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_р_._-;\-* #,##0.0_р_._-;_-* &quot;-&quot;?_р_._-;_-@_-"/>
  </numFmts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1"/>
      <color rgb="FFFF0000"/>
      <name val="Arial Cyr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7" xfId="0" applyFont="1" applyBorder="1"/>
    <xf numFmtId="0" fontId="2" fillId="0" borderId="9" xfId="0" applyFont="1" applyBorder="1" applyAlignment="1">
      <alignment horizontal="left"/>
    </xf>
    <xf numFmtId="166" fontId="2" fillId="0" borderId="0" xfId="0" applyNumberFormat="1" applyFont="1"/>
    <xf numFmtId="164" fontId="3" fillId="0" borderId="0" xfId="0" applyNumberFormat="1" applyFont="1"/>
    <xf numFmtId="165" fontId="4" fillId="0" borderId="5" xfId="0" applyNumberFormat="1" applyFont="1" applyBorder="1"/>
    <xf numFmtId="165" fontId="4" fillId="0" borderId="13" xfId="1" applyNumberFormat="1" applyFont="1" applyBorder="1"/>
    <xf numFmtId="165" fontId="4" fillId="0" borderId="5" xfId="1" applyNumberFormat="1" applyFont="1" applyBorder="1"/>
    <xf numFmtId="165" fontId="4" fillId="2" borderId="5" xfId="0" applyNumberFormat="1" applyFont="1" applyFill="1" applyBorder="1"/>
    <xf numFmtId="165" fontId="4" fillId="0" borderId="6" xfId="0" applyNumberFormat="1" applyFont="1" applyBorder="1"/>
    <xf numFmtId="165" fontId="4" fillId="0" borderId="10" xfId="0" applyNumberFormat="1" applyFont="1" applyBorder="1"/>
    <xf numFmtId="165" fontId="4" fillId="2" borderId="12" xfId="0" applyNumberFormat="1" applyFont="1" applyFill="1" applyBorder="1"/>
    <xf numFmtId="165" fontId="4" fillId="0" borderId="11" xfId="0" applyNumberFormat="1" applyFont="1" applyBorder="1"/>
    <xf numFmtId="165" fontId="4" fillId="0" borderId="3" xfId="0" applyNumberFormat="1" applyFont="1" applyBorder="1"/>
    <xf numFmtId="165" fontId="4" fillId="0" borderId="16" xfId="0" applyNumberFormat="1" applyFont="1" applyBorder="1"/>
    <xf numFmtId="165" fontId="4" fillId="2" borderId="11" xfId="0" applyNumberFormat="1" applyFont="1" applyFill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5" fontId="4" fillId="0" borderId="12" xfId="0" applyNumberFormat="1" applyFont="1" applyBorder="1"/>
    <xf numFmtId="165" fontId="4" fillId="0" borderId="9" xfId="0" applyNumberFormat="1" applyFont="1" applyBorder="1"/>
    <xf numFmtId="165" fontId="4" fillId="0" borderId="0" xfId="0" applyNumberFormat="1" applyFont="1" applyBorder="1"/>
    <xf numFmtId="165" fontId="4" fillId="0" borderId="0" xfId="1" applyNumberFormat="1" applyFont="1"/>
    <xf numFmtId="165" fontId="4" fillId="0" borderId="12" xfId="1" applyNumberFormat="1" applyFont="1" applyBorder="1"/>
    <xf numFmtId="165" fontId="4" fillId="2" borderId="12" xfId="1" applyNumberFormat="1" applyFont="1" applyFill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2023%20%20&#1043;&#1054;&#1044;/&#1055;&#1088;&#1086;&#1074;&#1077;&#1088;&#1086;&#1095;&#1085;&#1072;&#1103;%20%20&#1090;&#1072;&#1073;&#1083;&#1080;&#1094;&#1072;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очная  таблица"/>
      <sheetName val="Прочая  субсидия_МР  и  ГО"/>
      <sheetName val="Прочая  субсидия_БП"/>
      <sheetName val="Субвенция  на  полномочия"/>
      <sheetName val="Федеральные  средства  по  МО"/>
      <sheetName val="Федеральные  средства"/>
      <sheetName val="Район  и  поселения"/>
      <sheetName val="МБТ  по  программам"/>
      <sheetName val="МБТ  по  видам  расходов"/>
      <sheetName val="Дотация"/>
      <sheetName val="Субсидия"/>
      <sheetName val="Субвенция"/>
      <sheetName val="Иные  МБТ"/>
      <sheetName val="субсидия  ВР 522"/>
      <sheetName val="субсидия  ВР 523"/>
      <sheetName val="Федеральная  субсидия"/>
      <sheetName val="ВУС"/>
      <sheetName val="Бюджетирование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>
            <v>117094910</v>
          </cell>
          <cell r="D11">
            <v>85633680.969999999</v>
          </cell>
          <cell r="E11">
            <v>173018074.28</v>
          </cell>
          <cell r="F11">
            <v>24163108.609999999</v>
          </cell>
          <cell r="AG11">
            <v>117094910</v>
          </cell>
          <cell r="AH11">
            <v>79390973.829999998</v>
          </cell>
          <cell r="AI11">
            <v>170791347.94999996</v>
          </cell>
          <cell r="AJ11">
            <v>17425122.059999999</v>
          </cell>
        </row>
        <row r="12">
          <cell r="C12">
            <v>274546000</v>
          </cell>
          <cell r="D12">
            <v>890996762.25</v>
          </cell>
          <cell r="E12">
            <v>834729725.63</v>
          </cell>
          <cell r="F12">
            <v>94113626.519999996</v>
          </cell>
          <cell r="AG12">
            <v>274546000</v>
          </cell>
          <cell r="AH12">
            <v>774474327.30999994</v>
          </cell>
          <cell r="AI12">
            <v>831966871.00999999</v>
          </cell>
          <cell r="AJ12">
            <v>60722882.310000002</v>
          </cell>
        </row>
        <row r="13">
          <cell r="C13">
            <v>142241856</v>
          </cell>
          <cell r="D13">
            <v>371655238</v>
          </cell>
          <cell r="E13">
            <v>434303837.13</v>
          </cell>
          <cell r="F13">
            <v>66199165.670000002</v>
          </cell>
          <cell r="AG13">
            <v>142241856</v>
          </cell>
          <cell r="AH13">
            <v>274323977.33999997</v>
          </cell>
          <cell r="AI13">
            <v>429250051.69</v>
          </cell>
          <cell r="AJ13">
            <v>42801863.18</v>
          </cell>
        </row>
        <row r="14">
          <cell r="C14">
            <v>79699691</v>
          </cell>
          <cell r="D14">
            <v>146183911.87000003</v>
          </cell>
          <cell r="E14">
            <v>408009767.41000003</v>
          </cell>
          <cell r="F14">
            <v>26113129.710000001</v>
          </cell>
          <cell r="AG14">
            <v>79699691</v>
          </cell>
          <cell r="AH14">
            <v>140093870.94000003</v>
          </cell>
          <cell r="AI14">
            <v>401972064.32999998</v>
          </cell>
          <cell r="AJ14">
            <v>25033106.370000001</v>
          </cell>
        </row>
        <row r="15">
          <cell r="C15">
            <v>94289294</v>
          </cell>
          <cell r="D15">
            <v>669431864.21000004</v>
          </cell>
          <cell r="E15">
            <v>438661691.19999999</v>
          </cell>
          <cell r="F15">
            <v>37824468.879999995</v>
          </cell>
          <cell r="AG15">
            <v>94289294</v>
          </cell>
          <cell r="AH15">
            <v>658327133.15999997</v>
          </cell>
          <cell r="AI15">
            <v>435474029.17999995</v>
          </cell>
          <cell r="AJ15">
            <v>30845222.440000001</v>
          </cell>
        </row>
        <row r="16">
          <cell r="C16">
            <v>55145619</v>
          </cell>
          <cell r="D16">
            <v>84656322.460000008</v>
          </cell>
          <cell r="E16">
            <v>280886288.55000001</v>
          </cell>
          <cell r="F16">
            <v>67465158.909999996</v>
          </cell>
          <cell r="AG16">
            <v>55145619</v>
          </cell>
          <cell r="AH16">
            <v>73417934.789999992</v>
          </cell>
          <cell r="AI16">
            <v>275303375.55000001</v>
          </cell>
          <cell r="AJ16">
            <v>55610212.100000009</v>
          </cell>
        </row>
        <row r="17">
          <cell r="C17">
            <v>130679125</v>
          </cell>
          <cell r="D17">
            <v>143381993.05000001</v>
          </cell>
          <cell r="E17">
            <v>438399864.29999995</v>
          </cell>
          <cell r="F17">
            <v>47916974.230000004</v>
          </cell>
          <cell r="AG17">
            <v>130679125</v>
          </cell>
          <cell r="AH17">
            <v>143051503.81</v>
          </cell>
          <cell r="AI17">
            <v>437866194.34000003</v>
          </cell>
          <cell r="AJ17">
            <v>37132774.450000003</v>
          </cell>
        </row>
        <row r="18">
          <cell r="C18">
            <v>193763340</v>
          </cell>
          <cell r="D18">
            <v>395715006.15000004</v>
          </cell>
          <cell r="E18">
            <v>357601436.08000004</v>
          </cell>
          <cell r="F18">
            <v>156019196.46000001</v>
          </cell>
          <cell r="AG18">
            <v>193763340</v>
          </cell>
          <cell r="AH18">
            <v>288614266.66000003</v>
          </cell>
          <cell r="AI18">
            <v>353814231.80999994</v>
          </cell>
          <cell r="AJ18">
            <v>116286491.93000001</v>
          </cell>
        </row>
        <row r="19">
          <cell r="C19">
            <v>160252472</v>
          </cell>
          <cell r="D19">
            <v>119829803.52</v>
          </cell>
          <cell r="E19">
            <v>249232484.47000003</v>
          </cell>
          <cell r="F19">
            <v>25504691.099999998</v>
          </cell>
          <cell r="AG19">
            <v>160252472</v>
          </cell>
          <cell r="AH19">
            <v>80196189.579999998</v>
          </cell>
          <cell r="AI19">
            <v>248141023.12000003</v>
          </cell>
          <cell r="AJ19">
            <v>24855062.690000001</v>
          </cell>
        </row>
        <row r="20">
          <cell r="C20">
            <v>47990268</v>
          </cell>
          <cell r="D20">
            <v>99806151.089999989</v>
          </cell>
          <cell r="E20">
            <v>223756699.58000001</v>
          </cell>
          <cell r="F20">
            <v>31540965.34</v>
          </cell>
          <cell r="AG20">
            <v>47990268</v>
          </cell>
          <cell r="AH20">
            <v>99764853.939999983</v>
          </cell>
          <cell r="AI20">
            <v>214665875.51999998</v>
          </cell>
          <cell r="AJ20">
            <v>30857874.18</v>
          </cell>
        </row>
        <row r="21">
          <cell r="C21">
            <v>285671662</v>
          </cell>
          <cell r="D21">
            <v>611798937.0400002</v>
          </cell>
          <cell r="E21">
            <v>505483809.09000003</v>
          </cell>
          <cell r="F21">
            <v>189387462.86000001</v>
          </cell>
          <cell r="AG21">
            <v>285671662</v>
          </cell>
          <cell r="AH21">
            <v>537946220.3599999</v>
          </cell>
          <cell r="AI21">
            <v>498479075.68000001</v>
          </cell>
          <cell r="AJ21">
            <v>165340501.92000002</v>
          </cell>
        </row>
        <row r="22">
          <cell r="C22">
            <v>151003848</v>
          </cell>
          <cell r="D22">
            <v>212489326.70000002</v>
          </cell>
          <cell r="E22">
            <v>301516997.01999992</v>
          </cell>
          <cell r="F22">
            <v>27020196.439999998</v>
          </cell>
          <cell r="AG22">
            <v>151003848</v>
          </cell>
          <cell r="AH22">
            <v>190415501.75999999</v>
          </cell>
          <cell r="AI22">
            <v>299449065.21999997</v>
          </cell>
          <cell r="AJ22">
            <v>20696821.270000003</v>
          </cell>
        </row>
        <row r="23">
          <cell r="C23">
            <v>80544908</v>
          </cell>
          <cell r="D23">
            <v>485493638.83999997</v>
          </cell>
          <cell r="E23">
            <v>791465969.70999992</v>
          </cell>
          <cell r="F23">
            <v>121254282.34000002</v>
          </cell>
          <cell r="AG23">
            <v>80544908</v>
          </cell>
          <cell r="AH23">
            <v>385326093.00999999</v>
          </cell>
          <cell r="AI23">
            <v>775127103.16000009</v>
          </cell>
          <cell r="AJ23">
            <v>100662598.50000001</v>
          </cell>
        </row>
        <row r="24">
          <cell r="C24">
            <v>77365239</v>
          </cell>
          <cell r="D24">
            <v>112205449.98</v>
          </cell>
          <cell r="E24">
            <v>248921945.96000001</v>
          </cell>
          <cell r="F24">
            <v>17762122.420000002</v>
          </cell>
          <cell r="AG24">
            <v>77365239</v>
          </cell>
          <cell r="AH24">
            <v>84945508.50999999</v>
          </cell>
          <cell r="AI24">
            <v>247046577</v>
          </cell>
          <cell r="AJ24">
            <v>16943809.030000001</v>
          </cell>
        </row>
        <row r="25">
          <cell r="C25">
            <v>72899052</v>
          </cell>
          <cell r="D25">
            <v>127665886.08999999</v>
          </cell>
          <cell r="E25">
            <v>353421599.96000004</v>
          </cell>
          <cell r="F25">
            <v>53380796.980000004</v>
          </cell>
          <cell r="AG25">
            <v>72899052</v>
          </cell>
          <cell r="AH25">
            <v>112173362.78999999</v>
          </cell>
          <cell r="AI25">
            <v>352520068</v>
          </cell>
          <cell r="AJ25">
            <v>32397758.470000003</v>
          </cell>
        </row>
        <row r="26">
          <cell r="C26">
            <v>325853564</v>
          </cell>
          <cell r="D26">
            <v>387871198.85000002</v>
          </cell>
          <cell r="E26">
            <v>564372854.78999996</v>
          </cell>
          <cell r="F26">
            <v>187667927.94</v>
          </cell>
          <cell r="AG26">
            <v>325853564</v>
          </cell>
          <cell r="AH26">
            <v>370617643.60999995</v>
          </cell>
          <cell r="AI26">
            <v>561065834.90999997</v>
          </cell>
          <cell r="AJ26">
            <v>169466296.02000004</v>
          </cell>
        </row>
        <row r="27">
          <cell r="C27">
            <v>139856961</v>
          </cell>
          <cell r="D27">
            <v>141893250.64000002</v>
          </cell>
          <cell r="E27">
            <v>284029250.25999999</v>
          </cell>
          <cell r="F27">
            <v>94466061.329999998</v>
          </cell>
          <cell r="AG27">
            <v>139856961</v>
          </cell>
          <cell r="AH27">
            <v>141746305.56</v>
          </cell>
          <cell r="AI27">
            <v>280509605.12</v>
          </cell>
          <cell r="AJ27">
            <v>70752450.379999995</v>
          </cell>
        </row>
        <row r="28">
          <cell r="C28">
            <v>140694554.59999999</v>
          </cell>
          <cell r="D28">
            <v>627801593.29000008</v>
          </cell>
          <cell r="E28">
            <v>387113437.81999999</v>
          </cell>
          <cell r="F28">
            <v>178951159.69</v>
          </cell>
          <cell r="AG28">
            <v>140694554.59999999</v>
          </cell>
          <cell r="AH28">
            <v>625023294.30000007</v>
          </cell>
          <cell r="AI28">
            <v>384568817.76999998</v>
          </cell>
          <cell r="AJ28">
            <v>165114255.04000002</v>
          </cell>
        </row>
        <row r="31">
          <cell r="C31">
            <v>141787540</v>
          </cell>
          <cell r="D31">
            <v>899672193.21000004</v>
          </cell>
          <cell r="E31">
            <v>1099227160.9499998</v>
          </cell>
          <cell r="F31">
            <v>388234326.04999995</v>
          </cell>
          <cell r="AG31">
            <v>141787540</v>
          </cell>
          <cell r="AH31">
            <v>886962180.91999996</v>
          </cell>
          <cell r="AI31">
            <v>1091405940.72</v>
          </cell>
          <cell r="AJ31">
            <v>51357801.979999997</v>
          </cell>
        </row>
        <row r="32">
          <cell r="C32">
            <v>2169438243.4000001</v>
          </cell>
          <cell r="D32">
            <v>7930603284.8000002</v>
          </cell>
          <cell r="E32">
            <v>6301229757.8499994</v>
          </cell>
          <cell r="F32">
            <v>1226262238.0999999</v>
          </cell>
          <cell r="AG32">
            <v>2169438243.4000001</v>
          </cell>
          <cell r="AH32">
            <v>6843622712.5199995</v>
          </cell>
          <cell r="AI32">
            <v>6251896842.8900003</v>
          </cell>
          <cell r="AJ32">
            <v>1219087658.04</v>
          </cell>
        </row>
        <row r="36">
          <cell r="B36">
            <v>37162233351.629997</v>
          </cell>
          <cell r="AF36">
            <v>34665956559.029999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P38"/>
  <sheetViews>
    <sheetView tabSelected="1" topLeftCell="A2" zoomScale="60" zoomScaleNormal="60" zoomScaleSheetLayoutView="50" workbookViewId="0">
      <pane xSplit="1" ySplit="6" topLeftCell="B35" activePane="bottomRight" state="frozen"/>
      <selection activeCell="A2" sqref="A2"/>
      <selection pane="topRight" activeCell="C2" sqref="C2"/>
      <selection pane="bottomLeft" activeCell="A8" sqref="A8"/>
      <selection pane="bottomRight" activeCell="A3" sqref="A3"/>
    </sheetView>
  </sheetViews>
  <sheetFormatPr defaultColWidth="9.08984375" defaultRowHeight="14" x14ac:dyDescent="0.3"/>
  <cols>
    <col min="1" max="1" width="24.90625" style="1" customWidth="1"/>
    <col min="2" max="2" width="18.81640625" style="1" customWidth="1"/>
    <col min="3" max="3" width="28.1796875" style="1" customWidth="1"/>
    <col min="4" max="4" width="19.453125" style="1" customWidth="1"/>
    <col min="5" max="5" width="19.08984375" style="1" customWidth="1"/>
    <col min="6" max="6" width="18.6328125" style="1" customWidth="1"/>
    <col min="7" max="7" width="18.08984375" style="1" customWidth="1"/>
    <col min="8" max="10" width="17.6328125" style="1" customWidth="1"/>
    <col min="11" max="11" width="18.1796875" style="1" customWidth="1"/>
    <col min="12" max="12" width="9.90625" style="1" customWidth="1"/>
    <col min="13" max="13" width="10.26953125" style="1" customWidth="1"/>
    <col min="14" max="14" width="11.54296875" style="1" customWidth="1"/>
    <col min="15" max="15" width="11.81640625" style="1" customWidth="1"/>
    <col min="16" max="16" width="17.1796875" style="1" customWidth="1"/>
    <col min="17" max="16384" width="9.08984375" style="1"/>
  </cols>
  <sheetData>
    <row r="1" spans="1:16" x14ac:dyDescent="0.3">
      <c r="G1" s="2"/>
      <c r="H1" s="2"/>
    </row>
    <row r="2" spans="1:16" ht="15.5" x14ac:dyDescent="0.35">
      <c r="A2" s="51" t="s">
        <v>39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4" spans="1:16" ht="14.5" thickBot="1" x14ac:dyDescent="0.35">
      <c r="N4" s="1" t="s">
        <v>0</v>
      </c>
    </row>
    <row r="5" spans="1:16" ht="14.5" thickBot="1" x14ac:dyDescent="0.35">
      <c r="A5" s="52" t="s">
        <v>1</v>
      </c>
      <c r="B5" s="57" t="s">
        <v>32</v>
      </c>
      <c r="C5" s="54"/>
      <c r="D5" s="54"/>
      <c r="E5" s="54"/>
      <c r="F5" s="55"/>
      <c r="G5" s="57" t="s">
        <v>31</v>
      </c>
      <c r="H5" s="54"/>
      <c r="I5" s="54"/>
      <c r="J5" s="54"/>
      <c r="K5" s="55"/>
      <c r="L5" s="46" t="s">
        <v>33</v>
      </c>
      <c r="M5" s="47"/>
      <c r="N5" s="47"/>
      <c r="O5" s="47"/>
      <c r="P5" s="48"/>
    </row>
    <row r="6" spans="1:16" ht="13.5" customHeight="1" thickBot="1" x14ac:dyDescent="0.35">
      <c r="A6" s="56"/>
      <c r="B6" s="52" t="s">
        <v>2</v>
      </c>
      <c r="C6" s="54" t="s">
        <v>3</v>
      </c>
      <c r="D6" s="54"/>
      <c r="E6" s="54"/>
      <c r="F6" s="55"/>
      <c r="G6" s="52" t="s">
        <v>2</v>
      </c>
      <c r="H6" s="54" t="s">
        <v>3</v>
      </c>
      <c r="I6" s="54"/>
      <c r="J6" s="54"/>
      <c r="K6" s="55"/>
      <c r="L6" s="49" t="s">
        <v>2</v>
      </c>
      <c r="M6" s="47" t="s">
        <v>3</v>
      </c>
      <c r="N6" s="47"/>
      <c r="O6" s="47"/>
      <c r="P6" s="48"/>
    </row>
    <row r="7" spans="1:16" ht="42.5" thickBot="1" x14ac:dyDescent="0.35">
      <c r="A7" s="53"/>
      <c r="B7" s="53"/>
      <c r="C7" s="3" t="s">
        <v>4</v>
      </c>
      <c r="D7" s="4" t="s">
        <v>6</v>
      </c>
      <c r="E7" s="3" t="s">
        <v>5</v>
      </c>
      <c r="F7" s="4" t="s">
        <v>30</v>
      </c>
      <c r="G7" s="53"/>
      <c r="H7" s="3" t="s">
        <v>4</v>
      </c>
      <c r="I7" s="4" t="s">
        <v>6</v>
      </c>
      <c r="J7" s="3" t="s">
        <v>5</v>
      </c>
      <c r="K7" s="4" t="s">
        <v>30</v>
      </c>
      <c r="L7" s="50"/>
      <c r="M7" s="5" t="s">
        <v>4</v>
      </c>
      <c r="N7" s="6" t="s">
        <v>6</v>
      </c>
      <c r="O7" s="5" t="s">
        <v>5</v>
      </c>
      <c r="P7" s="6" t="s">
        <v>30</v>
      </c>
    </row>
    <row r="8" spans="1:16" ht="21" customHeight="1" x14ac:dyDescent="0.35">
      <c r="A8" s="7" t="s">
        <v>7</v>
      </c>
      <c r="B8" s="17">
        <f t="shared" ref="B8:B25" si="0">SUM(C8:F8)</f>
        <v>399909.77386000002</v>
      </c>
      <c r="C8" s="18">
        <f>'[1]Район  и  поселения'!C11/1000</f>
        <v>117094.91</v>
      </c>
      <c r="D8" s="19">
        <f>'[1]Район  и  поселения'!D11/1000</f>
        <v>85633.680970000001</v>
      </c>
      <c r="E8" s="18">
        <f>'[1]Район  и  поселения'!E11/1000</f>
        <v>173018.07428</v>
      </c>
      <c r="F8" s="19">
        <f>'[1]Район  и  поселения'!F11/1000</f>
        <v>24163.108609999999</v>
      </c>
      <c r="G8" s="17">
        <f t="shared" ref="G8:G25" si="1">SUM(H8:K8)</f>
        <v>384702.35384</v>
      </c>
      <c r="H8" s="18">
        <f>'[1]Район  и  поселения'!AG11/1000</f>
        <v>117094.91</v>
      </c>
      <c r="I8" s="19">
        <f>'[1]Район  и  поселения'!AH11/1000</f>
        <v>79390.973830000003</v>
      </c>
      <c r="J8" s="18">
        <f>'[1]Район  и  поселения'!AI11/1000</f>
        <v>170791.34794999997</v>
      </c>
      <c r="K8" s="19">
        <f>'[1]Район  и  поселения'!AJ11/1000</f>
        <v>17425.122059999998</v>
      </c>
      <c r="L8" s="20">
        <f>G8/B8*100</f>
        <v>96.197287234764147</v>
      </c>
      <c r="M8" s="20">
        <f t="shared" ref="M8:P8" si="2">H8/C8*100</f>
        <v>100</v>
      </c>
      <c r="N8" s="20">
        <f t="shared" si="2"/>
        <v>92.709986223543268</v>
      </c>
      <c r="O8" s="20">
        <f t="shared" si="2"/>
        <v>98.713009412879913</v>
      </c>
      <c r="P8" s="20">
        <f t="shared" si="2"/>
        <v>72.114570775005916</v>
      </c>
    </row>
    <row r="9" spans="1:16" ht="21" customHeight="1" x14ac:dyDescent="0.35">
      <c r="A9" s="8" t="s">
        <v>8</v>
      </c>
      <c r="B9" s="21">
        <f t="shared" si="0"/>
        <v>2094386.1144000001</v>
      </c>
      <c r="C9" s="18">
        <f>'[1]Район  и  поселения'!C12/1000</f>
        <v>274546</v>
      </c>
      <c r="D9" s="19">
        <f>'[1]Район  и  поселения'!D12/1000</f>
        <v>890996.76225000003</v>
      </c>
      <c r="E9" s="18">
        <f>'[1]Район  и  поселения'!E12/1000</f>
        <v>834729.72563</v>
      </c>
      <c r="F9" s="19">
        <f>'[1]Район  и  поселения'!F12/1000</f>
        <v>94113.626519999991</v>
      </c>
      <c r="G9" s="21">
        <f t="shared" si="1"/>
        <v>1941710.08063</v>
      </c>
      <c r="H9" s="18">
        <f>'[1]Район  и  поселения'!AG12/1000</f>
        <v>274546</v>
      </c>
      <c r="I9" s="19">
        <f>'[1]Район  и  поселения'!AH12/1000</f>
        <v>774474.32730999996</v>
      </c>
      <c r="J9" s="18">
        <f>'[1]Район  и  поселения'!AI12/1000</f>
        <v>831966.87101</v>
      </c>
      <c r="K9" s="19">
        <f>'[1]Район  и  поселения'!AJ12/1000</f>
        <v>60722.882310000001</v>
      </c>
      <c r="L9" s="20">
        <f t="shared" ref="L9:L24" si="3">G9/B9*100</f>
        <v>92.710225076442569</v>
      </c>
      <c r="M9" s="20">
        <f t="shared" ref="M9:M24" si="4">H9/C9*100</f>
        <v>100</v>
      </c>
      <c r="N9" s="20">
        <f t="shared" ref="N9:N24" si="5">I9/D9*100</f>
        <v>86.922238118379866</v>
      </c>
      <c r="O9" s="20">
        <f t="shared" ref="O9:O24" si="6">J9/E9*100</f>
        <v>99.669012072390885</v>
      </c>
      <c r="P9" s="20">
        <f t="shared" ref="P9:P24" si="7">K9/F9*100</f>
        <v>64.520818669224099</v>
      </c>
    </row>
    <row r="10" spans="1:16" ht="21" customHeight="1" x14ac:dyDescent="0.35">
      <c r="A10" s="8" t="s">
        <v>9</v>
      </c>
      <c r="B10" s="21">
        <f t="shared" si="0"/>
        <v>1014400.0968000001</v>
      </c>
      <c r="C10" s="18">
        <f>'[1]Район  и  поселения'!C13/1000</f>
        <v>142241.856</v>
      </c>
      <c r="D10" s="19">
        <f>'[1]Район  и  поселения'!D13/1000</f>
        <v>371655.23800000001</v>
      </c>
      <c r="E10" s="18">
        <f>'[1]Район  и  поселения'!E13/1000</f>
        <v>434303.83713</v>
      </c>
      <c r="F10" s="19">
        <f>'[1]Район  и  поселения'!F13/1000</f>
        <v>66199.165670000002</v>
      </c>
      <c r="G10" s="21">
        <f t="shared" si="1"/>
        <v>888617.74820999999</v>
      </c>
      <c r="H10" s="18">
        <f>'[1]Район  и  поселения'!AG13/1000</f>
        <v>142241.856</v>
      </c>
      <c r="I10" s="19">
        <f>'[1]Район  и  поселения'!AH13/1000</f>
        <v>274323.97733999998</v>
      </c>
      <c r="J10" s="18">
        <f>'[1]Район  и  поселения'!AI13/1000</f>
        <v>429250.05168999999</v>
      </c>
      <c r="K10" s="19">
        <f>'[1]Район  и  поселения'!AJ13/1000</f>
        <v>42801.86318</v>
      </c>
      <c r="L10" s="20">
        <f t="shared" si="3"/>
        <v>87.600321708683808</v>
      </c>
      <c r="M10" s="20">
        <f t="shared" si="4"/>
        <v>100</v>
      </c>
      <c r="N10" s="20">
        <f t="shared" si="5"/>
        <v>73.811411569557904</v>
      </c>
      <c r="O10" s="20">
        <f t="shared" si="6"/>
        <v>98.836347964734358</v>
      </c>
      <c r="P10" s="20">
        <f t="shared" si="7"/>
        <v>64.656197320318881</v>
      </c>
    </row>
    <row r="11" spans="1:16" ht="21" customHeight="1" x14ac:dyDescent="0.35">
      <c r="A11" s="8" t="s">
        <v>10</v>
      </c>
      <c r="B11" s="21">
        <f t="shared" si="0"/>
        <v>660006.49999000016</v>
      </c>
      <c r="C11" s="18">
        <f>'[1]Район  и  поселения'!C14/1000</f>
        <v>79699.691000000006</v>
      </c>
      <c r="D11" s="19">
        <f>'[1]Район  и  поселения'!D14/1000</f>
        <v>146183.91187000004</v>
      </c>
      <c r="E11" s="18">
        <f>'[1]Район  и  поселения'!E14/1000</f>
        <v>408009.76741000003</v>
      </c>
      <c r="F11" s="19">
        <f>'[1]Район  и  поселения'!F14/1000</f>
        <v>26113.129710000001</v>
      </c>
      <c r="G11" s="21">
        <f t="shared" si="1"/>
        <v>646798.73264000006</v>
      </c>
      <c r="H11" s="18">
        <f>'[1]Район  и  поселения'!AG14/1000</f>
        <v>79699.691000000006</v>
      </c>
      <c r="I11" s="19">
        <f>'[1]Район  и  поселения'!AH14/1000</f>
        <v>140093.87094000002</v>
      </c>
      <c r="J11" s="18">
        <f>'[1]Район  и  поселения'!AI14/1000</f>
        <v>401972.06432999996</v>
      </c>
      <c r="K11" s="19">
        <f>'[1]Район  и  поселения'!AJ14/1000</f>
        <v>25033.106370000001</v>
      </c>
      <c r="L11" s="20">
        <f t="shared" si="3"/>
        <v>97.998842837123547</v>
      </c>
      <c r="M11" s="20">
        <f t="shared" si="4"/>
        <v>100</v>
      </c>
      <c r="N11" s="20">
        <f t="shared" si="5"/>
        <v>95.833986892199306</v>
      </c>
      <c r="O11" s="20">
        <f t="shared" si="6"/>
        <v>98.520206239589143</v>
      </c>
      <c r="P11" s="20">
        <f t="shared" si="7"/>
        <v>95.864060141414583</v>
      </c>
    </row>
    <row r="12" spans="1:16" ht="21" customHeight="1" x14ac:dyDescent="0.35">
      <c r="A12" s="8" t="s">
        <v>11</v>
      </c>
      <c r="B12" s="21">
        <f t="shared" si="0"/>
        <v>1240207.3182900001</v>
      </c>
      <c r="C12" s="18">
        <f>'[1]Район  и  поселения'!C15/1000</f>
        <v>94289.293999999994</v>
      </c>
      <c r="D12" s="19">
        <f>'[1]Район  и  поселения'!D15/1000</f>
        <v>669431.86421000003</v>
      </c>
      <c r="E12" s="18">
        <f>'[1]Район  и  поселения'!E15/1000</f>
        <v>438661.6912</v>
      </c>
      <c r="F12" s="19">
        <f>'[1]Район  и  поселения'!F15/1000</f>
        <v>37824.468879999993</v>
      </c>
      <c r="G12" s="21">
        <f t="shared" si="1"/>
        <v>1218935.67878</v>
      </c>
      <c r="H12" s="18">
        <f>'[1]Район  и  поселения'!AG15/1000</f>
        <v>94289.293999999994</v>
      </c>
      <c r="I12" s="19">
        <f>'[1]Район  и  поселения'!AH15/1000</f>
        <v>658327.13315999997</v>
      </c>
      <c r="J12" s="18">
        <f>'[1]Район  и  поселения'!AI15/1000</f>
        <v>435474.02917999995</v>
      </c>
      <c r="K12" s="19">
        <f>'[1]Район  и  поселения'!AJ15/1000</f>
        <v>30845.222440000001</v>
      </c>
      <c r="L12" s="20">
        <f t="shared" si="3"/>
        <v>98.284831963471277</v>
      </c>
      <c r="M12" s="20">
        <f t="shared" si="4"/>
        <v>100</v>
      </c>
      <c r="N12" s="20">
        <f t="shared" si="5"/>
        <v>98.341170828026719</v>
      </c>
      <c r="O12" s="20">
        <f t="shared" si="6"/>
        <v>99.273321084574334</v>
      </c>
      <c r="P12" s="20">
        <f t="shared" si="7"/>
        <v>81.548329304657258</v>
      </c>
    </row>
    <row r="13" spans="1:16" ht="21" customHeight="1" x14ac:dyDescent="0.35">
      <c r="A13" s="8" t="s">
        <v>12</v>
      </c>
      <c r="B13" s="21">
        <f t="shared" si="0"/>
        <v>488153.38892</v>
      </c>
      <c r="C13" s="18">
        <f>'[1]Район  и  поселения'!C16/1000</f>
        <v>55145.618999999999</v>
      </c>
      <c r="D13" s="19">
        <f>'[1]Район  и  поселения'!D16/1000</f>
        <v>84656.32246000001</v>
      </c>
      <c r="E13" s="18">
        <f>'[1]Район  и  поселения'!E16/1000</f>
        <v>280886.28855</v>
      </c>
      <c r="F13" s="19">
        <f>'[1]Район  и  поселения'!F16/1000</f>
        <v>67465.158909999998</v>
      </c>
      <c r="G13" s="21">
        <f t="shared" si="1"/>
        <v>459477.14143999998</v>
      </c>
      <c r="H13" s="18">
        <f>'[1]Район  и  поселения'!AG16/1000</f>
        <v>55145.618999999999</v>
      </c>
      <c r="I13" s="19">
        <f>'[1]Район  и  поселения'!AH16/1000</f>
        <v>73417.934789999985</v>
      </c>
      <c r="J13" s="18">
        <f>'[1]Район  и  поселения'!AI16/1000</f>
        <v>275303.37555</v>
      </c>
      <c r="K13" s="19">
        <f>'[1]Район  и  поселения'!AJ16/1000</f>
        <v>55610.212100000012</v>
      </c>
      <c r="L13" s="20">
        <f t="shared" si="3"/>
        <v>94.125566239856724</v>
      </c>
      <c r="M13" s="20">
        <f t="shared" si="4"/>
        <v>100</v>
      </c>
      <c r="N13" s="20">
        <f t="shared" si="5"/>
        <v>86.724691855932974</v>
      </c>
      <c r="O13" s="20">
        <f t="shared" si="6"/>
        <v>98.012393901880984</v>
      </c>
      <c r="P13" s="20">
        <f t="shared" si="7"/>
        <v>82.428045821674047</v>
      </c>
    </row>
    <row r="14" spans="1:16" ht="21" customHeight="1" x14ac:dyDescent="0.35">
      <c r="A14" s="8" t="s">
        <v>13</v>
      </c>
      <c r="B14" s="21">
        <f t="shared" si="0"/>
        <v>760377.95658</v>
      </c>
      <c r="C14" s="18">
        <f>'[1]Район  и  поселения'!C17/1000</f>
        <v>130679.125</v>
      </c>
      <c r="D14" s="19">
        <f>'[1]Район  и  поселения'!D17/1000</f>
        <v>143381.99305000002</v>
      </c>
      <c r="E14" s="18">
        <f>'[1]Район  и  поселения'!E17/1000</f>
        <v>438399.86429999996</v>
      </c>
      <c r="F14" s="19">
        <f>'[1]Район  и  поселения'!F17/1000</f>
        <v>47916.974230000007</v>
      </c>
      <c r="G14" s="21">
        <f t="shared" si="1"/>
        <v>748729.5976000001</v>
      </c>
      <c r="H14" s="18">
        <f>'[1]Район  и  поселения'!AG17/1000</f>
        <v>130679.125</v>
      </c>
      <c r="I14" s="19">
        <f>'[1]Район  и  поселения'!AH17/1000</f>
        <v>143051.50380999999</v>
      </c>
      <c r="J14" s="18">
        <f>'[1]Район  и  поселения'!AI17/1000</f>
        <v>437866.19434000005</v>
      </c>
      <c r="K14" s="19">
        <f>'[1]Район  и  поселения'!AJ17/1000</f>
        <v>37132.774450000004</v>
      </c>
      <c r="L14" s="20">
        <f t="shared" si="3"/>
        <v>98.468083026447601</v>
      </c>
      <c r="M14" s="20">
        <f t="shared" si="4"/>
        <v>100</v>
      </c>
      <c r="N14" s="20">
        <f t="shared" si="5"/>
        <v>99.769504361761264</v>
      </c>
      <c r="O14" s="20">
        <f t="shared" si="6"/>
        <v>99.878268675823605</v>
      </c>
      <c r="P14" s="20">
        <f t="shared" si="7"/>
        <v>77.493988397021539</v>
      </c>
    </row>
    <row r="15" spans="1:16" ht="21" customHeight="1" x14ac:dyDescent="0.35">
      <c r="A15" s="8" t="s">
        <v>14</v>
      </c>
      <c r="B15" s="21">
        <f t="shared" si="0"/>
        <v>1103098.97869</v>
      </c>
      <c r="C15" s="18">
        <f>'[1]Район  и  поселения'!C18/1000</f>
        <v>193763.34</v>
      </c>
      <c r="D15" s="19">
        <f>'[1]Район  и  поселения'!D18/1000</f>
        <v>395715.00615000003</v>
      </c>
      <c r="E15" s="18">
        <f>'[1]Район  и  поселения'!E18/1000</f>
        <v>357601.43608000001</v>
      </c>
      <c r="F15" s="19">
        <f>'[1]Район  и  поселения'!F18/1000</f>
        <v>156019.19646000001</v>
      </c>
      <c r="G15" s="21">
        <f t="shared" si="1"/>
        <v>952478.33040000009</v>
      </c>
      <c r="H15" s="18">
        <f>'[1]Район  и  поселения'!AG18/1000</f>
        <v>193763.34</v>
      </c>
      <c r="I15" s="19">
        <f>'[1]Район  и  поселения'!AH18/1000</f>
        <v>288614.26666000002</v>
      </c>
      <c r="J15" s="18">
        <f>'[1]Район  и  поселения'!AI18/1000</f>
        <v>353814.23180999997</v>
      </c>
      <c r="K15" s="19">
        <f>'[1]Район  и  поселения'!AJ18/1000</f>
        <v>116286.49193</v>
      </c>
      <c r="L15" s="20">
        <f t="shared" si="3"/>
        <v>86.345681466510698</v>
      </c>
      <c r="M15" s="20">
        <f t="shared" si="4"/>
        <v>100</v>
      </c>
      <c r="N15" s="20">
        <f t="shared" si="5"/>
        <v>72.934880450451672</v>
      </c>
      <c r="O15" s="20">
        <f t="shared" si="6"/>
        <v>98.940942656294922</v>
      </c>
      <c r="P15" s="20">
        <f t="shared" si="7"/>
        <v>74.533451375525701</v>
      </c>
    </row>
    <row r="16" spans="1:16" ht="21" customHeight="1" x14ac:dyDescent="0.35">
      <c r="A16" s="8" t="s">
        <v>15</v>
      </c>
      <c r="B16" s="21">
        <f t="shared" si="0"/>
        <v>554819.4510900001</v>
      </c>
      <c r="C16" s="18">
        <f>'[1]Район  и  поселения'!C19/1000</f>
        <v>160252.47200000001</v>
      </c>
      <c r="D16" s="19">
        <f>'[1]Район  и  поселения'!D19/1000</f>
        <v>119829.80352</v>
      </c>
      <c r="E16" s="18">
        <f>'[1]Район  и  поселения'!E19/1000</f>
        <v>249232.48447000002</v>
      </c>
      <c r="F16" s="19">
        <f>'[1]Район  и  поселения'!F19/1000</f>
        <v>25504.691099999996</v>
      </c>
      <c r="G16" s="21">
        <f t="shared" si="1"/>
        <v>513444.74739000003</v>
      </c>
      <c r="H16" s="18">
        <f>'[1]Район  и  поселения'!AG19/1000</f>
        <v>160252.47200000001</v>
      </c>
      <c r="I16" s="19">
        <f>'[1]Район  и  поселения'!AH19/1000</f>
        <v>80196.189579999991</v>
      </c>
      <c r="J16" s="18">
        <f>'[1]Район  и  поселения'!AI19/1000</f>
        <v>248141.02312000003</v>
      </c>
      <c r="K16" s="19">
        <f>'[1]Район  и  поселения'!AJ19/1000</f>
        <v>24855.062690000002</v>
      </c>
      <c r="L16" s="20">
        <f t="shared" si="3"/>
        <v>92.542672464219635</v>
      </c>
      <c r="M16" s="20">
        <f t="shared" si="4"/>
        <v>100</v>
      </c>
      <c r="N16" s="20">
        <f t="shared" si="5"/>
        <v>66.925078089287666</v>
      </c>
      <c r="O16" s="20">
        <f t="shared" si="6"/>
        <v>99.562070990737411</v>
      </c>
      <c r="P16" s="20">
        <f t="shared" si="7"/>
        <v>97.452906183208015</v>
      </c>
    </row>
    <row r="17" spans="1:16" ht="21" customHeight="1" x14ac:dyDescent="0.35">
      <c r="A17" s="8" t="s">
        <v>16</v>
      </c>
      <c r="B17" s="21">
        <f t="shared" si="0"/>
        <v>403094.08400999999</v>
      </c>
      <c r="C17" s="18">
        <f>'[1]Район  и  поселения'!C20/1000</f>
        <v>47990.267999999996</v>
      </c>
      <c r="D17" s="19">
        <f>'[1]Район  и  поселения'!D20/1000</f>
        <v>99806.151089999985</v>
      </c>
      <c r="E17" s="18">
        <f>'[1]Район  и  поселения'!E20/1000</f>
        <v>223756.69958000001</v>
      </c>
      <c r="F17" s="19">
        <f>'[1]Район  и  поселения'!F20/1000</f>
        <v>31540.965339999999</v>
      </c>
      <c r="G17" s="21">
        <f t="shared" si="1"/>
        <v>393278.87163999997</v>
      </c>
      <c r="H17" s="18">
        <f>'[1]Район  и  поселения'!AG20/1000</f>
        <v>47990.267999999996</v>
      </c>
      <c r="I17" s="19">
        <f>'[1]Район  и  поселения'!AH20/1000</f>
        <v>99764.853939999986</v>
      </c>
      <c r="J17" s="18">
        <f>'[1]Район  и  поселения'!AI20/1000</f>
        <v>214665.87551999997</v>
      </c>
      <c r="K17" s="19">
        <f>'[1]Район  и  поселения'!AJ20/1000</f>
        <v>30857.874179999999</v>
      </c>
      <c r="L17" s="20">
        <f t="shared" si="3"/>
        <v>97.565031897179495</v>
      </c>
      <c r="M17" s="20">
        <f t="shared" si="4"/>
        <v>100</v>
      </c>
      <c r="N17" s="20">
        <f t="shared" si="5"/>
        <v>99.958622640439515</v>
      </c>
      <c r="O17" s="20">
        <f t="shared" si="6"/>
        <v>95.937183522520712</v>
      </c>
      <c r="P17" s="20">
        <f t="shared" si="7"/>
        <v>97.834273134520373</v>
      </c>
    </row>
    <row r="18" spans="1:16" ht="21" customHeight="1" x14ac:dyDescent="0.35">
      <c r="A18" s="8" t="s">
        <v>17</v>
      </c>
      <c r="B18" s="21">
        <f t="shared" si="0"/>
        <v>1592341.8709900004</v>
      </c>
      <c r="C18" s="18">
        <f>'[1]Район  и  поселения'!C21/1000</f>
        <v>285671.66200000001</v>
      </c>
      <c r="D18" s="19">
        <f>'[1]Район  и  поселения'!D21/1000</f>
        <v>611798.93704000022</v>
      </c>
      <c r="E18" s="18">
        <f>'[1]Район  и  поселения'!E21/1000</f>
        <v>505483.80909000005</v>
      </c>
      <c r="F18" s="19">
        <f>'[1]Район  и  поселения'!F21/1000</f>
        <v>189387.46286000003</v>
      </c>
      <c r="G18" s="21">
        <f t="shared" si="1"/>
        <v>1487437.4599599999</v>
      </c>
      <c r="H18" s="18">
        <f>'[1]Район  и  поселения'!AG21/1000</f>
        <v>285671.66200000001</v>
      </c>
      <c r="I18" s="19">
        <f>'[1]Район  и  поселения'!AH21/1000</f>
        <v>537946.22035999992</v>
      </c>
      <c r="J18" s="18">
        <f>'[1]Район  и  поселения'!AI21/1000</f>
        <v>498479.07568000001</v>
      </c>
      <c r="K18" s="19">
        <f>'[1]Район  и  поселения'!AJ21/1000</f>
        <v>165340.50192000001</v>
      </c>
      <c r="L18" s="20">
        <f t="shared" si="3"/>
        <v>93.411941685312911</v>
      </c>
      <c r="M18" s="20">
        <f t="shared" si="4"/>
        <v>100</v>
      </c>
      <c r="N18" s="20">
        <f t="shared" si="5"/>
        <v>87.928596764598225</v>
      </c>
      <c r="O18" s="20">
        <f t="shared" si="6"/>
        <v>98.614251676505646</v>
      </c>
      <c r="P18" s="20">
        <f t="shared" si="7"/>
        <v>87.302770427957981</v>
      </c>
    </row>
    <row r="19" spans="1:16" ht="21" customHeight="1" x14ac:dyDescent="0.35">
      <c r="A19" s="8" t="s">
        <v>18</v>
      </c>
      <c r="B19" s="21">
        <f t="shared" si="0"/>
        <v>692030.36815999984</v>
      </c>
      <c r="C19" s="18">
        <f>'[1]Район  и  поселения'!C22/1000</f>
        <v>151003.848</v>
      </c>
      <c r="D19" s="19">
        <f>'[1]Район  и  поселения'!D22/1000</f>
        <v>212489.32670000001</v>
      </c>
      <c r="E19" s="18">
        <f>'[1]Район  и  поселения'!E22/1000</f>
        <v>301516.99701999989</v>
      </c>
      <c r="F19" s="19">
        <f>'[1]Район  и  поселения'!F22/1000</f>
        <v>27020.196439999996</v>
      </c>
      <c r="G19" s="21">
        <f t="shared" si="1"/>
        <v>661565.23624999996</v>
      </c>
      <c r="H19" s="18">
        <f>'[1]Район  и  поселения'!AG22/1000</f>
        <v>151003.848</v>
      </c>
      <c r="I19" s="19">
        <f>'[1]Район  и  поселения'!AH22/1000</f>
        <v>190415.50175999998</v>
      </c>
      <c r="J19" s="18">
        <f>'[1]Район  и  поселения'!AI22/1000</f>
        <v>299449.06521999999</v>
      </c>
      <c r="K19" s="19">
        <f>'[1]Район  и  поселения'!AJ22/1000</f>
        <v>20696.821270000004</v>
      </c>
      <c r="L19" s="20">
        <f t="shared" si="3"/>
        <v>95.597717482976662</v>
      </c>
      <c r="M19" s="20">
        <f t="shared" si="4"/>
        <v>100</v>
      </c>
      <c r="N19" s="20">
        <f t="shared" si="5"/>
        <v>89.611795903911613</v>
      </c>
      <c r="O19" s="20">
        <f t="shared" si="6"/>
        <v>99.31415747024613</v>
      </c>
      <c r="P19" s="20">
        <f t="shared" si="7"/>
        <v>76.597597341524022</v>
      </c>
    </row>
    <row r="20" spans="1:16" ht="21" customHeight="1" x14ac:dyDescent="0.35">
      <c r="A20" s="8" t="s">
        <v>19</v>
      </c>
      <c r="B20" s="21">
        <f t="shared" si="0"/>
        <v>1478758.7988899997</v>
      </c>
      <c r="C20" s="18">
        <f>'[1]Район  и  поселения'!C23/1000</f>
        <v>80544.907999999996</v>
      </c>
      <c r="D20" s="19">
        <f>'[1]Район  и  поселения'!D23/1000</f>
        <v>485493.63883999997</v>
      </c>
      <c r="E20" s="18">
        <f>'[1]Район  и  поселения'!E23/1000</f>
        <v>791465.96970999998</v>
      </c>
      <c r="F20" s="19">
        <f>'[1]Район  и  поселения'!F23/1000</f>
        <v>121254.28234000002</v>
      </c>
      <c r="G20" s="21">
        <f t="shared" si="1"/>
        <v>1341660.7026700003</v>
      </c>
      <c r="H20" s="18">
        <f>'[1]Район  и  поселения'!AG23/1000</f>
        <v>80544.907999999996</v>
      </c>
      <c r="I20" s="19">
        <f>'[1]Район  и  поселения'!AH23/1000</f>
        <v>385326.09301000001</v>
      </c>
      <c r="J20" s="18">
        <f>'[1]Район  и  поселения'!AI23/1000</f>
        <v>775127.10316000006</v>
      </c>
      <c r="K20" s="19">
        <f>'[1]Район  и  поселения'!AJ23/1000</f>
        <v>100662.59850000002</v>
      </c>
      <c r="L20" s="20">
        <f t="shared" si="3"/>
        <v>90.728839867400325</v>
      </c>
      <c r="M20" s="20">
        <f t="shared" si="4"/>
        <v>100</v>
      </c>
      <c r="N20" s="20">
        <f t="shared" si="5"/>
        <v>79.367897369503666</v>
      </c>
      <c r="O20" s="20">
        <f t="shared" si="6"/>
        <v>97.935619827598316</v>
      </c>
      <c r="P20" s="20">
        <f t="shared" si="7"/>
        <v>83.017767750040861</v>
      </c>
    </row>
    <row r="21" spans="1:16" ht="21" customHeight="1" x14ac:dyDescent="0.35">
      <c r="A21" s="8" t="s">
        <v>20</v>
      </c>
      <c r="B21" s="21">
        <f t="shared" si="0"/>
        <v>456254.75736000005</v>
      </c>
      <c r="C21" s="18">
        <f>'[1]Район  и  поселения'!C24/1000</f>
        <v>77365.239000000001</v>
      </c>
      <c r="D21" s="19">
        <f>'[1]Район  и  поселения'!D24/1000</f>
        <v>112205.44998</v>
      </c>
      <c r="E21" s="18">
        <f>'[1]Район  и  поселения'!E24/1000</f>
        <v>248921.94596000001</v>
      </c>
      <c r="F21" s="19">
        <f>'[1]Район  и  поселения'!F24/1000</f>
        <v>17762.122420000003</v>
      </c>
      <c r="G21" s="21">
        <f t="shared" si="1"/>
        <v>426301.13353999995</v>
      </c>
      <c r="H21" s="18">
        <f>'[1]Район  и  поселения'!AG24/1000</f>
        <v>77365.239000000001</v>
      </c>
      <c r="I21" s="19">
        <f>'[1]Район  и  поселения'!AH24/1000</f>
        <v>84945.508509999985</v>
      </c>
      <c r="J21" s="18">
        <f>'[1]Район  и  поселения'!AI24/1000</f>
        <v>247046.57699999999</v>
      </c>
      <c r="K21" s="19">
        <f>'[1]Район  и  поселения'!AJ24/1000</f>
        <v>16943.80903</v>
      </c>
      <c r="L21" s="20">
        <f t="shared" si="3"/>
        <v>93.43489063142728</v>
      </c>
      <c r="M21" s="20">
        <f t="shared" si="4"/>
        <v>100</v>
      </c>
      <c r="N21" s="20">
        <f t="shared" si="5"/>
        <v>75.705332071785321</v>
      </c>
      <c r="O21" s="20">
        <f t="shared" si="6"/>
        <v>99.246603607903111</v>
      </c>
      <c r="P21" s="20">
        <f t="shared" si="7"/>
        <v>95.392930131600778</v>
      </c>
    </row>
    <row r="22" spans="1:16" ht="21" customHeight="1" x14ac:dyDescent="0.35">
      <c r="A22" s="8" t="s">
        <v>21</v>
      </c>
      <c r="B22" s="21">
        <f t="shared" si="0"/>
        <v>607367.33502999996</v>
      </c>
      <c r="C22" s="18">
        <f>'[1]Район  и  поселения'!C25/1000</f>
        <v>72899.051999999996</v>
      </c>
      <c r="D22" s="19">
        <f>'[1]Район  и  поселения'!D25/1000</f>
        <v>127665.88608999999</v>
      </c>
      <c r="E22" s="18">
        <f>'[1]Район  и  поселения'!E25/1000</f>
        <v>353421.59996000002</v>
      </c>
      <c r="F22" s="19">
        <f>'[1]Район  и  поселения'!F25/1000</f>
        <v>53380.796980000006</v>
      </c>
      <c r="G22" s="21">
        <f t="shared" si="1"/>
        <v>569990.24126000004</v>
      </c>
      <c r="H22" s="18">
        <f>'[1]Район  и  поселения'!AG25/1000</f>
        <v>72899.051999999996</v>
      </c>
      <c r="I22" s="19">
        <f>'[1]Район  и  поселения'!AH25/1000</f>
        <v>112173.36278999998</v>
      </c>
      <c r="J22" s="18">
        <f>'[1]Район  и  поселения'!AI25/1000</f>
        <v>352520.06800000003</v>
      </c>
      <c r="K22" s="19">
        <f>'[1]Район  и  поселения'!AJ25/1000</f>
        <v>32397.758470000004</v>
      </c>
      <c r="L22" s="20">
        <f t="shared" si="3"/>
        <v>93.846048080910748</v>
      </c>
      <c r="M22" s="20">
        <f t="shared" si="4"/>
        <v>100</v>
      </c>
      <c r="N22" s="20">
        <f t="shared" si="5"/>
        <v>87.864790059046541</v>
      </c>
      <c r="O22" s="20">
        <f t="shared" si="6"/>
        <v>99.74491316883234</v>
      </c>
      <c r="P22" s="20">
        <f t="shared" si="7"/>
        <v>60.691784879379675</v>
      </c>
    </row>
    <row r="23" spans="1:16" ht="21" customHeight="1" x14ac:dyDescent="0.35">
      <c r="A23" s="8" t="s">
        <v>22</v>
      </c>
      <c r="B23" s="21">
        <f t="shared" si="0"/>
        <v>1465765.5455800002</v>
      </c>
      <c r="C23" s="18">
        <f>'[1]Район  и  поселения'!C26/1000</f>
        <v>325853.56400000001</v>
      </c>
      <c r="D23" s="19">
        <f>'[1]Район  и  поселения'!D26/1000</f>
        <v>387871.19885000004</v>
      </c>
      <c r="E23" s="18">
        <f>'[1]Район  и  поселения'!E26/1000</f>
        <v>564372.85479000001</v>
      </c>
      <c r="F23" s="19">
        <f>'[1]Район  и  поселения'!F26/1000</f>
        <v>187667.92793999999</v>
      </c>
      <c r="G23" s="21">
        <f t="shared" si="1"/>
        <v>1427003.3385399999</v>
      </c>
      <c r="H23" s="18">
        <f>'[1]Район  и  поселения'!AG26/1000</f>
        <v>325853.56400000001</v>
      </c>
      <c r="I23" s="19">
        <f>'[1]Район  и  поселения'!AH26/1000</f>
        <v>370617.64360999997</v>
      </c>
      <c r="J23" s="18">
        <f>'[1]Район  и  поселения'!AI26/1000</f>
        <v>561065.83490999998</v>
      </c>
      <c r="K23" s="19">
        <f>'[1]Район  и  поселения'!AJ26/1000</f>
        <v>169466.29602000004</v>
      </c>
      <c r="L23" s="20">
        <f t="shared" si="3"/>
        <v>97.355497462954617</v>
      </c>
      <c r="M23" s="20">
        <f t="shared" si="4"/>
        <v>100</v>
      </c>
      <c r="N23" s="20">
        <f t="shared" si="5"/>
        <v>95.551730757232008</v>
      </c>
      <c r="O23" s="20">
        <f t="shared" si="6"/>
        <v>99.414036332199117</v>
      </c>
      <c r="P23" s="20">
        <f t="shared" si="7"/>
        <v>90.301149418658653</v>
      </c>
    </row>
    <row r="24" spans="1:16" ht="21" customHeight="1" x14ac:dyDescent="0.35">
      <c r="A24" s="8" t="s">
        <v>23</v>
      </c>
      <c r="B24" s="21">
        <f t="shared" si="0"/>
        <v>660245.52322999993</v>
      </c>
      <c r="C24" s="18">
        <f>'[1]Район  и  поселения'!C27/1000</f>
        <v>139856.96100000001</v>
      </c>
      <c r="D24" s="19">
        <f>'[1]Район  и  поселения'!D27/1000</f>
        <v>141893.25064000001</v>
      </c>
      <c r="E24" s="18">
        <f>'[1]Район  и  поселения'!E27/1000</f>
        <v>284029.25026</v>
      </c>
      <c r="F24" s="19">
        <f>'[1]Район  и  поселения'!F27/1000</f>
        <v>94466.061329999997</v>
      </c>
      <c r="G24" s="21">
        <f t="shared" si="1"/>
        <v>632865.32206000015</v>
      </c>
      <c r="H24" s="18">
        <f>'[1]Район  и  поселения'!AG27/1000</f>
        <v>139856.96100000001</v>
      </c>
      <c r="I24" s="19">
        <f>'[1]Район  и  поселения'!AH27/1000</f>
        <v>141746.30556000001</v>
      </c>
      <c r="J24" s="18">
        <f>'[1]Район  и  поселения'!AI27/1000</f>
        <v>280509.60512000002</v>
      </c>
      <c r="K24" s="19">
        <f>'[1]Район  и  поселения'!AJ27/1000</f>
        <v>70752.450379999995</v>
      </c>
      <c r="L24" s="20">
        <f t="shared" si="3"/>
        <v>95.853027365327279</v>
      </c>
      <c r="M24" s="20">
        <f t="shared" si="4"/>
        <v>100</v>
      </c>
      <c r="N24" s="20">
        <f t="shared" si="5"/>
        <v>99.896439697210951</v>
      </c>
      <c r="O24" s="20">
        <f t="shared" si="6"/>
        <v>98.760815959349927</v>
      </c>
      <c r="P24" s="20">
        <f t="shared" si="7"/>
        <v>74.897216401178383</v>
      </c>
    </row>
    <row r="25" spans="1:16" ht="21" customHeight="1" thickBot="1" x14ac:dyDescent="0.4">
      <c r="A25" s="9" t="s">
        <v>24</v>
      </c>
      <c r="B25" s="22">
        <f t="shared" si="0"/>
        <v>1334560.7454000004</v>
      </c>
      <c r="C25" s="18">
        <f>'[1]Район  и  поселения'!C28/1000</f>
        <v>140694.5546</v>
      </c>
      <c r="D25" s="19">
        <f>'[1]Район  и  поселения'!D28/1000</f>
        <v>627801.59329000011</v>
      </c>
      <c r="E25" s="18">
        <f>'[1]Район  и  поселения'!E28/1000</f>
        <v>387113.43781999999</v>
      </c>
      <c r="F25" s="19">
        <f>'[1]Район  и  поселения'!F28/1000</f>
        <v>178951.15969</v>
      </c>
      <c r="G25" s="22">
        <f t="shared" si="1"/>
        <v>1315400.9217100001</v>
      </c>
      <c r="H25" s="18">
        <f>'[1]Район  и  поселения'!AG28/1000</f>
        <v>140694.5546</v>
      </c>
      <c r="I25" s="19">
        <f>'[1]Район  и  поселения'!AH28/1000</f>
        <v>625023.29430000007</v>
      </c>
      <c r="J25" s="18">
        <f>'[1]Район  и  поселения'!AI28/1000</f>
        <v>384568.81776999997</v>
      </c>
      <c r="K25" s="19">
        <f>'[1]Район  и  поселения'!AJ28/1000</f>
        <v>165114.25504000002</v>
      </c>
      <c r="L25" s="23">
        <f t="shared" ref="L25:L33" si="8">G25/B25*100</f>
        <v>98.564334837807806</v>
      </c>
      <c r="M25" s="23">
        <f t="shared" ref="M25:M33" si="9">H25/C25*100</f>
        <v>100</v>
      </c>
      <c r="N25" s="23">
        <f t="shared" ref="N25:N33" si="10">I25/D25*100</f>
        <v>99.557455887386283</v>
      </c>
      <c r="O25" s="23">
        <f t="shared" ref="O25:O33" si="11">J25/E25*100</f>
        <v>99.342668117043459</v>
      </c>
      <c r="P25" s="23">
        <f t="shared" ref="P25:P33" si="12">K25/F25*100</f>
        <v>92.267775926141042</v>
      </c>
    </row>
    <row r="26" spans="1:16" ht="21" customHeight="1" thickBot="1" x14ac:dyDescent="0.4">
      <c r="A26" s="10" t="s">
        <v>25</v>
      </c>
      <c r="B26" s="24">
        <f>SUM(B8:B25)</f>
        <v>17005778.607270002</v>
      </c>
      <c r="C26" s="25">
        <f t="shared" ref="C26:F26" si="13">SUM(C8:C25)</f>
        <v>2569592.3636000003</v>
      </c>
      <c r="D26" s="24">
        <f t="shared" si="13"/>
        <v>5714510.0150000006</v>
      </c>
      <c r="E26" s="26">
        <f t="shared" si="13"/>
        <v>7274925.73324</v>
      </c>
      <c r="F26" s="24">
        <f t="shared" si="13"/>
        <v>1446750.4954300001</v>
      </c>
      <c r="G26" s="24">
        <f>SUM(G8:G25)</f>
        <v>16010397.638560001</v>
      </c>
      <c r="H26" s="26">
        <f>SUM(H8:H25)</f>
        <v>2569592.3636000003</v>
      </c>
      <c r="I26" s="24">
        <f>SUM(I8:I25)</f>
        <v>5059848.9612600002</v>
      </c>
      <c r="J26" s="26">
        <f>SUM(J8:J25)</f>
        <v>7198011.2113599991</v>
      </c>
      <c r="K26" s="24">
        <f>SUM(K8:K25)</f>
        <v>1182945.10234</v>
      </c>
      <c r="L26" s="27">
        <f t="shared" si="8"/>
        <v>94.146807437064524</v>
      </c>
      <c r="M26" s="27">
        <f t="shared" si="9"/>
        <v>100</v>
      </c>
      <c r="N26" s="27">
        <f t="shared" si="10"/>
        <v>88.543881242283547</v>
      </c>
      <c r="O26" s="27">
        <f t="shared" si="11"/>
        <v>98.942744920012458</v>
      </c>
      <c r="P26" s="27">
        <f t="shared" si="12"/>
        <v>81.765660774037443</v>
      </c>
    </row>
    <row r="27" spans="1:16" ht="21" customHeight="1" x14ac:dyDescent="0.35">
      <c r="A27" s="11"/>
      <c r="B27" s="17"/>
      <c r="C27" s="28"/>
      <c r="D27" s="29"/>
      <c r="E27" s="30"/>
      <c r="F27" s="29"/>
      <c r="G27" s="17"/>
      <c r="H27" s="18"/>
      <c r="I27" s="19"/>
      <c r="J27" s="18"/>
      <c r="K27" s="19"/>
      <c r="L27" s="20"/>
      <c r="M27" s="20"/>
      <c r="N27" s="20"/>
      <c r="O27" s="20"/>
      <c r="P27" s="20"/>
    </row>
    <row r="28" spans="1:16" ht="21" customHeight="1" x14ac:dyDescent="0.35">
      <c r="A28" s="12" t="s">
        <v>26</v>
      </c>
      <c r="B28" s="21">
        <f>SUM(C28:F28)</f>
        <v>2528921.2202099995</v>
      </c>
      <c r="C28" s="18">
        <f>'[1]Район  и  поселения'!C31/1000</f>
        <v>141787.54</v>
      </c>
      <c r="D28" s="19">
        <f>'[1]Район  и  поселения'!D31/1000</f>
        <v>899672.19321000006</v>
      </c>
      <c r="E28" s="18">
        <f>'[1]Район  и  поселения'!E31/1000</f>
        <v>1099227.1609499997</v>
      </c>
      <c r="F28" s="19">
        <f>'[1]Район  и  поселения'!F31/1000</f>
        <v>388234.32604999997</v>
      </c>
      <c r="G28" s="21">
        <f>SUM(H28:K28)</f>
        <v>2171513.4636200001</v>
      </c>
      <c r="H28" s="18">
        <f>'[1]Район  и  поселения'!AG31/1000</f>
        <v>141787.54</v>
      </c>
      <c r="I28" s="19">
        <f>'[1]Район  и  поселения'!AH31/1000</f>
        <v>886962.18091999996</v>
      </c>
      <c r="J28" s="18">
        <f>'[1]Район  и  поселения'!AI31/1000</f>
        <v>1091405.9407200001</v>
      </c>
      <c r="K28" s="19">
        <f>'[1]Район  и  поселения'!AJ31/1000</f>
        <v>51357.801979999997</v>
      </c>
      <c r="L28" s="20">
        <f t="shared" si="8"/>
        <v>85.867185037882649</v>
      </c>
      <c r="M28" s="20">
        <f t="shared" si="9"/>
        <v>100</v>
      </c>
      <c r="N28" s="20">
        <f t="shared" si="10"/>
        <v>98.587261850935818</v>
      </c>
      <c r="O28" s="20">
        <f t="shared" si="11"/>
        <v>99.288480078745494</v>
      </c>
      <c r="P28" s="20">
        <f t="shared" si="12"/>
        <v>13.228557737933178</v>
      </c>
    </row>
    <row r="29" spans="1:16" ht="21" customHeight="1" thickBot="1" x14ac:dyDescent="0.4">
      <c r="A29" s="9" t="s">
        <v>27</v>
      </c>
      <c r="B29" s="22">
        <f>SUM(C29:F29)</f>
        <v>17627533.524149999</v>
      </c>
      <c r="C29" s="18">
        <f>'[1]Район  и  поселения'!C32/1000</f>
        <v>2169438.2434</v>
      </c>
      <c r="D29" s="19">
        <f>'[1]Район  и  поселения'!D32/1000</f>
        <v>7930603.2848000005</v>
      </c>
      <c r="E29" s="18">
        <f>'[1]Район  и  поселения'!E32/1000</f>
        <v>6301229.7578499997</v>
      </c>
      <c r="F29" s="19">
        <f>'[1]Район  и  поселения'!F32/1000</f>
        <v>1226262.2381</v>
      </c>
      <c r="G29" s="22">
        <f>SUM(H29:K29)</f>
        <v>16484045.45685</v>
      </c>
      <c r="H29" s="18">
        <f>'[1]Район  и  поселения'!AG32/1000</f>
        <v>2169438.2434</v>
      </c>
      <c r="I29" s="19">
        <f>'[1]Район  и  поселения'!AH32/1000</f>
        <v>6843622.7125199996</v>
      </c>
      <c r="J29" s="18">
        <f>'[1]Район  и  поселения'!AI32/1000</f>
        <v>6251896.84289</v>
      </c>
      <c r="K29" s="19">
        <f>'[1]Район  и  поселения'!AJ32/1000</f>
        <v>1219087.6580399999</v>
      </c>
      <c r="L29" s="23">
        <f t="shared" si="8"/>
        <v>93.513056913303259</v>
      </c>
      <c r="M29" s="23">
        <f t="shared" si="9"/>
        <v>100</v>
      </c>
      <c r="N29" s="23">
        <f t="shared" si="10"/>
        <v>86.2938476021952</v>
      </c>
      <c r="O29" s="23">
        <f t="shared" si="11"/>
        <v>99.217090681409587</v>
      </c>
      <c r="P29" s="23">
        <f t="shared" si="12"/>
        <v>99.414922857682015</v>
      </c>
    </row>
    <row r="30" spans="1:16" ht="21" customHeight="1" thickBot="1" x14ac:dyDescent="0.4">
      <c r="A30" s="13" t="s">
        <v>28</v>
      </c>
      <c r="B30" s="24">
        <f>SUM(B28:B29)</f>
        <v>20156454.74436</v>
      </c>
      <c r="C30" s="25">
        <f t="shared" ref="C30:F30" si="14">SUM(C28:C29)</f>
        <v>2311225.7834000001</v>
      </c>
      <c r="D30" s="24">
        <f t="shared" si="14"/>
        <v>8830275.4780100007</v>
      </c>
      <c r="E30" s="26">
        <f t="shared" si="14"/>
        <v>7400456.9187999992</v>
      </c>
      <c r="F30" s="24">
        <f t="shared" si="14"/>
        <v>1614496.56415</v>
      </c>
      <c r="G30" s="24">
        <f>SUM(G28:G29)</f>
        <v>18655558.920469999</v>
      </c>
      <c r="H30" s="25">
        <f>SUM(H28:H29)</f>
        <v>2311225.7834000001</v>
      </c>
      <c r="I30" s="24">
        <f>SUM(I28:I29)</f>
        <v>7730584.8934399998</v>
      </c>
      <c r="J30" s="26">
        <f>SUM(J28:J29)</f>
        <v>7343302.7836100003</v>
      </c>
      <c r="K30" s="24">
        <f>SUM(K28:K29)</f>
        <v>1270445.4600199999</v>
      </c>
      <c r="L30" s="27">
        <f t="shared" si="8"/>
        <v>92.553770775041826</v>
      </c>
      <c r="M30" s="27">
        <f t="shared" si="9"/>
        <v>100</v>
      </c>
      <c r="N30" s="27">
        <f t="shared" si="10"/>
        <v>87.546361522825009</v>
      </c>
      <c r="O30" s="27">
        <f t="shared" si="11"/>
        <v>99.227694508364678</v>
      </c>
      <c r="P30" s="27">
        <f t="shared" si="12"/>
        <v>78.689883164221158</v>
      </c>
    </row>
    <row r="31" spans="1:16" ht="21" customHeight="1" x14ac:dyDescent="0.35">
      <c r="A31" s="13"/>
      <c r="B31" s="31"/>
      <c r="C31" s="32"/>
      <c r="D31" s="31"/>
      <c r="E31" s="33"/>
      <c r="F31" s="31"/>
      <c r="G31" s="31"/>
      <c r="H31" s="34"/>
      <c r="I31" s="35"/>
      <c r="J31" s="34"/>
      <c r="K31" s="35"/>
      <c r="L31" s="36"/>
      <c r="M31" s="36"/>
      <c r="N31" s="36"/>
      <c r="O31" s="36"/>
      <c r="P31" s="36"/>
    </row>
    <row r="32" spans="1:16" ht="21" customHeight="1" thickBot="1" x14ac:dyDescent="0.4">
      <c r="A32" s="14"/>
      <c r="B32" s="31"/>
      <c r="C32" s="32"/>
      <c r="D32" s="31"/>
      <c r="E32" s="33"/>
      <c r="F32" s="31"/>
      <c r="G32" s="31"/>
      <c r="H32" s="34"/>
      <c r="I32" s="35"/>
      <c r="J32" s="34"/>
      <c r="K32" s="35"/>
      <c r="L32" s="36"/>
      <c r="M32" s="36"/>
      <c r="N32" s="36"/>
      <c r="O32" s="36"/>
      <c r="P32" s="36"/>
    </row>
    <row r="33" spans="1:16" ht="21" customHeight="1" thickBot="1" x14ac:dyDescent="0.4">
      <c r="A33" s="10" t="s">
        <v>29</v>
      </c>
      <c r="B33" s="24">
        <f>B26+B30</f>
        <v>37162233.351630002</v>
      </c>
      <c r="C33" s="25">
        <f t="shared" ref="C33:F33" si="15">C26+C30</f>
        <v>4880818.1469999999</v>
      </c>
      <c r="D33" s="24">
        <f t="shared" si="15"/>
        <v>14544785.493010001</v>
      </c>
      <c r="E33" s="26">
        <f t="shared" si="15"/>
        <v>14675382.652039999</v>
      </c>
      <c r="F33" s="24">
        <f t="shared" si="15"/>
        <v>3061247.0595800001</v>
      </c>
      <c r="G33" s="24">
        <f>G26+G30</f>
        <v>34665956.559029996</v>
      </c>
      <c r="H33" s="25">
        <f>H26+H30</f>
        <v>4880818.1469999999</v>
      </c>
      <c r="I33" s="24">
        <f>I26+I30</f>
        <v>12790433.854699999</v>
      </c>
      <c r="J33" s="26">
        <f>J26+J30</f>
        <v>14541313.994969999</v>
      </c>
      <c r="K33" s="24">
        <f>K26+K30</f>
        <v>2453390.5623599999</v>
      </c>
      <c r="L33" s="27">
        <f t="shared" si="8"/>
        <v>93.282758953208827</v>
      </c>
      <c r="M33" s="27">
        <f t="shared" si="9"/>
        <v>100</v>
      </c>
      <c r="N33" s="27">
        <f t="shared" si="10"/>
        <v>87.938277679288461</v>
      </c>
      <c r="O33" s="27">
        <f t="shared" si="11"/>
        <v>99.086438423795627</v>
      </c>
      <c r="P33" s="27">
        <f t="shared" si="12"/>
        <v>80.143500822067011</v>
      </c>
    </row>
    <row r="34" spans="1:16" hidden="1" x14ac:dyDescent="0.3"/>
    <row r="35" spans="1:16" x14ac:dyDescent="0.3">
      <c r="B35" s="15">
        <f>B33-'[1]Район  и  поселения'!$B$36/1000</f>
        <v>0</v>
      </c>
      <c r="G35" s="16">
        <f>G33-'[1]Район  и  поселения'!$AF$36/1000</f>
        <v>0</v>
      </c>
    </row>
    <row r="36" spans="1:16" x14ac:dyDescent="0.3">
      <c r="C36" s="41" t="s">
        <v>34</v>
      </c>
      <c r="D36" s="42"/>
      <c r="E36" s="42"/>
      <c r="F36" s="43"/>
    </row>
    <row r="37" spans="1:16" s="37" customFormat="1" ht="46.5" customHeight="1" x14ac:dyDescent="0.25">
      <c r="C37" s="40" t="s">
        <v>37</v>
      </c>
      <c r="D37" s="40"/>
      <c r="E37" s="40"/>
      <c r="F37" s="44" t="s">
        <v>36</v>
      </c>
    </row>
    <row r="38" spans="1:16" s="38" customFormat="1" ht="328" customHeight="1" x14ac:dyDescent="0.25">
      <c r="C38" s="39" t="s">
        <v>38</v>
      </c>
      <c r="D38" s="39" t="s">
        <v>35</v>
      </c>
      <c r="E38" s="39"/>
      <c r="F38" s="45"/>
    </row>
  </sheetData>
  <mergeCells count="14">
    <mergeCell ref="A2:P2"/>
    <mergeCell ref="G6:G7"/>
    <mergeCell ref="H6:K6"/>
    <mergeCell ref="A5:A7"/>
    <mergeCell ref="B5:F5"/>
    <mergeCell ref="B6:B7"/>
    <mergeCell ref="C6:F6"/>
    <mergeCell ref="G5:K5"/>
    <mergeCell ref="C37:E37"/>
    <mergeCell ref="C36:F36"/>
    <mergeCell ref="F37:F38"/>
    <mergeCell ref="L5:P5"/>
    <mergeCell ref="L6:L7"/>
    <mergeCell ref="M6:P6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49" orientation="landscape" horizontalDpi="300" verticalDpi="300" r:id="rId1"/>
  <headerFooter alignWithMargins="0">
    <oddFooter>&amp;R&amp;Z&amp;F&amp;A</oddFooter>
  </headerFooter>
  <colBreaks count="1" manualBreakCount="1">
    <brk id="6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МБТ</vt:lpstr>
      <vt:lpstr>МБТ!Область_печати</vt:lpstr>
    </vt:vector>
  </TitlesOfParts>
  <Company>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u1598</cp:lastModifiedBy>
  <cp:lastPrinted>2024-04-02T08:09:08Z</cp:lastPrinted>
  <dcterms:created xsi:type="dcterms:W3CDTF">2007-12-05T11:50:40Z</dcterms:created>
  <dcterms:modified xsi:type="dcterms:W3CDTF">2024-04-02T08:09:14Z</dcterms:modified>
</cp:coreProperties>
</file>