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ЕЙТИНГИ открытости\2024\1 кв\"/>
    </mc:Choice>
  </mc:AlternateContent>
  <bookViews>
    <workbookView xWindow="32760" yWindow="300" windowWidth="12120" windowHeight="7080"/>
  </bookViews>
  <sheets>
    <sheet name="Объем" sheetId="2" r:id="rId1"/>
    <sheet name="Сроки" sheetId="1" r:id="rId2"/>
  </sheets>
  <calcPr calcId="162913"/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I5" i="1"/>
  <c r="J5" i="1"/>
  <c r="C5" i="1"/>
  <c r="G9" i="2" l="1"/>
  <c r="D9" i="2"/>
  <c r="D8" i="2"/>
  <c r="G7" i="2"/>
  <c r="F7" i="2"/>
  <c r="D7" i="2"/>
  <c r="G6" i="2"/>
  <c r="F6" i="2"/>
  <c r="D6" i="2"/>
  <c r="D5" i="2" s="1"/>
  <c r="G5" i="2"/>
  <c r="E5" i="2"/>
  <c r="F9" i="2" s="1"/>
  <c r="F8" i="2" l="1"/>
  <c r="C7" i="1" l="1"/>
  <c r="J7" i="1"/>
  <c r="I7" i="1"/>
  <c r="H7" i="1"/>
  <c r="G7" i="1"/>
  <c r="F7" i="1"/>
  <c r="E7" i="1"/>
  <c r="D7" i="1"/>
  <c r="B9" i="1"/>
  <c r="B8" i="1"/>
  <c r="B6" i="1"/>
  <c r="B7" i="1" l="1"/>
  <c r="B5" i="1" s="1"/>
</calcChain>
</file>

<file path=xl/sharedStrings.xml><?xml version="1.0" encoding="utf-8"?>
<sst xmlns="http://schemas.openxmlformats.org/spreadsheetml/2006/main" count="53" uniqueCount="40">
  <si>
    <t>Облигационные займы</t>
  </si>
  <si>
    <t>Государственные гарантии</t>
  </si>
  <si>
    <t>Кредиты, полученные Липецкой областью от кредитных организаций</t>
  </si>
  <si>
    <t>тыс.руб.</t>
  </si>
  <si>
    <t xml:space="preserve">Бюджетные кредиты, полученные из федерального бюджета </t>
  </si>
  <si>
    <t>2024 г.</t>
  </si>
  <si>
    <t>2025 г.</t>
  </si>
  <si>
    <t>в том числе со сроками погашения</t>
  </si>
  <si>
    <t>2026 г.</t>
  </si>
  <si>
    <t>2027 г.</t>
  </si>
  <si>
    <t>2028 г.</t>
  </si>
  <si>
    <t>2029 г.</t>
  </si>
  <si>
    <t>Структура государственного долга Липецкой области</t>
  </si>
  <si>
    <t>всего:</t>
  </si>
  <si>
    <t>2030 г.</t>
  </si>
  <si>
    <t>2031-2038 г.г.</t>
  </si>
  <si>
    <t>Сведения о долговых обязательствах Липецкой области по состоянию на 01.04.2024 года, в том числе по видам обязательств и срокам их погашения</t>
  </si>
  <si>
    <t>Объем государственного долга по состоянию на 01.04.2024 г.</t>
  </si>
  <si>
    <t>Сведения об объеме государственного долга Липецкой области по состоянию на 01.04.2024 г.</t>
  </si>
  <si>
    <t>№ п/п</t>
  </si>
  <si>
    <t>Наименование показателя</t>
  </si>
  <si>
    <t>По состоянию на 01.03.2024г.</t>
  </si>
  <si>
    <t>По состоянию на 01.04.2024г.</t>
  </si>
  <si>
    <t>Отклонение к 01.03.2024г.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</si>
  <si>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</si>
  <si>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</si>
  <si>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</si>
  <si>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</si>
  <si>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</si>
  <si>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</si>
  <si>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</si>
  <si>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</si>
  <si>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1.4</t>
  </si>
  <si>
    <t>По состоянию на 01.01.2024г.</t>
  </si>
  <si>
    <t>2</t>
  </si>
  <si>
    <t>Уровень государственного долга, в % к налоговым и неналоговым доходам</t>
  </si>
  <si>
    <t>Х</t>
  </si>
  <si>
    <t>Государственный внешний долг Липецкой области</t>
  </si>
  <si>
    <t>-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</si>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</sst>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6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Roman"/>
      <family val="1"/>
    </font>
    <font>
      <b/>
      <sz val="14"/>
      <name val="Times New Roman CYR"/>
      <family val="1"/>
      <charset val="204"/>
    </font>
    <font>
      <b/>
      <sz val="16"/>
      <name val="Times Roman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9" fillId="0" borderId="0" xfId="0" applyFont="1"/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64" fontId="6" fillId="2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4" fontId="10" fillId="0" borderId="0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Border="1"/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10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5" fillId="0" borderId="2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B3" sqref="B3:B4"/>
    </sheetView>
  </sheetViews>
  <sheetFormatPr defaultRowHeight="12.75"/>
  <cols>
    <col min="2" max="2" width="54.42578125" customWidth="1"/>
    <col min="3" max="4" width="17.85546875" customWidth="1"/>
    <col min="5" max="5" width="17.5703125" customWidth="1"/>
    <col min="6" max="6" width="17.85546875" customWidth="1"/>
    <col min="7" max="7" width="25.85546875" customWidth="1"/>
  </cols>
  <sheetData>
    <row r="1" spans="1:7" ht="30.75" customHeight="1">
      <c r="A1" s="42" t="s">
        <v>18</v>
      </c>
      <c r="B1" s="42"/>
      <c r="C1" s="42"/>
      <c r="D1" s="42"/>
      <c r="E1" s="42"/>
      <c r="F1" s="42"/>
      <c r="G1" s="42"/>
    </row>
    <row r="2" spans="1:7" ht="18.75">
      <c r="A2" s="16"/>
      <c r="B2" s="16"/>
      <c r="C2" s="16"/>
      <c r="D2" s="16"/>
      <c r="E2" s="16"/>
      <c r="F2" s="16"/>
      <c r="G2" s="16"/>
    </row>
    <row r="3" spans="1:7" ht="37.5">
      <c r="A3" s="43" t="s">
        <v>19</v>
      </c>
      <c r="B3" s="37" t="s">
        <v>20</v>
      </c>
      <c r="C3" s="39" t="s">
        <v>21</v>
      </c>
      <c r="D3" s="40"/>
      <c r="E3" s="39" t="s">
        <v>22</v>
      </c>
      <c r="F3" s="40"/>
      <c r="G3" s="17" t="s">
        <v>23</v>
      </c>
    </row>
    <row r="4" spans="1:7" ht="30.75" customHeight="1">
      <c r="A4" s="43"/>
      <c r="B4" s="38"/>
      <c r="C4" s="18" t="s">
        <v>24</v>
      </c>
      <c r="D4" s="18" t="s">
        <v>25</v>
      </c>
      <c r="E4" s="18" t="s">
        <v>24</v>
      </c>
      <c r="F4" s="18" t="s">
        <v>25</v>
      </c>
      <c r="G4" s="18" t="s">
        <v>24</v>
      </c>
    </row>
    <row r="5" spans="1:7" ht="46.5" customHeight="1">
      <c r="A5" s="19">
        <v>1</v>
      </c>
      <c r="B5" s="20" t="s">
        <v>26</v>
      </c>
      <c r="C5" s="21">
        <v>16419.509999999998</v>
      </c>
      <c r="D5" s="21">
        <f>D6+D7+D8+D9</f>
        <v>100.00002436126292</v>
      </c>
      <c r="E5" s="21">
        <f>E6+E7</f>
        <v>16419.510000000002</v>
      </c>
      <c r="F5" s="21">
        <v>100</v>
      </c>
      <c r="G5" s="21">
        <f>E5-C5</f>
        <v>0</v>
      </c>
    </row>
    <row r="6" spans="1:7" ht="46.5" customHeight="1">
      <c r="A6" s="22" t="s">
        <v>27</v>
      </c>
      <c r="B6" s="23" t="s">
        <v>28</v>
      </c>
      <c r="C6" s="21">
        <v>2400</v>
      </c>
      <c r="D6" s="21">
        <f>C6/C5*100</f>
        <v>14.616757747338383</v>
      </c>
      <c r="E6" s="21">
        <v>2400</v>
      </c>
      <c r="F6" s="21">
        <f>E6/E5*100</f>
        <v>14.616757747338378</v>
      </c>
      <c r="G6" s="21">
        <f>E6-C6</f>
        <v>0</v>
      </c>
    </row>
    <row r="7" spans="1:7" ht="42.75" customHeight="1">
      <c r="A7" s="22" t="s">
        <v>29</v>
      </c>
      <c r="B7" s="23" t="s">
        <v>30</v>
      </c>
      <c r="C7" s="21">
        <v>14019.513999999999</v>
      </c>
      <c r="D7" s="21">
        <f>C7/C5*100</f>
        <v>85.383266613924533</v>
      </c>
      <c r="E7" s="21">
        <v>14019.51</v>
      </c>
      <c r="F7" s="21">
        <f>E7/E5*100</f>
        <v>85.383242252661603</v>
      </c>
      <c r="G7" s="21">
        <f>E7-C7</f>
        <v>-3.9999999989959178E-3</v>
      </c>
    </row>
    <row r="8" spans="1:7" ht="44.25" customHeight="1">
      <c r="A8" s="22" t="s">
        <v>31</v>
      </c>
      <c r="B8" s="23" t="s">
        <v>2</v>
      </c>
      <c r="C8" s="21">
        <v>0</v>
      </c>
      <c r="D8" s="21">
        <f>C8/C5*100</f>
        <v>0</v>
      </c>
      <c r="E8" s="21">
        <v>0</v>
      </c>
      <c r="F8" s="21">
        <f>E8/E5*100</f>
        <v>0</v>
      </c>
      <c r="G8" s="21">
        <v>0</v>
      </c>
    </row>
    <row r="9" spans="1:7" ht="28.5" customHeight="1">
      <c r="A9" s="22" t="s">
        <v>32</v>
      </c>
      <c r="B9" s="24" t="s">
        <v>1</v>
      </c>
      <c r="C9" s="21">
        <v>0</v>
      </c>
      <c r="D9" s="21">
        <f>C9/C5*100</f>
        <v>0</v>
      </c>
      <c r="E9" s="21">
        <v>0</v>
      </c>
      <c r="F9" s="21">
        <f>(E9/E5*100)</f>
        <v>0</v>
      </c>
      <c r="G9" s="21">
        <f>E9-C9</f>
        <v>0</v>
      </c>
    </row>
    <row r="10" spans="1:7" ht="45.75" customHeight="1">
      <c r="A10" s="30" t="s">
        <v>34</v>
      </c>
      <c r="B10" s="34" t="s">
        <v>37</v>
      </c>
      <c r="C10" s="21" t="s">
        <v>38</v>
      </c>
      <c r="D10" s="21" t="s">
        <v>38</v>
      </c>
      <c r="E10" s="21" t="s">
        <v>38</v>
      </c>
      <c r="F10" s="21" t="s">
        <v>38</v>
      </c>
      <c r="G10" s="21" t="s">
        <v>38</v>
      </c>
    </row>
    <row r="11" spans="1:7" ht="29.25" customHeight="1">
      <c r="A11" s="26"/>
      <c r="B11" s="26"/>
      <c r="C11" s="26"/>
      <c r="D11" s="26"/>
      <c r="E11" s="27"/>
      <c r="F11" s="27"/>
      <c r="G11" s="27"/>
    </row>
    <row r="12" spans="1:7" ht="25.5" customHeight="1">
      <c r="A12" s="35" t="s">
        <v>19</v>
      </c>
      <c r="B12" s="37" t="s">
        <v>20</v>
      </c>
      <c r="C12" s="39" t="s">
        <v>33</v>
      </c>
      <c r="D12" s="40"/>
      <c r="E12" s="41"/>
      <c r="F12" s="41"/>
      <c r="G12" s="28"/>
    </row>
    <row r="13" spans="1:7" ht="18.75">
      <c r="A13" s="36"/>
      <c r="B13" s="38"/>
      <c r="C13" s="18" t="s">
        <v>24</v>
      </c>
      <c r="D13" s="18" t="s">
        <v>25</v>
      </c>
      <c r="E13" s="29"/>
      <c r="F13" s="29"/>
      <c r="G13" s="28"/>
    </row>
    <row r="14" spans="1:7" ht="37.5">
      <c r="A14" s="30" t="s">
        <v>39</v>
      </c>
      <c r="B14" s="31" t="s">
        <v>35</v>
      </c>
      <c r="C14" s="21" t="s">
        <v>36</v>
      </c>
      <c r="D14" s="32">
        <v>17.899999999999999</v>
      </c>
      <c r="E14" s="25"/>
      <c r="F14" s="33"/>
      <c r="G14" s="33"/>
    </row>
  </sheetData>
  <mergeCells count="9">
    <mergeCell ref="A12:A13"/>
    <mergeCell ref="B12:B13"/>
    <mergeCell ref="C12:D12"/>
    <mergeCell ref="E12:F12"/>
    <mergeCell ref="A1:G1"/>
    <mergeCell ref="A3:A4"/>
    <mergeCell ref="B3:B4"/>
    <mergeCell ref="C3:D3"/>
    <mergeCell ref="E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Normal="100" workbookViewId="0">
      <selection activeCell="A3" sqref="A3:A4"/>
    </sheetView>
  </sheetViews>
  <sheetFormatPr defaultRowHeight="12.75"/>
  <cols>
    <col min="1" max="1" width="29.5703125" customWidth="1"/>
    <col min="2" max="2" width="23.28515625" customWidth="1"/>
    <col min="3" max="10" width="15.28515625" customWidth="1"/>
    <col min="11" max="11" width="19" customWidth="1"/>
    <col min="12" max="12" width="10.42578125" bestFit="1" customWidth="1"/>
    <col min="14" max="14" width="14.85546875" customWidth="1"/>
  </cols>
  <sheetData>
    <row r="1" spans="1:12" ht="58.5" customHeight="1">
      <c r="A1" s="45" t="s">
        <v>16</v>
      </c>
      <c r="B1" s="45"/>
      <c r="C1" s="45"/>
      <c r="D1" s="45"/>
      <c r="E1" s="45"/>
      <c r="F1" s="45"/>
      <c r="G1" s="45"/>
      <c r="H1" s="45"/>
      <c r="I1" s="45"/>
      <c r="J1" s="45"/>
    </row>
    <row r="2" spans="1:12" ht="15.6" customHeight="1">
      <c r="A2" s="1"/>
      <c r="B2" s="1"/>
      <c r="E2" s="44"/>
      <c r="F2" s="44"/>
      <c r="G2" s="44"/>
      <c r="J2" s="10" t="s">
        <v>3</v>
      </c>
    </row>
    <row r="3" spans="1:12" ht="29.1" customHeight="1">
      <c r="A3" s="48" t="s">
        <v>12</v>
      </c>
      <c r="B3" s="48" t="s">
        <v>17</v>
      </c>
      <c r="C3" s="46" t="s">
        <v>7</v>
      </c>
      <c r="D3" s="46"/>
      <c r="E3" s="46"/>
      <c r="F3" s="46"/>
      <c r="G3" s="46"/>
      <c r="H3" s="46"/>
      <c r="I3" s="46"/>
      <c r="J3" s="47"/>
    </row>
    <row r="4" spans="1:12" ht="54" customHeight="1">
      <c r="A4" s="48"/>
      <c r="B4" s="48"/>
      <c r="C4" s="15" t="s">
        <v>5</v>
      </c>
      <c r="D4" s="14" t="s">
        <v>6</v>
      </c>
      <c r="E4" s="14" t="s">
        <v>8</v>
      </c>
      <c r="F4" s="14" t="s">
        <v>9</v>
      </c>
      <c r="G4" s="14" t="s">
        <v>10</v>
      </c>
      <c r="H4" s="14" t="s">
        <v>11</v>
      </c>
      <c r="I4" s="14" t="s">
        <v>14</v>
      </c>
      <c r="J4" s="14" t="s">
        <v>15</v>
      </c>
    </row>
    <row r="5" spans="1:12" ht="33" customHeight="1">
      <c r="A5" s="49" t="s">
        <v>13</v>
      </c>
      <c r="B5" s="50">
        <f>B6+B7+B8+B9</f>
        <v>16419514.689999999</v>
      </c>
      <c r="C5" s="52">
        <f>SUM(C6:C9)</f>
        <v>3664871.3</v>
      </c>
      <c r="D5" s="53">
        <f t="shared" ref="D5:J5" si="0">SUM(D6:D9)</f>
        <v>2747027.24</v>
      </c>
      <c r="E5" s="53">
        <f t="shared" si="0"/>
        <v>1797027.24</v>
      </c>
      <c r="F5" s="53">
        <f t="shared" si="0"/>
        <v>1797027.24</v>
      </c>
      <c r="G5" s="53">
        <f t="shared" si="0"/>
        <v>1797027.24</v>
      </c>
      <c r="H5" s="53">
        <f t="shared" si="0"/>
        <v>1538947.6199999999</v>
      </c>
      <c r="I5" s="53">
        <f t="shared" si="0"/>
        <v>382150.35000000003</v>
      </c>
      <c r="J5" s="53">
        <f t="shared" si="0"/>
        <v>2695436.3600000003</v>
      </c>
      <c r="K5" s="2"/>
    </row>
    <row r="6" spans="1:12" ht="39.950000000000003" customHeight="1">
      <c r="A6" s="51" t="s">
        <v>0</v>
      </c>
      <c r="B6" s="9">
        <f>SUM(C6:J6)</f>
        <v>2400000</v>
      </c>
      <c r="C6" s="12">
        <v>1450000</v>
      </c>
      <c r="D6" s="8">
        <v>950000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</row>
    <row r="7" spans="1:12" ht="54" customHeight="1">
      <c r="A7" s="51" t="s">
        <v>4</v>
      </c>
      <c r="B7" s="9">
        <f>C7+D7+E7+F7+G7+H7+I7+J7+0.1</f>
        <v>14019514.689999999</v>
      </c>
      <c r="C7" s="12">
        <f>304420.4+100523.8+99654.24+434172.8+21900+52818.13+447.23+385871.2+408.9+3000+66122.2+18000+152435.6+89843.1+166730.4+289985.4+357412.7-175028.2-153846.6</f>
        <v>2214871.2999999998</v>
      </c>
      <c r="D7" s="8">
        <f>917687.6+562500+100523.8+56615.24+11255.4+18903.4+30327.5+89660.6+9553.7</f>
        <v>1797027.24</v>
      </c>
      <c r="E7" s="8">
        <f>917687.6+562500+100523.8+56615.24+11255.4+18903.4+30327.5+89660.6+9553.7</f>
        <v>1797027.24</v>
      </c>
      <c r="F7" s="8">
        <f>917687.6+562500+100523.8+56615.24+11255.4+18903.4+30327.5+89660.6+9553.7</f>
        <v>1797027.24</v>
      </c>
      <c r="G7" s="8">
        <f>917687.6+562500+100523.8+56615.24+11255.4+18903.4+30327.5+89660.6+9553.7</f>
        <v>1797027.24</v>
      </c>
      <c r="H7" s="11">
        <f>1222107.98+100523.8+56615.24+11255.4+18903.4+30327.5+89660.6+9553.7</f>
        <v>1538947.6199999999</v>
      </c>
      <c r="I7" s="11">
        <f>26815.85+38494.8+100523.8+98198.2+118117.7</f>
        <v>382150.35000000003</v>
      </c>
      <c r="J7" s="8">
        <f>107263.4+153979.2+703666.6+785585.36+944941.8</f>
        <v>2695436.3600000003</v>
      </c>
      <c r="L7" s="2"/>
    </row>
    <row r="8" spans="1:12" ht="53.45" customHeight="1">
      <c r="A8" s="51" t="s">
        <v>2</v>
      </c>
      <c r="B8" s="9">
        <f>D8</f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pans="1:12" ht="39.950000000000003" customHeight="1">
      <c r="A9" s="51" t="s">
        <v>1</v>
      </c>
      <c r="B9" s="9">
        <f>SUM(C9:J9)</f>
        <v>0</v>
      </c>
      <c r="C9" s="13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</row>
    <row r="10" spans="1:12" ht="42.75" customHeight="1">
      <c r="G10" s="2"/>
    </row>
    <row r="11" spans="1:12">
      <c r="F11" s="2"/>
    </row>
    <row r="12" spans="1:12" ht="18.75">
      <c r="A12" s="3"/>
    </row>
    <row r="13" spans="1:12" ht="18.75">
      <c r="A13" s="4"/>
    </row>
    <row r="14" spans="1:12" ht="18.75">
      <c r="A14" s="5"/>
    </row>
    <row r="15" spans="1:12" ht="18.75">
      <c r="A15" s="6"/>
      <c r="C15" s="6"/>
    </row>
  </sheetData>
  <mergeCells count="5">
    <mergeCell ref="E2:G2"/>
    <mergeCell ref="A1:J1"/>
    <mergeCell ref="A3:A4"/>
    <mergeCell ref="C3:J3"/>
    <mergeCell ref="B3:B4"/>
  </mergeCells>
  <phoneticPr fontId="0" type="noConversion"/>
  <pageMargins left="0.62992125984251968" right="0.55118110236220474" top="0.98425196850393704" bottom="0.98425196850393704" header="0.51181102362204722" footer="0.51181102362204722"/>
  <pageSetup paperSize="9" scale="8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</vt:lpstr>
      <vt:lpstr>Сроки</vt:lpstr>
    </vt:vector>
  </TitlesOfParts>
  <Company>OBLFU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u1533</cp:lastModifiedBy>
  <cp:lastPrinted>2024-02-06T14:25:58Z</cp:lastPrinted>
  <dcterms:created xsi:type="dcterms:W3CDTF">2009-02-03T12:23:53Z</dcterms:created>
  <dcterms:modified xsi:type="dcterms:W3CDTF">2024-04-26T06:46:25Z</dcterms:modified>
</cp:coreProperties>
</file>