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Расходы" sheetId="2" r:id="rId1"/>
  </sheets>
  <definedNames>
    <definedName name="_xlnm._FilterDatabase" localSheetId="0" hidden="1">Расходы!$F$1:$F$82</definedName>
    <definedName name="_xlnm.Print_Titles" localSheetId="0">Расходы!$6:$6</definedName>
  </definedNames>
  <calcPr calcId="124519"/>
</workbook>
</file>

<file path=xl/calcChain.xml><?xml version="1.0" encoding="utf-8"?>
<calcChain xmlns="http://schemas.openxmlformats.org/spreadsheetml/2006/main">
  <c r="J9" i="2"/>
  <c r="J10"/>
  <c r="J11"/>
  <c r="J12"/>
  <c r="J13"/>
  <c r="J14"/>
  <c r="J15"/>
  <c r="J17"/>
  <c r="J19"/>
  <c r="J20"/>
  <c r="J22"/>
  <c r="J23"/>
  <c r="J24"/>
  <c r="J25"/>
  <c r="J26"/>
  <c r="J27"/>
  <c r="J28"/>
  <c r="J29"/>
  <c r="J30"/>
  <c r="J31"/>
  <c r="J32"/>
  <c r="J33"/>
  <c r="J34"/>
  <c r="J36"/>
  <c r="J37"/>
  <c r="J38"/>
  <c r="J39"/>
  <c r="J41"/>
  <c r="J42"/>
  <c r="J43"/>
  <c r="J45"/>
  <c r="J46"/>
  <c r="J47"/>
  <c r="J48"/>
  <c r="J49"/>
  <c r="J50"/>
  <c r="J51"/>
  <c r="J52"/>
  <c r="J53"/>
  <c r="J55"/>
  <c r="J56"/>
  <c r="J57"/>
  <c r="J58"/>
  <c r="J59"/>
  <c r="J60"/>
  <c r="J62"/>
  <c r="J63"/>
  <c r="J64"/>
  <c r="J65"/>
  <c r="J66"/>
  <c r="J68"/>
  <c r="J69"/>
  <c r="J70"/>
  <c r="J71"/>
  <c r="J72"/>
  <c r="J73"/>
  <c r="J74"/>
  <c r="J75"/>
  <c r="J77"/>
  <c r="J79"/>
  <c r="J80"/>
  <c r="J81"/>
  <c r="I9"/>
  <c r="I10"/>
  <c r="I11"/>
  <c r="I12"/>
  <c r="I13"/>
  <c r="I14"/>
  <c r="I15"/>
  <c r="I16"/>
  <c r="I17"/>
  <c r="I19"/>
  <c r="I20"/>
  <c r="I21"/>
  <c r="I22"/>
  <c r="I23"/>
  <c r="I24"/>
  <c r="I25"/>
  <c r="I27"/>
  <c r="I28"/>
  <c r="I29"/>
  <c r="I30"/>
  <c r="I31"/>
  <c r="I32"/>
  <c r="I33"/>
  <c r="I34"/>
  <c r="I36"/>
  <c r="I37"/>
  <c r="I38"/>
  <c r="I39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2"/>
  <c r="I63"/>
  <c r="I64"/>
  <c r="I65"/>
  <c r="I66"/>
  <c r="I67"/>
  <c r="I68"/>
  <c r="I69"/>
  <c r="I70"/>
  <c r="I71"/>
  <c r="I72"/>
  <c r="I73"/>
  <c r="I74"/>
  <c r="I75"/>
  <c r="I77"/>
  <c r="I79"/>
  <c r="I80"/>
  <c r="I8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6"/>
  <c r="H37"/>
  <c r="H38"/>
  <c r="H39"/>
  <c r="H41"/>
  <c r="H42"/>
  <c r="H43"/>
  <c r="H45"/>
  <c r="H46"/>
  <c r="H47"/>
  <c r="H48"/>
  <c r="H49"/>
  <c r="H50"/>
  <c r="H51"/>
  <c r="H52"/>
  <c r="H53"/>
  <c r="H55"/>
  <c r="H56"/>
  <c r="H57"/>
  <c r="H58"/>
  <c r="H59"/>
  <c r="H60"/>
  <c r="H61"/>
  <c r="H62"/>
  <c r="H63"/>
  <c r="H64"/>
  <c r="H65"/>
  <c r="H66"/>
  <c r="H68"/>
  <c r="H69"/>
  <c r="H70"/>
  <c r="H71"/>
  <c r="H73"/>
  <c r="H74"/>
  <c r="H75"/>
  <c r="H77"/>
  <c r="H79"/>
  <c r="H80"/>
  <c r="H81"/>
  <c r="F26"/>
  <c r="I26" s="1"/>
  <c r="F8"/>
  <c r="I8" s="1"/>
  <c r="F18"/>
  <c r="J18" s="1"/>
  <c r="F21"/>
  <c r="J21" s="1"/>
  <c r="F35"/>
  <c r="J35" s="1"/>
  <c r="F40"/>
  <c r="I40" s="1"/>
  <c r="F44"/>
  <c r="H44" s="1"/>
  <c r="F51"/>
  <c r="F54"/>
  <c r="J54" s="1"/>
  <c r="F61"/>
  <c r="J61" s="1"/>
  <c r="F67"/>
  <c r="J67" s="1"/>
  <c r="F72"/>
  <c r="H72" s="1"/>
  <c r="F76"/>
  <c r="I76" s="1"/>
  <c r="F78"/>
  <c r="H78" s="1"/>
  <c r="F7" l="1"/>
  <c r="H54"/>
  <c r="H67"/>
  <c r="H35"/>
  <c r="I61"/>
  <c r="J76"/>
  <c r="J44"/>
  <c r="J40"/>
  <c r="H76"/>
  <c r="H40"/>
  <c r="H8"/>
  <c r="I78"/>
  <c r="I54"/>
  <c r="I18"/>
  <c r="J8"/>
  <c r="I35"/>
  <c r="J78"/>
  <c r="J7" l="1"/>
  <c r="H7"/>
  <c r="I7"/>
</calcChain>
</file>

<file path=xl/sharedStrings.xml><?xml version="1.0" encoding="utf-8"?>
<sst xmlns="http://schemas.openxmlformats.org/spreadsheetml/2006/main" count="221" uniqueCount="101">
  <si>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</si>
  <si>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</si>
  <si>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</si>
  <si>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</si>
  <si>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Иные дотации</t>
  </si>
  <si>
    <t xml:space="preserve"> Прочие межбюджетные трансферты общего характера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</si>
  <si>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</si>
  <si>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</si>
  <si>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</si>
  <si>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</si>
  <si>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</si>
  <si>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</si>
  <si>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</si>
  <si>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</si>
  <si>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</si>
  <si>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</si>
  <si>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</si>
  <si>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</si>
  <si>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</si>
  <si>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</si>
  <si>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</si>
  <si>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</si>
  <si>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</si>
  <si>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Исполнено за год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</si>
  <si>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</si>
  <si>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</si>
  <si>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</si>
  <si>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</si>
  <si>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</si>
  <si>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</si>
  <si>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</si>
  <si>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</si>
  <si>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</si>
  <si>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</si>
  <si>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Фундаментальные исследования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</si>
  <si>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</si>
  <si>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</si>
  <si>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</si>
  <si>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</si>
  <si>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</si>
  <si>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</si>
  <si>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</si>
  <si>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</si>
  <si>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</si>
  <si>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</si>
  <si>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</si>
  <si>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</si>
  <si>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</si>
  <si>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</si>
  <si>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</si>
  <si>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</si>
  <si>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</si>
  <si>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</si>
  <si>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</si>
  <si>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</si>
  <si>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</si>
  <si>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</si>
  <si>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</si>
  <si>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</si>
  <si>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</si>
  <si>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Воспроизводство минерально-сырьевой базы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</si>
  <si>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</si>
  <si>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</si>
  <si>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</si>
  <si>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</si>
  <si>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</si>
  <si>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</si>
  <si>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</si>
  <si>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</si>
  <si>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</si>
  <si>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</si>
  <si>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</si>
  <si>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</si>
  <si>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Сбор, удаление отходов и очистка сточных вод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</si>
  <si>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</si>
  <si>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</si>
  <si>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</si>
  <si>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</si>
  <si>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</si>
  <si>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</si>
  <si>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</si>
  <si>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</si>
  <si>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</si>
  <si>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</si>
  <si>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</si>
  <si>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</si>
  <si>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</si>
  <si>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</si>
  <si>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</si>
  <si>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</si>
  <si>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</si>
  <si>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</si>
  <si>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</si>
  <si>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за 2015 год</t>
  </si>
  <si>
    <t>Первоначальный годовой план</t>
  </si>
  <si>
    <t>Уточненный годовой план</t>
  </si>
  <si>
    <t>Резервные фонды</t>
  </si>
  <si>
    <t>Отклонение исполнения от первоночального годового плана</t>
  </si>
  <si>
    <t>Отклонение исполнения от уточненного годового плана</t>
  </si>
  <si>
    <t>% исполнения от уточненного годового плана</t>
  </si>
  <si>
    <t xml:space="preserve">Сведения о произведенных расходах областного бюджета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</si>
</sst>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"/>
      <charset val="204"/>
    </font>
    <font>
      <sz val="8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29">
    <xf numFmtId="0" fontId="0" fillId="2" borderId="0" xfId="0"/>
    <xf numFmtId="0" fontId="3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4" fillId="2" borderId="0" xfId="0" applyFont="1" applyBorder="1" applyAlignment="1">
      <alignment horizontal="center"/>
    </xf>
    <xf numFmtId="0" fontId="4" fillId="2" borderId="0" xfId="0" applyFont="1" applyBorder="1"/>
    <xf numFmtId="4" fontId="5" fillId="2" borderId="0" xfId="0" applyNumberFormat="1" applyFont="1" applyFill="1" applyBorder="1" applyAlignment="1">
      <alignment horizontal="center" shrinkToFit="1"/>
    </xf>
    <xf numFmtId="4" fontId="4" fillId="2" borderId="0" xfId="0" applyNumberFormat="1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shrinkToFit="1"/>
    </xf>
    <xf numFmtId="164" fontId="5" fillId="2" borderId="1" xfId="0" applyNumberFormat="1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shrinkToFit="1"/>
    </xf>
    <xf numFmtId="164" fontId="4" fillId="2" borderId="1" xfId="0" applyNumberFormat="1" applyFont="1" applyFill="1" applyBorder="1" applyAlignment="1">
      <alignment horizontal="center" shrinkToFit="1"/>
    </xf>
    <xf numFmtId="164" fontId="4" fillId="2" borderId="0" xfId="0" applyNumberFormat="1" applyFont="1" applyBorder="1"/>
    <xf numFmtId="4" fontId="5" fillId="2" borderId="1" xfId="0" applyNumberFormat="1" applyFont="1" applyFill="1" applyBorder="1" applyAlignment="1">
      <alignment horizontal="center" shrinkToFit="1"/>
    </xf>
    <xf numFmtId="4" fontId="4" fillId="2" borderId="1" xfId="0" applyNumberFormat="1" applyFont="1" applyFill="1" applyBorder="1" applyAlignment="1">
      <alignment horizont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0" fillId="2" borderId="0" xfId="0" applyAlignment="1">
      <alignment vertical="center"/>
    </xf>
    <xf numFmtId="0" fontId="7" fillId="2" borderId="1" xfId="0" applyFont="1" applyBorder="1" applyAlignment="1">
      <alignment vertical="center" wrapText="1"/>
    </xf>
    <xf numFmtId="164" fontId="5" fillId="2" borderId="1" xfId="0" applyNumberFormat="1" applyFont="1" applyBorder="1" applyAlignment="1">
      <alignment horizontal="center"/>
    </xf>
    <xf numFmtId="165" fontId="5" fillId="2" borderId="1" xfId="0" applyNumberFormat="1" applyFont="1" applyBorder="1" applyAlignment="1">
      <alignment horizontal="center"/>
    </xf>
    <xf numFmtId="164" fontId="4" fillId="2" borderId="1" xfId="0" applyNumberFormat="1" applyFont="1" applyBorder="1" applyAlignment="1">
      <alignment horizontal="center"/>
    </xf>
    <xf numFmtId="165" fontId="4" fillId="2" borderId="1" xfId="0" applyNumberFormat="1" applyFont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0" fillId="2" borderId="0" xfId="0" applyAlignment="1"/>
    <xf numFmtId="49" fontId="4" fillId="2" borderId="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abSelected="1" workbookViewId="0">
      <selection activeCell="D9" sqref="D9"/>
    </sheetView>
  </sheetViews>
  <sheetFormatPr defaultRowHeight="12.75"/>
  <cols>
    <col min="1" max="1" width="43.28515625" customWidth="1"/>
    <col min="2" max="2" width="19.140625" customWidth="1"/>
    <col min="3" max="3" width="18.28515625" customWidth="1"/>
    <col min="4" max="4" width="19.85546875" customWidth="1"/>
    <col min="5" max="5" width="18.28515625" customWidth="1"/>
    <col min="6" max="6" width="16.28515625" customWidth="1"/>
    <col min="7" max="7" width="14.42578125" hidden="1" customWidth="1"/>
    <col min="8" max="8" width="29.140625" customWidth="1"/>
    <col min="9" max="9" width="27.42578125" customWidth="1"/>
    <col min="10" max="10" width="18" customWidth="1"/>
  </cols>
  <sheetData>
    <row r="1" spans="1:10">
      <c r="A1" s="1"/>
      <c r="B1" s="2"/>
      <c r="C1" s="2"/>
      <c r="D1" s="2"/>
      <c r="E1" s="2"/>
      <c r="F1" s="3"/>
    </row>
    <row r="2" spans="1:10" ht="19.5" customHeight="1">
      <c r="A2" s="26" t="s">
        <v>100</v>
      </c>
      <c r="B2" s="27"/>
      <c r="C2" s="27"/>
      <c r="D2" s="27"/>
      <c r="E2" s="27"/>
      <c r="F2" s="27"/>
    </row>
    <row r="3" spans="1:10" ht="18.75">
      <c r="A3" s="26"/>
      <c r="B3" s="27"/>
      <c r="C3" s="27"/>
      <c r="D3" s="27"/>
      <c r="E3" s="27"/>
      <c r="F3" s="27"/>
    </row>
    <row r="4" spans="1:10" ht="18.75">
      <c r="A4" s="26" t="s">
        <v>93</v>
      </c>
      <c r="B4" s="27"/>
      <c r="C4" s="27"/>
      <c r="D4" s="27"/>
      <c r="E4" s="27"/>
      <c r="F4" s="27"/>
    </row>
    <row r="5" spans="1:10" ht="30" customHeight="1">
      <c r="A5" s="28" t="s">
        <v>24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51.95" customHeight="1">
      <c r="A6" s="8" t="s">
        <v>91</v>
      </c>
      <c r="B6" s="8" t="s">
        <v>21</v>
      </c>
      <c r="C6" s="8" t="s">
        <v>22</v>
      </c>
      <c r="D6" s="9" t="s">
        <v>94</v>
      </c>
      <c r="E6" s="9" t="s">
        <v>95</v>
      </c>
      <c r="F6" s="19" t="s">
        <v>23</v>
      </c>
      <c r="G6" s="20"/>
      <c r="H6" s="21" t="s">
        <v>97</v>
      </c>
      <c r="I6" s="21" t="s">
        <v>98</v>
      </c>
      <c r="J6" s="21" t="s">
        <v>99</v>
      </c>
    </row>
    <row r="7" spans="1:10" ht="35.25" customHeight="1">
      <c r="A7" s="10" t="s">
        <v>6</v>
      </c>
      <c r="B7" s="11"/>
      <c r="C7" s="11"/>
      <c r="D7" s="12">
        <v>43088359</v>
      </c>
      <c r="E7" s="12">
        <v>51137868</v>
      </c>
      <c r="F7" s="12">
        <f>F8+F18+F21+F26+F35+F40+F44+F51+F54+F61+F67+F72+F76+F78</f>
        <v>48805549.399999999</v>
      </c>
      <c r="G7" s="6">
        <v>40668985408.440002</v>
      </c>
      <c r="H7" s="17">
        <f>D7-F7</f>
        <v>-5717190.3999999985</v>
      </c>
      <c r="I7" s="22">
        <f>E7-F7</f>
        <v>2332318.6000000015</v>
      </c>
      <c r="J7" s="23">
        <f>F7*100/E7</f>
        <v>95.439155578406201</v>
      </c>
    </row>
    <row r="8" spans="1:10" ht="23.45" customHeight="1">
      <c r="A8" s="10" t="s">
        <v>75</v>
      </c>
      <c r="B8" s="11" t="s">
        <v>16</v>
      </c>
      <c r="C8" s="11"/>
      <c r="D8" s="12">
        <v>2516883.2000000002</v>
      </c>
      <c r="E8" s="12">
        <v>2224568.2000000002</v>
      </c>
      <c r="F8" s="12">
        <f>F9+F10+F11+F12+F13+F14+F15+F17</f>
        <v>1871025.7999999998</v>
      </c>
      <c r="G8" s="6">
        <v>1424191683.5899999</v>
      </c>
      <c r="H8" s="17">
        <f t="shared" ref="H8:H71" si="0">D8-F8</f>
        <v>645857.40000000037</v>
      </c>
      <c r="I8" s="22">
        <f t="shared" ref="I8:I71" si="1">E8-F8</f>
        <v>353542.40000000037</v>
      </c>
      <c r="J8" s="23">
        <f t="shared" ref="J8:J71" si="2">F8*100/E8</f>
        <v>84.107369690891005</v>
      </c>
    </row>
    <row r="9" spans="1:10" ht="74.099999999999994" customHeight="1">
      <c r="A9" s="13" t="s">
        <v>92</v>
      </c>
      <c r="B9" s="14" t="s">
        <v>16</v>
      </c>
      <c r="C9" s="14" t="s">
        <v>20</v>
      </c>
      <c r="D9" s="15">
        <v>4050</v>
      </c>
      <c r="E9" s="15">
        <v>3170</v>
      </c>
      <c r="F9" s="15">
        <v>2788.8</v>
      </c>
      <c r="G9" s="7"/>
      <c r="H9" s="18">
        <f t="shared" si="0"/>
        <v>1261.1999999999998</v>
      </c>
      <c r="I9" s="24">
        <f t="shared" si="1"/>
        <v>381.19999999999982</v>
      </c>
      <c r="J9" s="25">
        <f t="shared" si="2"/>
        <v>87.974763406940056</v>
      </c>
    </row>
    <row r="10" spans="1:10" ht="72.95" customHeight="1">
      <c r="A10" s="13" t="s">
        <v>29</v>
      </c>
      <c r="B10" s="14" t="s">
        <v>16</v>
      </c>
      <c r="C10" s="14" t="s">
        <v>7</v>
      </c>
      <c r="D10" s="15">
        <v>67156.2</v>
      </c>
      <c r="E10" s="15">
        <v>80449.899999999994</v>
      </c>
      <c r="F10" s="15">
        <v>79146.7</v>
      </c>
      <c r="G10" s="7">
        <v>71910356.319999993</v>
      </c>
      <c r="H10" s="18">
        <f t="shared" si="0"/>
        <v>-11990.5</v>
      </c>
      <c r="I10" s="24">
        <f t="shared" si="1"/>
        <v>1303.1999999999971</v>
      </c>
      <c r="J10" s="25">
        <f t="shared" si="2"/>
        <v>98.380109857190632</v>
      </c>
    </row>
    <row r="11" spans="1:10" ht="80.099999999999994" customHeight="1">
      <c r="A11" s="13" t="s">
        <v>30</v>
      </c>
      <c r="B11" s="14" t="s">
        <v>16</v>
      </c>
      <c r="C11" s="14" t="s">
        <v>8</v>
      </c>
      <c r="D11" s="15">
        <v>384142.5</v>
      </c>
      <c r="E11" s="15">
        <v>358742.4</v>
      </c>
      <c r="F11" s="15">
        <v>319174.5</v>
      </c>
      <c r="G11" s="7">
        <v>396227604.81999999</v>
      </c>
      <c r="H11" s="18">
        <f t="shared" si="0"/>
        <v>64968</v>
      </c>
      <c r="I11" s="24">
        <f t="shared" si="1"/>
        <v>39567.900000000023</v>
      </c>
      <c r="J11" s="25">
        <f t="shared" si="2"/>
        <v>88.970386550349218</v>
      </c>
    </row>
    <row r="12" spans="1:10" ht="15">
      <c r="A12" s="13" t="s">
        <v>31</v>
      </c>
      <c r="B12" s="14" t="s">
        <v>16</v>
      </c>
      <c r="C12" s="14" t="s">
        <v>9</v>
      </c>
      <c r="D12" s="15">
        <v>0</v>
      </c>
      <c r="E12" s="15">
        <v>170.6</v>
      </c>
      <c r="F12" s="15">
        <v>140.1</v>
      </c>
      <c r="G12" s="7">
        <v>191720</v>
      </c>
      <c r="H12" s="18">
        <f t="shared" si="0"/>
        <v>-140.1</v>
      </c>
      <c r="I12" s="24">
        <f t="shared" si="1"/>
        <v>30.5</v>
      </c>
      <c r="J12" s="25">
        <f t="shared" si="2"/>
        <v>82.121922626025793</v>
      </c>
    </row>
    <row r="13" spans="1:10" ht="60.95" customHeight="1">
      <c r="A13" s="13" t="s">
        <v>32</v>
      </c>
      <c r="B13" s="14" t="s">
        <v>16</v>
      </c>
      <c r="C13" s="14" t="s">
        <v>10</v>
      </c>
      <c r="D13" s="15">
        <v>159086.70000000001</v>
      </c>
      <c r="E13" s="15">
        <v>159180.4</v>
      </c>
      <c r="F13" s="15">
        <v>140120.9</v>
      </c>
      <c r="G13" s="7">
        <v>120731654.66</v>
      </c>
      <c r="H13" s="18">
        <f t="shared" si="0"/>
        <v>18965.800000000017</v>
      </c>
      <c r="I13" s="24">
        <f t="shared" si="1"/>
        <v>19059.5</v>
      </c>
      <c r="J13" s="25">
        <f t="shared" si="2"/>
        <v>88.026478134242666</v>
      </c>
    </row>
    <row r="14" spans="1:10" ht="30">
      <c r="A14" s="13" t="s">
        <v>33</v>
      </c>
      <c r="B14" s="14" t="s">
        <v>16</v>
      </c>
      <c r="C14" s="14" t="s">
        <v>11</v>
      </c>
      <c r="D14" s="15">
        <v>33575.4</v>
      </c>
      <c r="E14" s="15">
        <v>34025.4</v>
      </c>
      <c r="F14" s="15">
        <v>29781.4</v>
      </c>
      <c r="G14" s="7">
        <v>24777426.120000001</v>
      </c>
      <c r="H14" s="18">
        <f t="shared" si="0"/>
        <v>3794</v>
      </c>
      <c r="I14" s="24">
        <f t="shared" si="1"/>
        <v>4244</v>
      </c>
      <c r="J14" s="25">
        <f t="shared" si="2"/>
        <v>87.526965149564731</v>
      </c>
    </row>
    <row r="15" spans="1:10" ht="15">
      <c r="A15" s="13" t="s">
        <v>34</v>
      </c>
      <c r="B15" s="14" t="s">
        <v>16</v>
      </c>
      <c r="C15" s="14" t="s">
        <v>12</v>
      </c>
      <c r="D15" s="15">
        <v>3500</v>
      </c>
      <c r="E15" s="15">
        <v>3500</v>
      </c>
      <c r="F15" s="15">
        <v>3500</v>
      </c>
      <c r="G15" s="7">
        <v>3100000</v>
      </c>
      <c r="H15" s="18">
        <f t="shared" si="0"/>
        <v>0</v>
      </c>
      <c r="I15" s="24">
        <f t="shared" si="1"/>
        <v>0</v>
      </c>
      <c r="J15" s="25">
        <f t="shared" si="2"/>
        <v>100</v>
      </c>
    </row>
    <row r="16" spans="1:10" ht="15">
      <c r="A16" s="13" t="s">
        <v>96</v>
      </c>
      <c r="B16" s="14" t="s">
        <v>16</v>
      </c>
      <c r="C16" s="14" t="s">
        <v>14</v>
      </c>
      <c r="D16" s="15">
        <v>58030</v>
      </c>
      <c r="E16" s="15">
        <v>0</v>
      </c>
      <c r="F16" s="15">
        <v>0</v>
      </c>
      <c r="G16" s="7"/>
      <c r="H16" s="18">
        <f t="shared" si="0"/>
        <v>58030</v>
      </c>
      <c r="I16" s="24">
        <f t="shared" si="1"/>
        <v>0</v>
      </c>
      <c r="J16" s="25">
        <v>0</v>
      </c>
    </row>
    <row r="17" spans="1:10" ht="15">
      <c r="A17" s="13" t="s">
        <v>35</v>
      </c>
      <c r="B17" s="14" t="s">
        <v>16</v>
      </c>
      <c r="C17" s="14" t="s">
        <v>13</v>
      </c>
      <c r="D17" s="15">
        <v>1807342.4</v>
      </c>
      <c r="E17" s="15">
        <v>1407321.8</v>
      </c>
      <c r="F17" s="15">
        <v>1296373.3999999999</v>
      </c>
      <c r="G17" s="7">
        <v>807252921.66999996</v>
      </c>
      <c r="H17" s="18">
        <f t="shared" si="0"/>
        <v>510969</v>
      </c>
      <c r="I17" s="24">
        <f t="shared" si="1"/>
        <v>110948.40000000014</v>
      </c>
      <c r="J17" s="25">
        <f t="shared" si="2"/>
        <v>92.116344676818045</v>
      </c>
    </row>
    <row r="18" spans="1:10" ht="25.5" customHeight="1">
      <c r="A18" s="10" t="s">
        <v>36</v>
      </c>
      <c r="B18" s="11" t="s">
        <v>20</v>
      </c>
      <c r="C18" s="11"/>
      <c r="D18" s="12">
        <v>24599.1</v>
      </c>
      <c r="E18" s="12">
        <v>36099.1</v>
      </c>
      <c r="F18" s="12">
        <f>F19+F20</f>
        <v>34406</v>
      </c>
      <c r="G18" s="6">
        <v>27601422.68</v>
      </c>
      <c r="H18" s="17">
        <f t="shared" si="0"/>
        <v>-9806.9000000000015</v>
      </c>
      <c r="I18" s="22">
        <f t="shared" si="1"/>
        <v>1693.0999999999985</v>
      </c>
      <c r="J18" s="23">
        <f t="shared" si="2"/>
        <v>95.309855370355493</v>
      </c>
    </row>
    <row r="19" spans="1:10" ht="15">
      <c r="A19" s="13" t="s">
        <v>37</v>
      </c>
      <c r="B19" s="14" t="s">
        <v>20</v>
      </c>
      <c r="C19" s="14" t="s">
        <v>7</v>
      </c>
      <c r="D19" s="15">
        <v>23599.1</v>
      </c>
      <c r="E19" s="15">
        <v>23599.1</v>
      </c>
      <c r="F19" s="15">
        <v>21906.3</v>
      </c>
      <c r="G19" s="7">
        <v>22230531.989999998</v>
      </c>
      <c r="H19" s="18">
        <f t="shared" si="0"/>
        <v>1692.7999999999993</v>
      </c>
      <c r="I19" s="24">
        <f t="shared" si="1"/>
        <v>1692.7999999999993</v>
      </c>
      <c r="J19" s="25">
        <f t="shared" si="2"/>
        <v>92.826845091550112</v>
      </c>
    </row>
    <row r="20" spans="1:10" ht="15">
      <c r="A20" s="13" t="s">
        <v>38</v>
      </c>
      <c r="B20" s="14" t="s">
        <v>20</v>
      </c>
      <c r="C20" s="14" t="s">
        <v>8</v>
      </c>
      <c r="D20" s="15">
        <v>1000</v>
      </c>
      <c r="E20" s="15">
        <v>12500</v>
      </c>
      <c r="F20" s="15">
        <v>12499.7</v>
      </c>
      <c r="G20" s="7">
        <v>5370890.6900000004</v>
      </c>
      <c r="H20" s="18">
        <f t="shared" si="0"/>
        <v>-11499.7</v>
      </c>
      <c r="I20" s="24">
        <f t="shared" si="1"/>
        <v>0.2999999999992724</v>
      </c>
      <c r="J20" s="25">
        <f t="shared" si="2"/>
        <v>99.997600000000006</v>
      </c>
    </row>
    <row r="21" spans="1:10" ht="39" customHeight="1">
      <c r="A21" s="10" t="s">
        <v>39</v>
      </c>
      <c r="B21" s="11" t="s">
        <v>7</v>
      </c>
      <c r="C21" s="11"/>
      <c r="D21" s="12">
        <v>516479.3</v>
      </c>
      <c r="E21" s="12">
        <v>598902.9</v>
      </c>
      <c r="F21" s="12">
        <f>F22+F23+F24+F25</f>
        <v>592722.50000000012</v>
      </c>
      <c r="G21" s="6">
        <v>477949316.70999998</v>
      </c>
      <c r="H21" s="17">
        <f t="shared" si="0"/>
        <v>-76243.200000000128</v>
      </c>
      <c r="I21" s="22">
        <f t="shared" si="1"/>
        <v>6180.3999999999069</v>
      </c>
      <c r="J21" s="23">
        <f t="shared" si="2"/>
        <v>98.968046406187071</v>
      </c>
    </row>
    <row r="22" spans="1:10" ht="23.25" customHeight="1">
      <c r="A22" s="13" t="s">
        <v>40</v>
      </c>
      <c r="B22" s="14" t="s">
        <v>7</v>
      </c>
      <c r="C22" s="14" t="s">
        <v>8</v>
      </c>
      <c r="D22" s="15">
        <v>68914.100000000006</v>
      </c>
      <c r="E22" s="15">
        <v>74475.7</v>
      </c>
      <c r="F22" s="15">
        <v>74475.3</v>
      </c>
      <c r="G22" s="7">
        <v>67980300</v>
      </c>
      <c r="H22" s="18">
        <f t="shared" si="0"/>
        <v>-5561.1999999999971</v>
      </c>
      <c r="I22" s="24">
        <f t="shared" si="1"/>
        <v>0.39999999999417923</v>
      </c>
      <c r="J22" s="25">
        <f t="shared" si="2"/>
        <v>99.999462912063933</v>
      </c>
    </row>
    <row r="23" spans="1:10" ht="15">
      <c r="A23" s="13" t="s">
        <v>41</v>
      </c>
      <c r="B23" s="14" t="s">
        <v>7</v>
      </c>
      <c r="C23" s="14" t="s">
        <v>12</v>
      </c>
      <c r="D23" s="15">
        <v>433787.2</v>
      </c>
      <c r="E23" s="15">
        <v>462120.2</v>
      </c>
      <c r="F23" s="15">
        <v>458595.9</v>
      </c>
      <c r="G23" s="7">
        <v>371429637.5</v>
      </c>
      <c r="H23" s="18">
        <f t="shared" si="0"/>
        <v>-24808.700000000012</v>
      </c>
      <c r="I23" s="24">
        <f t="shared" si="1"/>
        <v>3524.2999999999884</v>
      </c>
      <c r="J23" s="25">
        <f t="shared" si="2"/>
        <v>99.237362919863699</v>
      </c>
    </row>
    <row r="24" spans="1:10" ht="15">
      <c r="A24" s="13" t="s">
        <v>42</v>
      </c>
      <c r="B24" s="14" t="s">
        <v>7</v>
      </c>
      <c r="C24" s="14" t="s">
        <v>14</v>
      </c>
      <c r="D24" s="15">
        <v>5276</v>
      </c>
      <c r="E24" s="15">
        <v>28564.7</v>
      </c>
      <c r="F24" s="15">
        <v>28359.4</v>
      </c>
      <c r="G24" s="7">
        <v>25566416.559999999</v>
      </c>
      <c r="H24" s="18">
        <f t="shared" si="0"/>
        <v>-23083.4</v>
      </c>
      <c r="I24" s="24">
        <f t="shared" si="1"/>
        <v>205.29999999999927</v>
      </c>
      <c r="J24" s="25">
        <f t="shared" si="2"/>
        <v>99.281280741614651</v>
      </c>
    </row>
    <row r="25" spans="1:10" ht="60.75" customHeight="1">
      <c r="A25" s="13" t="s">
        <v>43</v>
      </c>
      <c r="B25" s="14" t="s">
        <v>7</v>
      </c>
      <c r="C25" s="14" t="s">
        <v>15</v>
      </c>
      <c r="D25" s="15">
        <v>8502</v>
      </c>
      <c r="E25" s="15">
        <v>33742.300000000003</v>
      </c>
      <c r="F25" s="15">
        <v>31291.9</v>
      </c>
      <c r="G25" s="7">
        <v>12973002.65</v>
      </c>
      <c r="H25" s="18">
        <f t="shared" si="0"/>
        <v>-22789.9</v>
      </c>
      <c r="I25" s="24">
        <f t="shared" si="1"/>
        <v>2450.4000000000015</v>
      </c>
      <c r="J25" s="25">
        <f t="shared" si="2"/>
        <v>92.737898720596988</v>
      </c>
    </row>
    <row r="26" spans="1:10" ht="31.5" customHeight="1">
      <c r="A26" s="10" t="s">
        <v>44</v>
      </c>
      <c r="B26" s="11" t="s">
        <v>8</v>
      </c>
      <c r="C26" s="11"/>
      <c r="D26" s="12">
        <v>7104921</v>
      </c>
      <c r="E26" s="12">
        <v>12269441.6</v>
      </c>
      <c r="F26" s="12">
        <f>F27+F28+F29+F30+F31+F32+F33+F34</f>
        <v>11437540.599999998</v>
      </c>
      <c r="G26" s="6">
        <v>11065821057.450001</v>
      </c>
      <c r="H26" s="17">
        <f t="shared" si="0"/>
        <v>-4332619.5999999978</v>
      </c>
      <c r="I26" s="22">
        <f t="shared" si="1"/>
        <v>831901.00000000186</v>
      </c>
      <c r="J26" s="23">
        <f t="shared" si="2"/>
        <v>93.219732184062863</v>
      </c>
    </row>
    <row r="27" spans="1:10" ht="18" customHeight="1">
      <c r="A27" s="13" t="s">
        <v>59</v>
      </c>
      <c r="B27" s="14" t="s">
        <v>8</v>
      </c>
      <c r="C27" s="14" t="s">
        <v>16</v>
      </c>
      <c r="D27" s="15">
        <v>335013.40000000002</v>
      </c>
      <c r="E27" s="15">
        <v>378263.3</v>
      </c>
      <c r="F27" s="15">
        <v>320737.90000000002</v>
      </c>
      <c r="G27" s="7">
        <v>280347422.31999999</v>
      </c>
      <c r="H27" s="18">
        <f t="shared" si="0"/>
        <v>14275.5</v>
      </c>
      <c r="I27" s="24">
        <f t="shared" si="1"/>
        <v>57525.399999999965</v>
      </c>
      <c r="J27" s="25">
        <f t="shared" si="2"/>
        <v>84.792233346454722</v>
      </c>
    </row>
    <row r="28" spans="1:10" ht="18.600000000000001" customHeight="1">
      <c r="A28" s="13" t="s">
        <v>60</v>
      </c>
      <c r="B28" s="14" t="s">
        <v>8</v>
      </c>
      <c r="C28" s="14" t="s">
        <v>8</v>
      </c>
      <c r="D28" s="15">
        <v>4697</v>
      </c>
      <c r="E28" s="15">
        <v>4565.8999999999996</v>
      </c>
      <c r="F28" s="15">
        <v>4564.8999999999996</v>
      </c>
      <c r="G28" s="7">
        <v>4621819.58</v>
      </c>
      <c r="H28" s="18">
        <f t="shared" si="0"/>
        <v>132.10000000000036</v>
      </c>
      <c r="I28" s="24">
        <f t="shared" si="1"/>
        <v>1</v>
      </c>
      <c r="J28" s="25">
        <f t="shared" si="2"/>
        <v>99.978098512889019</v>
      </c>
    </row>
    <row r="29" spans="1:10" ht="18" customHeight="1">
      <c r="A29" s="13" t="s">
        <v>61</v>
      </c>
      <c r="B29" s="14" t="s">
        <v>8</v>
      </c>
      <c r="C29" s="14" t="s">
        <v>9</v>
      </c>
      <c r="D29" s="15">
        <v>1715730.6</v>
      </c>
      <c r="E29" s="15">
        <v>4997835.3</v>
      </c>
      <c r="F29" s="15">
        <v>4948014.0999999996</v>
      </c>
      <c r="G29" s="7">
        <v>4820759489.8000002</v>
      </c>
      <c r="H29" s="18">
        <f t="shared" si="0"/>
        <v>-3232283.4999999995</v>
      </c>
      <c r="I29" s="24">
        <f t="shared" si="1"/>
        <v>49821.200000000186</v>
      </c>
      <c r="J29" s="25">
        <f t="shared" si="2"/>
        <v>99.003144421345766</v>
      </c>
    </row>
    <row r="30" spans="1:10" ht="18.600000000000001" customHeight="1">
      <c r="A30" s="13" t="s">
        <v>62</v>
      </c>
      <c r="B30" s="14" t="s">
        <v>8</v>
      </c>
      <c r="C30" s="14" t="s">
        <v>10</v>
      </c>
      <c r="D30" s="15">
        <v>120164.5</v>
      </c>
      <c r="E30" s="15">
        <v>167575.29999999999</v>
      </c>
      <c r="F30" s="15">
        <v>165893</v>
      </c>
      <c r="G30" s="7">
        <v>73611113.879999995</v>
      </c>
      <c r="H30" s="18">
        <f t="shared" si="0"/>
        <v>-45728.5</v>
      </c>
      <c r="I30" s="24">
        <f t="shared" si="1"/>
        <v>1682.2999999999884</v>
      </c>
      <c r="J30" s="25">
        <f t="shared" si="2"/>
        <v>98.996093099639396</v>
      </c>
    </row>
    <row r="31" spans="1:10" ht="18" customHeight="1">
      <c r="A31" s="13" t="s">
        <v>63</v>
      </c>
      <c r="B31" s="14" t="s">
        <v>8</v>
      </c>
      <c r="C31" s="14" t="s">
        <v>11</v>
      </c>
      <c r="D31" s="15">
        <v>429594.1</v>
      </c>
      <c r="E31" s="15">
        <v>445344.8</v>
      </c>
      <c r="F31" s="15">
        <v>443162.7</v>
      </c>
      <c r="G31" s="7">
        <v>382167480.44999999</v>
      </c>
      <c r="H31" s="18">
        <f t="shared" si="0"/>
        <v>-13568.600000000035</v>
      </c>
      <c r="I31" s="24">
        <f t="shared" si="1"/>
        <v>2182.0999999999767</v>
      </c>
      <c r="J31" s="25">
        <f t="shared" si="2"/>
        <v>99.510020101278826</v>
      </c>
    </row>
    <row r="32" spans="1:10" ht="15.6" customHeight="1">
      <c r="A32" s="13" t="s">
        <v>64</v>
      </c>
      <c r="B32" s="14" t="s">
        <v>8</v>
      </c>
      <c r="C32" s="14" t="s">
        <v>17</v>
      </c>
      <c r="D32" s="15">
        <v>472388.5</v>
      </c>
      <c r="E32" s="15">
        <v>1086444.2</v>
      </c>
      <c r="F32" s="15">
        <v>876363.5</v>
      </c>
      <c r="G32" s="7">
        <v>467033518.49000001</v>
      </c>
      <c r="H32" s="18">
        <f t="shared" si="0"/>
        <v>-403975</v>
      </c>
      <c r="I32" s="24">
        <f t="shared" si="1"/>
        <v>210080.69999999995</v>
      </c>
      <c r="J32" s="25">
        <f t="shared" si="2"/>
        <v>80.663461593333565</v>
      </c>
    </row>
    <row r="33" spans="1:10" ht="18" customHeight="1">
      <c r="A33" s="13" t="s">
        <v>65</v>
      </c>
      <c r="B33" s="14" t="s">
        <v>8</v>
      </c>
      <c r="C33" s="14" t="s">
        <v>18</v>
      </c>
      <c r="D33" s="15">
        <v>2886068.1</v>
      </c>
      <c r="E33" s="15">
        <v>3355184.2</v>
      </c>
      <c r="F33" s="15">
        <v>3232528.3</v>
      </c>
      <c r="G33" s="7">
        <v>3927457151.7199998</v>
      </c>
      <c r="H33" s="18">
        <f t="shared" si="0"/>
        <v>-346460.19999999972</v>
      </c>
      <c r="I33" s="24">
        <f t="shared" si="1"/>
        <v>122655.90000000037</v>
      </c>
      <c r="J33" s="25">
        <f t="shared" si="2"/>
        <v>96.344287148228702</v>
      </c>
    </row>
    <row r="34" spans="1:10" ht="30">
      <c r="A34" s="13" t="s">
        <v>66</v>
      </c>
      <c r="B34" s="14" t="s">
        <v>8</v>
      </c>
      <c r="C34" s="14" t="s">
        <v>19</v>
      </c>
      <c r="D34" s="15">
        <v>1141264.8</v>
      </c>
      <c r="E34" s="15">
        <v>1834228.5</v>
      </c>
      <c r="F34" s="15">
        <v>1446276.2</v>
      </c>
      <c r="G34" s="7">
        <v>1109823061.21</v>
      </c>
      <c r="H34" s="18">
        <f t="shared" si="0"/>
        <v>-305011.39999999991</v>
      </c>
      <c r="I34" s="24">
        <f t="shared" si="1"/>
        <v>387952.30000000005</v>
      </c>
      <c r="J34" s="25">
        <f t="shared" si="2"/>
        <v>78.849292768049352</v>
      </c>
    </row>
    <row r="35" spans="1:10" ht="36.75" customHeight="1">
      <c r="A35" s="10" t="s">
        <v>67</v>
      </c>
      <c r="B35" s="11" t="s">
        <v>9</v>
      </c>
      <c r="C35" s="11"/>
      <c r="D35" s="12">
        <v>890621.2</v>
      </c>
      <c r="E35" s="12">
        <v>1131214.7</v>
      </c>
      <c r="F35" s="12">
        <f>F36+F37+F38+F39</f>
        <v>916534.20000000007</v>
      </c>
      <c r="G35" s="6">
        <v>900817002.54999995</v>
      </c>
      <c r="H35" s="17">
        <f t="shared" si="0"/>
        <v>-25913.000000000116</v>
      </c>
      <c r="I35" s="22">
        <f t="shared" si="1"/>
        <v>214680.49999999988</v>
      </c>
      <c r="J35" s="23">
        <f t="shared" si="2"/>
        <v>81.022126038496495</v>
      </c>
    </row>
    <row r="36" spans="1:10" ht="15">
      <c r="A36" s="13" t="s">
        <v>68</v>
      </c>
      <c r="B36" s="14" t="s">
        <v>9</v>
      </c>
      <c r="C36" s="14" t="s">
        <v>16</v>
      </c>
      <c r="D36" s="15">
        <v>529644.80000000005</v>
      </c>
      <c r="E36" s="15">
        <v>720329.7</v>
      </c>
      <c r="F36" s="15">
        <v>510001.2</v>
      </c>
      <c r="G36" s="7">
        <v>411808001.22000003</v>
      </c>
      <c r="H36" s="18">
        <f t="shared" si="0"/>
        <v>19643.600000000035</v>
      </c>
      <c r="I36" s="24">
        <f t="shared" si="1"/>
        <v>210328.49999999994</v>
      </c>
      <c r="J36" s="25">
        <f t="shared" si="2"/>
        <v>70.801079005905223</v>
      </c>
    </row>
    <row r="37" spans="1:10" ht="15">
      <c r="A37" s="13" t="s">
        <v>69</v>
      </c>
      <c r="B37" s="14" t="s">
        <v>9</v>
      </c>
      <c r="C37" s="14" t="s">
        <v>20</v>
      </c>
      <c r="D37" s="15">
        <v>256412.4</v>
      </c>
      <c r="E37" s="15">
        <v>271234.40000000002</v>
      </c>
      <c r="F37" s="15">
        <v>269857.59999999998</v>
      </c>
      <c r="G37" s="7">
        <v>325152380.13999999</v>
      </c>
      <c r="H37" s="18">
        <f t="shared" si="0"/>
        <v>-13445.199999999983</v>
      </c>
      <c r="I37" s="24">
        <f t="shared" si="1"/>
        <v>1376.8000000000466</v>
      </c>
      <c r="J37" s="25">
        <f t="shared" si="2"/>
        <v>99.492394769984912</v>
      </c>
    </row>
    <row r="38" spans="1:10" ht="15">
      <c r="A38" s="13" t="s">
        <v>70</v>
      </c>
      <c r="B38" s="14" t="s">
        <v>9</v>
      </c>
      <c r="C38" s="14" t="s">
        <v>7</v>
      </c>
      <c r="D38" s="15">
        <v>10000</v>
      </c>
      <c r="E38" s="15">
        <v>40237.5</v>
      </c>
      <c r="F38" s="15">
        <v>40222.9</v>
      </c>
      <c r="G38" s="7">
        <v>84661838.439999998</v>
      </c>
      <c r="H38" s="18">
        <f t="shared" si="0"/>
        <v>-30222.9</v>
      </c>
      <c r="I38" s="24">
        <f t="shared" si="1"/>
        <v>14.599999999998545</v>
      </c>
      <c r="J38" s="25">
        <f t="shared" si="2"/>
        <v>99.963715439577513</v>
      </c>
    </row>
    <row r="39" spans="1:10" ht="30">
      <c r="A39" s="13" t="s">
        <v>71</v>
      </c>
      <c r="B39" s="14" t="s">
        <v>9</v>
      </c>
      <c r="C39" s="14" t="s">
        <v>9</v>
      </c>
      <c r="D39" s="15">
        <v>94564</v>
      </c>
      <c r="E39" s="15">
        <v>99413.1</v>
      </c>
      <c r="F39" s="15">
        <v>96452.5</v>
      </c>
      <c r="G39" s="7">
        <v>79194782.75</v>
      </c>
      <c r="H39" s="18">
        <f t="shared" si="0"/>
        <v>-1888.5</v>
      </c>
      <c r="I39" s="24">
        <f t="shared" si="1"/>
        <v>2960.6000000000058</v>
      </c>
      <c r="J39" s="25">
        <f t="shared" si="2"/>
        <v>97.021921658212037</v>
      </c>
    </row>
    <row r="40" spans="1:10" ht="39.75" customHeight="1">
      <c r="A40" s="10" t="s">
        <v>72</v>
      </c>
      <c r="B40" s="11" t="s">
        <v>10</v>
      </c>
      <c r="C40" s="11"/>
      <c r="D40" s="12">
        <v>103452.9</v>
      </c>
      <c r="E40" s="12">
        <v>90729.1</v>
      </c>
      <c r="F40" s="12">
        <f>F41+F42+F43</f>
        <v>84727.5</v>
      </c>
      <c r="G40" s="6">
        <v>93118239.030000001</v>
      </c>
      <c r="H40" s="17">
        <f t="shared" si="0"/>
        <v>18725.399999999994</v>
      </c>
      <c r="I40" s="22">
        <f t="shared" si="1"/>
        <v>6001.6000000000058</v>
      </c>
      <c r="J40" s="23">
        <f t="shared" si="2"/>
        <v>93.385143245110996</v>
      </c>
    </row>
    <row r="41" spans="1:10" ht="30">
      <c r="A41" s="13" t="s">
        <v>73</v>
      </c>
      <c r="B41" s="14" t="s">
        <v>10</v>
      </c>
      <c r="C41" s="14" t="s">
        <v>20</v>
      </c>
      <c r="D41" s="15">
        <v>21875</v>
      </c>
      <c r="E41" s="15">
        <v>1816.9</v>
      </c>
      <c r="F41" s="15">
        <v>1813.9</v>
      </c>
      <c r="G41" s="7">
        <v>23583695</v>
      </c>
      <c r="H41" s="18">
        <f t="shared" si="0"/>
        <v>20061.099999999999</v>
      </c>
      <c r="I41" s="24">
        <f t="shared" si="1"/>
        <v>3</v>
      </c>
      <c r="J41" s="25">
        <f t="shared" si="2"/>
        <v>99.834883592933011</v>
      </c>
    </row>
    <row r="42" spans="1:10" ht="30">
      <c r="A42" s="13" t="s">
        <v>74</v>
      </c>
      <c r="B42" s="14" t="s">
        <v>10</v>
      </c>
      <c r="C42" s="14" t="s">
        <v>7</v>
      </c>
      <c r="D42" s="15">
        <v>6052.5</v>
      </c>
      <c r="E42" s="15">
        <v>5447.3</v>
      </c>
      <c r="F42" s="15">
        <v>5447.3</v>
      </c>
      <c r="G42" s="7">
        <v>3296900</v>
      </c>
      <c r="H42" s="18">
        <f t="shared" si="0"/>
        <v>605.19999999999982</v>
      </c>
      <c r="I42" s="24">
        <f t="shared" si="1"/>
        <v>0</v>
      </c>
      <c r="J42" s="25">
        <f t="shared" si="2"/>
        <v>100</v>
      </c>
    </row>
    <row r="43" spans="1:10" ht="30">
      <c r="A43" s="13" t="s">
        <v>45</v>
      </c>
      <c r="B43" s="14" t="s">
        <v>10</v>
      </c>
      <c r="C43" s="14" t="s">
        <v>9</v>
      </c>
      <c r="D43" s="15">
        <v>75525.399999999994</v>
      </c>
      <c r="E43" s="15">
        <v>83464.899999999994</v>
      </c>
      <c r="F43" s="15">
        <v>77466.3</v>
      </c>
      <c r="G43" s="7">
        <v>66237644.030000001</v>
      </c>
      <c r="H43" s="18">
        <f t="shared" si="0"/>
        <v>-1940.9000000000087</v>
      </c>
      <c r="I43" s="24">
        <f t="shared" si="1"/>
        <v>5998.5999999999913</v>
      </c>
      <c r="J43" s="25">
        <f t="shared" si="2"/>
        <v>92.813026793298746</v>
      </c>
    </row>
    <row r="44" spans="1:10" ht="30" customHeight="1">
      <c r="A44" s="10" t="s">
        <v>46</v>
      </c>
      <c r="B44" s="11" t="s">
        <v>11</v>
      </c>
      <c r="C44" s="11"/>
      <c r="D44" s="12">
        <v>10824340.4</v>
      </c>
      <c r="E44" s="12">
        <v>11373907.4</v>
      </c>
      <c r="F44" s="12">
        <f>F45+F46+F47+F48+F49+F50</f>
        <v>11330287.1</v>
      </c>
      <c r="G44" s="6">
        <v>8901724999.3199997</v>
      </c>
      <c r="H44" s="17">
        <f t="shared" si="0"/>
        <v>-505946.69999999925</v>
      </c>
      <c r="I44" s="22">
        <f t="shared" si="1"/>
        <v>43620.300000000745</v>
      </c>
      <c r="J44" s="23">
        <f t="shared" si="2"/>
        <v>99.616487997783409</v>
      </c>
    </row>
    <row r="45" spans="1:10" ht="15">
      <c r="A45" s="13" t="s">
        <v>47</v>
      </c>
      <c r="B45" s="14" t="s">
        <v>11</v>
      </c>
      <c r="C45" s="14" t="s">
        <v>16</v>
      </c>
      <c r="D45" s="15">
        <v>2554023.2000000002</v>
      </c>
      <c r="E45" s="15">
        <v>2922194.2</v>
      </c>
      <c r="F45" s="15">
        <v>2913906.1</v>
      </c>
      <c r="G45" s="7">
        <v>757936024.92999995</v>
      </c>
      <c r="H45" s="18">
        <f t="shared" si="0"/>
        <v>-359882.89999999991</v>
      </c>
      <c r="I45" s="24">
        <f t="shared" si="1"/>
        <v>8288.1000000000931</v>
      </c>
      <c r="J45" s="25">
        <f t="shared" si="2"/>
        <v>99.716374086294465</v>
      </c>
    </row>
    <row r="46" spans="1:10" ht="15">
      <c r="A46" s="13" t="s">
        <v>48</v>
      </c>
      <c r="B46" s="14" t="s">
        <v>11</v>
      </c>
      <c r="C46" s="14" t="s">
        <v>20</v>
      </c>
      <c r="D46" s="15">
        <v>6401668.4000000004</v>
      </c>
      <c r="E46" s="15">
        <v>6507205.7999999998</v>
      </c>
      <c r="F46" s="15">
        <v>6492620.5</v>
      </c>
      <c r="G46" s="7">
        <v>6155350751.9099998</v>
      </c>
      <c r="H46" s="18">
        <f t="shared" si="0"/>
        <v>-90952.099999999627</v>
      </c>
      <c r="I46" s="24">
        <f t="shared" si="1"/>
        <v>14585.299999999814</v>
      </c>
      <c r="J46" s="25">
        <f t="shared" si="2"/>
        <v>99.775859248219874</v>
      </c>
    </row>
    <row r="47" spans="1:10" ht="15">
      <c r="A47" s="13" t="s">
        <v>49</v>
      </c>
      <c r="B47" s="14" t="s">
        <v>11</v>
      </c>
      <c r="C47" s="14" t="s">
        <v>8</v>
      </c>
      <c r="D47" s="15">
        <v>1360098.9</v>
      </c>
      <c r="E47" s="15">
        <v>1407768.7</v>
      </c>
      <c r="F47" s="15">
        <v>1398437.4</v>
      </c>
      <c r="G47" s="7">
        <v>675112767.20000005</v>
      </c>
      <c r="H47" s="18">
        <f t="shared" si="0"/>
        <v>-38338.5</v>
      </c>
      <c r="I47" s="24">
        <f t="shared" si="1"/>
        <v>9331.3000000000466</v>
      </c>
      <c r="J47" s="25">
        <f t="shared" si="2"/>
        <v>99.337156736046197</v>
      </c>
    </row>
    <row r="48" spans="1:10" ht="30">
      <c r="A48" s="13" t="s">
        <v>50</v>
      </c>
      <c r="B48" s="14" t="s">
        <v>11</v>
      </c>
      <c r="C48" s="14" t="s">
        <v>9</v>
      </c>
      <c r="D48" s="15">
        <v>68567</v>
      </c>
      <c r="E48" s="15">
        <v>74507.100000000006</v>
      </c>
      <c r="F48" s="15">
        <v>72844</v>
      </c>
      <c r="G48" s="7">
        <v>85379834</v>
      </c>
      <c r="H48" s="18">
        <f t="shared" si="0"/>
        <v>-4277</v>
      </c>
      <c r="I48" s="24">
        <f t="shared" si="1"/>
        <v>1663.1000000000058</v>
      </c>
      <c r="J48" s="25">
        <f t="shared" si="2"/>
        <v>97.767863733791799</v>
      </c>
    </row>
    <row r="49" spans="1:10" ht="15">
      <c r="A49" s="13" t="s">
        <v>51</v>
      </c>
      <c r="B49" s="14" t="s">
        <v>11</v>
      </c>
      <c r="C49" s="14" t="s">
        <v>11</v>
      </c>
      <c r="D49" s="15">
        <v>117153.9</v>
      </c>
      <c r="E49" s="15">
        <v>115209.9</v>
      </c>
      <c r="F49" s="15">
        <v>110533.1</v>
      </c>
      <c r="G49" s="7">
        <v>52819937.380000003</v>
      </c>
      <c r="H49" s="18">
        <f t="shared" si="0"/>
        <v>6620.7999999999884</v>
      </c>
      <c r="I49" s="24">
        <f t="shared" si="1"/>
        <v>4676.7999999999884</v>
      </c>
      <c r="J49" s="25">
        <f t="shared" si="2"/>
        <v>95.940626630176752</v>
      </c>
    </row>
    <row r="50" spans="1:10" ht="15">
      <c r="A50" s="13" t="s">
        <v>52</v>
      </c>
      <c r="B50" s="14" t="s">
        <v>11</v>
      </c>
      <c r="C50" s="14" t="s">
        <v>18</v>
      </c>
      <c r="D50" s="15">
        <v>322829</v>
      </c>
      <c r="E50" s="15">
        <v>347021.7</v>
      </c>
      <c r="F50" s="15">
        <v>341946</v>
      </c>
      <c r="G50" s="7">
        <v>565001965.12</v>
      </c>
      <c r="H50" s="18">
        <f t="shared" si="0"/>
        <v>-19117</v>
      </c>
      <c r="I50" s="24">
        <f t="shared" si="1"/>
        <v>5075.7000000000116</v>
      </c>
      <c r="J50" s="25">
        <f t="shared" si="2"/>
        <v>98.537353715920361</v>
      </c>
    </row>
    <row r="51" spans="1:10" ht="28.5" customHeight="1">
      <c r="A51" s="10" t="s">
        <v>53</v>
      </c>
      <c r="B51" s="11" t="s">
        <v>17</v>
      </c>
      <c r="C51" s="11"/>
      <c r="D51" s="12">
        <v>615186.19999999995</v>
      </c>
      <c r="E51" s="12">
        <v>763838.2</v>
      </c>
      <c r="F51" s="12">
        <f>F52+F53</f>
        <v>737968.70000000007</v>
      </c>
      <c r="G51" s="6">
        <v>656234297.71000004</v>
      </c>
      <c r="H51" s="17">
        <f t="shared" si="0"/>
        <v>-122782.50000000012</v>
      </c>
      <c r="I51" s="22">
        <f t="shared" si="1"/>
        <v>25869.499999999884</v>
      </c>
      <c r="J51" s="23">
        <f t="shared" si="2"/>
        <v>96.61322253849049</v>
      </c>
    </row>
    <row r="52" spans="1:10" ht="15">
      <c r="A52" s="13" t="s">
        <v>54</v>
      </c>
      <c r="B52" s="14" t="s">
        <v>17</v>
      </c>
      <c r="C52" s="14" t="s">
        <v>16</v>
      </c>
      <c r="D52" s="15">
        <v>575787.6</v>
      </c>
      <c r="E52" s="15">
        <v>728697.1</v>
      </c>
      <c r="F52" s="15">
        <v>703299.8</v>
      </c>
      <c r="G52" s="7">
        <v>487770375.98000002</v>
      </c>
      <c r="H52" s="18">
        <f t="shared" si="0"/>
        <v>-127512.20000000007</v>
      </c>
      <c r="I52" s="24">
        <f t="shared" si="1"/>
        <v>25397.29999999993</v>
      </c>
      <c r="J52" s="25">
        <f t="shared" si="2"/>
        <v>96.514697258984569</v>
      </c>
    </row>
    <row r="53" spans="1:10" ht="30">
      <c r="A53" s="13" t="s">
        <v>55</v>
      </c>
      <c r="B53" s="14" t="s">
        <v>17</v>
      </c>
      <c r="C53" s="14" t="s">
        <v>8</v>
      </c>
      <c r="D53" s="15">
        <v>39398.6</v>
      </c>
      <c r="E53" s="15">
        <v>35141.1</v>
      </c>
      <c r="F53" s="15">
        <v>34668.9</v>
      </c>
      <c r="G53" s="7">
        <v>168463921.72999999</v>
      </c>
      <c r="H53" s="18">
        <f t="shared" si="0"/>
        <v>4729.6999999999971</v>
      </c>
      <c r="I53" s="24">
        <f t="shared" si="1"/>
        <v>472.19999999999709</v>
      </c>
      <c r="J53" s="25">
        <f t="shared" si="2"/>
        <v>98.656274277128489</v>
      </c>
    </row>
    <row r="54" spans="1:10" ht="33" customHeight="1">
      <c r="A54" s="10" t="s">
        <v>56</v>
      </c>
      <c r="B54" s="11" t="s">
        <v>18</v>
      </c>
      <c r="C54" s="11"/>
      <c r="D54" s="12">
        <v>8074594.0999999996</v>
      </c>
      <c r="E54" s="12">
        <v>9702024</v>
      </c>
      <c r="F54" s="12">
        <f>F55+F56+F57+F58+F59+F60</f>
        <v>9269904</v>
      </c>
      <c r="G54" s="6">
        <v>7284958735.6999998</v>
      </c>
      <c r="H54" s="17">
        <f t="shared" si="0"/>
        <v>-1195309.9000000004</v>
      </c>
      <c r="I54" s="22">
        <f t="shared" si="1"/>
        <v>432120</v>
      </c>
      <c r="J54" s="23">
        <f t="shared" si="2"/>
        <v>95.546083992371081</v>
      </c>
    </row>
    <row r="55" spans="1:10" ht="15">
      <c r="A55" s="13" t="s">
        <v>57</v>
      </c>
      <c r="B55" s="14" t="s">
        <v>18</v>
      </c>
      <c r="C55" s="14" t="s">
        <v>16</v>
      </c>
      <c r="D55" s="15">
        <v>2129781.5</v>
      </c>
      <c r="E55" s="15">
        <v>3144121.9</v>
      </c>
      <c r="F55" s="12">
        <v>3071580.7</v>
      </c>
      <c r="G55" s="7">
        <v>1826721611.2</v>
      </c>
      <c r="H55" s="17">
        <f t="shared" si="0"/>
        <v>-941799.20000000019</v>
      </c>
      <c r="I55" s="22">
        <f t="shared" si="1"/>
        <v>72541.199999999721</v>
      </c>
      <c r="J55" s="23">
        <f t="shared" si="2"/>
        <v>97.692799379057163</v>
      </c>
    </row>
    <row r="56" spans="1:10" ht="15">
      <c r="A56" s="13" t="s">
        <v>58</v>
      </c>
      <c r="B56" s="14" t="s">
        <v>18</v>
      </c>
      <c r="C56" s="14" t="s">
        <v>20</v>
      </c>
      <c r="D56" s="15">
        <v>133369</v>
      </c>
      <c r="E56" s="15">
        <v>145667</v>
      </c>
      <c r="F56" s="15">
        <v>143599.5</v>
      </c>
      <c r="G56" s="7">
        <v>146712397.41999999</v>
      </c>
      <c r="H56" s="18">
        <f t="shared" si="0"/>
        <v>-10230.5</v>
      </c>
      <c r="I56" s="24">
        <f t="shared" si="1"/>
        <v>2067.5</v>
      </c>
      <c r="J56" s="25">
        <f t="shared" si="2"/>
        <v>98.580666863462554</v>
      </c>
    </row>
    <row r="57" spans="1:10" ht="15">
      <c r="A57" s="13" t="s">
        <v>25</v>
      </c>
      <c r="B57" s="14" t="s">
        <v>18</v>
      </c>
      <c r="C57" s="14" t="s">
        <v>8</v>
      </c>
      <c r="D57" s="15">
        <v>53274</v>
      </c>
      <c r="E57" s="15">
        <v>48070.6</v>
      </c>
      <c r="F57" s="15">
        <v>48056.4</v>
      </c>
      <c r="G57" s="7">
        <v>7345003.0999999996</v>
      </c>
      <c r="H57" s="18">
        <f t="shared" si="0"/>
        <v>5217.5999999999985</v>
      </c>
      <c r="I57" s="24">
        <f t="shared" si="1"/>
        <v>14.19999999999709</v>
      </c>
      <c r="J57" s="25">
        <f t="shared" si="2"/>
        <v>99.970460114914317</v>
      </c>
    </row>
    <row r="58" spans="1:10" ht="15">
      <c r="A58" s="13" t="s">
        <v>26</v>
      </c>
      <c r="B58" s="14" t="s">
        <v>18</v>
      </c>
      <c r="C58" s="14" t="s">
        <v>9</v>
      </c>
      <c r="D58" s="15">
        <v>228201</v>
      </c>
      <c r="E58" s="15">
        <v>201256.3</v>
      </c>
      <c r="F58" s="15">
        <v>199768.3</v>
      </c>
      <c r="G58" s="7">
        <v>203453313.72</v>
      </c>
      <c r="H58" s="18">
        <f t="shared" si="0"/>
        <v>28432.700000000012</v>
      </c>
      <c r="I58" s="24">
        <f t="shared" si="1"/>
        <v>1488</v>
      </c>
      <c r="J58" s="25">
        <f t="shared" si="2"/>
        <v>99.260644263061579</v>
      </c>
    </row>
    <row r="59" spans="1:10" ht="45">
      <c r="A59" s="13" t="s">
        <v>27</v>
      </c>
      <c r="B59" s="14" t="s">
        <v>18</v>
      </c>
      <c r="C59" s="14" t="s">
        <v>10</v>
      </c>
      <c r="D59" s="15">
        <v>145372</v>
      </c>
      <c r="E59" s="15">
        <v>142453.5</v>
      </c>
      <c r="F59" s="15">
        <v>142453.5</v>
      </c>
      <c r="G59" s="7">
        <v>128652860.95</v>
      </c>
      <c r="H59" s="18">
        <f t="shared" si="0"/>
        <v>2918.5</v>
      </c>
      <c r="I59" s="24">
        <f t="shared" si="1"/>
        <v>0</v>
      </c>
      <c r="J59" s="25">
        <f t="shared" si="2"/>
        <v>100</v>
      </c>
    </row>
    <row r="60" spans="1:10" ht="15">
      <c r="A60" s="13" t="s">
        <v>28</v>
      </c>
      <c r="B60" s="14" t="s">
        <v>18</v>
      </c>
      <c r="C60" s="14" t="s">
        <v>18</v>
      </c>
      <c r="D60" s="15">
        <v>5384596.5</v>
      </c>
      <c r="E60" s="15">
        <v>6020454.7999999998</v>
      </c>
      <c r="F60" s="15">
        <v>5664445.5999999996</v>
      </c>
      <c r="G60" s="7">
        <v>4972073549.3100004</v>
      </c>
      <c r="H60" s="18">
        <f t="shared" si="0"/>
        <v>-279849.09999999963</v>
      </c>
      <c r="I60" s="24">
        <f t="shared" si="1"/>
        <v>356009.20000000019</v>
      </c>
      <c r="J60" s="25">
        <f t="shared" si="2"/>
        <v>94.086672654697125</v>
      </c>
    </row>
    <row r="61" spans="1:10" ht="31.5" customHeight="1">
      <c r="A61" s="10" t="s">
        <v>76</v>
      </c>
      <c r="B61" s="11" t="s">
        <v>12</v>
      </c>
      <c r="C61" s="11"/>
      <c r="D61" s="12">
        <v>7953287.5</v>
      </c>
      <c r="E61" s="12">
        <v>8955515.1999999993</v>
      </c>
      <c r="F61" s="12">
        <f>F62+F63+F64+F65+F66</f>
        <v>8545033.6999999993</v>
      </c>
      <c r="G61" s="6">
        <v>6664084790.8000002</v>
      </c>
      <c r="H61" s="17">
        <f t="shared" si="0"/>
        <v>-591746.19999999925</v>
      </c>
      <c r="I61" s="22">
        <f t="shared" si="1"/>
        <v>410481.5</v>
      </c>
      <c r="J61" s="23">
        <f t="shared" si="2"/>
        <v>95.416439022960958</v>
      </c>
    </row>
    <row r="62" spans="1:10" ht="15">
      <c r="A62" s="13" t="s">
        <v>77</v>
      </c>
      <c r="B62" s="14" t="s">
        <v>12</v>
      </c>
      <c r="C62" s="14" t="s">
        <v>16</v>
      </c>
      <c r="D62" s="15">
        <v>136795.4</v>
      </c>
      <c r="E62" s="15">
        <v>132995.4</v>
      </c>
      <c r="F62" s="15">
        <v>132408.29999999999</v>
      </c>
      <c r="G62" s="7">
        <v>133393160.72</v>
      </c>
      <c r="H62" s="18">
        <f t="shared" si="0"/>
        <v>4387.1000000000058</v>
      </c>
      <c r="I62" s="24">
        <f t="shared" si="1"/>
        <v>587.10000000000582</v>
      </c>
      <c r="J62" s="25">
        <f t="shared" si="2"/>
        <v>99.558556160589006</v>
      </c>
    </row>
    <row r="63" spans="1:10" ht="15">
      <c r="A63" s="13" t="s">
        <v>78</v>
      </c>
      <c r="B63" s="14" t="s">
        <v>12</v>
      </c>
      <c r="C63" s="14" t="s">
        <v>20</v>
      </c>
      <c r="D63" s="15">
        <v>1631948</v>
      </c>
      <c r="E63" s="15">
        <v>1658355</v>
      </c>
      <c r="F63" s="15">
        <v>1642756.5</v>
      </c>
      <c r="G63" s="7">
        <v>1224848721.3599999</v>
      </c>
      <c r="H63" s="18">
        <f t="shared" si="0"/>
        <v>-10808.5</v>
      </c>
      <c r="I63" s="24">
        <f t="shared" si="1"/>
        <v>15598.5</v>
      </c>
      <c r="J63" s="25">
        <f t="shared" si="2"/>
        <v>99.059399223929731</v>
      </c>
    </row>
    <row r="64" spans="1:10" ht="15">
      <c r="A64" s="13" t="s">
        <v>79</v>
      </c>
      <c r="B64" s="14" t="s">
        <v>12</v>
      </c>
      <c r="C64" s="14" t="s">
        <v>7</v>
      </c>
      <c r="D64" s="15">
        <v>5006443</v>
      </c>
      <c r="E64" s="15">
        <v>5534706.7000000002</v>
      </c>
      <c r="F64" s="15">
        <v>5171458.8</v>
      </c>
      <c r="G64" s="7">
        <v>4239759982.0700002</v>
      </c>
      <c r="H64" s="18">
        <f t="shared" si="0"/>
        <v>-165015.79999999981</v>
      </c>
      <c r="I64" s="24">
        <f t="shared" si="1"/>
        <v>363247.90000000037</v>
      </c>
      <c r="J64" s="25">
        <f t="shared" si="2"/>
        <v>93.436907867222658</v>
      </c>
    </row>
    <row r="65" spans="1:10" ht="15">
      <c r="A65" s="13" t="s">
        <v>80</v>
      </c>
      <c r="B65" s="14" t="s">
        <v>12</v>
      </c>
      <c r="C65" s="14" t="s">
        <v>8</v>
      </c>
      <c r="D65" s="15">
        <v>989290.5</v>
      </c>
      <c r="E65" s="15">
        <v>1432025.5</v>
      </c>
      <c r="F65" s="15">
        <v>1406750.2</v>
      </c>
      <c r="G65" s="7">
        <v>674039508.88</v>
      </c>
      <c r="H65" s="18">
        <f t="shared" si="0"/>
        <v>-417459.69999999995</v>
      </c>
      <c r="I65" s="24">
        <f t="shared" si="1"/>
        <v>25275.300000000047</v>
      </c>
      <c r="J65" s="25">
        <f t="shared" si="2"/>
        <v>98.234996513679405</v>
      </c>
    </row>
    <row r="66" spans="1:10" ht="30">
      <c r="A66" s="13" t="s">
        <v>81</v>
      </c>
      <c r="B66" s="14" t="s">
        <v>12</v>
      </c>
      <c r="C66" s="14" t="s">
        <v>10</v>
      </c>
      <c r="D66" s="15">
        <v>188810.6</v>
      </c>
      <c r="E66" s="15">
        <v>197432.6</v>
      </c>
      <c r="F66" s="15">
        <v>191659.9</v>
      </c>
      <c r="G66" s="7">
        <v>392043367.76999998</v>
      </c>
      <c r="H66" s="18">
        <f t="shared" si="0"/>
        <v>-2849.2999999999884</v>
      </c>
      <c r="I66" s="24">
        <f t="shared" si="1"/>
        <v>5772.7000000000116</v>
      </c>
      <c r="J66" s="25">
        <f t="shared" si="2"/>
        <v>97.076116102406587</v>
      </c>
    </row>
    <row r="67" spans="1:10" ht="31.5" customHeight="1">
      <c r="A67" s="10" t="s">
        <v>82</v>
      </c>
      <c r="B67" s="11" t="s">
        <v>14</v>
      </c>
      <c r="C67" s="11"/>
      <c r="D67" s="12">
        <v>618540.19999999995</v>
      </c>
      <c r="E67" s="12">
        <v>393419.6</v>
      </c>
      <c r="F67" s="12">
        <f>F68+F69+F70+F71</f>
        <v>389628.2</v>
      </c>
      <c r="G67" s="6">
        <v>721701621.00999999</v>
      </c>
      <c r="H67" s="17">
        <f t="shared" si="0"/>
        <v>228911.99999999994</v>
      </c>
      <c r="I67" s="22">
        <f t="shared" si="1"/>
        <v>3791.3999999999651</v>
      </c>
      <c r="J67" s="23">
        <f t="shared" si="2"/>
        <v>99.036296107260554</v>
      </c>
    </row>
    <row r="68" spans="1:10" ht="15">
      <c r="A68" s="13" t="s">
        <v>83</v>
      </c>
      <c r="B68" s="14" t="s">
        <v>14</v>
      </c>
      <c r="C68" s="14" t="s">
        <v>16</v>
      </c>
      <c r="D68" s="15">
        <v>445801.7</v>
      </c>
      <c r="E68" s="15">
        <v>162039.5</v>
      </c>
      <c r="F68" s="15">
        <v>160357.9</v>
      </c>
      <c r="G68" s="7">
        <v>385148628.82999998</v>
      </c>
      <c r="H68" s="18">
        <f t="shared" si="0"/>
        <v>285443.80000000005</v>
      </c>
      <c r="I68" s="24">
        <f t="shared" si="1"/>
        <v>1681.6000000000058</v>
      </c>
      <c r="J68" s="25">
        <f t="shared" si="2"/>
        <v>98.962228345557719</v>
      </c>
    </row>
    <row r="69" spans="1:10" ht="15">
      <c r="A69" s="13" t="s">
        <v>84</v>
      </c>
      <c r="B69" s="14" t="s">
        <v>14</v>
      </c>
      <c r="C69" s="14" t="s">
        <v>20</v>
      </c>
      <c r="D69" s="15">
        <v>105340.5</v>
      </c>
      <c r="E69" s="15">
        <v>155638.29999999999</v>
      </c>
      <c r="F69" s="15">
        <v>154568.6</v>
      </c>
      <c r="G69" s="7">
        <v>268623511.27999997</v>
      </c>
      <c r="H69" s="18">
        <f t="shared" si="0"/>
        <v>-49228.100000000006</v>
      </c>
      <c r="I69" s="24">
        <f t="shared" si="1"/>
        <v>1069.6999999999825</v>
      </c>
      <c r="J69" s="25">
        <f t="shared" si="2"/>
        <v>99.312701308097047</v>
      </c>
    </row>
    <row r="70" spans="1:10" ht="15">
      <c r="A70" s="13" t="s">
        <v>85</v>
      </c>
      <c r="B70" s="14" t="s">
        <v>14</v>
      </c>
      <c r="C70" s="14" t="s">
        <v>7</v>
      </c>
      <c r="D70" s="15">
        <v>50370.400000000001</v>
      </c>
      <c r="E70" s="15">
        <v>56541</v>
      </c>
      <c r="F70" s="15">
        <v>56258.400000000001</v>
      </c>
      <c r="G70" s="7">
        <v>51570862</v>
      </c>
      <c r="H70" s="18">
        <f t="shared" si="0"/>
        <v>-5888</v>
      </c>
      <c r="I70" s="24">
        <f t="shared" si="1"/>
        <v>282.59999999999854</v>
      </c>
      <c r="J70" s="25">
        <f t="shared" si="2"/>
        <v>99.500185705947899</v>
      </c>
    </row>
    <row r="71" spans="1:10" ht="32.1" customHeight="1">
      <c r="A71" s="13" t="s">
        <v>86</v>
      </c>
      <c r="B71" s="14" t="s">
        <v>14</v>
      </c>
      <c r="C71" s="14" t="s">
        <v>9</v>
      </c>
      <c r="D71" s="15">
        <v>17027.599999999999</v>
      </c>
      <c r="E71" s="15">
        <v>19200.8</v>
      </c>
      <c r="F71" s="15">
        <v>18443.3</v>
      </c>
      <c r="G71" s="7">
        <v>16358578.9</v>
      </c>
      <c r="H71" s="18">
        <f t="shared" si="0"/>
        <v>-1415.7000000000007</v>
      </c>
      <c r="I71" s="24">
        <f t="shared" si="1"/>
        <v>757.5</v>
      </c>
      <c r="J71" s="25">
        <f t="shared" si="2"/>
        <v>96.054851881171615</v>
      </c>
    </row>
    <row r="72" spans="1:10" ht="29.1" customHeight="1">
      <c r="A72" s="10" t="s">
        <v>87</v>
      </c>
      <c r="B72" s="11" t="s">
        <v>19</v>
      </c>
      <c r="C72" s="11"/>
      <c r="D72" s="12">
        <v>207369.1</v>
      </c>
      <c r="E72" s="12">
        <v>210757.1</v>
      </c>
      <c r="F72" s="12">
        <f>F73+F74+F75</f>
        <v>209808.8</v>
      </c>
      <c r="G72" s="6">
        <v>183010112.75999999</v>
      </c>
      <c r="H72" s="17">
        <f t="shared" ref="H72:H81" si="3">D72-F72</f>
        <v>-2439.6999999999825</v>
      </c>
      <c r="I72" s="22">
        <f t="shared" ref="I72:I81" si="4">E72-F72</f>
        <v>948.30000000001746</v>
      </c>
      <c r="J72" s="23">
        <f t="shared" ref="J72:J81" si="5">F72*100/E72</f>
        <v>99.550050745621377</v>
      </c>
    </row>
    <row r="73" spans="1:10" ht="15">
      <c r="A73" s="13" t="s">
        <v>88</v>
      </c>
      <c r="B73" s="14" t="s">
        <v>19</v>
      </c>
      <c r="C73" s="14" t="s">
        <v>16</v>
      </c>
      <c r="D73" s="15">
        <v>80341.5</v>
      </c>
      <c r="E73" s="15">
        <v>80341.5</v>
      </c>
      <c r="F73" s="15">
        <v>80341.5</v>
      </c>
      <c r="G73" s="7">
        <v>69180452</v>
      </c>
      <c r="H73" s="18">
        <f t="shared" si="3"/>
        <v>0</v>
      </c>
      <c r="I73" s="24">
        <f t="shared" si="4"/>
        <v>0</v>
      </c>
      <c r="J73" s="25">
        <f t="shared" si="5"/>
        <v>100</v>
      </c>
    </row>
    <row r="74" spans="1:10" ht="15">
      <c r="A74" s="13" t="s">
        <v>89</v>
      </c>
      <c r="B74" s="14" t="s">
        <v>19</v>
      </c>
      <c r="C74" s="14" t="s">
        <v>20</v>
      </c>
      <c r="D74" s="15">
        <v>110473.7</v>
      </c>
      <c r="E74" s="15">
        <v>110473.7</v>
      </c>
      <c r="F74" s="15">
        <v>110435.5</v>
      </c>
      <c r="G74" s="7">
        <v>101583615.59999999</v>
      </c>
      <c r="H74" s="18">
        <f t="shared" si="3"/>
        <v>38.19999999999709</v>
      </c>
      <c r="I74" s="24">
        <f t="shared" si="4"/>
        <v>38.19999999999709</v>
      </c>
      <c r="J74" s="25">
        <f t="shared" si="5"/>
        <v>99.965421634289427</v>
      </c>
    </row>
    <row r="75" spans="1:10" ht="30">
      <c r="A75" s="13" t="s">
        <v>90</v>
      </c>
      <c r="B75" s="14" t="s">
        <v>19</v>
      </c>
      <c r="C75" s="14" t="s">
        <v>8</v>
      </c>
      <c r="D75" s="15">
        <v>16553.900000000001</v>
      </c>
      <c r="E75" s="15">
        <v>19941.900000000001</v>
      </c>
      <c r="F75" s="15">
        <v>19031.8</v>
      </c>
      <c r="G75" s="7">
        <v>12246045.16</v>
      </c>
      <c r="H75" s="18">
        <f t="shared" si="3"/>
        <v>-2477.8999999999978</v>
      </c>
      <c r="I75" s="24">
        <f t="shared" si="4"/>
        <v>910.10000000000218</v>
      </c>
      <c r="J75" s="25">
        <f t="shared" si="5"/>
        <v>95.436242283834531</v>
      </c>
    </row>
    <row r="76" spans="1:10" ht="51.75" customHeight="1">
      <c r="A76" s="10" t="s">
        <v>0</v>
      </c>
      <c r="B76" s="11" t="s">
        <v>13</v>
      </c>
      <c r="C76" s="11"/>
      <c r="D76" s="12">
        <v>2282837.2999999998</v>
      </c>
      <c r="E76" s="12">
        <v>1667537.3</v>
      </c>
      <c r="F76" s="12">
        <f>F77</f>
        <v>1667535.1</v>
      </c>
      <c r="G76" s="6">
        <v>1014665674.37</v>
      </c>
      <c r="H76" s="17">
        <f t="shared" si="3"/>
        <v>615302.19999999972</v>
      </c>
      <c r="I76" s="22">
        <f t="shared" si="4"/>
        <v>2.1999999999534339</v>
      </c>
      <c r="J76" s="23">
        <f t="shared" si="5"/>
        <v>99.999868068918161</v>
      </c>
    </row>
    <row r="77" spans="1:10" ht="30">
      <c r="A77" s="13" t="s">
        <v>1</v>
      </c>
      <c r="B77" s="14" t="s">
        <v>13</v>
      </c>
      <c r="C77" s="14" t="s">
        <v>16</v>
      </c>
      <c r="D77" s="15">
        <v>2282837.2999999998</v>
      </c>
      <c r="E77" s="15">
        <v>1667537.3</v>
      </c>
      <c r="F77" s="15">
        <v>1667535.1</v>
      </c>
      <c r="G77" s="7">
        <v>1014665674.37</v>
      </c>
      <c r="H77" s="18">
        <f t="shared" si="3"/>
        <v>615302.19999999972</v>
      </c>
      <c r="I77" s="24">
        <f t="shared" si="4"/>
        <v>2.1999999999534339</v>
      </c>
      <c r="J77" s="25">
        <f t="shared" si="5"/>
        <v>99.999868068918161</v>
      </c>
    </row>
    <row r="78" spans="1:10" ht="78.95" customHeight="1">
      <c r="A78" s="10" t="s">
        <v>2</v>
      </c>
      <c r="B78" s="11" t="s">
        <v>15</v>
      </c>
      <c r="C78" s="11"/>
      <c r="D78" s="12">
        <v>1355247.5</v>
      </c>
      <c r="E78" s="12">
        <v>1719913.6</v>
      </c>
      <c r="F78" s="12">
        <f>F79+F80+F81</f>
        <v>1718427.1999999997</v>
      </c>
      <c r="G78" s="6">
        <v>1253106464.76</v>
      </c>
      <c r="H78" s="17">
        <f t="shared" si="3"/>
        <v>-363179.69999999972</v>
      </c>
      <c r="I78" s="22">
        <f t="shared" si="4"/>
        <v>1486.4000000003725</v>
      </c>
      <c r="J78" s="23">
        <f t="shared" si="5"/>
        <v>99.913577054103158</v>
      </c>
    </row>
    <row r="79" spans="1:10" ht="50.45" customHeight="1">
      <c r="A79" s="13" t="s">
        <v>3</v>
      </c>
      <c r="B79" s="14" t="s">
        <v>15</v>
      </c>
      <c r="C79" s="14" t="s">
        <v>16</v>
      </c>
      <c r="D79" s="15">
        <v>907376.2</v>
      </c>
      <c r="E79" s="15">
        <v>907376.2</v>
      </c>
      <c r="F79" s="15">
        <v>907376.2</v>
      </c>
      <c r="G79" s="7">
        <v>621129515.5</v>
      </c>
      <c r="H79" s="18">
        <f t="shared" si="3"/>
        <v>0</v>
      </c>
      <c r="I79" s="24">
        <f t="shared" si="4"/>
        <v>0</v>
      </c>
      <c r="J79" s="25">
        <f t="shared" si="5"/>
        <v>100</v>
      </c>
    </row>
    <row r="80" spans="1:10" ht="17.45" customHeight="1">
      <c r="A80" s="13" t="s">
        <v>4</v>
      </c>
      <c r="B80" s="14" t="s">
        <v>15</v>
      </c>
      <c r="C80" s="14" t="s">
        <v>20</v>
      </c>
      <c r="D80" s="15">
        <v>386711.5</v>
      </c>
      <c r="E80" s="15">
        <v>743549.7</v>
      </c>
      <c r="F80" s="15">
        <v>742309.6</v>
      </c>
      <c r="G80" s="7">
        <v>506310950</v>
      </c>
      <c r="H80" s="18">
        <f t="shared" si="3"/>
        <v>-355598.1</v>
      </c>
      <c r="I80" s="24">
        <f t="shared" si="4"/>
        <v>1240.0999999999767</v>
      </c>
      <c r="J80" s="25">
        <f t="shared" si="5"/>
        <v>99.833218949587376</v>
      </c>
    </row>
    <row r="81" spans="1:10" ht="35.1" customHeight="1">
      <c r="A81" s="13" t="s">
        <v>5</v>
      </c>
      <c r="B81" s="14" t="s">
        <v>15</v>
      </c>
      <c r="C81" s="14" t="s">
        <v>7</v>
      </c>
      <c r="D81" s="15">
        <v>61159.8</v>
      </c>
      <c r="E81" s="15">
        <v>68987.7</v>
      </c>
      <c r="F81" s="15">
        <v>68741.399999999994</v>
      </c>
      <c r="G81" s="7">
        <v>125665999.26000001</v>
      </c>
      <c r="H81" s="18">
        <f t="shared" si="3"/>
        <v>-7581.5999999999913</v>
      </c>
      <c r="I81" s="24">
        <f t="shared" si="4"/>
        <v>246.30000000000291</v>
      </c>
      <c r="J81" s="25">
        <f t="shared" si="5"/>
        <v>99.642979835535897</v>
      </c>
    </row>
    <row r="82" spans="1:10" ht="15">
      <c r="A82" s="4"/>
      <c r="B82" s="5"/>
      <c r="C82" s="5"/>
      <c r="D82" s="16"/>
      <c r="E82" s="16"/>
      <c r="F82" s="16"/>
    </row>
  </sheetData>
  <mergeCells count="4">
    <mergeCell ref="A2:F2"/>
    <mergeCell ref="A3:F3"/>
    <mergeCell ref="A4:F4"/>
    <mergeCell ref="A5:J5"/>
  </mergeCells>
  <phoneticPr fontId="0" type="noConversion"/>
  <pageMargins left="0.62992125984251968" right="0.59055118110236227" top="0.59055118110236227" bottom="0.70866141732283472" header="0.31496062992125984" footer="0.43307086614173229"/>
  <pageSetup paperSize="9" scale="43" firstPageNumber="247" fitToHeight="3" orientation="portrait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Пьянникова Светлана Александровна</cp:lastModifiedBy>
  <cp:lastPrinted>2016-05-17T11:54:19Z</cp:lastPrinted>
  <dcterms:created xsi:type="dcterms:W3CDTF">2014-03-14T11:08:18Z</dcterms:created>
  <dcterms:modified xsi:type="dcterms:W3CDTF">2016-05-18T04:47:36Z</dcterms:modified>
</cp:coreProperties>
</file>