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Расходы!$E$1:$E$78</definedName>
    <definedName name="_xlnm.Print_Titles" localSheetId="0">Расходы!$7:$7</definedName>
  </definedNames>
  <calcPr calcId="124519"/>
</workbook>
</file>

<file path=xl/calcChain.xml><?xml version="1.0" encoding="utf-8"?>
<calcChain xmlns="http://schemas.openxmlformats.org/spreadsheetml/2006/main">
  <c r="E25" i="2"/>
  <c r="D9"/>
  <c r="D8" s="1"/>
  <c r="E9"/>
  <c r="D75"/>
  <c r="E75"/>
  <c r="G75" s="1"/>
  <c r="D73"/>
  <c r="D69"/>
  <c r="D64"/>
  <c r="D58"/>
  <c r="G58" s="1"/>
  <c r="D51"/>
  <c r="D48"/>
  <c r="D41"/>
  <c r="D38"/>
  <c r="E38"/>
  <c r="G38" s="1"/>
  <c r="D33"/>
  <c r="D25"/>
  <c r="D20"/>
  <c r="D17"/>
  <c r="G11"/>
  <c r="G12"/>
  <c r="G13"/>
  <c r="G14"/>
  <c r="G15"/>
  <c r="G16"/>
  <c r="G18"/>
  <c r="G19"/>
  <c r="G21"/>
  <c r="G22"/>
  <c r="G23"/>
  <c r="G24"/>
  <c r="G26"/>
  <c r="G27"/>
  <c r="G28"/>
  <c r="G29"/>
  <c r="G30"/>
  <c r="G31"/>
  <c r="G32"/>
  <c r="G34"/>
  <c r="G35"/>
  <c r="G36"/>
  <c r="G37"/>
  <c r="G39"/>
  <c r="G40"/>
  <c r="G42"/>
  <c r="G43"/>
  <c r="G44"/>
  <c r="G45"/>
  <c r="G46"/>
  <c r="G47"/>
  <c r="G49"/>
  <c r="G50"/>
  <c r="G52"/>
  <c r="G53"/>
  <c r="G54"/>
  <c r="G55"/>
  <c r="G56"/>
  <c r="G57"/>
  <c r="G59"/>
  <c r="G60"/>
  <c r="G61"/>
  <c r="G62"/>
  <c r="G63"/>
  <c r="G65"/>
  <c r="G66"/>
  <c r="G67"/>
  <c r="G68"/>
  <c r="G70"/>
  <c r="G71"/>
  <c r="G72"/>
  <c r="G74"/>
  <c r="G76"/>
  <c r="G77"/>
  <c r="G10"/>
  <c r="E41"/>
  <c r="E51"/>
  <c r="E64"/>
  <c r="G64" s="1"/>
  <c r="E17"/>
  <c r="E20"/>
  <c r="E33"/>
  <c r="E48"/>
  <c r="G48" s="1"/>
  <c r="E58"/>
  <c r="E69"/>
  <c r="E73"/>
  <c r="G73"/>
  <c r="G69"/>
  <c r="G51"/>
  <c r="G41"/>
  <c r="G33"/>
  <c r="G25"/>
  <c r="G17"/>
  <c r="G20"/>
  <c r="G9"/>
  <c r="E8" l="1"/>
  <c r="G8" s="1"/>
</calcChain>
</file>

<file path=xl/sharedStrings.xml><?xml version="1.0" encoding="utf-8"?>
<sst xmlns="http://schemas.openxmlformats.org/spreadsheetml/2006/main" count="253" uniqueCount="143">
  <si>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</si>
  <si>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</si>
  <si>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</si>
  <si>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</si>
  <si>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</si>
  <si>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</si>
  <si>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</si>
  <si>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</si>
  <si>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</si>
  <si>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</si>
  <si>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</si>
  <si>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</si>
  <si>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</si>
  <si>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</si>
  <si>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</si>
  <si>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</si>
  <si>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</si>
  <si>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</si>
  <si>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</si>
  <si>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</si>
  <si>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</si>
  <si>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</si>
  <si>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</si>
  <si>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</si>
  <si>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</si>
  <si>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</si>
  <si>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</si>
  <si>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</si>
  <si>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</si>
  <si>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</si>
  <si>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</si>
  <si>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</si>
  <si>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</si>
  <si>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</si>
  <si>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</si>
  <si>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</si>
  <si>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</si>
  <si>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</si>
  <si>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</si>
  <si>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</si>
  <si>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</si>
  <si>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</si>
  <si>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</si>
  <si>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</si>
  <si>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</si>
  <si>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</si>
  <si>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</si>
  <si>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</si>
  <si>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</si>
  <si>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</si>
  <si>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</si>
  <si>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</si>
  <si>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</si>
  <si>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</si>
  <si>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</si>
  <si>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</si>
  <si>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</si>
  <si>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</si>
  <si>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</si>
  <si>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</si>
  <si>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</si>
  <si>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</si>
  <si>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</si>
  <si>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</si>
  <si>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</si>
  <si>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</si>
  <si>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</si>
  <si>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</si>
  <si>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</si>
  <si>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</si>
  <si>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</si>
  <si>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</si>
  <si>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</si>
  <si>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</si>
  <si>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</si>
  <si>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</si>
  <si>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</si>
  <si>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</si>
  <si>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</si>
  <si>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</si>
  <si>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</si>
  <si>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</si>
  <si>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</si>
  <si>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</si>
  <si>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</si>
  <si>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</si>
  <si>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</si>
  <si>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</si>
  <si>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Исполнено на 01.04.2015</t>
  </si>
  <si>
    <t>Исполнено на 01.04.2016</t>
  </si>
  <si>
    <t>Отклонение</t>
  </si>
  <si>
    <t>Сведения о произведенных  расходах областного бюджета</t>
  </si>
  <si>
    <t>498,9</t>
  </si>
  <si>
    <t>20290,3</t>
  </si>
  <si>
    <t>65697,6</t>
  </si>
  <si>
    <t>21148,0</t>
  </si>
  <si>
    <t>5457,9</t>
  </si>
  <si>
    <t>243308,3</t>
  </si>
  <si>
    <t>10655,4</t>
  </si>
  <si>
    <t>3,6</t>
  </si>
  <si>
    <t>26317,4</t>
  </si>
  <si>
    <t>81140,0</t>
  </si>
  <si>
    <t>3079,4</t>
  </si>
  <si>
    <t>56433,2</t>
  </si>
  <si>
    <t>615602,3</t>
  </si>
  <si>
    <t>8792,4</t>
  </si>
  <si>
    <t>125663,8</t>
  </si>
  <si>
    <t>151712,2</t>
  </si>
  <si>
    <t>497238,8</t>
  </si>
  <si>
    <t>114396,3</t>
  </si>
  <si>
    <t>15625,0</t>
  </si>
  <si>
    <t>17121,5</t>
  </si>
  <si>
    <t>399,6</t>
  </si>
  <si>
    <t>10150,7</t>
  </si>
  <si>
    <t>601574,1</t>
  </si>
  <si>
    <t>1535382,4</t>
  </si>
  <si>
    <t>279135,0</t>
  </si>
  <si>
    <t>15064,3</t>
  </si>
  <si>
    <t>6082,8</t>
  </si>
  <si>
    <t>53846,8</t>
  </si>
  <si>
    <t>100500,8</t>
  </si>
  <si>
    <t>6178,9</t>
  </si>
  <si>
    <t>424839,3</t>
  </si>
  <si>
    <t>17162,0</t>
  </si>
  <si>
    <t>5373,0</t>
  </si>
  <si>
    <t>41129,4</t>
  </si>
  <si>
    <t>33600,0</t>
  </si>
  <si>
    <t>1262345,0</t>
  </si>
  <si>
    <t>32673,4</t>
  </si>
  <si>
    <t>305122,7</t>
  </si>
  <si>
    <t>1629826,1</t>
  </si>
  <si>
    <t>291478,3</t>
  </si>
  <si>
    <t>33628,4</t>
  </si>
  <si>
    <t>43763,9</t>
  </si>
  <si>
    <t>33838,9</t>
  </si>
  <si>
    <t>10417,0</t>
  </si>
  <si>
    <t>2887,9</t>
  </si>
  <si>
    <t>13417,4</t>
  </si>
  <si>
    <t>18843,3</t>
  </si>
  <si>
    <t>2887,8</t>
  </si>
  <si>
    <t>364822,0</t>
  </si>
  <si>
    <t>534653,1</t>
  </si>
  <si>
    <t>126074,5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</si>
</sst>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name val="Arial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31">
    <xf numFmtId="0" fontId="0" fillId="2" borderId="0" xfId="0"/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shrinkToFit="1"/>
    </xf>
    <xf numFmtId="0" fontId="5" fillId="2" borderId="0" xfId="0" applyFont="1" applyBorder="1" applyAlignment="1">
      <alignment horizontal="center"/>
    </xf>
    <xf numFmtId="0" fontId="5" fillId="2" borderId="0" xfId="0" applyFont="1" applyBorder="1"/>
    <xf numFmtId="4" fontId="7" fillId="2" borderId="0" xfId="0" applyNumberFormat="1" applyFont="1" applyFill="1" applyBorder="1" applyAlignment="1">
      <alignment horizontal="center" shrinkToFit="1"/>
    </xf>
    <xf numFmtId="4" fontId="5" fillId="2" borderId="0" xfId="0" applyNumberFormat="1" applyFont="1" applyFill="1" applyBorder="1" applyAlignment="1">
      <alignment horizontal="center" shrinkToFit="1"/>
    </xf>
    <xf numFmtId="0" fontId="8" fillId="2" borderId="0" xfId="0" applyFont="1" applyFill="1"/>
    <xf numFmtId="0" fontId="8" fillId="2" borderId="0" xfId="0" applyFont="1" applyFill="1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6" fillId="2" borderId="0" xfId="0" applyFont="1" applyAlignment="1">
      <alignment horizontal="right"/>
    </xf>
    <xf numFmtId="164" fontId="7" fillId="2" borderId="0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0" fillId="2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shrinkToFit="1"/>
    </xf>
    <xf numFmtId="0" fontId="9" fillId="2" borderId="1" xfId="0" applyFont="1" applyBorder="1" applyAlignment="1">
      <alignment horizontal="center" wrapText="1"/>
    </xf>
    <xf numFmtId="0" fontId="0" fillId="2" borderId="0" xfId="0" applyAlignment="1">
      <alignment horizontal="left"/>
    </xf>
    <xf numFmtId="165" fontId="0" fillId="2" borderId="0" xfId="0" applyNumberFormat="1" applyAlignment="1">
      <alignment horizontal="center"/>
    </xf>
    <xf numFmtId="165" fontId="0" fillId="2" borderId="0" xfId="0" applyNumberFormat="1" applyAlignment="1">
      <alignment horizontal="left"/>
    </xf>
    <xf numFmtId="164" fontId="0" fillId="2" borderId="0" xfId="0" applyNumberFormat="1"/>
    <xf numFmtId="164" fontId="5" fillId="2" borderId="0" xfId="0" applyNumberFormat="1" applyFont="1" applyFill="1" applyBorder="1" applyAlignment="1">
      <alignment horizontal="center" shrinkToFit="1"/>
    </xf>
    <xf numFmtId="49" fontId="5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"/>
  <sheetViews>
    <sheetView tabSelected="1" workbookViewId="0">
      <selection activeCell="E76" sqref="E76:E77"/>
    </sheetView>
  </sheetViews>
  <sheetFormatPr defaultRowHeight="12.75"/>
  <cols>
    <col min="1" max="1" width="43.28515625" customWidth="1"/>
    <col min="2" max="2" width="15.7109375" customWidth="1"/>
    <col min="3" max="3" width="15.28515625" customWidth="1"/>
    <col min="4" max="4" width="23" customWidth="1"/>
    <col min="5" max="5" width="19.7109375" customWidth="1"/>
    <col min="6" max="6" width="14.42578125" hidden="1" customWidth="1"/>
    <col min="7" max="7" width="17.42578125" customWidth="1"/>
  </cols>
  <sheetData>
    <row r="1" spans="1:9" ht="14.25">
      <c r="A1" s="1"/>
      <c r="B1" s="2"/>
      <c r="C1" s="15"/>
      <c r="D1" s="15"/>
      <c r="E1" s="15"/>
      <c r="F1" s="16"/>
    </row>
    <row r="2" spans="1:9">
      <c r="A2" s="1"/>
      <c r="B2" s="2"/>
      <c r="C2" s="2"/>
      <c r="D2" s="2"/>
      <c r="E2" s="3"/>
    </row>
    <row r="3" spans="1:9" ht="93.75" customHeight="1">
      <c r="A3" s="30" t="s">
        <v>91</v>
      </c>
      <c r="B3" s="30"/>
      <c r="C3" s="30"/>
      <c r="D3" s="30"/>
      <c r="E3" s="30"/>
      <c r="F3" s="30"/>
      <c r="G3" s="30"/>
    </row>
    <row r="4" spans="1:9" ht="18.75">
      <c r="A4" s="19"/>
      <c r="B4" s="14"/>
      <c r="C4" s="14"/>
      <c r="D4" s="14"/>
      <c r="E4" s="14"/>
      <c r="F4" s="20"/>
    </row>
    <row r="5" spans="1:9" ht="18.75">
      <c r="A5" s="13"/>
      <c r="B5" s="14"/>
      <c r="C5" s="14"/>
      <c r="D5" s="14"/>
      <c r="E5" s="14"/>
    </row>
    <row r="6" spans="1:9" ht="30" customHeight="1">
      <c r="A6" s="12"/>
      <c r="B6" s="12"/>
      <c r="C6" s="12"/>
      <c r="D6" s="12"/>
      <c r="E6" s="29" t="s">
        <v>22</v>
      </c>
      <c r="F6" s="29"/>
    </row>
    <row r="7" spans="1:9" ht="51.95" customHeight="1">
      <c r="A7" s="18" t="s">
        <v>86</v>
      </c>
      <c r="B7" s="18" t="s">
        <v>20</v>
      </c>
      <c r="C7" s="18" t="s">
        <v>21</v>
      </c>
      <c r="D7" s="21" t="s">
        <v>88</v>
      </c>
      <c r="E7" s="21" t="s">
        <v>89</v>
      </c>
      <c r="G7" s="23" t="s">
        <v>90</v>
      </c>
    </row>
    <row r="8" spans="1:9" ht="35.25" customHeight="1">
      <c r="A8" s="4" t="s">
        <v>5</v>
      </c>
      <c r="B8" s="5"/>
      <c r="C8" s="5"/>
      <c r="D8" s="17">
        <f>D9+D17+D20+D25+D33+D38+D41+D48+D51+D58+D64+D69+D73+D75</f>
        <v>9917281.0999999996</v>
      </c>
      <c r="E8" s="17">
        <f>E9+E17+E20+E25+E33+E38+E41+E48+E51+E58+E64+E69+E73+E75</f>
        <v>10709082.4</v>
      </c>
      <c r="F8" s="10">
        <v>40668985408.440002</v>
      </c>
      <c r="G8" s="25">
        <f>E8-D8</f>
        <v>791801.30000000075</v>
      </c>
      <c r="H8" s="24"/>
      <c r="I8" s="27"/>
    </row>
    <row r="9" spans="1:9" ht="23.45" customHeight="1">
      <c r="A9" s="4" t="s">
        <v>70</v>
      </c>
      <c r="B9" s="5" t="s">
        <v>15</v>
      </c>
      <c r="C9" s="5"/>
      <c r="D9" s="17">
        <f>D10+D11+D12+D13+D14+D15+D16</f>
        <v>356401</v>
      </c>
      <c r="E9" s="17">
        <f>E10+E11+E12+E13+E14+E15+E16</f>
        <v>340134.1</v>
      </c>
      <c r="F9" s="10">
        <v>1424191683.5899999</v>
      </c>
      <c r="G9" s="25">
        <f t="shared" ref="G9:G68" si="0">E9-D9</f>
        <v>-16266.900000000023</v>
      </c>
      <c r="H9" s="24"/>
    </row>
    <row r="10" spans="1:9" ht="74.099999999999994" customHeight="1">
      <c r="A10" s="6" t="s">
        <v>87</v>
      </c>
      <c r="B10" s="7" t="s">
        <v>15</v>
      </c>
      <c r="C10" s="7" t="s">
        <v>19</v>
      </c>
      <c r="D10" s="7" t="s">
        <v>92</v>
      </c>
      <c r="E10" s="28">
        <v>634.5</v>
      </c>
      <c r="F10" s="10"/>
      <c r="G10" s="25">
        <f t="shared" si="0"/>
        <v>135.60000000000002</v>
      </c>
      <c r="H10" s="24"/>
    </row>
    <row r="11" spans="1:9" ht="72.95" customHeight="1">
      <c r="A11" s="6" t="s">
        <v>27</v>
      </c>
      <c r="B11" s="22" t="s">
        <v>15</v>
      </c>
      <c r="C11" s="7" t="s">
        <v>6</v>
      </c>
      <c r="D11" s="7" t="s">
        <v>93</v>
      </c>
      <c r="E11" s="28">
        <v>17884.099999999999</v>
      </c>
      <c r="F11" s="11">
        <v>71910356.319999993</v>
      </c>
      <c r="G11" s="25">
        <f t="shared" si="0"/>
        <v>-2406.2000000000007</v>
      </c>
      <c r="H11" s="24"/>
    </row>
    <row r="12" spans="1:9" ht="80.099999999999994" customHeight="1">
      <c r="A12" s="6" t="s">
        <v>28</v>
      </c>
      <c r="B12" s="7" t="s">
        <v>15</v>
      </c>
      <c r="C12" s="7" t="s">
        <v>7</v>
      </c>
      <c r="D12" s="7" t="s">
        <v>94</v>
      </c>
      <c r="E12" s="28">
        <v>64287.6</v>
      </c>
      <c r="F12" s="11">
        <v>396227604.81999999</v>
      </c>
      <c r="G12" s="25">
        <f t="shared" si="0"/>
        <v>-1410.0000000000073</v>
      </c>
      <c r="H12" s="24"/>
    </row>
    <row r="13" spans="1:9" ht="15">
      <c r="A13" s="6" t="s">
        <v>29</v>
      </c>
      <c r="B13" s="7" t="s">
        <v>15</v>
      </c>
      <c r="C13" s="7" t="s">
        <v>8</v>
      </c>
      <c r="D13" s="7"/>
      <c r="E13" s="28">
        <v>10929.6</v>
      </c>
      <c r="F13" s="11">
        <v>191720</v>
      </c>
      <c r="G13" s="25">
        <f t="shared" si="0"/>
        <v>10929.6</v>
      </c>
      <c r="H13" s="24"/>
    </row>
    <row r="14" spans="1:9" ht="60.95" customHeight="1">
      <c r="A14" s="6" t="s">
        <v>30</v>
      </c>
      <c r="B14" s="7" t="s">
        <v>15</v>
      </c>
      <c r="C14" s="7" t="s">
        <v>9</v>
      </c>
      <c r="D14" s="7" t="s">
        <v>95</v>
      </c>
      <c r="E14" s="28">
        <v>21025.7</v>
      </c>
      <c r="F14" s="11">
        <v>120731654.66</v>
      </c>
      <c r="G14" s="25">
        <f t="shared" si="0"/>
        <v>-122.29999999999927</v>
      </c>
      <c r="H14" s="24"/>
    </row>
    <row r="15" spans="1:9" ht="37.5" customHeight="1">
      <c r="A15" s="6" t="s">
        <v>31</v>
      </c>
      <c r="B15" s="7" t="s">
        <v>15</v>
      </c>
      <c r="C15" s="7" t="s">
        <v>10</v>
      </c>
      <c r="D15" s="7" t="s">
        <v>96</v>
      </c>
      <c r="E15" s="28">
        <v>6216.3</v>
      </c>
      <c r="F15" s="11">
        <v>24777426.120000001</v>
      </c>
      <c r="G15" s="25">
        <f t="shared" si="0"/>
        <v>758.40000000000055</v>
      </c>
      <c r="H15" s="24"/>
    </row>
    <row r="16" spans="1:9" ht="22.5" customHeight="1">
      <c r="A16" s="6" t="s">
        <v>32</v>
      </c>
      <c r="B16" s="7" t="s">
        <v>15</v>
      </c>
      <c r="C16" s="7" t="s">
        <v>12</v>
      </c>
      <c r="D16" s="7" t="s">
        <v>97</v>
      </c>
      <c r="E16" s="28">
        <v>219156.3</v>
      </c>
      <c r="F16" s="11">
        <v>807252921.66999996</v>
      </c>
      <c r="G16" s="25">
        <f t="shared" si="0"/>
        <v>-24152</v>
      </c>
      <c r="H16" s="24"/>
    </row>
    <row r="17" spans="1:8" ht="25.5" customHeight="1">
      <c r="A17" s="4" t="s">
        <v>33</v>
      </c>
      <c r="B17" s="5" t="s">
        <v>19</v>
      </c>
      <c r="C17" s="5"/>
      <c r="D17" s="17">
        <f>D18+D19</f>
        <v>10659</v>
      </c>
      <c r="E17" s="17">
        <f>E18+E19</f>
        <v>10455.700000000001</v>
      </c>
      <c r="F17" s="10">
        <v>27601422.68</v>
      </c>
      <c r="G17" s="25">
        <f t="shared" si="0"/>
        <v>-203.29999999999927</v>
      </c>
      <c r="H17" s="24"/>
    </row>
    <row r="18" spans="1:8" ht="15">
      <c r="A18" s="6" t="s">
        <v>34</v>
      </c>
      <c r="B18" s="7" t="s">
        <v>19</v>
      </c>
      <c r="C18" s="7" t="s">
        <v>6</v>
      </c>
      <c r="D18" s="7" t="s">
        <v>98</v>
      </c>
      <c r="E18" s="28">
        <v>10439.700000000001</v>
      </c>
      <c r="F18" s="11">
        <v>22230531.989999998</v>
      </c>
      <c r="G18" s="25">
        <f t="shared" si="0"/>
        <v>-215.69999999999891</v>
      </c>
      <c r="H18" s="24"/>
    </row>
    <row r="19" spans="1:8" ht="15">
      <c r="A19" s="6" t="s">
        <v>35</v>
      </c>
      <c r="B19" s="7" t="s">
        <v>19</v>
      </c>
      <c r="C19" s="7" t="s">
        <v>7</v>
      </c>
      <c r="D19" s="7" t="s">
        <v>99</v>
      </c>
      <c r="E19" s="28">
        <v>16</v>
      </c>
      <c r="F19" s="11">
        <v>5370890.6900000004</v>
      </c>
      <c r="G19" s="25">
        <f t="shared" si="0"/>
        <v>12.4</v>
      </c>
      <c r="H19" s="24"/>
    </row>
    <row r="20" spans="1:8" ht="39" customHeight="1">
      <c r="A20" s="4" t="s">
        <v>36</v>
      </c>
      <c r="B20" s="5" t="s">
        <v>6</v>
      </c>
      <c r="C20" s="5"/>
      <c r="D20" s="17">
        <f>D21+D22+D23+D24</f>
        <v>110536.79999999999</v>
      </c>
      <c r="E20" s="17">
        <f>E21+E22+E23+E24</f>
        <v>140926.80000000002</v>
      </c>
      <c r="F20" s="10">
        <v>477949316.70999998</v>
      </c>
      <c r="G20" s="25">
        <f t="shared" si="0"/>
        <v>30390.000000000029</v>
      </c>
      <c r="H20" s="24"/>
    </row>
    <row r="21" spans="1:8" ht="23.25" customHeight="1">
      <c r="A21" s="6" t="s">
        <v>37</v>
      </c>
      <c r="B21" s="7" t="s">
        <v>6</v>
      </c>
      <c r="C21" s="7" t="s">
        <v>7</v>
      </c>
      <c r="D21" s="7" t="s">
        <v>100</v>
      </c>
      <c r="E21" s="28">
        <v>17418.7</v>
      </c>
      <c r="F21" s="11">
        <v>67980300</v>
      </c>
      <c r="G21" s="25">
        <f t="shared" si="0"/>
        <v>-8898.7000000000007</v>
      </c>
      <c r="H21" s="24"/>
    </row>
    <row r="22" spans="1:8" ht="15">
      <c r="A22" s="6" t="s">
        <v>38</v>
      </c>
      <c r="B22" s="7" t="s">
        <v>6</v>
      </c>
      <c r="C22" s="7" t="s">
        <v>11</v>
      </c>
      <c r="D22" s="7" t="s">
        <v>101</v>
      </c>
      <c r="E22" s="28">
        <v>111841.3</v>
      </c>
      <c r="F22" s="11">
        <v>371429637.5</v>
      </c>
      <c r="G22" s="25">
        <f t="shared" si="0"/>
        <v>30701.300000000003</v>
      </c>
      <c r="H22" s="24"/>
    </row>
    <row r="23" spans="1:8" ht="15">
      <c r="A23" s="6" t="s">
        <v>39</v>
      </c>
      <c r="B23" s="7" t="s">
        <v>6</v>
      </c>
      <c r="C23" s="7" t="s">
        <v>13</v>
      </c>
      <c r="D23" s="7" t="s">
        <v>102</v>
      </c>
      <c r="E23" s="28">
        <v>4080.1</v>
      </c>
      <c r="F23" s="11">
        <v>25566416.559999999</v>
      </c>
      <c r="G23" s="25">
        <f t="shared" si="0"/>
        <v>1000.6999999999998</v>
      </c>
      <c r="H23" s="24"/>
    </row>
    <row r="24" spans="1:8" ht="60.75" customHeight="1">
      <c r="A24" s="6" t="s">
        <v>40</v>
      </c>
      <c r="B24" s="7" t="s">
        <v>6</v>
      </c>
      <c r="C24" s="7" t="s">
        <v>14</v>
      </c>
      <c r="D24" s="7"/>
      <c r="E24" s="28">
        <v>7586.7</v>
      </c>
      <c r="F24" s="11">
        <v>12973002.65</v>
      </c>
      <c r="G24" s="25">
        <f t="shared" si="0"/>
        <v>7586.7</v>
      </c>
      <c r="H24" s="24"/>
    </row>
    <row r="25" spans="1:8" ht="31.5" customHeight="1">
      <c r="A25" s="4" t="s">
        <v>41</v>
      </c>
      <c r="B25" s="5" t="s">
        <v>7</v>
      </c>
      <c r="C25" s="5"/>
      <c r="D25" s="17">
        <f>D26+D27+D28+D29+D30+D31+D32</f>
        <v>1569839.0000000002</v>
      </c>
      <c r="E25" s="17">
        <f>E26+E27+E28+E29+E30+E31+E32</f>
        <v>2106978.4000000004</v>
      </c>
      <c r="F25" s="10">
        <v>11065821057.450001</v>
      </c>
      <c r="G25" s="25">
        <f t="shared" si="0"/>
        <v>537139.40000000014</v>
      </c>
      <c r="H25" s="24"/>
    </row>
    <row r="26" spans="1:8" ht="18" customHeight="1">
      <c r="A26" s="6" t="s">
        <v>56</v>
      </c>
      <c r="B26" s="7" t="s">
        <v>7</v>
      </c>
      <c r="C26" s="7" t="s">
        <v>15</v>
      </c>
      <c r="D26" s="7" t="s">
        <v>103</v>
      </c>
      <c r="E26" s="28">
        <v>55353.599999999999</v>
      </c>
      <c r="F26" s="11">
        <v>280347422.31999999</v>
      </c>
      <c r="G26" s="25">
        <f t="shared" si="0"/>
        <v>-1079.5999999999985</v>
      </c>
      <c r="H26" s="24"/>
    </row>
    <row r="27" spans="1:8" ht="18" customHeight="1">
      <c r="A27" s="6" t="s">
        <v>57</v>
      </c>
      <c r="B27" s="7" t="s">
        <v>7</v>
      </c>
      <c r="C27" s="7" t="s">
        <v>8</v>
      </c>
      <c r="D27" s="7" t="s">
        <v>104</v>
      </c>
      <c r="E27" s="28">
        <v>1046635.3</v>
      </c>
      <c r="F27" s="11">
        <v>4820759489.8000002</v>
      </c>
      <c r="G27" s="25">
        <f t="shared" si="0"/>
        <v>431033</v>
      </c>
      <c r="H27" s="24"/>
    </row>
    <row r="28" spans="1:8" ht="18.600000000000001" customHeight="1">
      <c r="A28" s="6" t="s">
        <v>58</v>
      </c>
      <c r="B28" s="7" t="s">
        <v>7</v>
      </c>
      <c r="C28" s="7" t="s">
        <v>9</v>
      </c>
      <c r="D28" s="7" t="s">
        <v>105</v>
      </c>
      <c r="E28" s="28">
        <v>7176.6</v>
      </c>
      <c r="F28" s="11">
        <v>73611113.879999995</v>
      </c>
      <c r="G28" s="25">
        <f t="shared" si="0"/>
        <v>-1615.7999999999993</v>
      </c>
      <c r="H28" s="24"/>
    </row>
    <row r="29" spans="1:8" ht="18" customHeight="1">
      <c r="A29" s="6" t="s">
        <v>59</v>
      </c>
      <c r="B29" s="7" t="s">
        <v>7</v>
      </c>
      <c r="C29" s="7" t="s">
        <v>10</v>
      </c>
      <c r="D29" s="7" t="s">
        <v>106</v>
      </c>
      <c r="E29" s="28">
        <v>75640.7</v>
      </c>
      <c r="F29" s="11">
        <v>382167480.44999999</v>
      </c>
      <c r="G29" s="25">
        <f t="shared" si="0"/>
        <v>-50023.100000000006</v>
      </c>
      <c r="H29" s="24"/>
    </row>
    <row r="30" spans="1:8" ht="15.6" customHeight="1">
      <c r="A30" s="6" t="s">
        <v>60</v>
      </c>
      <c r="B30" s="7" t="s">
        <v>7</v>
      </c>
      <c r="C30" s="7" t="s">
        <v>16</v>
      </c>
      <c r="D30" s="7" t="s">
        <v>107</v>
      </c>
      <c r="E30" s="28">
        <v>104600.2</v>
      </c>
      <c r="F30" s="11">
        <v>467033518.49000001</v>
      </c>
      <c r="G30" s="25">
        <f t="shared" si="0"/>
        <v>-47112.000000000015</v>
      </c>
      <c r="H30" s="24"/>
    </row>
    <row r="31" spans="1:8" ht="18" customHeight="1">
      <c r="A31" s="6" t="s">
        <v>61</v>
      </c>
      <c r="B31" s="7" t="s">
        <v>7</v>
      </c>
      <c r="C31" s="7" t="s">
        <v>17</v>
      </c>
      <c r="D31" s="7" t="s">
        <v>108</v>
      </c>
      <c r="E31" s="28">
        <v>746339</v>
      </c>
      <c r="F31" s="11">
        <v>3927457151.7199998</v>
      </c>
      <c r="G31" s="25">
        <f t="shared" si="0"/>
        <v>249100.2</v>
      </c>
      <c r="H31" s="24"/>
    </row>
    <row r="32" spans="1:8" ht="30">
      <c r="A32" s="6" t="s">
        <v>62</v>
      </c>
      <c r="B32" s="7" t="s">
        <v>7</v>
      </c>
      <c r="C32" s="7" t="s">
        <v>18</v>
      </c>
      <c r="D32" s="7" t="s">
        <v>109</v>
      </c>
      <c r="E32" s="28">
        <v>71233</v>
      </c>
      <c r="F32" s="11">
        <v>1109823061.21</v>
      </c>
      <c r="G32" s="25">
        <f t="shared" si="0"/>
        <v>-43163.3</v>
      </c>
      <c r="H32" s="24"/>
    </row>
    <row r="33" spans="1:8" ht="36.75" customHeight="1">
      <c r="A33" s="4" t="s">
        <v>63</v>
      </c>
      <c r="B33" s="5" t="s">
        <v>8</v>
      </c>
      <c r="C33" s="5"/>
      <c r="D33" s="17">
        <f>D34+D35+D36+D37</f>
        <v>32746.5</v>
      </c>
      <c r="E33" s="17">
        <f>E34+E35+E36+E37</f>
        <v>73443</v>
      </c>
      <c r="F33" s="10">
        <v>900817002.54999995</v>
      </c>
      <c r="G33" s="25">
        <f t="shared" si="0"/>
        <v>40696.5</v>
      </c>
      <c r="H33" s="24"/>
    </row>
    <row r="34" spans="1:8" ht="15">
      <c r="A34" s="6" t="s">
        <v>64</v>
      </c>
      <c r="B34" s="7" t="s">
        <v>8</v>
      </c>
      <c r="C34" s="7" t="s">
        <v>15</v>
      </c>
      <c r="D34" s="7" t="s">
        <v>110</v>
      </c>
      <c r="E34" s="28">
        <v>15712.5</v>
      </c>
      <c r="F34" s="11">
        <v>411808001.22000003</v>
      </c>
      <c r="G34" s="25">
        <f t="shared" si="0"/>
        <v>87.5</v>
      </c>
      <c r="H34" s="24"/>
    </row>
    <row r="35" spans="1:8" ht="15">
      <c r="A35" s="6" t="s">
        <v>65</v>
      </c>
      <c r="B35" s="7" t="s">
        <v>8</v>
      </c>
      <c r="C35" s="7" t="s">
        <v>19</v>
      </c>
      <c r="D35" s="7"/>
      <c r="E35" s="28">
        <v>37464</v>
      </c>
      <c r="F35" s="11">
        <v>325152380.13999999</v>
      </c>
      <c r="G35" s="25">
        <f t="shared" si="0"/>
        <v>37464</v>
      </c>
      <c r="H35" s="24"/>
    </row>
    <row r="36" spans="1:8" ht="15">
      <c r="A36" s="6" t="s">
        <v>66</v>
      </c>
      <c r="B36" s="7" t="s">
        <v>8</v>
      </c>
      <c r="C36" s="7" t="s">
        <v>6</v>
      </c>
      <c r="D36" s="7"/>
      <c r="E36" s="28"/>
      <c r="F36" s="11">
        <v>84661838.439999998</v>
      </c>
      <c r="G36" s="25">
        <f t="shared" si="0"/>
        <v>0</v>
      </c>
      <c r="H36" s="24"/>
    </row>
    <row r="37" spans="1:8" ht="30">
      <c r="A37" s="6" t="s">
        <v>67</v>
      </c>
      <c r="B37" s="7" t="s">
        <v>8</v>
      </c>
      <c r="C37" s="7" t="s">
        <v>8</v>
      </c>
      <c r="D37" s="7" t="s">
        <v>111</v>
      </c>
      <c r="E37" s="28">
        <v>20266.5</v>
      </c>
      <c r="F37" s="11">
        <v>79194782.75</v>
      </c>
      <c r="G37" s="25">
        <f t="shared" si="0"/>
        <v>3145</v>
      </c>
      <c r="H37" s="24"/>
    </row>
    <row r="38" spans="1:8" ht="39.75" customHeight="1">
      <c r="A38" s="4" t="s">
        <v>68</v>
      </c>
      <c r="B38" s="5" t="s">
        <v>9</v>
      </c>
      <c r="C38" s="5"/>
      <c r="D38" s="17">
        <f>D39+D40</f>
        <v>10550.300000000001</v>
      </c>
      <c r="E38" s="17">
        <f>E39+E40</f>
        <v>8771.2999999999993</v>
      </c>
      <c r="F38" s="10">
        <v>93118239.030000001</v>
      </c>
      <c r="G38" s="25">
        <f t="shared" si="0"/>
        <v>-1779.0000000000018</v>
      </c>
      <c r="H38" s="24"/>
    </row>
    <row r="39" spans="1:8" ht="30">
      <c r="A39" s="6" t="s">
        <v>69</v>
      </c>
      <c r="B39" s="7" t="s">
        <v>9</v>
      </c>
      <c r="C39" s="7" t="s">
        <v>6</v>
      </c>
      <c r="D39" s="7" t="s">
        <v>112</v>
      </c>
      <c r="E39" s="17"/>
      <c r="F39" s="11">
        <v>3296900</v>
      </c>
      <c r="G39" s="25">
        <f t="shared" si="0"/>
        <v>-399.6</v>
      </c>
      <c r="H39" s="24"/>
    </row>
    <row r="40" spans="1:8" ht="30">
      <c r="A40" s="6" t="s">
        <v>42</v>
      </c>
      <c r="B40" s="7" t="s">
        <v>9</v>
      </c>
      <c r="C40" s="7" t="s">
        <v>8</v>
      </c>
      <c r="D40" s="7" t="s">
        <v>113</v>
      </c>
      <c r="E40" s="28">
        <v>8771.2999999999993</v>
      </c>
      <c r="F40" s="11">
        <v>66237644.030000001</v>
      </c>
      <c r="G40" s="25">
        <f t="shared" si="0"/>
        <v>-1379.4000000000015</v>
      </c>
      <c r="H40" s="24"/>
    </row>
    <row r="41" spans="1:8" ht="30" customHeight="1">
      <c r="A41" s="4" t="s">
        <v>43</v>
      </c>
      <c r="B41" s="5" t="s">
        <v>10</v>
      </c>
      <c r="C41" s="5"/>
      <c r="D41" s="17">
        <f>D42+D43+D44+D45+D46+D47</f>
        <v>2491085.3999999994</v>
      </c>
      <c r="E41" s="17">
        <f>E42+E43+E44+E45+E46+E47</f>
        <v>2523233.9</v>
      </c>
      <c r="F41" s="10">
        <v>8901724999.3199997</v>
      </c>
      <c r="G41" s="25">
        <f t="shared" si="0"/>
        <v>32148.500000000466</v>
      </c>
      <c r="H41" s="24"/>
    </row>
    <row r="42" spans="1:8" ht="15">
      <c r="A42" s="6" t="s">
        <v>44</v>
      </c>
      <c r="B42" s="7" t="s">
        <v>10</v>
      </c>
      <c r="C42" s="7" t="s">
        <v>15</v>
      </c>
      <c r="D42" s="7" t="s">
        <v>114</v>
      </c>
      <c r="E42" s="28">
        <v>617185.4</v>
      </c>
      <c r="F42" s="11">
        <v>757936024.92999995</v>
      </c>
      <c r="G42" s="25">
        <f t="shared" si="0"/>
        <v>15611.300000000047</v>
      </c>
      <c r="H42" s="24"/>
    </row>
    <row r="43" spans="1:8" ht="15">
      <c r="A43" s="6" t="s">
        <v>45</v>
      </c>
      <c r="B43" s="7" t="s">
        <v>10</v>
      </c>
      <c r="C43" s="7" t="s">
        <v>19</v>
      </c>
      <c r="D43" s="7" t="s">
        <v>115</v>
      </c>
      <c r="E43" s="28">
        <v>1554934.3</v>
      </c>
      <c r="F43" s="11">
        <v>6155350751.9099998</v>
      </c>
      <c r="G43" s="25">
        <f t="shared" si="0"/>
        <v>19551.90000000014</v>
      </c>
      <c r="H43" s="24"/>
    </row>
    <row r="44" spans="1:8" ht="15">
      <c r="A44" s="6" t="s">
        <v>46</v>
      </c>
      <c r="B44" s="7" t="s">
        <v>10</v>
      </c>
      <c r="C44" s="7" t="s">
        <v>7</v>
      </c>
      <c r="D44" s="7" t="s">
        <v>116</v>
      </c>
      <c r="E44" s="28">
        <v>272719.40000000002</v>
      </c>
      <c r="F44" s="11">
        <v>675112767.20000005</v>
      </c>
      <c r="G44" s="25">
        <f t="shared" si="0"/>
        <v>-6415.5999999999767</v>
      </c>
      <c r="H44" s="24"/>
    </row>
    <row r="45" spans="1:8" ht="30">
      <c r="A45" s="6" t="s">
        <v>47</v>
      </c>
      <c r="B45" s="7" t="s">
        <v>10</v>
      </c>
      <c r="C45" s="7" t="s">
        <v>8</v>
      </c>
      <c r="D45" s="7" t="s">
        <v>117</v>
      </c>
      <c r="E45" s="28">
        <v>13324.6</v>
      </c>
      <c r="F45" s="11">
        <v>85379834</v>
      </c>
      <c r="G45" s="25">
        <f t="shared" si="0"/>
        <v>-1739.6999999999989</v>
      </c>
      <c r="H45" s="24"/>
    </row>
    <row r="46" spans="1:8" ht="15">
      <c r="A46" s="6" t="s">
        <v>48</v>
      </c>
      <c r="B46" s="7" t="s">
        <v>10</v>
      </c>
      <c r="C46" s="7" t="s">
        <v>10</v>
      </c>
      <c r="D46" s="7" t="s">
        <v>118</v>
      </c>
      <c r="E46" s="28">
        <v>10067.799999999999</v>
      </c>
      <c r="F46" s="11">
        <v>52819937.380000003</v>
      </c>
      <c r="G46" s="25">
        <f t="shared" si="0"/>
        <v>3984.9999999999991</v>
      </c>
      <c r="H46" s="24"/>
    </row>
    <row r="47" spans="1:8" ht="15">
      <c r="A47" s="6" t="s">
        <v>49</v>
      </c>
      <c r="B47" s="7" t="s">
        <v>10</v>
      </c>
      <c r="C47" s="7" t="s">
        <v>17</v>
      </c>
      <c r="D47" s="7" t="s">
        <v>119</v>
      </c>
      <c r="E47" s="28">
        <v>55002.400000000001</v>
      </c>
      <c r="F47" s="11">
        <v>565001965.12</v>
      </c>
      <c r="G47" s="25">
        <f t="shared" si="0"/>
        <v>1155.5999999999985</v>
      </c>
      <c r="H47" s="24"/>
    </row>
    <row r="48" spans="1:8" ht="28.5" customHeight="1">
      <c r="A48" s="4" t="s">
        <v>50</v>
      </c>
      <c r="B48" s="5" t="s">
        <v>16</v>
      </c>
      <c r="C48" s="5"/>
      <c r="D48" s="17">
        <f>D49+D50</f>
        <v>106679.7</v>
      </c>
      <c r="E48" s="17">
        <f>E49+E50</f>
        <v>163523.80000000002</v>
      </c>
      <c r="F48" s="10">
        <v>656234297.71000004</v>
      </c>
      <c r="G48" s="25">
        <f t="shared" si="0"/>
        <v>56844.10000000002</v>
      </c>
      <c r="H48" s="24"/>
    </row>
    <row r="49" spans="1:8" ht="15">
      <c r="A49" s="6" t="s">
        <v>51</v>
      </c>
      <c r="B49" s="7" t="s">
        <v>16</v>
      </c>
      <c r="C49" s="7" t="s">
        <v>15</v>
      </c>
      <c r="D49" s="7" t="s">
        <v>120</v>
      </c>
      <c r="E49" s="28">
        <v>158089.20000000001</v>
      </c>
      <c r="F49" s="11">
        <v>487770375.98000002</v>
      </c>
      <c r="G49" s="25">
        <f t="shared" si="0"/>
        <v>57588.400000000009</v>
      </c>
      <c r="H49" s="24"/>
    </row>
    <row r="50" spans="1:8" ht="30">
      <c r="A50" s="6" t="s">
        <v>52</v>
      </c>
      <c r="B50" s="7" t="s">
        <v>16</v>
      </c>
      <c r="C50" s="7" t="s">
        <v>7</v>
      </c>
      <c r="D50" s="7" t="s">
        <v>121</v>
      </c>
      <c r="E50" s="28">
        <v>5434.6</v>
      </c>
      <c r="F50" s="11">
        <v>168463921.72999999</v>
      </c>
      <c r="G50" s="25">
        <f t="shared" si="0"/>
        <v>-744.29999999999927</v>
      </c>
      <c r="H50" s="24"/>
    </row>
    <row r="51" spans="1:8" ht="33" customHeight="1">
      <c r="A51" s="4" t="s">
        <v>53</v>
      </c>
      <c r="B51" s="5" t="s">
        <v>17</v>
      </c>
      <c r="C51" s="5"/>
      <c r="D51" s="17">
        <f>D52+D53+D54+D55+D56+D57</f>
        <v>1784448.7</v>
      </c>
      <c r="E51" s="17">
        <f>E52+E53+E54+E55+E56+E57</f>
        <v>1849760.4</v>
      </c>
      <c r="F51" s="10">
        <v>7284958735.6999998</v>
      </c>
      <c r="G51" s="25">
        <f t="shared" si="0"/>
        <v>65311.699999999953</v>
      </c>
      <c r="H51" s="24"/>
    </row>
    <row r="52" spans="1:8" ht="15">
      <c r="A52" s="6" t="s">
        <v>54</v>
      </c>
      <c r="B52" s="7" t="s">
        <v>17</v>
      </c>
      <c r="C52" s="7" t="s">
        <v>15</v>
      </c>
      <c r="D52" s="7" t="s">
        <v>122</v>
      </c>
      <c r="E52" s="28">
        <v>424722.2</v>
      </c>
      <c r="F52" s="11">
        <v>1826721611.2</v>
      </c>
      <c r="G52" s="25">
        <f t="shared" si="0"/>
        <v>-117.09999999997672</v>
      </c>
      <c r="H52" s="24"/>
    </row>
    <row r="53" spans="1:8" ht="15">
      <c r="A53" s="6" t="s">
        <v>55</v>
      </c>
      <c r="B53" s="7" t="s">
        <v>17</v>
      </c>
      <c r="C53" s="7" t="s">
        <v>19</v>
      </c>
      <c r="D53" s="7" t="s">
        <v>123</v>
      </c>
      <c r="E53" s="28">
        <v>23518.6</v>
      </c>
      <c r="F53" s="11">
        <v>146712397.41999999</v>
      </c>
      <c r="G53" s="25">
        <f t="shared" si="0"/>
        <v>6356.5999999999985</v>
      </c>
      <c r="H53" s="24"/>
    </row>
    <row r="54" spans="1:8" ht="15">
      <c r="A54" s="6" t="s">
        <v>23</v>
      </c>
      <c r="B54" s="7" t="s">
        <v>17</v>
      </c>
      <c r="C54" s="7" t="s">
        <v>7</v>
      </c>
      <c r="D54" s="7" t="s">
        <v>124</v>
      </c>
      <c r="E54" s="28">
        <v>5756</v>
      </c>
      <c r="F54" s="11">
        <v>7345003.0999999996</v>
      </c>
      <c r="G54" s="25">
        <f t="shared" si="0"/>
        <v>383</v>
      </c>
      <c r="H54" s="24"/>
    </row>
    <row r="55" spans="1:8" ht="15">
      <c r="A55" s="6" t="s">
        <v>24</v>
      </c>
      <c r="B55" s="7" t="s">
        <v>17</v>
      </c>
      <c r="C55" s="7" t="s">
        <v>8</v>
      </c>
      <c r="D55" s="7" t="s">
        <v>125</v>
      </c>
      <c r="E55" s="28">
        <v>51798.8</v>
      </c>
      <c r="F55" s="11">
        <v>203453313.72</v>
      </c>
      <c r="G55" s="25">
        <f t="shared" si="0"/>
        <v>10669.400000000001</v>
      </c>
      <c r="H55" s="24"/>
    </row>
    <row r="56" spans="1:8" ht="45">
      <c r="A56" s="6" t="s">
        <v>25</v>
      </c>
      <c r="B56" s="7" t="s">
        <v>17</v>
      </c>
      <c r="C56" s="7" t="s">
        <v>9</v>
      </c>
      <c r="D56" s="7" t="s">
        <v>126</v>
      </c>
      <c r="E56" s="28">
        <v>29500</v>
      </c>
      <c r="F56" s="11">
        <v>128652860.95</v>
      </c>
      <c r="G56" s="25">
        <f t="shared" si="0"/>
        <v>-4100</v>
      </c>
      <c r="H56" s="24"/>
    </row>
    <row r="57" spans="1:8" ht="15">
      <c r="A57" s="6" t="s">
        <v>26</v>
      </c>
      <c r="B57" s="7" t="s">
        <v>17</v>
      </c>
      <c r="C57" s="7" t="s">
        <v>17</v>
      </c>
      <c r="D57" s="7" t="s">
        <v>127</v>
      </c>
      <c r="E57" s="28">
        <v>1314464.8</v>
      </c>
      <c r="F57" s="11">
        <v>4972073549.3100004</v>
      </c>
      <c r="G57" s="25">
        <f t="shared" si="0"/>
        <v>52119.800000000047</v>
      </c>
      <c r="H57" s="24"/>
    </row>
    <row r="58" spans="1:8" ht="31.5" customHeight="1">
      <c r="A58" s="4" t="s">
        <v>71</v>
      </c>
      <c r="B58" s="5" t="s">
        <v>11</v>
      </c>
      <c r="C58" s="5"/>
      <c r="D58" s="17">
        <f>D59+D60+D61+D62+D63</f>
        <v>2292728.9</v>
      </c>
      <c r="E58" s="17">
        <f>E59+E60+E61+E62+E63</f>
        <v>2325063.3000000003</v>
      </c>
      <c r="F58" s="10">
        <v>6664084790.8000002</v>
      </c>
      <c r="G58" s="25">
        <f t="shared" si="0"/>
        <v>32334.400000000373</v>
      </c>
      <c r="H58" s="24"/>
    </row>
    <row r="59" spans="1:8" ht="15">
      <c r="A59" s="6" t="s">
        <v>72</v>
      </c>
      <c r="B59" s="7" t="s">
        <v>11</v>
      </c>
      <c r="C59" s="7" t="s">
        <v>15</v>
      </c>
      <c r="D59" s="7" t="s">
        <v>128</v>
      </c>
      <c r="E59" s="28">
        <v>33732.699999999997</v>
      </c>
      <c r="F59" s="11">
        <v>133393160.72</v>
      </c>
      <c r="G59" s="25">
        <f t="shared" si="0"/>
        <v>1059.2999999999956</v>
      </c>
      <c r="H59" s="24"/>
    </row>
    <row r="60" spans="1:8" ht="15">
      <c r="A60" s="6" t="s">
        <v>73</v>
      </c>
      <c r="B60" s="7" t="s">
        <v>11</v>
      </c>
      <c r="C60" s="7" t="s">
        <v>19</v>
      </c>
      <c r="D60" s="7" t="s">
        <v>129</v>
      </c>
      <c r="E60" s="28">
        <v>342640</v>
      </c>
      <c r="F60" s="11">
        <v>1224848721.3599999</v>
      </c>
      <c r="G60" s="25">
        <f t="shared" si="0"/>
        <v>37517.299999999988</v>
      </c>
      <c r="H60" s="24"/>
    </row>
    <row r="61" spans="1:8" ht="15">
      <c r="A61" s="6" t="s">
        <v>74</v>
      </c>
      <c r="B61" s="7" t="s">
        <v>11</v>
      </c>
      <c r="C61" s="7" t="s">
        <v>6</v>
      </c>
      <c r="D61" s="7" t="s">
        <v>130</v>
      </c>
      <c r="E61" s="28">
        <v>1608698.8</v>
      </c>
      <c r="F61" s="11">
        <v>4239759982.0700002</v>
      </c>
      <c r="G61" s="25">
        <f t="shared" si="0"/>
        <v>-21127.300000000047</v>
      </c>
      <c r="H61" s="24"/>
    </row>
    <row r="62" spans="1:8" ht="15">
      <c r="A62" s="6" t="s">
        <v>75</v>
      </c>
      <c r="B62" s="7" t="s">
        <v>11</v>
      </c>
      <c r="C62" s="7" t="s">
        <v>7</v>
      </c>
      <c r="D62" s="7" t="s">
        <v>131</v>
      </c>
      <c r="E62" s="28">
        <v>305706.7</v>
      </c>
      <c r="F62" s="11">
        <v>674039508.88</v>
      </c>
      <c r="G62" s="25">
        <f t="shared" si="0"/>
        <v>14228.400000000023</v>
      </c>
      <c r="H62" s="24"/>
    </row>
    <row r="63" spans="1:8" ht="30">
      <c r="A63" s="6" t="s">
        <v>76</v>
      </c>
      <c r="B63" s="7" t="s">
        <v>11</v>
      </c>
      <c r="C63" s="7" t="s">
        <v>9</v>
      </c>
      <c r="D63" s="7" t="s">
        <v>132</v>
      </c>
      <c r="E63" s="28">
        <v>34285.1</v>
      </c>
      <c r="F63" s="11">
        <v>392043367.76999998</v>
      </c>
      <c r="G63" s="25">
        <f t="shared" si="0"/>
        <v>656.69999999999709</v>
      </c>
      <c r="H63" s="24"/>
    </row>
    <row r="64" spans="1:8" ht="31.5" customHeight="1">
      <c r="A64" s="4" t="s">
        <v>77</v>
      </c>
      <c r="B64" s="5" t="s">
        <v>13</v>
      </c>
      <c r="C64" s="5"/>
      <c r="D64" s="17">
        <f>D65+D66+D67+D68</f>
        <v>90907.7</v>
      </c>
      <c r="E64" s="17">
        <f>E65+E66+E67+E68</f>
        <v>49623.1</v>
      </c>
      <c r="F64" s="10">
        <v>721701621.00999999</v>
      </c>
      <c r="G64" s="25">
        <f t="shared" si="0"/>
        <v>-41284.6</v>
      </c>
      <c r="H64" s="24"/>
    </row>
    <row r="65" spans="1:8" ht="15">
      <c r="A65" s="6" t="s">
        <v>78</v>
      </c>
      <c r="B65" s="7" t="s">
        <v>13</v>
      </c>
      <c r="C65" s="7" t="s">
        <v>15</v>
      </c>
      <c r="D65" s="7" t="s">
        <v>133</v>
      </c>
      <c r="E65" s="28">
        <v>2735.6</v>
      </c>
      <c r="F65" s="11">
        <v>385148628.82999998</v>
      </c>
      <c r="G65" s="25">
        <f t="shared" si="0"/>
        <v>-41028.300000000003</v>
      </c>
      <c r="H65" s="24"/>
    </row>
    <row r="66" spans="1:8" ht="15">
      <c r="A66" s="6" t="s">
        <v>79</v>
      </c>
      <c r="B66" s="7" t="s">
        <v>13</v>
      </c>
      <c r="C66" s="7" t="s">
        <v>19</v>
      </c>
      <c r="D66" s="7" t="s">
        <v>134</v>
      </c>
      <c r="E66" s="28">
        <v>25854.9</v>
      </c>
      <c r="F66" s="11">
        <v>268623511.27999997</v>
      </c>
      <c r="G66" s="25">
        <f t="shared" si="0"/>
        <v>-7984</v>
      </c>
      <c r="H66" s="24"/>
    </row>
    <row r="67" spans="1:8" ht="15">
      <c r="A67" s="6" t="s">
        <v>80</v>
      </c>
      <c r="B67" s="7" t="s">
        <v>13</v>
      </c>
      <c r="C67" s="7" t="s">
        <v>6</v>
      </c>
      <c r="D67" s="7" t="s">
        <v>135</v>
      </c>
      <c r="E67" s="28">
        <v>17943.7</v>
      </c>
      <c r="F67" s="11">
        <v>51570862</v>
      </c>
      <c r="G67" s="25">
        <f t="shared" si="0"/>
        <v>7526.7000000000007</v>
      </c>
      <c r="H67" s="24"/>
    </row>
    <row r="68" spans="1:8" ht="32.1" customHeight="1">
      <c r="A68" s="6" t="s">
        <v>81</v>
      </c>
      <c r="B68" s="7" t="s">
        <v>13</v>
      </c>
      <c r="C68" s="7" t="s">
        <v>8</v>
      </c>
      <c r="D68" s="7" t="s">
        <v>136</v>
      </c>
      <c r="E68" s="28">
        <v>3088.9</v>
      </c>
      <c r="F68" s="11">
        <v>16358578.9</v>
      </c>
      <c r="G68" s="25">
        <f t="shared" si="0"/>
        <v>201</v>
      </c>
      <c r="H68" s="24"/>
    </row>
    <row r="69" spans="1:8" ht="29.1" customHeight="1">
      <c r="A69" s="4" t="s">
        <v>82</v>
      </c>
      <c r="B69" s="5" t="s">
        <v>18</v>
      </c>
      <c r="C69" s="5"/>
      <c r="D69" s="17">
        <f>D70+D71+D72</f>
        <v>35148.5</v>
      </c>
      <c r="E69" s="17">
        <f>E70+E71+E72</f>
        <v>41347.199999999997</v>
      </c>
      <c r="F69" s="10">
        <v>183010112.75999999</v>
      </c>
      <c r="G69" s="25">
        <f t="shared" ref="G69:G77" si="1">E69-D69</f>
        <v>6198.6999999999971</v>
      </c>
      <c r="H69" s="24"/>
    </row>
    <row r="70" spans="1:8" ht="15">
      <c r="A70" s="6" t="s">
        <v>83</v>
      </c>
      <c r="B70" s="7" t="s">
        <v>18</v>
      </c>
      <c r="C70" s="7" t="s">
        <v>15</v>
      </c>
      <c r="D70" s="7" t="s">
        <v>137</v>
      </c>
      <c r="E70" s="28">
        <v>14195.4</v>
      </c>
      <c r="F70" s="11">
        <v>69180452</v>
      </c>
      <c r="G70" s="25">
        <f t="shared" si="1"/>
        <v>778</v>
      </c>
      <c r="H70" s="24"/>
    </row>
    <row r="71" spans="1:8" ht="15">
      <c r="A71" s="6" t="s">
        <v>84</v>
      </c>
      <c r="B71" s="7" t="s">
        <v>18</v>
      </c>
      <c r="C71" s="7" t="s">
        <v>19</v>
      </c>
      <c r="D71" s="7" t="s">
        <v>138</v>
      </c>
      <c r="E71" s="28">
        <v>23964.799999999999</v>
      </c>
      <c r="F71" s="11">
        <v>101583615.59999999</v>
      </c>
      <c r="G71" s="25">
        <f t="shared" si="1"/>
        <v>5121.5</v>
      </c>
      <c r="H71" s="24"/>
    </row>
    <row r="72" spans="1:8" ht="30">
      <c r="A72" s="6" t="s">
        <v>85</v>
      </c>
      <c r="B72" s="7" t="s">
        <v>18</v>
      </c>
      <c r="C72" s="7" t="s">
        <v>7</v>
      </c>
      <c r="D72" s="7" t="s">
        <v>139</v>
      </c>
      <c r="E72" s="28">
        <v>3187</v>
      </c>
      <c r="F72" s="11">
        <v>12246045.16</v>
      </c>
      <c r="G72" s="25">
        <f t="shared" si="1"/>
        <v>299.19999999999982</v>
      </c>
      <c r="H72" s="24"/>
    </row>
    <row r="73" spans="1:8" ht="51.75" customHeight="1">
      <c r="A73" s="4" t="s">
        <v>0</v>
      </c>
      <c r="B73" s="5" t="s">
        <v>12</v>
      </c>
      <c r="C73" s="5"/>
      <c r="D73" s="17" t="str">
        <f>D74</f>
        <v>364822,0</v>
      </c>
      <c r="E73" s="17">
        <f>E74</f>
        <v>349917.1</v>
      </c>
      <c r="F73" s="10">
        <v>1014665674.37</v>
      </c>
      <c r="G73" s="25">
        <f t="shared" si="1"/>
        <v>-14904.900000000023</v>
      </c>
      <c r="H73" s="24"/>
    </row>
    <row r="74" spans="1:8" ht="30">
      <c r="A74" s="6" t="s">
        <v>1</v>
      </c>
      <c r="B74" s="7" t="s">
        <v>12</v>
      </c>
      <c r="C74" s="7" t="s">
        <v>15</v>
      </c>
      <c r="D74" s="7" t="s">
        <v>140</v>
      </c>
      <c r="E74" s="28">
        <v>349917.1</v>
      </c>
      <c r="F74" s="11">
        <v>1014665674.37</v>
      </c>
      <c r="G74" s="25">
        <f t="shared" si="1"/>
        <v>-14904.900000000023</v>
      </c>
      <c r="H74" s="24"/>
    </row>
    <row r="75" spans="1:8" ht="78.95" customHeight="1">
      <c r="A75" s="4" t="s">
        <v>2</v>
      </c>
      <c r="B75" s="5" t="s">
        <v>14</v>
      </c>
      <c r="C75" s="5"/>
      <c r="D75" s="17">
        <f>D76+D77</f>
        <v>660727.6</v>
      </c>
      <c r="E75" s="17">
        <f>E76+E77</f>
        <v>725904.3</v>
      </c>
      <c r="F75" s="10">
        <v>1253106464.76</v>
      </c>
      <c r="G75" s="25">
        <f t="shared" si="1"/>
        <v>65176.70000000007</v>
      </c>
      <c r="H75" s="24"/>
    </row>
    <row r="76" spans="1:8" ht="50.45" customHeight="1">
      <c r="A76" s="6" t="s">
        <v>3</v>
      </c>
      <c r="B76" s="7" t="s">
        <v>14</v>
      </c>
      <c r="C76" s="7" t="s">
        <v>15</v>
      </c>
      <c r="D76" s="7" t="s">
        <v>141</v>
      </c>
      <c r="E76" s="28">
        <v>594158.5</v>
      </c>
      <c r="F76" s="11">
        <v>621129515.5</v>
      </c>
      <c r="G76" s="25">
        <f t="shared" si="1"/>
        <v>59505.400000000023</v>
      </c>
      <c r="H76" s="24"/>
    </row>
    <row r="77" spans="1:8" ht="17.45" customHeight="1">
      <c r="A77" s="6" t="s">
        <v>4</v>
      </c>
      <c r="B77" s="7" t="s">
        <v>14</v>
      </c>
      <c r="C77" s="7" t="s">
        <v>19</v>
      </c>
      <c r="D77" s="7" t="s">
        <v>142</v>
      </c>
      <c r="E77" s="28">
        <v>131745.79999999999</v>
      </c>
      <c r="F77" s="11">
        <v>506310950</v>
      </c>
      <c r="G77" s="25">
        <f t="shared" si="1"/>
        <v>5671.2999999999884</v>
      </c>
      <c r="H77" s="24"/>
    </row>
    <row r="78" spans="1:8" ht="15">
      <c r="A78" s="8"/>
      <c r="B78" s="9"/>
      <c r="C78" s="9"/>
      <c r="D78" s="9"/>
      <c r="E78" s="8"/>
      <c r="G78" s="25"/>
      <c r="H78" s="24"/>
    </row>
    <row r="79" spans="1:8">
      <c r="G79" s="26"/>
      <c r="H79" s="24"/>
    </row>
    <row r="80" spans="1:8">
      <c r="G80" s="26"/>
      <c r="H80" s="24"/>
    </row>
  </sheetData>
  <mergeCells count="2">
    <mergeCell ref="E6:F6"/>
    <mergeCell ref="A3:G3"/>
  </mergeCells>
  <phoneticPr fontId="0" type="noConversion"/>
  <pageMargins left="0.62992125984251968" right="0.59055118110236227" top="0.59055118110236227" bottom="0.70866141732283472" header="0.31496062992125984" footer="0.43307086614173229"/>
  <pageSetup paperSize="9" scale="63" firstPageNumber="247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Пьянникова Светлана Александровна</cp:lastModifiedBy>
  <cp:lastPrinted>2016-05-17T10:01:13Z</cp:lastPrinted>
  <dcterms:created xsi:type="dcterms:W3CDTF">2014-03-14T11:08:18Z</dcterms:created>
  <dcterms:modified xsi:type="dcterms:W3CDTF">2016-05-20T11:08:24Z</dcterms:modified>
</cp:coreProperties>
</file>