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70" yWindow="300" windowWidth="12975" windowHeight="7110"/>
  </bookViews>
  <sheets>
    <sheet name="Средства  ОБ" sheetId="1" r:id="rId1"/>
    <sheet name="Индикаторы цели" sheetId="10" r:id="rId2"/>
  </sheets>
  <definedNames>
    <definedName name="_xlnm.Print_Titles" localSheetId="1">'Индикаторы цели'!$7:$10</definedName>
    <definedName name="_xlnm.Print_Titles" localSheetId="0">'Средства  ОБ'!$7:$9</definedName>
    <definedName name="_xlnm.Print_Area" localSheetId="0">'Средства  ОБ'!$A$1:$J$41</definedName>
  </definedNames>
  <calcPr calcId="125725"/>
</workbook>
</file>

<file path=xl/calcChain.xml><?xml version="1.0" encoding="utf-8"?>
<calcChain xmlns="http://schemas.openxmlformats.org/spreadsheetml/2006/main">
  <c r="H35" i="1"/>
  <c r="H31" s="1"/>
  <c r="G31"/>
  <c r="H36"/>
  <c r="G36"/>
  <c r="G30" s="1"/>
  <c r="J31" s="1"/>
  <c r="I38"/>
  <c r="I41"/>
  <c r="I40"/>
  <c r="I39"/>
  <c r="I37"/>
  <c r="G32"/>
  <c r="I35"/>
  <c r="H14"/>
  <c r="I14" s="1"/>
  <c r="G14"/>
  <c r="H15"/>
  <c r="G15"/>
  <c r="I17"/>
  <c r="H16"/>
  <c r="I16" s="1"/>
  <c r="G16"/>
  <c r="I20"/>
  <c r="I22"/>
  <c r="H18"/>
  <c r="G18"/>
  <c r="H21"/>
  <c r="I21" s="1"/>
  <c r="H23"/>
  <c r="H27"/>
  <c r="H25"/>
  <c r="G21"/>
  <c r="G23"/>
  <c r="G27"/>
  <c r="G25" s="1"/>
  <c r="H26"/>
  <c r="G26"/>
  <c r="I26" s="1"/>
  <c r="I29"/>
  <c r="I19"/>
  <c r="I24"/>
  <c r="I28"/>
  <c r="I33"/>
  <c r="I34"/>
  <c r="H12"/>
  <c r="I15"/>
  <c r="I18"/>
  <c r="I36"/>
  <c r="I23"/>
  <c r="G13"/>
  <c r="G12"/>
  <c r="I12"/>
  <c r="I31" l="1"/>
  <c r="H11"/>
  <c r="G10"/>
  <c r="I25"/>
  <c r="G11"/>
  <c r="H13"/>
  <c r="H32"/>
  <c r="I27"/>
  <c r="H30" l="1"/>
  <c r="I30" s="1"/>
  <c r="I32"/>
  <c r="I13"/>
  <c r="H10"/>
  <c r="I10" s="1"/>
  <c r="I11"/>
</calcChain>
</file>

<file path=xl/sharedStrings.xml><?xml version="1.0" encoding="utf-8"?>
<sst xmlns="http://schemas.openxmlformats.org/spreadsheetml/2006/main" count="266" uniqueCount="138">
  <si>
    <t>ОТЧЕТ</t>
  </si>
  <si>
    <t>№ п/п</t>
  </si>
  <si>
    <t>Название подпрограмм, основных мероприятий</t>
  </si>
  <si>
    <t>Ответственный исполнитель, соисполнитель</t>
  </si>
  <si>
    <t>Код бюджетной классификации</t>
  </si>
  <si>
    <t>ГРБС</t>
  </si>
  <si>
    <t>РзПр</t>
  </si>
  <si>
    <t>ЦСР</t>
  </si>
  <si>
    <t>Годовой план</t>
  </si>
  <si>
    <t>Факт</t>
  </si>
  <si>
    <t>% исполнения</t>
  </si>
  <si>
    <t xml:space="preserve">Всего </t>
  </si>
  <si>
    <t>Х</t>
  </si>
  <si>
    <t>028</t>
  </si>
  <si>
    <t>Ответственный исполнитель - Управление финансов Липецкой области</t>
  </si>
  <si>
    <t>Подпрограмма 1: "Долгосрочное бюджетное планирование, совершенствование организации бюджетного процесса"</t>
  </si>
  <si>
    <t>Подпрограмма 2: "Управление государственным долгом Липецкой области"</t>
  </si>
  <si>
    <t>Подпрограмма 3: "Создание условий для повышения финансовой устойчивости местных бюджетов"</t>
  </si>
  <si>
    <t>01 06</t>
  </si>
  <si>
    <t>01 13</t>
  </si>
  <si>
    <t>13 01</t>
  </si>
  <si>
    <t>14 01</t>
  </si>
  <si>
    <t>14 02</t>
  </si>
  <si>
    <t>о финансовом обеспечении государственной программы Липецкой области "Управление государственными финансами и государственным долгом Липецкой области" за счет средств областного бюджета</t>
  </si>
  <si>
    <t>192 2530</t>
  </si>
  <si>
    <t>193 8001</t>
  </si>
  <si>
    <t>193 8002</t>
  </si>
  <si>
    <t>193 8003</t>
  </si>
  <si>
    <t>193 8006</t>
  </si>
  <si>
    <t>193 8005</t>
  </si>
  <si>
    <t>193 8004</t>
  </si>
  <si>
    <t>193 8007</t>
  </si>
  <si>
    <t>193 8008</t>
  </si>
  <si>
    <t xml:space="preserve">       </t>
  </si>
  <si>
    <t>191 0011</t>
  </si>
  <si>
    <t>191 0012</t>
  </si>
  <si>
    <t>191 2800</t>
  </si>
  <si>
    <t>191 9999</t>
  </si>
  <si>
    <t>003</t>
  </si>
  <si>
    <t>Расходы за 2015 год (тыс. руб.)</t>
  </si>
  <si>
    <t>Причины низкого освоения средств областного бюджета (если менее 95%)</t>
  </si>
  <si>
    <t xml:space="preserve"> о достижении значений индикаторов целей, показателей задач государственной программы Липецкой области "Управление государственными финансами и государственным долгом Липецкой области"</t>
  </si>
  <si>
    <t>Наименование целей, индикаторов, задач, показателей, подпрограмм, основных мероприятий</t>
  </si>
  <si>
    <t xml:space="preserve">Ответственный исполнитель, соисполнитель </t>
  </si>
  <si>
    <t>Единица измерения</t>
  </si>
  <si>
    <t>Значения индикаторов и показателей</t>
  </si>
  <si>
    <t>Обоснование отклонений значений индикатора, показателя на конец года (при наличии)</t>
  </si>
  <si>
    <t>План</t>
  </si>
  <si>
    <t>1.</t>
  </si>
  <si>
    <t>Цель государственной программы "Обеспечение долгосрочной сбалансированности и устойчивости бюджетной системы, повышение качества управления государственными финансами Липецкой области"</t>
  </si>
  <si>
    <t>2.</t>
  </si>
  <si>
    <r>
      <t>Индикатор</t>
    </r>
    <r>
      <rPr>
        <sz val="11"/>
        <rFont val="Arial"/>
        <family val="2"/>
        <charset val="204"/>
      </rPr>
      <t xml:space="preserve"> 
Отношение предельного объема государственного долга Липецкой области к утвержденному общему годовому объему доходов областного бюджета без учета объема безвозмездных поступлений, %.</t>
    </r>
  </si>
  <si>
    <t>Управление финансов Липецкой области</t>
  </si>
  <si>
    <t xml:space="preserve">  %</t>
  </si>
  <si>
    <t>3.</t>
  </si>
  <si>
    <t>Задача 1 государственной программы "Создание условий для повышения эффективности использования средств областного бюджета"</t>
  </si>
  <si>
    <t>4.</t>
  </si>
  <si>
    <r>
      <t>Показатель  задачи 1 государственной программы</t>
    </r>
    <r>
      <rPr>
        <sz val="11"/>
        <rFont val="Arial"/>
        <family val="2"/>
        <charset val="204"/>
      </rPr>
      <t xml:space="preserve"> 
Отношение объема дефицита областного бюджета к общему годовому объему доходов областного бюджета без учета объема безвозмездных поступлений в отчетном финансовом году</t>
    </r>
  </si>
  <si>
    <t>5.</t>
  </si>
  <si>
    <t>Подпрограмма 1  "Долгосрочное бюджетное планирование, совершенствование организации бюджетного процесса"</t>
  </si>
  <si>
    <t>6.</t>
  </si>
  <si>
    <t>Цель подпрограммы 1  "Создание  оптимальных  условий  по обеспечению долгосрочной  сбалансированности  и  устойчивости областного бюджета для наиболее эффективного  использования бюджетных средств"</t>
  </si>
  <si>
    <r>
      <t>Индикатор подпрограммы</t>
    </r>
    <r>
      <rPr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 xml:space="preserve">1 
</t>
    </r>
    <r>
      <rPr>
        <sz val="11"/>
        <rFont val="Arial"/>
        <family val="2"/>
        <charset val="204"/>
      </rPr>
      <t>Наличие долгосрочной бюджетной стратегии</t>
    </r>
  </si>
  <si>
    <t>да/нет</t>
  </si>
  <si>
    <t>нет</t>
  </si>
  <si>
    <t>7.</t>
  </si>
  <si>
    <t>8.</t>
  </si>
  <si>
    <t>%</t>
  </si>
  <si>
    <t>9.</t>
  </si>
  <si>
    <t>10.</t>
  </si>
  <si>
    <t>11.</t>
  </si>
  <si>
    <t>12.</t>
  </si>
  <si>
    <t>Показатель 1 задачи 2 подпрограммы 1 
Доля расходов областного бюджета, сформированных в соответствии с государственными программами</t>
  </si>
  <si>
    <t>Основное мероприятие 3 задачи 2 подпрограммы 1 
Формирование областного бюджета на основе программно-целевого принципа</t>
  </si>
  <si>
    <t>13.</t>
  </si>
  <si>
    <t>балл</t>
  </si>
  <si>
    <t>14.</t>
  </si>
  <si>
    <t>15.</t>
  </si>
  <si>
    <t>16.</t>
  </si>
  <si>
    <t>17.</t>
  </si>
  <si>
    <t>18.</t>
  </si>
  <si>
    <t>19.</t>
  </si>
  <si>
    <t>Показатель  задачи 2  государственной программы                                                                      Отношение объема  расходов на обслуживание  государственного долга к объему расходов областного бюджета, без учета субвенций, предоставляемых из федерального бюджета в отчетном финансовом году</t>
  </si>
  <si>
    <t>28.</t>
  </si>
  <si>
    <t xml:space="preserve">Подпрограмма 2 "Управление государственным долгом Липецкой области"        </t>
  </si>
  <si>
    <t>29.</t>
  </si>
  <si>
    <t>30.</t>
  </si>
  <si>
    <t>руб.</t>
  </si>
  <si>
    <t xml:space="preserve"> Задача 3  государственной программы "Обеспечение равных условий для устойчивого  исполнения расходных обязательств муниципальных образований Липецкой области и повышения качества управления муниципальными финансами"</t>
  </si>
  <si>
    <r>
      <t xml:space="preserve">Показатель  задачи 3  государственной программы
</t>
    </r>
    <r>
      <rPr>
        <sz val="11"/>
        <rFont val="Arial"/>
        <family val="2"/>
        <charset val="204"/>
      </rPr>
      <t>Количество муниципальных районов и городских округов
Липецкой области, имеющих высокое качество управления
муниципальными финансами</t>
    </r>
  </si>
  <si>
    <t>ед.</t>
  </si>
  <si>
    <t xml:space="preserve">Подпрограмма 3 "Создание условий для повышения финансовой устойчивости местных бюджетов"                                                                                                                                                                      </t>
  </si>
  <si>
    <t xml:space="preserve">Задача 1  Подпрограммы 3 "Поддержание  устойчивого исполнения бюджетов муниципальных образований "                                                                                                                                                            </t>
  </si>
  <si>
    <t>Показатель задачи 1 подпрограммы 3                                                     Доля просроченной кредиторской задолженности  к общему объему расходов местных бюджетов</t>
  </si>
  <si>
    <t>Соисполнитель - Управление экономики администрации Липецкой области</t>
  </si>
  <si>
    <t>Соисполнитель -Управление экономики администрации Липецкой области</t>
  </si>
  <si>
    <t xml:space="preserve">Основное мероприятие 2  подпрограммы 1: "Осуществление бюджетного процесса" </t>
  </si>
  <si>
    <t>Основное мероприятие 3  подпрограммы 1: "Повышение качества финансового менеджмента главных распорядителей бюджетных средств"</t>
  </si>
  <si>
    <t>Основное мероприятие 4  подпрограммы 1: "Формирование регионального сегмента "Электронный бюджет"</t>
  </si>
  <si>
    <t xml:space="preserve">Основное мероприятие подпрограммы 2: "Обеспечение своевременности и полноты исполнения долговых обязательств Липецкой области, обслуживание государственного долга Липецкой области и выполнение других обязательств Липецкой области по выплате агентских комиссий и вознаграждений" </t>
  </si>
  <si>
    <t>Основное мероприятие 1  подпрограммы 3: "Обеспечение сбалансированности местных бюджетов"</t>
  </si>
  <si>
    <t>Основное мероприятие 2 подпрограммы 3: "Стимулирование муниципальных образований Липецкой области по результатам проведения оценки их деятельности"</t>
  </si>
  <si>
    <t>Основное мероприятие 1  подпрограммы 1: "Разработка Стратегии социально-экономического развития Липецкой области до 2030 года"</t>
  </si>
  <si>
    <t>Экономия, сложившаяся по результатам проведения конкурсных процедур (снижениецены поставки товаров, выполнения работ (оказания услуг) по результатам проведения конкурсных процедур).</t>
  </si>
  <si>
    <t>Экономия, сложившаяся по результатам проведения конкурсных процедур</t>
  </si>
  <si>
    <t>Экономия  сложилась в связи с мониторингом и приведением в соответствие с действующим законодательством Российской Федерации нормативных правовых актов администрации области по оценке финансового менеджмента</t>
  </si>
  <si>
    <t>Отчетный год (2015 год)</t>
  </si>
  <si>
    <t>Фактичнское значение по итогам года, предшествующего отчетному (2014 год)</t>
  </si>
  <si>
    <t xml:space="preserve">Задача 1 подпрограммы 1 "Своевременная и качественная организация бюджетного процесса, координация бюджетного и стратегического планирования" </t>
  </si>
  <si>
    <t xml:space="preserve">Основное мероприятие 1 задачи 1 подпрограммы 1  
Разработка Стратегии социально-экономического развития Липецкой области до 2030 года </t>
  </si>
  <si>
    <t>Задача 2 Подпрограммы 1 "Повышение эффективности бюджетных расходов и контроля за соблюдением бюджетного законодательства и законодательства в сфере закупок товаров,  работ,  услуг  для  обеспечения  нужд  Липецкой  области"</t>
  </si>
  <si>
    <t>Показатель 2 задачи 2 подпрограммы 1 
Соотношение объема проверенных средств областного бюджета и общей суммы расходов областного бюджета</t>
  </si>
  <si>
    <t>Показатель 3 задачи 2 подпрограммы 1                             Средний индекс качества финансового менеджмента главных распорядителей средств областного бюджета"</t>
  </si>
  <si>
    <t>Управление экономики администрации области</t>
  </si>
  <si>
    <t>Основное мероприятие 2  подпрограммы 1                             Осуществление бюджетного процесса</t>
  </si>
  <si>
    <t>Основное мероприятие 3  подпрограммы 1                                         Повышение качества финансового менеджмента главных распорядителей бюджетных средств</t>
  </si>
  <si>
    <t>Основное мероприятие 4  подпрограммы 1                               Формирование регионального сегмента "Электронный бюджет"</t>
  </si>
  <si>
    <t>Задача 3 Подпрограммы 1 "Обеспечение открытости и прозрачности информации о деятельности органов государственной власти Липецкой области в сфере управления региональными финансами"</t>
  </si>
  <si>
    <t>Показатель задачи 3 подпрограммы 1                                         Доля информации, размещаемой на едином портале бюджетной системы Липецкой области в режиме реального времени, к общему количеству рубрик информационных разделов единого портала бюджетной системы Липецкой области</t>
  </si>
  <si>
    <t>В 2015 году, в целях приведения в соответствие с действующим законодательством Российской Федерации, разработан проект нормативного акта об организации проведения мониторинга качества финансового менеджмента, осуществляемого главными распорядителями средств областного бюджета, который проходит согласование в структурных подразделениях администрации области.</t>
  </si>
  <si>
    <t>Задача 2 государственной программы "Эффективное управление государственным долгом Липецкой области"</t>
  </si>
  <si>
    <t>20.</t>
  </si>
  <si>
    <t>Задача Подпрограммы 2 "Проведение ответственной долговой политики"</t>
  </si>
  <si>
    <t>Показатель задачи 1 подпрограммы 2 
Объем просроченной задолженности по долговым обязательствам Липецкой области и обслуживанию государственного долга Липецкой области</t>
  </si>
  <si>
    <t>21.</t>
  </si>
  <si>
    <t>22.</t>
  </si>
  <si>
    <t>23.</t>
  </si>
  <si>
    <t>24.</t>
  </si>
  <si>
    <t>Основное мероприятие 1 задачи 1 подпрограммы 3                        Обеспечение сбалансированности местных бюджетов</t>
  </si>
  <si>
    <t>25.</t>
  </si>
  <si>
    <t>26.</t>
  </si>
  <si>
    <t>27.</t>
  </si>
  <si>
    <r>
      <t>Показатель задачи 2</t>
    </r>
    <r>
      <rPr>
        <b/>
        <sz val="11"/>
        <color indexed="1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подпрограммы 3  
Количество муниципальных образований, обеспечивших рост налоговых доходов в отчетном году к году предшествующему, в сопоставимых условиях</t>
    </r>
  </si>
  <si>
    <t>Основное мероприятие 2 задачи 2  подпрограммы 3 
Стимулирование муниципальных образований Липецкой области по результатам проведения оценки их деятельности</t>
  </si>
  <si>
    <t>19 on-Line отчетов,          28 разделов</t>
  </si>
  <si>
    <r>
      <t>Задача 2 Подпрограммы 3 "Создание стимулов для у</t>
    </r>
    <r>
      <rPr>
        <b/>
        <sz val="11"/>
        <rFont val="Arial"/>
        <family val="2"/>
        <charset val="204"/>
      </rPr>
      <t>величения налогового потенциала муниципальных районов и городских округов Липецкой области"</t>
    </r>
  </si>
  <si>
    <t>Отсутствовала возможность подготовки технического задания в целях организации торгов в связи с тем, что Министерством экономического развития Российской Федерации до настоящего времени не разработаны методические рекомендации по формированию региональных документов стратегического планирования</t>
  </si>
  <si>
    <t>В результате перевыполнения плана по налоговым и неналоговым доходам бюджета, в основном, за счет платежей от крупнейших экспорртоориентированных предприятий, получивших дополнительные доходы в виде курсовой разницы, областной бюджет за 2015 год исполнен с профицитом в объеме 14 млн. руб. (планируемый дефицит -6362,9 млн. руб.).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</si>
</sst>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-* #,##0.0_р_._-;\-* #,##0.0_р_._-;_-* &quot;-&quot;??_р_._-;_-@_-"/>
    <numFmt numFmtId="165" formatCode="_-* #,##0.0_р_._-;\-* #,##0.0_р_._-;_-* &quot;-&quot;?_р_._-;_-@_-"/>
    <numFmt numFmtId="166" formatCode="#,##0.0_ ;\-#,##0.0\ "/>
    <numFmt numFmtId="167" formatCode="#,##0.00&quot;р.&quot;"/>
  </numFmts>
  <fonts count="15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4"/>
      <name val="Times New Roman"/>
      <family val="1"/>
      <charset val="204"/>
    </font>
    <font>
      <sz val="10"/>
      <name val="Times New Roman Cyr"/>
      <charset val="204"/>
    </font>
    <font>
      <sz val="11"/>
      <name val="Arial"/>
      <family val="2"/>
      <charset val="204"/>
    </font>
    <font>
      <sz val="11"/>
      <color indexed="10"/>
      <name val="Arial"/>
      <family val="2"/>
      <charset val="204"/>
    </font>
    <font>
      <sz val="12"/>
      <name val="Arial"/>
      <family val="2"/>
      <charset val="204"/>
    </font>
    <font>
      <b/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9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164" fontId="3" fillId="0" borderId="1" xfId="1" quotePrefix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/>
    </xf>
    <xf numFmtId="0" fontId="9" fillId="0" borderId="0" xfId="0" applyFont="1"/>
    <xf numFmtId="164" fontId="3" fillId="0" borderId="5" xfId="1" applyNumberFormat="1" applyFont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Alignment="1">
      <alignment vertical="center" wrapText="1"/>
    </xf>
    <xf numFmtId="4" fontId="10" fillId="2" borderId="0" xfId="0" applyNumberFormat="1" applyFont="1" applyFill="1" applyBorder="1" applyAlignment="1">
      <alignment horizontal="right" vertical="top" shrinkToFit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1" xfId="1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4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67" fontId="3" fillId="0" borderId="1" xfId="1" applyNumberFormat="1" applyFont="1" applyFill="1" applyBorder="1" applyAlignment="1">
      <alignment horizontal="center" vertical="center" wrapText="1"/>
    </xf>
    <xf numFmtId="164" fontId="3" fillId="0" borderId="4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6" xfId="1" applyNumberFormat="1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tabSelected="1" zoomScale="75" zoomScaleNormal="75" zoomScaleSheetLayoutView="75" workbookViewId="0">
      <selection activeCell="J1" sqref="J1"/>
    </sheetView>
  </sheetViews>
  <sheetFormatPr defaultRowHeight="12.75"/>
  <cols>
    <col min="1" max="1" width="7" style="18" customWidth="1"/>
    <col min="2" max="2" width="42.42578125" style="8" customWidth="1"/>
    <col min="3" max="3" width="20.140625" style="8" customWidth="1"/>
    <col min="4" max="4" width="9.7109375" style="8" customWidth="1"/>
    <col min="5" max="5" width="9.85546875" style="8" customWidth="1"/>
    <col min="6" max="6" width="11.140625" style="8" customWidth="1"/>
    <col min="7" max="7" width="15.28515625" style="8" customWidth="1"/>
    <col min="8" max="8" width="16" style="8" customWidth="1"/>
    <col min="9" max="9" width="12.85546875" style="8" customWidth="1"/>
    <col min="10" max="10" width="45.7109375" style="18" customWidth="1"/>
    <col min="11" max="12" width="9.140625" style="18"/>
    <col min="13" max="13" width="11.5703125" style="18" bestFit="1" customWidth="1"/>
    <col min="14" max="16384" width="9.140625" style="18"/>
  </cols>
  <sheetData>
    <row r="1" spans="1:12" ht="15">
      <c r="J1" s="5"/>
    </row>
    <row r="2" spans="1:12">
      <c r="J2" s="4"/>
    </row>
    <row r="3" spans="1:12" ht="15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</row>
    <row r="4" spans="1:12" ht="30.6" customHeight="1">
      <c r="A4" s="76" t="s">
        <v>23</v>
      </c>
      <c r="B4" s="76"/>
      <c r="C4" s="76"/>
      <c r="D4" s="76"/>
      <c r="E4" s="76"/>
      <c r="F4" s="76"/>
      <c r="G4" s="76"/>
      <c r="H4" s="76"/>
      <c r="I4" s="76"/>
      <c r="J4" s="76"/>
    </row>
    <row r="5" spans="1:12" ht="19.149999999999999" customHeight="1">
      <c r="B5" s="77"/>
      <c r="C5" s="77"/>
      <c r="D5" s="77"/>
      <c r="E5" s="77"/>
      <c r="F5" s="77"/>
      <c r="G5" s="77"/>
      <c r="H5" s="77"/>
      <c r="I5" s="77"/>
      <c r="J5" s="77"/>
    </row>
    <row r="6" spans="1:12" ht="16.149999999999999" customHeight="1">
      <c r="B6" s="18"/>
      <c r="E6" s="7"/>
      <c r="F6" s="7"/>
      <c r="G6" s="7"/>
      <c r="H6" s="7"/>
      <c r="I6" s="7"/>
      <c r="J6" s="7"/>
    </row>
    <row r="7" spans="1:12" s="8" customFormat="1" ht="39.75" customHeight="1">
      <c r="A7" s="55" t="s">
        <v>1</v>
      </c>
      <c r="B7" s="55" t="s">
        <v>2</v>
      </c>
      <c r="C7" s="68" t="s">
        <v>3</v>
      </c>
      <c r="D7" s="64" t="s">
        <v>4</v>
      </c>
      <c r="E7" s="64"/>
      <c r="F7" s="64"/>
      <c r="G7" s="64" t="s">
        <v>39</v>
      </c>
      <c r="H7" s="64"/>
      <c r="I7" s="64"/>
      <c r="J7" s="2" t="s">
        <v>40</v>
      </c>
    </row>
    <row r="8" spans="1:12" ht="32.25" customHeight="1">
      <c r="A8" s="57"/>
      <c r="B8" s="57"/>
      <c r="C8" s="70"/>
      <c r="D8" s="1" t="s">
        <v>5</v>
      </c>
      <c r="E8" s="1" t="s">
        <v>6</v>
      </c>
      <c r="F8" s="1" t="s">
        <v>7</v>
      </c>
      <c r="G8" s="1" t="s">
        <v>8</v>
      </c>
      <c r="H8" s="3" t="s">
        <v>9</v>
      </c>
      <c r="I8" s="3" t="s">
        <v>10</v>
      </c>
      <c r="J8" s="6"/>
    </row>
    <row r="9" spans="1:12" s="8" customFormat="1">
      <c r="A9" s="1">
        <v>1</v>
      </c>
      <c r="B9" s="1">
        <v>2</v>
      </c>
      <c r="C9" s="1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</row>
    <row r="10" spans="1:12" ht="15">
      <c r="A10" s="55">
        <v>1</v>
      </c>
      <c r="B10" s="55"/>
      <c r="C10" s="9" t="s">
        <v>11</v>
      </c>
      <c r="D10" s="10" t="s">
        <v>12</v>
      </c>
      <c r="E10" s="10" t="s">
        <v>12</v>
      </c>
      <c r="F10" s="10" t="s">
        <v>12</v>
      </c>
      <c r="G10" s="22">
        <f>G13+G25+G30</f>
        <v>3472555.0999999996</v>
      </c>
      <c r="H10" s="22">
        <f>H13+H25+H30</f>
        <v>3445996.2</v>
      </c>
      <c r="I10" s="21">
        <f>H10/G10*100</f>
        <v>99.235177002662979</v>
      </c>
      <c r="J10" s="23"/>
    </row>
    <row r="11" spans="1:12" ht="63.75">
      <c r="A11" s="56"/>
      <c r="B11" s="56"/>
      <c r="C11" s="11" t="s">
        <v>14</v>
      </c>
      <c r="D11" s="12" t="s">
        <v>13</v>
      </c>
      <c r="E11" s="10" t="s">
        <v>12</v>
      </c>
      <c r="F11" s="10" t="s">
        <v>12</v>
      </c>
      <c r="G11" s="22">
        <f>G14+G26+G31</f>
        <v>3467555.0999999996</v>
      </c>
      <c r="H11" s="22">
        <f>H14+H26+H31</f>
        <v>3445769.5999999996</v>
      </c>
      <c r="I11" s="21">
        <f t="shared" ref="I11:I38" si="0">H11/G11*100</f>
        <v>99.371733126893929</v>
      </c>
      <c r="J11" s="23"/>
    </row>
    <row r="12" spans="1:12" ht="63.75">
      <c r="A12" s="57"/>
      <c r="B12" s="57"/>
      <c r="C12" s="11" t="s">
        <v>94</v>
      </c>
      <c r="D12" s="12" t="s">
        <v>38</v>
      </c>
      <c r="E12" s="10" t="s">
        <v>12</v>
      </c>
      <c r="F12" s="10" t="s">
        <v>12</v>
      </c>
      <c r="G12" s="22">
        <f>G15</f>
        <v>5000</v>
      </c>
      <c r="H12" s="22">
        <f>H15</f>
        <v>226.6</v>
      </c>
      <c r="I12" s="21">
        <f t="shared" si="0"/>
        <v>4.532</v>
      </c>
      <c r="J12" s="23"/>
    </row>
    <row r="13" spans="1:12" s="19" customFormat="1" ht="21.75" customHeight="1">
      <c r="A13" s="64">
        <v>2</v>
      </c>
      <c r="B13" s="65" t="s">
        <v>15</v>
      </c>
      <c r="C13" s="9" t="s">
        <v>11</v>
      </c>
      <c r="D13" s="10" t="s">
        <v>12</v>
      </c>
      <c r="E13" s="10" t="s">
        <v>12</v>
      </c>
      <c r="F13" s="10" t="s">
        <v>12</v>
      </c>
      <c r="G13" s="22">
        <f>SUM(G14:G15)</f>
        <v>153959.9</v>
      </c>
      <c r="H13" s="22">
        <f>SUM(H14:H15)</f>
        <v>128643.29999999999</v>
      </c>
      <c r="I13" s="21">
        <f t="shared" si="0"/>
        <v>83.556367599615228</v>
      </c>
      <c r="J13" s="23"/>
    </row>
    <row r="14" spans="1:12" s="19" customFormat="1" ht="69" customHeight="1">
      <c r="A14" s="64"/>
      <c r="B14" s="66"/>
      <c r="C14" s="11" t="s">
        <v>14</v>
      </c>
      <c r="D14" s="12" t="s">
        <v>13</v>
      </c>
      <c r="E14" s="10" t="s">
        <v>12</v>
      </c>
      <c r="F14" s="10" t="s">
        <v>12</v>
      </c>
      <c r="G14" s="22">
        <f>G19+G22+G24+G20</f>
        <v>148959.9</v>
      </c>
      <c r="H14" s="22">
        <f>H19+H22+H24+H20</f>
        <v>128416.69999999998</v>
      </c>
      <c r="I14" s="21">
        <f t="shared" si="0"/>
        <v>86.208905886752063</v>
      </c>
      <c r="J14" s="23"/>
      <c r="L14" s="24"/>
    </row>
    <row r="15" spans="1:12" s="19" customFormat="1" ht="68.25" customHeight="1">
      <c r="A15" s="64"/>
      <c r="B15" s="67"/>
      <c r="C15" s="11" t="s">
        <v>94</v>
      </c>
      <c r="D15" s="12" t="s">
        <v>38</v>
      </c>
      <c r="E15" s="10" t="s">
        <v>12</v>
      </c>
      <c r="F15" s="10" t="s">
        <v>12</v>
      </c>
      <c r="G15" s="22">
        <f>G17</f>
        <v>5000</v>
      </c>
      <c r="H15" s="22">
        <f>H17</f>
        <v>226.6</v>
      </c>
      <c r="I15" s="21">
        <f t="shared" si="0"/>
        <v>4.532</v>
      </c>
      <c r="J15" s="23"/>
      <c r="L15" s="24"/>
    </row>
    <row r="16" spans="1:12" s="19" customFormat="1" ht="21" customHeight="1">
      <c r="A16" s="64">
        <v>3</v>
      </c>
      <c r="B16" s="71" t="s">
        <v>102</v>
      </c>
      <c r="C16" s="31" t="s">
        <v>11</v>
      </c>
      <c r="D16" s="23" t="s">
        <v>12</v>
      </c>
      <c r="E16" s="23" t="s">
        <v>12</v>
      </c>
      <c r="F16" s="23" t="s">
        <v>12</v>
      </c>
      <c r="G16" s="22">
        <f>G17</f>
        <v>5000</v>
      </c>
      <c r="H16" s="22">
        <f>H17</f>
        <v>226.6</v>
      </c>
      <c r="I16" s="22">
        <f t="shared" si="0"/>
        <v>4.532</v>
      </c>
      <c r="J16" s="23"/>
      <c r="L16" s="24"/>
    </row>
    <row r="17" spans="1:13" s="19" customFormat="1" ht="124.5" customHeight="1">
      <c r="A17" s="64"/>
      <c r="B17" s="71"/>
      <c r="C17" s="50" t="s">
        <v>95</v>
      </c>
      <c r="D17" s="32" t="s">
        <v>38</v>
      </c>
      <c r="E17" s="32" t="s">
        <v>19</v>
      </c>
      <c r="F17" s="32" t="s">
        <v>37</v>
      </c>
      <c r="G17" s="28">
        <v>5000</v>
      </c>
      <c r="H17" s="28">
        <v>226.6</v>
      </c>
      <c r="I17" s="22">
        <f t="shared" si="0"/>
        <v>4.532</v>
      </c>
      <c r="J17" s="27" t="s">
        <v>136</v>
      </c>
      <c r="L17" s="24"/>
    </row>
    <row r="18" spans="1:13" s="19" customFormat="1" ht="18.75" customHeight="1">
      <c r="A18" s="55">
        <v>4</v>
      </c>
      <c r="B18" s="68" t="s">
        <v>96</v>
      </c>
      <c r="C18" s="9" t="s">
        <v>11</v>
      </c>
      <c r="D18" s="10" t="s">
        <v>12</v>
      </c>
      <c r="E18" s="10" t="s">
        <v>12</v>
      </c>
      <c r="F18" s="10" t="s">
        <v>12</v>
      </c>
      <c r="G18" s="22">
        <f>G19+G20</f>
        <v>95254.9</v>
      </c>
      <c r="H18" s="22">
        <f>H19+H20</f>
        <v>88180.599999999991</v>
      </c>
      <c r="I18" s="21">
        <f t="shared" si="0"/>
        <v>92.573295442019258</v>
      </c>
      <c r="J18" s="23"/>
      <c r="L18" s="25" t="s">
        <v>33</v>
      </c>
    </row>
    <row r="19" spans="1:13" s="19" customFormat="1" ht="15">
      <c r="A19" s="56"/>
      <c r="B19" s="69"/>
      <c r="C19" s="61" t="s">
        <v>14</v>
      </c>
      <c r="D19" s="12" t="s">
        <v>13</v>
      </c>
      <c r="E19" s="12" t="s">
        <v>18</v>
      </c>
      <c r="F19" s="12" t="s">
        <v>34</v>
      </c>
      <c r="G19" s="28">
        <v>79890.899999999994</v>
      </c>
      <c r="H19" s="28">
        <v>77850.7</v>
      </c>
      <c r="I19" s="21">
        <f t="shared" si="0"/>
        <v>97.446267347094604</v>
      </c>
      <c r="J19" s="27"/>
      <c r="M19" s="29"/>
    </row>
    <row r="20" spans="1:13" s="19" customFormat="1" ht="84.75" customHeight="1">
      <c r="A20" s="57"/>
      <c r="B20" s="70"/>
      <c r="C20" s="63"/>
      <c r="D20" s="12" t="s">
        <v>13</v>
      </c>
      <c r="E20" s="12" t="s">
        <v>18</v>
      </c>
      <c r="F20" s="12" t="s">
        <v>35</v>
      </c>
      <c r="G20" s="28">
        <v>15364</v>
      </c>
      <c r="H20" s="28">
        <v>10329.9</v>
      </c>
      <c r="I20" s="21">
        <f t="shared" si="0"/>
        <v>67.234444155167921</v>
      </c>
      <c r="J20" s="27" t="s">
        <v>103</v>
      </c>
      <c r="M20" s="29"/>
    </row>
    <row r="21" spans="1:13" s="19" customFormat="1" ht="15">
      <c r="A21" s="68">
        <v>5</v>
      </c>
      <c r="B21" s="75" t="s">
        <v>97</v>
      </c>
      <c r="C21" s="9" t="s">
        <v>11</v>
      </c>
      <c r="D21" s="10" t="s">
        <v>12</v>
      </c>
      <c r="E21" s="10" t="s">
        <v>12</v>
      </c>
      <c r="F21" s="10" t="s">
        <v>12</v>
      </c>
      <c r="G21" s="22">
        <f>SUM(G22:G22)</f>
        <v>2000</v>
      </c>
      <c r="H21" s="22">
        <f>SUM(H22:H22)</f>
        <v>0</v>
      </c>
      <c r="I21" s="21">
        <f t="shared" si="0"/>
        <v>0</v>
      </c>
      <c r="J21" s="23"/>
    </row>
    <row r="22" spans="1:13" s="19" customFormat="1" ht="76.5">
      <c r="A22" s="70"/>
      <c r="B22" s="75"/>
      <c r="C22" s="26" t="s">
        <v>14</v>
      </c>
      <c r="D22" s="12" t="s">
        <v>13</v>
      </c>
      <c r="E22" s="13" t="s">
        <v>19</v>
      </c>
      <c r="F22" s="14" t="s">
        <v>36</v>
      </c>
      <c r="G22" s="28">
        <v>2000</v>
      </c>
      <c r="H22" s="28">
        <v>0</v>
      </c>
      <c r="I22" s="21">
        <f t="shared" si="0"/>
        <v>0</v>
      </c>
      <c r="J22" s="49" t="s">
        <v>105</v>
      </c>
    </row>
    <row r="23" spans="1:13" s="19" customFormat="1" ht="15">
      <c r="A23" s="68">
        <v>6</v>
      </c>
      <c r="B23" s="74" t="s">
        <v>98</v>
      </c>
      <c r="C23" s="9" t="s">
        <v>11</v>
      </c>
      <c r="D23" s="10" t="s">
        <v>12</v>
      </c>
      <c r="E23" s="10" t="s">
        <v>12</v>
      </c>
      <c r="F23" s="10" t="s">
        <v>12</v>
      </c>
      <c r="G23" s="22">
        <f>G24</f>
        <v>51705</v>
      </c>
      <c r="H23" s="22">
        <f>H24</f>
        <v>40236.1</v>
      </c>
      <c r="I23" s="21">
        <f t="shared" si="0"/>
        <v>77.818586210231118</v>
      </c>
      <c r="J23" s="23"/>
    </row>
    <row r="24" spans="1:13" s="19" customFormat="1" ht="68.25" customHeight="1">
      <c r="A24" s="70"/>
      <c r="B24" s="74"/>
      <c r="C24" s="11" t="s">
        <v>14</v>
      </c>
      <c r="D24" s="12" t="s">
        <v>13</v>
      </c>
      <c r="E24" s="12" t="s">
        <v>18</v>
      </c>
      <c r="F24" s="12" t="s">
        <v>37</v>
      </c>
      <c r="G24" s="28">
        <v>51705</v>
      </c>
      <c r="H24" s="28">
        <v>40236.1</v>
      </c>
      <c r="I24" s="22">
        <f t="shared" si="0"/>
        <v>77.818586210231118</v>
      </c>
      <c r="J24" s="27" t="s">
        <v>104</v>
      </c>
    </row>
    <row r="25" spans="1:13" s="19" customFormat="1" ht="15">
      <c r="A25" s="55">
        <v>7</v>
      </c>
      <c r="B25" s="74" t="s">
        <v>16</v>
      </c>
      <c r="C25" s="9" t="s">
        <v>11</v>
      </c>
      <c r="D25" s="10" t="s">
        <v>12</v>
      </c>
      <c r="E25" s="10" t="s">
        <v>12</v>
      </c>
      <c r="F25" s="10" t="s">
        <v>12</v>
      </c>
      <c r="G25" s="22">
        <f>G27</f>
        <v>1667669.3</v>
      </c>
      <c r="H25" s="22">
        <f>H27</f>
        <v>1667667.1</v>
      </c>
      <c r="I25" s="21">
        <f t="shared" si="0"/>
        <v>99.999868079360823</v>
      </c>
      <c r="J25" s="23"/>
    </row>
    <row r="26" spans="1:13" s="19" customFormat="1" ht="69" customHeight="1">
      <c r="A26" s="56"/>
      <c r="B26" s="74"/>
      <c r="C26" s="11" t="s">
        <v>14</v>
      </c>
      <c r="D26" s="12" t="s">
        <v>13</v>
      </c>
      <c r="E26" s="10" t="s">
        <v>12</v>
      </c>
      <c r="F26" s="10" t="s">
        <v>12</v>
      </c>
      <c r="G26" s="22">
        <f>G28+G29</f>
        <v>1667669.3</v>
      </c>
      <c r="H26" s="22">
        <f>H28+H29</f>
        <v>1667667.1</v>
      </c>
      <c r="I26" s="21">
        <f t="shared" si="0"/>
        <v>99.999868079360823</v>
      </c>
      <c r="J26" s="23"/>
    </row>
    <row r="27" spans="1:13" s="19" customFormat="1" ht="24.75" customHeight="1">
      <c r="A27" s="68">
        <v>8</v>
      </c>
      <c r="B27" s="65" t="s">
        <v>99</v>
      </c>
      <c r="C27" s="9" t="s">
        <v>11</v>
      </c>
      <c r="D27" s="10" t="s">
        <v>12</v>
      </c>
      <c r="E27" s="10" t="s">
        <v>12</v>
      </c>
      <c r="F27" s="10" t="s">
        <v>12</v>
      </c>
      <c r="G27" s="22">
        <f>G28+G29</f>
        <v>1667669.3</v>
      </c>
      <c r="H27" s="22">
        <f>H28+H29</f>
        <v>1667667.1</v>
      </c>
      <c r="I27" s="21">
        <f t="shared" si="0"/>
        <v>99.999868079360823</v>
      </c>
      <c r="J27" s="23"/>
    </row>
    <row r="28" spans="1:13" s="19" customFormat="1" ht="42" customHeight="1">
      <c r="A28" s="69"/>
      <c r="B28" s="66"/>
      <c r="C28" s="61" t="s">
        <v>14</v>
      </c>
      <c r="D28" s="12" t="s">
        <v>13</v>
      </c>
      <c r="E28" s="12" t="s">
        <v>20</v>
      </c>
      <c r="F28" s="12" t="s">
        <v>24</v>
      </c>
      <c r="G28" s="28">
        <v>1667537.3</v>
      </c>
      <c r="H28" s="28">
        <v>1667535.1</v>
      </c>
      <c r="I28" s="21">
        <f t="shared" si="0"/>
        <v>99.999868068918161</v>
      </c>
      <c r="J28" s="72"/>
    </row>
    <row r="29" spans="1:13" s="19" customFormat="1" ht="58.5" customHeight="1">
      <c r="A29" s="70"/>
      <c r="B29" s="67"/>
      <c r="C29" s="63"/>
      <c r="D29" s="12" t="s">
        <v>13</v>
      </c>
      <c r="E29" s="12" t="s">
        <v>19</v>
      </c>
      <c r="F29" s="12" t="s">
        <v>24</v>
      </c>
      <c r="G29" s="28">
        <v>132</v>
      </c>
      <c r="H29" s="28">
        <v>132</v>
      </c>
      <c r="I29" s="21">
        <f t="shared" si="0"/>
        <v>100</v>
      </c>
      <c r="J29" s="73"/>
    </row>
    <row r="30" spans="1:13" s="19" customFormat="1" ht="15">
      <c r="A30" s="55">
        <v>9</v>
      </c>
      <c r="B30" s="74" t="s">
        <v>17</v>
      </c>
      <c r="C30" s="9" t="s">
        <v>11</v>
      </c>
      <c r="D30" s="10" t="s">
        <v>12</v>
      </c>
      <c r="E30" s="10" t="s">
        <v>12</v>
      </c>
      <c r="F30" s="10" t="s">
        <v>12</v>
      </c>
      <c r="G30" s="22">
        <f>G32+G36</f>
        <v>1650925.9</v>
      </c>
      <c r="H30" s="22">
        <f>H32+H36</f>
        <v>1649685.7999999998</v>
      </c>
      <c r="I30" s="21">
        <f t="shared" si="0"/>
        <v>99.924884575376765</v>
      </c>
      <c r="J30" s="23"/>
    </row>
    <row r="31" spans="1:13" s="19" customFormat="1" ht="70.5" customHeight="1">
      <c r="A31" s="56"/>
      <c r="B31" s="74"/>
      <c r="C31" s="11" t="s">
        <v>14</v>
      </c>
      <c r="D31" s="12" t="s">
        <v>13</v>
      </c>
      <c r="E31" s="10" t="s">
        <v>12</v>
      </c>
      <c r="F31" s="10" t="s">
        <v>12</v>
      </c>
      <c r="G31" s="22">
        <f>G33+G34+G35+G37+G38+G39+G40+G41</f>
        <v>1650925.9</v>
      </c>
      <c r="H31" s="22">
        <f>H33+H34+H35+H37+H38+H39+H40+H41</f>
        <v>1649685.7999999998</v>
      </c>
      <c r="I31" s="21">
        <f t="shared" si="0"/>
        <v>99.924884575376765</v>
      </c>
      <c r="J31" s="23">
        <f>G30-G31</f>
        <v>0</v>
      </c>
    </row>
    <row r="32" spans="1:13" s="19" customFormat="1" ht="15.75" customHeight="1">
      <c r="A32" s="68">
        <v>10</v>
      </c>
      <c r="B32" s="58" t="s">
        <v>100</v>
      </c>
      <c r="C32" s="9" t="s">
        <v>11</v>
      </c>
      <c r="D32" s="10" t="s">
        <v>12</v>
      </c>
      <c r="E32" s="10" t="s">
        <v>12</v>
      </c>
      <c r="F32" s="10" t="s">
        <v>12</v>
      </c>
      <c r="G32" s="22">
        <f>G33+G34+G35</f>
        <v>1638925.9</v>
      </c>
      <c r="H32" s="22">
        <f>H33+H34+H35</f>
        <v>1637685.7999999998</v>
      </c>
      <c r="I32" s="21">
        <f t="shared" si="0"/>
        <v>99.924334590111727</v>
      </c>
      <c r="J32" s="23"/>
    </row>
    <row r="33" spans="1:13" s="19" customFormat="1" ht="18.75" customHeight="1">
      <c r="A33" s="69"/>
      <c r="B33" s="59"/>
      <c r="C33" s="61" t="s">
        <v>14</v>
      </c>
      <c r="D33" s="12" t="s">
        <v>13</v>
      </c>
      <c r="E33" s="12" t="s">
        <v>21</v>
      </c>
      <c r="F33" s="12" t="s">
        <v>25</v>
      </c>
      <c r="G33" s="28">
        <v>570386.5</v>
      </c>
      <c r="H33" s="28">
        <v>570386.5</v>
      </c>
      <c r="I33" s="21">
        <f t="shared" si="0"/>
        <v>100</v>
      </c>
      <c r="J33" s="23"/>
      <c r="L33" s="20"/>
      <c r="M33" s="30"/>
    </row>
    <row r="34" spans="1:13" s="19" customFormat="1" ht="21.75" customHeight="1">
      <c r="A34" s="69"/>
      <c r="B34" s="59"/>
      <c r="C34" s="62"/>
      <c r="D34" s="12" t="s">
        <v>13</v>
      </c>
      <c r="E34" s="12" t="s">
        <v>21</v>
      </c>
      <c r="F34" s="12" t="s">
        <v>26</v>
      </c>
      <c r="G34" s="28">
        <v>336989.7</v>
      </c>
      <c r="H34" s="28">
        <v>336989.7</v>
      </c>
      <c r="I34" s="21">
        <f t="shared" si="0"/>
        <v>100</v>
      </c>
      <c r="J34" s="23"/>
      <c r="L34" s="20"/>
      <c r="M34" s="30"/>
    </row>
    <row r="35" spans="1:13" s="19" customFormat="1" ht="25.5" customHeight="1">
      <c r="A35" s="70"/>
      <c r="B35" s="60"/>
      <c r="C35" s="63"/>
      <c r="D35" s="12" t="s">
        <v>13</v>
      </c>
      <c r="E35" s="12" t="s">
        <v>22</v>
      </c>
      <c r="F35" s="12" t="s">
        <v>27</v>
      </c>
      <c r="G35" s="28">
        <v>731549.7</v>
      </c>
      <c r="H35" s="28">
        <f>731549.7-1240-0.1</f>
        <v>730309.6</v>
      </c>
      <c r="I35" s="21">
        <f>H35/G35*100</f>
        <v>99.830483151042245</v>
      </c>
      <c r="J35" s="23"/>
      <c r="L35" s="20"/>
      <c r="M35" s="30"/>
    </row>
    <row r="36" spans="1:13" s="19" customFormat="1" ht="15" customHeight="1">
      <c r="A36" s="55">
        <v>11</v>
      </c>
      <c r="B36" s="58" t="s">
        <v>101</v>
      </c>
      <c r="C36" s="1" t="s">
        <v>11</v>
      </c>
      <c r="D36" s="10" t="s">
        <v>12</v>
      </c>
      <c r="E36" s="10" t="s">
        <v>12</v>
      </c>
      <c r="F36" s="10" t="s">
        <v>12</v>
      </c>
      <c r="G36" s="22">
        <f>G37+G38+G39+G40+G41</f>
        <v>12000</v>
      </c>
      <c r="H36" s="22">
        <f>H37+H38+H39+H40+H41</f>
        <v>12000</v>
      </c>
      <c r="I36" s="21">
        <f t="shared" si="0"/>
        <v>100</v>
      </c>
      <c r="J36" s="23"/>
      <c r="L36" s="20"/>
      <c r="M36" s="20"/>
    </row>
    <row r="37" spans="1:13" s="19" customFormat="1" ht="15">
      <c r="A37" s="56"/>
      <c r="B37" s="59"/>
      <c r="C37" s="61" t="s">
        <v>14</v>
      </c>
      <c r="D37" s="12" t="s">
        <v>13</v>
      </c>
      <c r="E37" s="12" t="s">
        <v>22</v>
      </c>
      <c r="F37" s="12" t="s">
        <v>30</v>
      </c>
      <c r="G37" s="28">
        <v>1500</v>
      </c>
      <c r="H37" s="28">
        <v>1500</v>
      </c>
      <c r="I37" s="22">
        <f t="shared" si="0"/>
        <v>100</v>
      </c>
      <c r="J37" s="23"/>
      <c r="M37" s="30"/>
    </row>
    <row r="38" spans="1:13" s="19" customFormat="1" ht="15">
      <c r="A38" s="56"/>
      <c r="B38" s="59"/>
      <c r="C38" s="62"/>
      <c r="D38" s="12" t="s">
        <v>13</v>
      </c>
      <c r="E38" s="12" t="s">
        <v>22</v>
      </c>
      <c r="F38" s="12" t="s">
        <v>29</v>
      </c>
      <c r="G38" s="28">
        <v>3000</v>
      </c>
      <c r="H38" s="28">
        <v>3000</v>
      </c>
      <c r="I38" s="22">
        <f t="shared" si="0"/>
        <v>100</v>
      </c>
      <c r="J38" s="23"/>
      <c r="M38" s="30"/>
    </row>
    <row r="39" spans="1:13" s="19" customFormat="1" ht="15">
      <c r="A39" s="56"/>
      <c r="B39" s="59"/>
      <c r="C39" s="62"/>
      <c r="D39" s="12" t="s">
        <v>13</v>
      </c>
      <c r="E39" s="12" t="s">
        <v>22</v>
      </c>
      <c r="F39" s="12" t="s">
        <v>28</v>
      </c>
      <c r="G39" s="28">
        <v>3000</v>
      </c>
      <c r="H39" s="28">
        <v>3000</v>
      </c>
      <c r="I39" s="22">
        <f>H39/G39*100</f>
        <v>100</v>
      </c>
      <c r="J39" s="23"/>
      <c r="M39" s="30"/>
    </row>
    <row r="40" spans="1:13" s="19" customFormat="1" ht="15">
      <c r="A40" s="56"/>
      <c r="B40" s="59"/>
      <c r="C40" s="62"/>
      <c r="D40" s="12" t="s">
        <v>13</v>
      </c>
      <c r="E40" s="12" t="s">
        <v>22</v>
      </c>
      <c r="F40" s="12" t="s">
        <v>31</v>
      </c>
      <c r="G40" s="28">
        <v>1500</v>
      </c>
      <c r="H40" s="28">
        <v>1500</v>
      </c>
      <c r="I40" s="21">
        <f>H40/G40*100</f>
        <v>100</v>
      </c>
      <c r="J40" s="27"/>
      <c r="M40" s="20"/>
    </row>
    <row r="41" spans="1:13" s="19" customFormat="1" ht="15">
      <c r="A41" s="57"/>
      <c r="B41" s="60"/>
      <c r="C41" s="63"/>
      <c r="D41" s="12" t="s">
        <v>13</v>
      </c>
      <c r="E41" s="12" t="s">
        <v>22</v>
      </c>
      <c r="F41" s="12" t="s">
        <v>32</v>
      </c>
      <c r="G41" s="28">
        <v>3000</v>
      </c>
      <c r="H41" s="28">
        <v>3000</v>
      </c>
      <c r="I41" s="21">
        <f>H41/G41*100</f>
        <v>100</v>
      </c>
      <c r="J41" s="27"/>
    </row>
    <row r="42" spans="1:13" s="19" customFormat="1">
      <c r="A42" s="20"/>
      <c r="B42" s="15"/>
      <c r="C42" s="16"/>
      <c r="D42" s="17"/>
      <c r="E42" s="17"/>
      <c r="F42" s="17"/>
      <c r="G42" s="17"/>
      <c r="H42" s="16"/>
      <c r="I42" s="17"/>
      <c r="J42" s="17"/>
    </row>
    <row r="43" spans="1:13" s="19" customFormat="1">
      <c r="A43" s="20"/>
      <c r="B43" s="15"/>
      <c r="C43" s="16"/>
      <c r="D43" s="17"/>
      <c r="E43" s="17"/>
      <c r="F43" s="17"/>
      <c r="G43" s="17"/>
      <c r="H43" s="16"/>
      <c r="I43" s="17"/>
      <c r="J43" s="17"/>
    </row>
    <row r="45" spans="1:13" s="4" customFormat="1"/>
  </sheetData>
  <mergeCells count="35">
    <mergeCell ref="A3:J3"/>
    <mergeCell ref="D7:F7"/>
    <mergeCell ref="G7:I7"/>
    <mergeCell ref="A4:J4"/>
    <mergeCell ref="B5:J5"/>
    <mergeCell ref="A7:A8"/>
    <mergeCell ref="C7:C8"/>
    <mergeCell ref="B7:B8"/>
    <mergeCell ref="A10:A12"/>
    <mergeCell ref="B10:B12"/>
    <mergeCell ref="B16:B17"/>
    <mergeCell ref="C19:C20"/>
    <mergeCell ref="J28:J29"/>
    <mergeCell ref="B25:B26"/>
    <mergeCell ref="A25:A26"/>
    <mergeCell ref="A23:A24"/>
    <mergeCell ref="B23:B24"/>
    <mergeCell ref="B27:B29"/>
    <mergeCell ref="A27:A29"/>
    <mergeCell ref="A21:A22"/>
    <mergeCell ref="B21:B22"/>
    <mergeCell ref="A18:A20"/>
    <mergeCell ref="B18:B20"/>
    <mergeCell ref="A36:A41"/>
    <mergeCell ref="B36:B41"/>
    <mergeCell ref="C37:C41"/>
    <mergeCell ref="A16:A17"/>
    <mergeCell ref="A13:A15"/>
    <mergeCell ref="B13:B15"/>
    <mergeCell ref="B32:B35"/>
    <mergeCell ref="C33:C35"/>
    <mergeCell ref="A32:A35"/>
    <mergeCell ref="C28:C29"/>
    <mergeCell ref="A30:A31"/>
    <mergeCell ref="B30:B31"/>
  </mergeCells>
  <phoneticPr fontId="2" type="noConversion"/>
  <pageMargins left="0.27559055118110237" right="0.19685039370078741" top="0.55118110236220474" bottom="0.35433070866141736" header="0.19685039370078741" footer="0.15748031496062992"/>
  <pageSetup paperSize="9" scale="75" fitToHeight="4" orientation="landscape" r:id="rId1"/>
  <headerFooter alignWithMargins="0">
    <oddFooter>&amp;L&amp;P&amp;R&amp;Z&amp;F&amp;A</oddFooter>
  </headerFooter>
  <rowBreaks count="2" manualBreakCount="2">
    <brk id="17" max="9" man="1"/>
    <brk id="3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9"/>
  <sheetViews>
    <sheetView topLeftCell="A2" zoomScale="79" zoomScaleNormal="79" workbookViewId="0">
      <pane xSplit="2" ySplit="8" topLeftCell="C26" activePane="bottomRight" state="frozen"/>
      <selection activeCell="A2" sqref="A2"/>
      <selection pane="topRight" activeCell="C2" sqref="C2"/>
      <selection pane="bottomLeft" activeCell="A10" sqref="A10"/>
      <selection pane="bottomRight" activeCell="H2" sqref="H2"/>
    </sheetView>
  </sheetViews>
  <sheetFormatPr defaultColWidth="8.85546875" defaultRowHeight="14.25"/>
  <cols>
    <col min="1" max="1" width="5.42578125" style="34" customWidth="1"/>
    <col min="2" max="2" width="69.140625" style="34" customWidth="1"/>
    <col min="3" max="3" width="19.42578125" style="34" customWidth="1"/>
    <col min="4" max="4" width="16" style="34" customWidth="1"/>
    <col min="5" max="5" width="21.5703125" style="34" customWidth="1"/>
    <col min="6" max="6" width="10.28515625" style="34" customWidth="1"/>
    <col min="7" max="7" width="10.7109375" style="34" customWidth="1"/>
    <col min="8" max="8" width="27.140625" style="34" customWidth="1"/>
    <col min="9" max="9" width="3.7109375" style="34" customWidth="1"/>
    <col min="10" max="16384" width="8.85546875" style="34"/>
  </cols>
  <sheetData>
    <row r="2" spans="1:9" ht="15.75">
      <c r="H2" s="35"/>
    </row>
    <row r="3" spans="1:9" ht="5.25" customHeight="1"/>
    <row r="4" spans="1:9" ht="21.75" customHeight="1">
      <c r="A4" s="87" t="s">
        <v>0</v>
      </c>
      <c r="B4" s="87"/>
      <c r="C4" s="87"/>
      <c r="D4" s="87"/>
      <c r="E4" s="87"/>
      <c r="F4" s="87"/>
      <c r="G4" s="87"/>
      <c r="H4" s="87"/>
    </row>
    <row r="5" spans="1:9" ht="40.5" customHeight="1">
      <c r="A5" s="87" t="s">
        <v>41</v>
      </c>
      <c r="B5" s="87"/>
      <c r="C5" s="87"/>
      <c r="D5" s="87"/>
      <c r="E5" s="87"/>
      <c r="F5" s="87"/>
      <c r="G5" s="87"/>
      <c r="H5" s="87"/>
    </row>
    <row r="6" spans="1:9" ht="15">
      <c r="A6" s="88"/>
      <c r="B6" s="89"/>
      <c r="C6" s="89"/>
      <c r="D6" s="89"/>
      <c r="E6" s="90"/>
      <c r="F6" s="90"/>
      <c r="G6" s="33"/>
      <c r="H6" s="33"/>
    </row>
    <row r="7" spans="1:9" ht="15" customHeight="1">
      <c r="A7" s="91" t="s">
        <v>1</v>
      </c>
      <c r="B7" s="94" t="s">
        <v>42</v>
      </c>
      <c r="C7" s="85" t="s">
        <v>43</v>
      </c>
      <c r="D7" s="85" t="s">
        <v>44</v>
      </c>
      <c r="E7" s="85" t="s">
        <v>45</v>
      </c>
      <c r="F7" s="85"/>
      <c r="G7" s="85"/>
      <c r="H7" s="85" t="s">
        <v>46</v>
      </c>
    </row>
    <row r="8" spans="1:9" ht="43.5" customHeight="1">
      <c r="A8" s="92"/>
      <c r="B8" s="94"/>
      <c r="C8" s="85"/>
      <c r="D8" s="85"/>
      <c r="E8" s="85" t="s">
        <v>107</v>
      </c>
      <c r="F8" s="85" t="s">
        <v>106</v>
      </c>
      <c r="G8" s="85"/>
      <c r="H8" s="85"/>
    </row>
    <row r="9" spans="1:9" ht="72.599999999999994" customHeight="1">
      <c r="A9" s="93"/>
      <c r="B9" s="94"/>
      <c r="C9" s="85"/>
      <c r="D9" s="85"/>
      <c r="E9" s="85"/>
      <c r="F9" s="36" t="s">
        <v>47</v>
      </c>
      <c r="G9" s="36" t="s">
        <v>9</v>
      </c>
      <c r="H9" s="85"/>
    </row>
    <row r="10" spans="1:9">
      <c r="A10" s="37">
        <v>1</v>
      </c>
      <c r="B10" s="37">
        <v>2</v>
      </c>
      <c r="C10" s="37">
        <v>3</v>
      </c>
      <c r="D10" s="37">
        <v>4</v>
      </c>
      <c r="E10" s="37">
        <v>5</v>
      </c>
      <c r="F10" s="37">
        <v>6</v>
      </c>
      <c r="G10" s="37">
        <v>7</v>
      </c>
      <c r="H10" s="37">
        <v>8</v>
      </c>
    </row>
    <row r="11" spans="1:9" ht="36.6" customHeight="1">
      <c r="A11" s="37" t="s">
        <v>48</v>
      </c>
      <c r="B11" s="82" t="s">
        <v>49</v>
      </c>
      <c r="C11" s="82"/>
      <c r="D11" s="86"/>
      <c r="E11" s="86"/>
      <c r="F11" s="86"/>
      <c r="G11" s="86"/>
      <c r="H11" s="86"/>
    </row>
    <row r="12" spans="1:9" ht="72">
      <c r="A12" s="38" t="s">
        <v>50</v>
      </c>
      <c r="B12" s="39" t="s">
        <v>51</v>
      </c>
      <c r="C12" s="38" t="s">
        <v>52</v>
      </c>
      <c r="D12" s="38" t="s">
        <v>53</v>
      </c>
      <c r="E12" s="40">
        <v>76.069999999999993</v>
      </c>
      <c r="F12" s="40">
        <v>68.989999999999995</v>
      </c>
      <c r="G12" s="40">
        <v>68.989999999999995</v>
      </c>
      <c r="H12" s="40"/>
      <c r="I12" s="41"/>
    </row>
    <row r="13" spans="1:9" ht="15">
      <c r="A13" s="37" t="s">
        <v>54</v>
      </c>
      <c r="B13" s="82" t="s">
        <v>55</v>
      </c>
      <c r="C13" s="82"/>
      <c r="D13" s="82"/>
      <c r="E13" s="82"/>
      <c r="F13" s="82"/>
      <c r="G13" s="82"/>
      <c r="H13" s="82"/>
    </row>
    <row r="14" spans="1:9" ht="295.5" customHeight="1">
      <c r="A14" s="37" t="s">
        <v>56</v>
      </c>
      <c r="B14" s="42" t="s">
        <v>57</v>
      </c>
      <c r="C14" s="37" t="s">
        <v>52</v>
      </c>
      <c r="D14" s="37" t="s">
        <v>53</v>
      </c>
      <c r="E14" s="43">
        <v>0.38</v>
      </c>
      <c r="F14" s="40">
        <v>-3.5999999999999997E-2</v>
      </c>
      <c r="G14" s="40">
        <v>-3.5999999999999997E-2</v>
      </c>
      <c r="H14" s="40" t="s">
        <v>137</v>
      </c>
    </row>
    <row r="15" spans="1:9" ht="15">
      <c r="A15" s="37" t="s">
        <v>58</v>
      </c>
      <c r="B15" s="82" t="s">
        <v>59</v>
      </c>
      <c r="C15" s="82"/>
      <c r="D15" s="82"/>
      <c r="E15" s="82"/>
      <c r="F15" s="82"/>
      <c r="G15" s="82"/>
      <c r="H15" s="82"/>
    </row>
    <row r="16" spans="1:9" ht="29.45" customHeight="1">
      <c r="A16" s="37" t="s">
        <v>60</v>
      </c>
      <c r="B16" s="82" t="s">
        <v>61</v>
      </c>
      <c r="C16" s="82"/>
      <c r="D16" s="82"/>
      <c r="E16" s="82"/>
      <c r="F16" s="82"/>
      <c r="G16" s="82"/>
      <c r="H16" s="82"/>
    </row>
    <row r="17" spans="1:9" ht="42.75" hidden="1">
      <c r="A17" s="37"/>
      <c r="B17" s="42" t="s">
        <v>62</v>
      </c>
      <c r="C17" s="37" t="s">
        <v>52</v>
      </c>
      <c r="D17" s="37" t="s">
        <v>63</v>
      </c>
      <c r="E17" s="43" t="s">
        <v>64</v>
      </c>
      <c r="F17" s="43" t="s">
        <v>64</v>
      </c>
      <c r="G17" s="43" t="s">
        <v>64</v>
      </c>
      <c r="H17" s="43"/>
    </row>
    <row r="18" spans="1:9" s="41" customFormat="1" ht="15">
      <c r="A18" s="37" t="s">
        <v>65</v>
      </c>
      <c r="B18" s="80" t="s">
        <v>108</v>
      </c>
      <c r="C18" s="80"/>
      <c r="D18" s="80"/>
      <c r="E18" s="80"/>
      <c r="F18" s="80"/>
      <c r="G18" s="80"/>
      <c r="H18" s="80"/>
    </row>
    <row r="19" spans="1:9" ht="57">
      <c r="A19" s="37" t="s">
        <v>66</v>
      </c>
      <c r="B19" s="45" t="s">
        <v>109</v>
      </c>
      <c r="C19" s="37" t="s">
        <v>113</v>
      </c>
      <c r="D19" s="37"/>
      <c r="E19" s="43"/>
      <c r="F19" s="40"/>
      <c r="G19" s="40"/>
      <c r="H19" s="40"/>
    </row>
    <row r="20" spans="1:9" ht="32.25" customHeight="1">
      <c r="A20" s="37" t="s">
        <v>68</v>
      </c>
      <c r="B20" s="82" t="s">
        <v>110</v>
      </c>
      <c r="C20" s="82"/>
      <c r="D20" s="82"/>
      <c r="E20" s="82"/>
      <c r="F20" s="82"/>
      <c r="G20" s="82"/>
      <c r="H20" s="82"/>
    </row>
    <row r="21" spans="1:9" ht="42.75">
      <c r="A21" s="37" t="s">
        <v>69</v>
      </c>
      <c r="B21" s="44" t="s">
        <v>72</v>
      </c>
      <c r="C21" s="37" t="s">
        <v>52</v>
      </c>
      <c r="D21" s="37" t="s">
        <v>67</v>
      </c>
      <c r="E21" s="40">
        <v>89.73</v>
      </c>
      <c r="F21" s="40">
        <v>80</v>
      </c>
      <c r="G21" s="40">
        <v>87.45</v>
      </c>
      <c r="H21" s="40"/>
    </row>
    <row r="22" spans="1:9" ht="42.75" hidden="1">
      <c r="A22" s="37"/>
      <c r="B22" s="45" t="s">
        <v>73</v>
      </c>
      <c r="C22" s="38" t="s">
        <v>52</v>
      </c>
      <c r="D22" s="37" t="s">
        <v>67</v>
      </c>
      <c r="E22" s="43" t="s">
        <v>64</v>
      </c>
      <c r="F22" s="48" t="s">
        <v>64</v>
      </c>
      <c r="G22" s="48" t="s">
        <v>64</v>
      </c>
      <c r="H22" s="48"/>
    </row>
    <row r="23" spans="1:9" ht="42.75">
      <c r="A23" s="37" t="s">
        <v>70</v>
      </c>
      <c r="B23" s="45" t="s">
        <v>111</v>
      </c>
      <c r="C23" s="38" t="s">
        <v>52</v>
      </c>
      <c r="D23" s="37" t="s">
        <v>67</v>
      </c>
      <c r="E23" s="40">
        <v>29.5</v>
      </c>
      <c r="F23" s="40">
        <v>36</v>
      </c>
      <c r="G23" s="40">
        <v>36</v>
      </c>
      <c r="H23" s="40"/>
    </row>
    <row r="24" spans="1:9" ht="355.5" hidden="1" customHeight="1">
      <c r="A24" s="51" t="s">
        <v>71</v>
      </c>
      <c r="B24" s="52" t="s">
        <v>112</v>
      </c>
      <c r="C24" s="51" t="s">
        <v>52</v>
      </c>
      <c r="D24" s="51" t="s">
        <v>75</v>
      </c>
      <c r="E24" s="53">
        <v>3.7</v>
      </c>
      <c r="F24" s="53">
        <v>3.7</v>
      </c>
      <c r="G24" s="53">
        <v>0</v>
      </c>
      <c r="H24" s="53" t="s">
        <v>119</v>
      </c>
      <c r="I24" s="54"/>
    </row>
    <row r="25" spans="1:9" ht="42.75">
      <c r="A25" s="37" t="s">
        <v>71</v>
      </c>
      <c r="B25" s="45" t="s">
        <v>114</v>
      </c>
      <c r="C25" s="38" t="s">
        <v>52</v>
      </c>
      <c r="D25" s="38"/>
      <c r="E25" s="40"/>
      <c r="F25" s="40"/>
      <c r="G25" s="40"/>
      <c r="H25" s="40"/>
    </row>
    <row r="26" spans="1:9" ht="42.75">
      <c r="A26" s="37" t="s">
        <v>74</v>
      </c>
      <c r="B26" s="45" t="s">
        <v>115</v>
      </c>
      <c r="C26" s="38" t="s">
        <v>52</v>
      </c>
      <c r="D26" s="38"/>
      <c r="E26" s="40"/>
      <c r="F26" s="40"/>
      <c r="G26" s="40"/>
      <c r="H26" s="40"/>
    </row>
    <row r="27" spans="1:9" ht="32.450000000000003" customHeight="1">
      <c r="A27" s="37" t="s">
        <v>76</v>
      </c>
      <c r="B27" s="80" t="s">
        <v>117</v>
      </c>
      <c r="C27" s="80"/>
      <c r="D27" s="80"/>
      <c r="E27" s="80"/>
      <c r="F27" s="80"/>
      <c r="G27" s="80"/>
      <c r="H27" s="80"/>
    </row>
    <row r="28" spans="1:9" ht="71.25">
      <c r="A28" s="37" t="s">
        <v>77</v>
      </c>
      <c r="B28" s="45" t="s">
        <v>118</v>
      </c>
      <c r="C28" s="38" t="s">
        <v>52</v>
      </c>
      <c r="D28" s="38" t="s">
        <v>67</v>
      </c>
      <c r="E28" s="40">
        <v>0</v>
      </c>
      <c r="F28" s="40">
        <v>70</v>
      </c>
      <c r="G28" s="40">
        <v>67.86</v>
      </c>
      <c r="H28" s="40" t="s">
        <v>134</v>
      </c>
    </row>
    <row r="29" spans="1:9" ht="42.75">
      <c r="A29" s="37" t="s">
        <v>78</v>
      </c>
      <c r="B29" s="45" t="s">
        <v>116</v>
      </c>
      <c r="C29" s="38" t="s">
        <v>52</v>
      </c>
      <c r="D29" s="38"/>
      <c r="E29" s="40"/>
      <c r="F29" s="40"/>
      <c r="G29" s="40"/>
      <c r="H29" s="40"/>
    </row>
    <row r="30" spans="1:9">
      <c r="A30" s="37" t="s">
        <v>79</v>
      </c>
      <c r="B30" s="80" t="s">
        <v>120</v>
      </c>
      <c r="C30" s="83"/>
      <c r="D30" s="83"/>
      <c r="E30" s="83"/>
      <c r="F30" s="83"/>
      <c r="G30" s="83"/>
      <c r="H30" s="84"/>
    </row>
    <row r="31" spans="1:9" ht="71.25">
      <c r="A31" s="37" t="s">
        <v>80</v>
      </c>
      <c r="B31" s="45" t="s">
        <v>82</v>
      </c>
      <c r="C31" s="38" t="s">
        <v>52</v>
      </c>
      <c r="D31" s="38" t="s">
        <v>53</v>
      </c>
      <c r="E31" s="40">
        <v>3.5</v>
      </c>
      <c r="F31" s="40">
        <v>3.58</v>
      </c>
      <c r="G31" s="40">
        <v>3.58</v>
      </c>
      <c r="H31" s="40"/>
      <c r="I31" s="46"/>
    </row>
    <row r="32" spans="1:9" ht="15">
      <c r="A32" s="37" t="s">
        <v>81</v>
      </c>
      <c r="B32" s="80" t="s">
        <v>84</v>
      </c>
      <c r="C32" s="80"/>
      <c r="D32" s="80"/>
      <c r="E32" s="80"/>
      <c r="F32" s="80"/>
      <c r="G32" s="80"/>
      <c r="H32" s="81"/>
    </row>
    <row r="33" spans="1:8" ht="15">
      <c r="A33" s="38" t="s">
        <v>121</v>
      </c>
      <c r="B33" s="80" t="s">
        <v>122</v>
      </c>
      <c r="C33" s="80"/>
      <c r="D33" s="80"/>
      <c r="E33" s="80"/>
      <c r="F33" s="80"/>
      <c r="G33" s="80"/>
      <c r="H33" s="80"/>
    </row>
    <row r="34" spans="1:8" ht="57">
      <c r="A34" s="38" t="s">
        <v>124</v>
      </c>
      <c r="B34" s="45" t="s">
        <v>123</v>
      </c>
      <c r="C34" s="38" t="s">
        <v>52</v>
      </c>
      <c r="D34" s="38" t="s">
        <v>87</v>
      </c>
      <c r="E34" s="40">
        <v>0</v>
      </c>
      <c r="F34" s="40">
        <v>1E-4</v>
      </c>
      <c r="G34" s="40">
        <v>1E-4</v>
      </c>
      <c r="H34" s="40"/>
    </row>
    <row r="35" spans="1:8" ht="39.6" customHeight="1">
      <c r="A35" s="38" t="s">
        <v>125</v>
      </c>
      <c r="B35" s="80" t="s">
        <v>88</v>
      </c>
      <c r="C35" s="80"/>
      <c r="D35" s="80"/>
      <c r="E35" s="80"/>
      <c r="F35" s="80"/>
      <c r="G35" s="80"/>
      <c r="H35" s="80"/>
    </row>
    <row r="36" spans="1:8" ht="57.75">
      <c r="A36" s="38" t="s">
        <v>126</v>
      </c>
      <c r="B36" s="39" t="s">
        <v>89</v>
      </c>
      <c r="C36" s="38" t="s">
        <v>52</v>
      </c>
      <c r="D36" s="38" t="s">
        <v>90</v>
      </c>
      <c r="E36" s="40">
        <v>6</v>
      </c>
      <c r="F36" s="40">
        <v>8</v>
      </c>
      <c r="G36" s="40">
        <v>6</v>
      </c>
      <c r="H36" s="40"/>
    </row>
    <row r="37" spans="1:8">
      <c r="A37" s="38" t="s">
        <v>127</v>
      </c>
      <c r="B37" s="80" t="s">
        <v>91</v>
      </c>
      <c r="C37" s="83"/>
      <c r="D37" s="83"/>
      <c r="E37" s="83"/>
      <c r="F37" s="83"/>
      <c r="G37" s="83"/>
      <c r="H37" s="83"/>
    </row>
    <row r="38" spans="1:8" ht="15">
      <c r="A38" s="38" t="s">
        <v>129</v>
      </c>
      <c r="B38" s="80" t="s">
        <v>92</v>
      </c>
      <c r="C38" s="80"/>
      <c r="D38" s="80"/>
      <c r="E38" s="80"/>
      <c r="F38" s="80"/>
      <c r="G38" s="80"/>
      <c r="H38" s="80"/>
    </row>
    <row r="39" spans="1:8" ht="42.75">
      <c r="A39" s="38" t="s">
        <v>130</v>
      </c>
      <c r="B39" s="45" t="s">
        <v>93</v>
      </c>
      <c r="C39" s="38" t="s">
        <v>52</v>
      </c>
      <c r="D39" s="38" t="s">
        <v>67</v>
      </c>
      <c r="E39" s="47">
        <v>2.1999999999999999E-2</v>
      </c>
      <c r="F39" s="47">
        <v>1E-4</v>
      </c>
      <c r="G39" s="47">
        <v>1E-4</v>
      </c>
      <c r="H39" s="47"/>
    </row>
    <row r="40" spans="1:8" ht="42.75">
      <c r="A40" s="38" t="s">
        <v>131</v>
      </c>
      <c r="B40" s="45" t="s">
        <v>128</v>
      </c>
      <c r="C40" s="38" t="s">
        <v>52</v>
      </c>
      <c r="D40" s="38"/>
      <c r="E40" s="40"/>
      <c r="F40" s="40"/>
      <c r="G40" s="40"/>
      <c r="H40" s="40"/>
    </row>
    <row r="41" spans="1:8" ht="15">
      <c r="A41" s="38" t="s">
        <v>83</v>
      </c>
      <c r="B41" s="78" t="s">
        <v>135</v>
      </c>
      <c r="C41" s="79"/>
      <c r="D41" s="79"/>
      <c r="E41" s="79"/>
      <c r="F41" s="79"/>
      <c r="G41" s="79"/>
      <c r="H41" s="79"/>
    </row>
    <row r="42" spans="1:8" ht="57.75">
      <c r="A42" s="38" t="s">
        <v>85</v>
      </c>
      <c r="B42" s="45" t="s">
        <v>132</v>
      </c>
      <c r="C42" s="38" t="s">
        <v>52</v>
      </c>
      <c r="D42" s="38" t="s">
        <v>90</v>
      </c>
      <c r="E42" s="40">
        <v>14</v>
      </c>
      <c r="F42" s="40">
        <v>17</v>
      </c>
      <c r="G42" s="40">
        <v>19</v>
      </c>
      <c r="H42" s="40"/>
    </row>
    <row r="43" spans="1:8" ht="42.75">
      <c r="A43" s="38" t="s">
        <v>86</v>
      </c>
      <c r="B43" s="45" t="s">
        <v>133</v>
      </c>
      <c r="C43" s="38" t="s">
        <v>52</v>
      </c>
      <c r="D43" s="38"/>
      <c r="E43" s="40"/>
      <c r="F43" s="40"/>
      <c r="G43" s="40"/>
      <c r="H43" s="40"/>
    </row>
    <row r="44" spans="1:8">
      <c r="A44" s="41"/>
      <c r="B44" s="41"/>
      <c r="C44" s="41"/>
      <c r="D44" s="41"/>
      <c r="E44" s="41"/>
      <c r="F44" s="41"/>
      <c r="G44" s="41"/>
      <c r="H44" s="41"/>
    </row>
    <row r="45" spans="1:8">
      <c r="A45" s="41"/>
      <c r="B45" s="41"/>
      <c r="C45" s="41"/>
      <c r="D45" s="41"/>
      <c r="E45" s="41"/>
      <c r="F45" s="41"/>
      <c r="G45" s="41"/>
      <c r="H45" s="41"/>
    </row>
    <row r="46" spans="1:8">
      <c r="A46" s="41"/>
      <c r="B46" s="41"/>
      <c r="C46" s="41"/>
      <c r="D46" s="41"/>
      <c r="E46" s="41"/>
      <c r="F46" s="41"/>
      <c r="G46" s="41"/>
      <c r="H46" s="41"/>
    </row>
    <row r="47" spans="1:8">
      <c r="A47" s="41"/>
      <c r="B47" s="41"/>
      <c r="C47" s="41"/>
      <c r="D47" s="41"/>
      <c r="E47" s="41"/>
      <c r="F47" s="41"/>
      <c r="G47" s="41"/>
      <c r="H47" s="41"/>
    </row>
    <row r="48" spans="1:8">
      <c r="A48" s="41"/>
      <c r="B48" s="41"/>
      <c r="C48" s="41"/>
      <c r="D48" s="41"/>
      <c r="E48" s="41"/>
      <c r="F48" s="41"/>
      <c r="G48" s="41"/>
      <c r="H48" s="41"/>
    </row>
    <row r="49" spans="1:8">
      <c r="A49" s="41"/>
      <c r="B49" s="41"/>
      <c r="C49" s="41"/>
      <c r="D49" s="41"/>
      <c r="E49" s="41"/>
      <c r="F49" s="41"/>
      <c r="G49" s="41"/>
      <c r="H49" s="41"/>
    </row>
  </sheetData>
  <mergeCells count="25">
    <mergeCell ref="A4:H4"/>
    <mergeCell ref="A5:H5"/>
    <mergeCell ref="A6:F6"/>
    <mergeCell ref="A7:A9"/>
    <mergeCell ref="B7:B9"/>
    <mergeCell ref="C7:C9"/>
    <mergeCell ref="D7:D9"/>
    <mergeCell ref="B15:H15"/>
    <mergeCell ref="B16:H16"/>
    <mergeCell ref="E7:G7"/>
    <mergeCell ref="E8:E9"/>
    <mergeCell ref="F8:G8"/>
    <mergeCell ref="B11:H11"/>
    <mergeCell ref="B13:H13"/>
    <mergeCell ref="H7:H9"/>
    <mergeCell ref="B41:H41"/>
    <mergeCell ref="B32:H32"/>
    <mergeCell ref="B33:H33"/>
    <mergeCell ref="B35:H35"/>
    <mergeCell ref="B18:H18"/>
    <mergeCell ref="B20:H20"/>
    <mergeCell ref="B27:H27"/>
    <mergeCell ref="B30:H30"/>
    <mergeCell ref="B37:H37"/>
    <mergeCell ref="B38:H38"/>
  </mergeCells>
  <pageMargins left="0.78740157480314965" right="0.39370078740157483" top="0.59055118110236227" bottom="0.59055118110236227" header="0.39370078740157483" footer="0.39370078740157483"/>
  <pageSetup paperSize="8" scale="64" fitToHeight="4" orientation="landscape" r:id="rId1"/>
  <headerFooter alignWithMargins="0">
    <oddFooter>&amp;L&amp;P&amp;R&amp;Z&amp;F&amp;A</oddFooter>
  </headerFooter>
  <rowBreaks count="2" manualBreakCount="2">
    <brk id="22" max="16383" man="1"/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Средства  ОБ</vt:lpstr>
      <vt:lpstr>Индикаторы цели</vt:lpstr>
      <vt:lpstr>'Индикаторы цели'!Заголовки_для_печати</vt:lpstr>
      <vt:lpstr>'Средства  ОБ'!Заголовки_для_печати</vt:lpstr>
      <vt:lpstr>'Средства  ОБ'!Область_печати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sinepupova</cp:lastModifiedBy>
  <cp:lastPrinted>2016-02-25T07:31:41Z</cp:lastPrinted>
  <dcterms:created xsi:type="dcterms:W3CDTF">2012-04-10T07:52:51Z</dcterms:created>
  <dcterms:modified xsi:type="dcterms:W3CDTF">2016-03-18T04:17:24Z</dcterms:modified>
</cp:coreProperties>
</file>