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45" windowHeight="4455" firstSheet="1" activeTab="1"/>
  </bookViews>
  <sheets>
    <sheet name="XDO_METADATA" sheetId="1" state="hidden" r:id="rId1"/>
    <sheet name="2016" sheetId="2" r:id="rId2"/>
  </sheets>
  <definedNames>
    <definedName name="XDO_?ACTDOMCODE?">#REF!</definedName>
    <definedName name="XDO_?BELONG210FL?">#REF!</definedName>
    <definedName name="XDO_?CSMCTGY_NAME?">#REF!</definedName>
    <definedName name="XDO_?INST_FULLNAME?">#REF!</definedName>
    <definedName name="XDO_?INST_NAME?">#REF!</definedName>
    <definedName name="XDO_?INSTKND_NAME?">#REF!</definedName>
    <definedName name="XDO_?LGLACT_APPROVEDBY?">#REF!</definedName>
    <definedName name="XDO_?LGLACT_APPRVDAT?">#REF!</definedName>
    <definedName name="XDO_?LGLACT_NAME?">#REF!</definedName>
    <definedName name="XDO_?NAME_1?">#REF!</definedName>
    <definedName name="XDO_?NAME_2?">#REF!</definedName>
    <definedName name="XDO_?NAME_CODE?">#REF!</definedName>
    <definedName name="XDO_?NAME_NAME?">#REF!</definedName>
    <definedName name="XDO_?NCSRLYBELONG210FL?">#REF!</definedName>
    <definedName name="XDO_?NPA_DESCRIPTIONS?">#REF!</definedName>
    <definedName name="XDO_?PBL_NAMES?">#REF!</definedName>
    <definedName name="XDO_?QI_NAME?">#REF!</definedName>
    <definedName name="XDO_?QLTYIND_UNITS?">#REF!</definedName>
    <definedName name="XDO_?RCA_CODE?">#REF!</definedName>
    <definedName name="XDO_?REGRNUMBER?">#REF!</definedName>
    <definedName name="XDO_?ROWNUMBER?">#REF!</definedName>
    <definedName name="XDO_?RUCLSPRECACS_CODE?">#REF!</definedName>
    <definedName name="XDO_?SC_NAME_1?">#REF!</definedName>
    <definedName name="XDO_?SC_NAME_2?">#REF!</definedName>
    <definedName name="XDO_?SC_NAME_3?">#REF!</definedName>
    <definedName name="XDO_?SVCKIND?">#REF!</definedName>
    <definedName name="XDO_?SVCPAID?">#REF!</definedName>
    <definedName name="XDO_?VOLIND_NAME?">#REF!</definedName>
    <definedName name="XDO_?VOLIND_UNITS?">#REF!</definedName>
    <definedName name="XDO_GROUP_?HEADER?">#REF!</definedName>
    <definedName name="XDO_GROUP_?SERVICE_LIST?">#REF!</definedName>
  </definedNames>
  <calcPr fullCalcOnLoad="1"/>
</workbook>
</file>

<file path=xl/sharedStrings.xml><?xml version="1.0" encoding="utf-8"?>
<sst xmlns="http://schemas.openxmlformats.org/spreadsheetml/2006/main" count="348" uniqueCount="129">
  <si>
    <t>Содержание  услуги 1</t>
  </si>
  <si>
    <t>Содержание  услуги 2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</si>
  <si>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</si>
  <si>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</si>
  <si>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</si>
  <si>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</si>
  <si>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Проведение ветеринарно-санитарных мероприятий</t>
  </si>
  <si>
    <t>Стационар</t>
  </si>
  <si>
    <t>проведение мероприятий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</si>
  <si>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</si>
  <si>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диагностические мероприятия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</si>
  <si>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</si>
  <si>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</si>
  <si>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</si>
  <si>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лабораторные исследования</t>
  </si>
  <si>
    <t>отбор проб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</si>
  <si>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</si>
  <si>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</si>
  <si>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</si>
  <si>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</si>
  <si>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</si>
  <si>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</si>
  <si>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</si>
  <si>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</si>
  <si>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</si>
  <si>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</si>
  <si>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XDO_?ROWNUMBER?</t>
  </si>
  <si>
    <t>&lt;?Service_RowNumber?&gt;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</si>
  <si>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</si>
  <si>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</si>
  <si>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</si>
  <si>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</si>
  <si>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</si>
  <si>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</si>
  <si>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</si>
  <si>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</si>
  <si>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</si>
  <si>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</si>
  <si>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</si>
  <si>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</si>
  <si>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</si>
  <si>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</si>
  <si>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</si>
  <si>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</si>
  <si>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</si>
  <si>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</si>
  <si>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</si>
  <si>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</si>
  <si>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XDO_?PBL_NAMES?</t>
  </si>
  <si>
    <t>&lt;?Service_PblcEntKnd_Name?&gt;</t>
  </si>
  <si>
    <t>XDO_?SVCPAID?</t>
  </si>
  <si>
    <t>&lt;?Service_SvcPaid?&gt;</t>
  </si>
  <si>
    <t>XDO_?RCA_CODE?</t>
  </si>
  <si>
    <t>&lt;xsl:value-of select="Service_RuClsEcActs_Code"/&gt;&lt;xsl:text&gt; &lt;/xsl:text&gt;</t>
  </si>
  <si>
    <t>XDO_?RUCLSPRECACS_CODE?</t>
  </si>
  <si>
    <t>&lt;xsl:value-of select="Service_RuClsPrEcAcs_Codes"/&gt;&lt;xsl:text&gt; &lt;/xsl:text&gt;</t>
  </si>
  <si>
    <t>XDO_?INSTKND_NAME?</t>
  </si>
  <si>
    <t>&lt;?Service_InstKnd_Names?&gt;</t>
  </si>
  <si>
    <t>XDO_?INST_FULLNAME?</t>
  </si>
  <si>
    <t>&lt;?inst_Fullname?&gt;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</si>
  <si>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</si>
  <si>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</si>
  <si>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</si>
  <si>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</si>
  <si>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</si>
  <si>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</si>
  <si>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XDO_?VOLIND_UNITS?</t>
  </si>
  <si>
    <t>&lt;?Service_VolInd_Units?&gt;</t>
  </si>
  <si>
    <t>XDO_?QI_NAME?</t>
  </si>
  <si>
    <t>&lt;?Service_QltyInd_Names?&gt;</t>
  </si>
  <si>
    <t>XDO_?QLTYIND_UNITS?</t>
  </si>
  <si>
    <t>&lt;?Service_QltyInd_Units?&gt;</t>
  </si>
  <si>
    <t>XDO_?BELONG210FL?</t>
  </si>
  <si>
    <t>&lt;xsl:if test="(Service_Belong210FL='true')"&gt;Да&lt;/xsl:if&gt;&lt;xsl:if test="(Service_Belong210FL='false')"&gt;Нет&lt;/xsl:if&gt;</t>
  </si>
  <si>
    <t>XDO_?NCSRLYBELONG210FL?</t>
  </si>
  <si>
    <t>&lt;xsl:if test="(Service_NcsrlyBelong210FL='true')"&gt;Да&lt;/xsl:if&gt;&lt;xsl:if test="(Service_NcsrlyBelong210FL='false')"&gt;Нет&lt;/xsl:if&gt;</t>
  </si>
  <si>
    <t>XDO_?NPA_DESCRIPTIONS?</t>
  </si>
  <si>
    <t>&lt;?Service_LADescriptions?&gt;</t>
  </si>
  <si>
    <t>XDO_GROUP_?HEADER?</t>
  </si>
  <si>
    <t>&lt;xsl:for-each select="*"&gt;</t>
  </si>
  <si>
    <t>XDO_?ACTDOMNAME?</t>
  </si>
  <si>
    <t>"&lt;xsl:value-of select="ActvtyDomn_Name"/&gt;"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</si>
  <si>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</si>
  <si>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</si>
  <si>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</si>
  <si>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</si>
  <si>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</si>
  <si>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</si>
  <si>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Штука</t>
  </si>
  <si>
    <t>Единица</t>
  </si>
  <si>
    <t xml:space="preserve"> Штука</t>
  </si>
  <si>
    <t>Наименование государственной услуги</t>
  </si>
  <si>
    <t xml:space="preserve">Единицы измерения </t>
  </si>
  <si>
    <t>Единица; голов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</si>
  <si>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(ЛЕЧЕНИЕ)</t>
  </si>
  <si>
    <t>Проведение вынужденных проф.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</t>
  </si>
  <si>
    <t>Единица; Кв. м</t>
  </si>
  <si>
    <t>Единица;  голов</t>
  </si>
  <si>
    <t>% выполнения</t>
  </si>
  <si>
    <t>стоимость оказанных гос. услуг (руб.)                             план на 2016г</t>
  </si>
  <si>
    <t xml:space="preserve">Условия  оказания услуги </t>
  </si>
  <si>
    <t>ОГБУ "Воловская СББЖ"</t>
  </si>
  <si>
    <t>ОГБУ "Грязинская СББЖ"</t>
  </si>
  <si>
    <t>кол-во гос.услуг               план на 2016г</t>
  </si>
  <si>
    <t>ОГБУ "Добринская СББЖ"</t>
  </si>
  <si>
    <t>ОГБУ "Добровская СББЖ"</t>
  </si>
  <si>
    <t>ОГБУ "Долгорувская СББЖ"</t>
  </si>
  <si>
    <t>ОГБУ "Елецкая районная СББЖ"</t>
  </si>
  <si>
    <t>ОГБУ "Задонская СББЖ"</t>
  </si>
  <si>
    <t>ОГБУ "Измалковская СББЖ"</t>
  </si>
  <si>
    <t>ОГБУ "Краснинская СББЖ"</t>
  </si>
  <si>
    <t>ОГБУ "Лебедянская СББЖ"</t>
  </si>
  <si>
    <t>ОГБУ "Лев-Толстовская СББЖ"</t>
  </si>
  <si>
    <t>ОГБУ "Липецкая районная СББЖ"</t>
  </si>
  <si>
    <t>ОГБУ "Становлянская СББЖ"</t>
  </si>
  <si>
    <t>ОГБУ "Тербунская СББЖ"</t>
  </si>
  <si>
    <t>ОГБУ "Усманская СББЖ"</t>
  </si>
  <si>
    <t>ОГБУ "Хлевенская СББЖ"</t>
  </si>
  <si>
    <t>ОГБУ "Чаплыгинская СББЖ"</t>
  </si>
  <si>
    <t>ОГБУ "Елецкая городская СББЖ"</t>
  </si>
  <si>
    <t>ОГБУ "Липецкая городская СББЖ"</t>
  </si>
  <si>
    <t>ОГБУ "Липецкая областная ветеринарная лаборатория"</t>
  </si>
  <si>
    <t>ОГБУ "Липецкая областная СББЖ"</t>
  </si>
  <si>
    <t>ОГБУ "Данковская СББЖ"</t>
  </si>
  <si>
    <t>факт за 2016г</t>
  </si>
  <si>
    <t>Сводный отчет выполнения государственных услуг за 2016 год</t>
  </si>
  <si>
    <t>Выделенная субсидия на выполнение государственного задания</t>
  </si>
  <si>
    <t>Приложение</t>
  </si>
  <si>
    <t>Отчет о выполнении государственного задания  по учреждениям ветеринарии области за  2016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</si>
</sst>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2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16</v>
      </c>
      <c r="B1" s="2"/>
    </row>
    <row r="2" spans="1:2" ht="15">
      <c r="A2" s="1" t="s">
        <v>17</v>
      </c>
      <c r="B2" s="3"/>
    </row>
    <row r="3" spans="1:2" ht="15">
      <c r="A3" s="1" t="s">
        <v>18</v>
      </c>
      <c r="B3" s="4">
        <v>42179</v>
      </c>
    </row>
    <row r="4" spans="1:2" ht="15">
      <c r="A4" s="1" t="s">
        <v>19</v>
      </c>
      <c r="B4" s="3" t="s">
        <v>20</v>
      </c>
    </row>
    <row r="9" spans="1:4" ht="15">
      <c r="A9" s="5" t="s">
        <v>21</v>
      </c>
      <c r="D9" s="6" t="s">
        <v>22</v>
      </c>
    </row>
    <row r="10" spans="1:3" ht="26.25" customHeight="1">
      <c r="A10" t="s">
        <v>23</v>
      </c>
      <c r="B10" s="7" t="s">
        <v>24</v>
      </c>
      <c r="C10" s="7" t="s">
        <v>25</v>
      </c>
    </row>
    <row r="11" spans="1:2" ht="15">
      <c r="A11" t="s">
        <v>26</v>
      </c>
      <c r="B11" t="s">
        <v>27</v>
      </c>
    </row>
    <row r="12" spans="1:2" ht="15">
      <c r="A12" t="s">
        <v>28</v>
      </c>
      <c r="B12" t="s">
        <v>29</v>
      </c>
    </row>
    <row r="13" spans="1:2" ht="15">
      <c r="A13" t="s">
        <v>30</v>
      </c>
      <c r="B13" t="s">
        <v>31</v>
      </c>
    </row>
    <row r="14" spans="1:3" ht="15">
      <c r="A14" t="s">
        <v>32</v>
      </c>
      <c r="B14" t="s">
        <v>33</v>
      </c>
      <c r="C14" s="7"/>
    </row>
    <row r="15" spans="1:2" ht="15">
      <c r="A15" t="s">
        <v>34</v>
      </c>
      <c r="B15" t="s">
        <v>35</v>
      </c>
    </row>
    <row r="16" spans="1:2" ht="15">
      <c r="A16" t="s">
        <v>36</v>
      </c>
      <c r="B16" t="s">
        <v>37</v>
      </c>
    </row>
    <row r="17" spans="1:3" ht="15">
      <c r="A17" t="s">
        <v>38</v>
      </c>
      <c r="B17" t="s">
        <v>39</v>
      </c>
      <c r="C17" s="7"/>
    </row>
    <row r="18" spans="1:2" ht="15">
      <c r="A18" t="s">
        <v>40</v>
      </c>
      <c r="B18" t="s">
        <v>41</v>
      </c>
    </row>
    <row r="19" spans="1:2" ht="15">
      <c r="A19" t="s">
        <v>42</v>
      </c>
      <c r="B19" t="s">
        <v>43</v>
      </c>
    </row>
    <row r="20" spans="1:2" ht="15">
      <c r="A20" t="s">
        <v>44</v>
      </c>
      <c r="B20" t="s">
        <v>45</v>
      </c>
    </row>
    <row r="21" spans="1:2" ht="15">
      <c r="A21" t="s">
        <v>46</v>
      </c>
      <c r="B21" t="s">
        <v>47</v>
      </c>
    </row>
    <row r="22" spans="1:2" ht="15">
      <c r="A22" t="s">
        <v>48</v>
      </c>
      <c r="B22" t="s">
        <v>49</v>
      </c>
    </row>
    <row r="23" spans="1:2" ht="15">
      <c r="A23" t="s">
        <v>50</v>
      </c>
      <c r="B23" t="s">
        <v>51</v>
      </c>
    </row>
    <row r="24" spans="1:2" ht="15">
      <c r="A24" t="s">
        <v>52</v>
      </c>
      <c r="B24" t="s">
        <v>53</v>
      </c>
    </row>
    <row r="25" spans="1:2" ht="15">
      <c r="A25" t="s">
        <v>54</v>
      </c>
      <c r="B25" t="s">
        <v>55</v>
      </c>
    </row>
    <row r="26" spans="1:2" ht="15">
      <c r="A26" t="s">
        <v>56</v>
      </c>
      <c r="B26" t="s">
        <v>57</v>
      </c>
    </row>
    <row r="27" spans="1:2" ht="15">
      <c r="A27" t="s">
        <v>58</v>
      </c>
      <c r="B27" t="s">
        <v>59</v>
      </c>
    </row>
    <row r="28" spans="1:2" ht="15">
      <c r="A28" t="s">
        <v>60</v>
      </c>
      <c r="B28" t="s">
        <v>61</v>
      </c>
    </row>
    <row r="29" spans="1:2" ht="15">
      <c r="A29" t="s">
        <v>62</v>
      </c>
      <c r="B29" t="s">
        <v>63</v>
      </c>
    </row>
    <row r="30" spans="1:2" ht="15">
      <c r="A30" t="s">
        <v>64</v>
      </c>
      <c r="B30" t="s">
        <v>65</v>
      </c>
    </row>
    <row r="31" spans="1:2" ht="15">
      <c r="A31" t="s">
        <v>66</v>
      </c>
      <c r="B31" t="s">
        <v>67</v>
      </c>
    </row>
    <row r="32" spans="1:2" ht="15">
      <c r="A32" t="s">
        <v>68</v>
      </c>
      <c r="B32" t="s">
        <v>69</v>
      </c>
    </row>
    <row r="33" spans="1:2" ht="15">
      <c r="A33" t="s">
        <v>70</v>
      </c>
      <c r="B33" t="s">
        <v>71</v>
      </c>
    </row>
    <row r="34" spans="1:2" ht="15">
      <c r="A34" t="s">
        <v>72</v>
      </c>
      <c r="B34" t="s">
        <v>73</v>
      </c>
    </row>
    <row r="35" spans="1:2" ht="15">
      <c r="A35" t="s">
        <v>74</v>
      </c>
      <c r="B35" t="s">
        <v>75</v>
      </c>
    </row>
    <row r="36" spans="1:2" ht="15">
      <c r="A36" t="s">
        <v>76</v>
      </c>
      <c r="B36" t="s">
        <v>77</v>
      </c>
    </row>
    <row r="37" spans="1:3" ht="15">
      <c r="A37" t="s">
        <v>78</v>
      </c>
      <c r="B37" s="7" t="s">
        <v>79</v>
      </c>
      <c r="C37" s="7" t="s">
        <v>25</v>
      </c>
    </row>
    <row r="38" spans="1:2" ht="15">
      <c r="A38" t="s">
        <v>80</v>
      </c>
      <c r="B38" t="s">
        <v>81</v>
      </c>
    </row>
    <row r="39" spans="1:2" ht="15">
      <c r="A39" t="s">
        <v>82</v>
      </c>
      <c r="B39" t="s">
        <v>83</v>
      </c>
    </row>
    <row r="40" spans="1:2" ht="15">
      <c r="A40" t="s">
        <v>84</v>
      </c>
      <c r="B40" t="s">
        <v>85</v>
      </c>
    </row>
    <row r="41" spans="1:2" ht="15">
      <c r="A41" t="s">
        <v>86</v>
      </c>
      <c r="B4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2.7109375" style="0" customWidth="1"/>
    <col min="2" max="11" width="14.421875" style="18" customWidth="1"/>
    <col min="12" max="12" width="12.8515625" style="36" customWidth="1"/>
  </cols>
  <sheetData>
    <row r="1" spans="11:12" ht="15">
      <c r="K1" s="40" t="s">
        <v>127</v>
      </c>
      <c r="L1" s="40"/>
    </row>
    <row r="2" spans="1:11" ht="21" customHeight="1">
      <c r="A2" s="41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90" customHeight="1">
      <c r="A3" s="8" t="s">
        <v>91</v>
      </c>
      <c r="B3" s="20" t="s">
        <v>2</v>
      </c>
      <c r="C3" s="20" t="s">
        <v>2</v>
      </c>
      <c r="D3" s="20" t="s">
        <v>12</v>
      </c>
      <c r="E3" s="20" t="s">
        <v>94</v>
      </c>
      <c r="F3" s="20" t="s">
        <v>2</v>
      </c>
      <c r="G3" s="20" t="s">
        <v>12</v>
      </c>
      <c r="H3" s="20" t="s">
        <v>2</v>
      </c>
      <c r="I3" s="20" t="s">
        <v>12</v>
      </c>
      <c r="J3" s="20" t="s">
        <v>2</v>
      </c>
      <c r="K3" s="20" t="s">
        <v>2</v>
      </c>
      <c r="L3" s="49" t="s">
        <v>126</v>
      </c>
    </row>
    <row r="4" spans="1:12" ht="74.25">
      <c r="A4" s="8" t="s">
        <v>0</v>
      </c>
      <c r="B4" s="20" t="s">
        <v>9</v>
      </c>
      <c r="C4" s="20" t="s">
        <v>6</v>
      </c>
      <c r="D4" s="20" t="s">
        <v>13</v>
      </c>
      <c r="E4" s="20" t="s">
        <v>95</v>
      </c>
      <c r="F4" s="20" t="s">
        <v>9</v>
      </c>
      <c r="G4" s="20" t="s">
        <v>13</v>
      </c>
      <c r="H4" s="20" t="s">
        <v>6</v>
      </c>
      <c r="I4" s="20" t="s">
        <v>13</v>
      </c>
      <c r="J4" s="20" t="s">
        <v>11</v>
      </c>
      <c r="K4" s="20" t="s">
        <v>3</v>
      </c>
      <c r="L4" s="49"/>
    </row>
    <row r="5" spans="1:12" ht="21">
      <c r="A5" s="8" t="s">
        <v>1</v>
      </c>
      <c r="B5" s="8" t="s">
        <v>4</v>
      </c>
      <c r="C5" s="8" t="s">
        <v>7</v>
      </c>
      <c r="D5" s="8" t="s">
        <v>4</v>
      </c>
      <c r="E5" s="8" t="s">
        <v>4</v>
      </c>
      <c r="F5" s="8" t="s">
        <v>4</v>
      </c>
      <c r="G5" s="8" t="s">
        <v>7</v>
      </c>
      <c r="H5" s="8" t="s">
        <v>4</v>
      </c>
      <c r="I5" s="8" t="s">
        <v>7</v>
      </c>
      <c r="J5" s="8" t="s">
        <v>7</v>
      </c>
      <c r="K5" s="8" t="s">
        <v>4</v>
      </c>
      <c r="L5" s="49"/>
    </row>
    <row r="6" spans="1:12" ht="21">
      <c r="A6" s="8" t="s">
        <v>100</v>
      </c>
      <c r="B6" s="8" t="s">
        <v>15</v>
      </c>
      <c r="C6" s="8" t="s">
        <v>8</v>
      </c>
      <c r="D6" s="8" t="s">
        <v>14</v>
      </c>
      <c r="E6" s="8" t="s">
        <v>5</v>
      </c>
      <c r="F6" s="8" t="s">
        <v>10</v>
      </c>
      <c r="G6" s="8" t="s">
        <v>15</v>
      </c>
      <c r="H6" s="8" t="s">
        <v>8</v>
      </c>
      <c r="I6" s="8" t="s">
        <v>14</v>
      </c>
      <c r="J6" s="8" t="s">
        <v>14</v>
      </c>
      <c r="K6" s="8" t="s">
        <v>5</v>
      </c>
      <c r="L6" s="49"/>
    </row>
    <row r="7" spans="1:12" ht="12.75" customHeight="1">
      <c r="A7" s="8" t="s">
        <v>92</v>
      </c>
      <c r="B7" s="8" t="s">
        <v>88</v>
      </c>
      <c r="C7" s="8" t="s">
        <v>96</v>
      </c>
      <c r="D7" s="8" t="s">
        <v>89</v>
      </c>
      <c r="E7" s="8" t="s">
        <v>97</v>
      </c>
      <c r="F7" s="8" t="s">
        <v>93</v>
      </c>
      <c r="G7" s="8" t="s">
        <v>90</v>
      </c>
      <c r="H7" s="8" t="s">
        <v>96</v>
      </c>
      <c r="I7" s="9" t="s">
        <v>89</v>
      </c>
      <c r="J7" s="21" t="s">
        <v>89</v>
      </c>
      <c r="K7" s="8" t="s">
        <v>93</v>
      </c>
      <c r="L7" s="49"/>
    </row>
    <row r="8" spans="1:12" s="12" customFormat="1" ht="11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21">
        <v>12</v>
      </c>
    </row>
    <row r="9" spans="1:12" ht="15.75">
      <c r="A9" s="42" t="s">
        <v>101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22"/>
    </row>
    <row r="10" spans="1:12" ht="21">
      <c r="A10" s="9" t="s">
        <v>103</v>
      </c>
      <c r="B10" s="22">
        <v>25355</v>
      </c>
      <c r="C10" s="22"/>
      <c r="D10" s="22"/>
      <c r="E10" s="22"/>
      <c r="F10" s="22">
        <v>8360</v>
      </c>
      <c r="G10" s="22"/>
      <c r="H10" s="22">
        <v>204600</v>
      </c>
      <c r="I10" s="22">
        <v>250</v>
      </c>
      <c r="J10" s="22"/>
      <c r="K10" s="22">
        <v>242249</v>
      </c>
      <c r="L10" s="22"/>
    </row>
    <row r="11" spans="1:12" ht="15">
      <c r="A11" s="9" t="s">
        <v>124</v>
      </c>
      <c r="B11" s="22">
        <v>25355</v>
      </c>
      <c r="C11" s="22"/>
      <c r="D11" s="22"/>
      <c r="E11" s="22"/>
      <c r="F11" s="22">
        <v>8360</v>
      </c>
      <c r="G11" s="22"/>
      <c r="H11" s="22">
        <v>204600</v>
      </c>
      <c r="I11" s="22">
        <v>250</v>
      </c>
      <c r="J11" s="22"/>
      <c r="K11" s="22">
        <v>242249</v>
      </c>
      <c r="L11" s="22"/>
    </row>
    <row r="12" spans="1:12" ht="12.75" customHeight="1">
      <c r="A12" s="9" t="s">
        <v>98</v>
      </c>
      <c r="B12" s="22">
        <f>B11/B10*100</f>
        <v>100</v>
      </c>
      <c r="C12" s="22"/>
      <c r="D12" s="22"/>
      <c r="E12" s="22"/>
      <c r="F12" s="22">
        <f aca="true" t="shared" si="0" ref="F12:K12">F11/F10*100</f>
        <v>100</v>
      </c>
      <c r="G12" s="22"/>
      <c r="H12" s="22">
        <f t="shared" si="0"/>
        <v>100</v>
      </c>
      <c r="I12" s="22">
        <f t="shared" si="0"/>
        <v>100</v>
      </c>
      <c r="J12" s="22"/>
      <c r="K12" s="22">
        <f t="shared" si="0"/>
        <v>100</v>
      </c>
      <c r="L12" s="22"/>
    </row>
    <row r="13" spans="1:12" ht="32.25" customHeight="1">
      <c r="A13" s="9" t="s">
        <v>99</v>
      </c>
      <c r="B13" s="22">
        <v>866291</v>
      </c>
      <c r="C13" s="22"/>
      <c r="D13" s="22"/>
      <c r="E13" s="22"/>
      <c r="F13" s="22">
        <v>187914</v>
      </c>
      <c r="G13" s="22"/>
      <c r="H13" s="22">
        <v>488298</v>
      </c>
      <c r="I13" s="22">
        <v>27700</v>
      </c>
      <c r="J13" s="22"/>
      <c r="K13" s="22">
        <v>8276797</v>
      </c>
      <c r="L13" s="22">
        <f>B13+C13+D13+E13+F13+G13+H13+I13+J13+K13</f>
        <v>9847000</v>
      </c>
    </row>
    <row r="14" spans="1:12" ht="15">
      <c r="A14" s="9" t="s">
        <v>124</v>
      </c>
      <c r="B14" s="23">
        <v>866291</v>
      </c>
      <c r="C14" s="24"/>
      <c r="D14" s="24"/>
      <c r="E14" s="24"/>
      <c r="F14" s="24">
        <v>187914</v>
      </c>
      <c r="G14" s="25"/>
      <c r="H14" s="24">
        <v>488298</v>
      </c>
      <c r="I14" s="24">
        <v>27700</v>
      </c>
      <c r="J14" s="24"/>
      <c r="K14" s="22">
        <v>8276797</v>
      </c>
      <c r="L14" s="22">
        <f>B14+C14+D14+E14+F14+G14+H14+I14+J14+K14</f>
        <v>9847000</v>
      </c>
    </row>
    <row r="15" spans="1:12" ht="12.75" customHeight="1">
      <c r="A15" s="9" t="s">
        <v>98</v>
      </c>
      <c r="B15" s="23">
        <f>B14/B13*100</f>
        <v>100</v>
      </c>
      <c r="C15" s="23"/>
      <c r="D15" s="23"/>
      <c r="E15" s="23"/>
      <c r="F15" s="23">
        <f aca="true" t="shared" si="1" ref="F15:K15">F14/F13*100</f>
        <v>100</v>
      </c>
      <c r="G15" s="23"/>
      <c r="H15" s="23">
        <f t="shared" si="1"/>
        <v>100</v>
      </c>
      <c r="I15" s="23">
        <f t="shared" si="1"/>
        <v>100</v>
      </c>
      <c r="J15" s="23"/>
      <c r="K15" s="23">
        <f t="shared" si="1"/>
        <v>100</v>
      </c>
      <c r="L15" s="22"/>
    </row>
    <row r="16" spans="1:12" ht="15.75">
      <c r="A16" s="42" t="s">
        <v>102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2"/>
    </row>
    <row r="17" spans="1:12" ht="21">
      <c r="A17" s="9" t="s">
        <v>103</v>
      </c>
      <c r="B17" s="26">
        <v>12280</v>
      </c>
      <c r="C17" s="26"/>
      <c r="D17" s="26"/>
      <c r="E17" s="26">
        <v>4000</v>
      </c>
      <c r="F17" s="26">
        <v>7225</v>
      </c>
      <c r="G17" s="26"/>
      <c r="H17" s="26">
        <v>9900</v>
      </c>
      <c r="I17" s="26">
        <v>17354</v>
      </c>
      <c r="J17" s="26"/>
      <c r="K17" s="26">
        <v>52307</v>
      </c>
      <c r="L17" s="22"/>
    </row>
    <row r="18" spans="1:12" ht="15">
      <c r="A18" s="9" t="s">
        <v>124</v>
      </c>
      <c r="B18" s="26">
        <v>12280</v>
      </c>
      <c r="C18" s="26"/>
      <c r="D18" s="26"/>
      <c r="E18" s="26">
        <v>4000</v>
      </c>
      <c r="F18" s="26">
        <v>7225</v>
      </c>
      <c r="G18" s="26"/>
      <c r="H18" s="26">
        <v>9900</v>
      </c>
      <c r="I18" s="26">
        <v>17354</v>
      </c>
      <c r="J18" s="26"/>
      <c r="K18" s="26">
        <v>52307</v>
      </c>
      <c r="L18" s="22"/>
    </row>
    <row r="19" spans="1:12" ht="13.5" customHeight="1">
      <c r="A19" s="9" t="s">
        <v>98</v>
      </c>
      <c r="B19" s="26">
        <f>B18/B17*100</f>
        <v>100</v>
      </c>
      <c r="C19" s="26"/>
      <c r="D19" s="26"/>
      <c r="E19" s="26">
        <f aca="true" t="shared" si="2" ref="E19:K19">E18/E17*100</f>
        <v>100</v>
      </c>
      <c r="F19" s="26">
        <f t="shared" si="2"/>
        <v>100</v>
      </c>
      <c r="G19" s="26"/>
      <c r="H19" s="26">
        <f t="shared" si="2"/>
        <v>100</v>
      </c>
      <c r="I19" s="26">
        <f t="shared" si="2"/>
        <v>100</v>
      </c>
      <c r="J19" s="26"/>
      <c r="K19" s="26">
        <f t="shared" si="2"/>
        <v>100</v>
      </c>
      <c r="L19" s="22"/>
    </row>
    <row r="20" spans="1:12" ht="30" customHeight="1">
      <c r="A20" s="9" t="s">
        <v>99</v>
      </c>
      <c r="B20" s="26">
        <v>687680</v>
      </c>
      <c r="C20" s="26"/>
      <c r="D20" s="26"/>
      <c r="E20" s="26">
        <v>3800880</v>
      </c>
      <c r="F20" s="26">
        <v>210103</v>
      </c>
      <c r="G20" s="26"/>
      <c r="H20" s="26">
        <v>123453</v>
      </c>
      <c r="I20" s="26">
        <v>3163634</v>
      </c>
      <c r="J20" s="26"/>
      <c r="K20" s="26">
        <v>1904550</v>
      </c>
      <c r="L20" s="22">
        <f>B20+C20+D20+E20+F20+G20+H20+I20+J20+K20</f>
        <v>9890300</v>
      </c>
    </row>
    <row r="21" spans="1:12" ht="15">
      <c r="A21" s="9" t="s">
        <v>124</v>
      </c>
      <c r="B21" s="23">
        <v>687680</v>
      </c>
      <c r="C21" s="24"/>
      <c r="D21" s="24"/>
      <c r="E21" s="24">
        <v>3800880</v>
      </c>
      <c r="F21" s="24">
        <v>210103</v>
      </c>
      <c r="G21" s="25"/>
      <c r="H21" s="24">
        <v>123453</v>
      </c>
      <c r="I21" s="24">
        <v>3163634</v>
      </c>
      <c r="J21" s="24"/>
      <c r="K21" s="26">
        <v>1904550</v>
      </c>
      <c r="L21" s="22">
        <f>B21+C21+D21+E21+F21+G21+H21+I21+J21+K21</f>
        <v>9890300</v>
      </c>
    </row>
    <row r="22" spans="1:12" ht="12.75" customHeight="1">
      <c r="A22" s="9" t="s">
        <v>98</v>
      </c>
      <c r="B22" s="23">
        <f>B21/B20*100</f>
        <v>100</v>
      </c>
      <c r="C22" s="23"/>
      <c r="D22" s="23"/>
      <c r="E22" s="23">
        <f aca="true" t="shared" si="3" ref="E22:K22">E21/E20*100</f>
        <v>100</v>
      </c>
      <c r="F22" s="23">
        <f t="shared" si="3"/>
        <v>100</v>
      </c>
      <c r="G22" s="23"/>
      <c r="H22" s="23">
        <f t="shared" si="3"/>
        <v>100</v>
      </c>
      <c r="I22" s="23">
        <f t="shared" si="3"/>
        <v>100</v>
      </c>
      <c r="J22" s="23"/>
      <c r="K22" s="23">
        <f t="shared" si="3"/>
        <v>100</v>
      </c>
      <c r="L22" s="22"/>
    </row>
    <row r="23" spans="1:12" ht="15.75">
      <c r="A23" s="42" t="s">
        <v>123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2"/>
    </row>
    <row r="24" spans="1:12" ht="21">
      <c r="A24" s="9" t="s">
        <v>103</v>
      </c>
      <c r="B24" s="22">
        <v>19332</v>
      </c>
      <c r="C24" s="22"/>
      <c r="D24" s="22"/>
      <c r="E24" s="22"/>
      <c r="F24" s="22">
        <v>9170</v>
      </c>
      <c r="G24" s="22"/>
      <c r="H24" s="22"/>
      <c r="I24" s="22"/>
      <c r="J24" s="22">
        <v>25175</v>
      </c>
      <c r="K24" s="22">
        <v>51224</v>
      </c>
      <c r="L24" s="22"/>
    </row>
    <row r="25" spans="1:12" ht="15">
      <c r="A25" s="9" t="s">
        <v>124</v>
      </c>
      <c r="B25" s="22">
        <v>19332</v>
      </c>
      <c r="C25" s="22"/>
      <c r="D25" s="22"/>
      <c r="E25" s="22"/>
      <c r="F25" s="22">
        <v>9170</v>
      </c>
      <c r="G25" s="22"/>
      <c r="H25" s="22"/>
      <c r="I25" s="22"/>
      <c r="J25" s="22">
        <v>25175</v>
      </c>
      <c r="K25" s="22">
        <v>51224</v>
      </c>
      <c r="L25" s="22"/>
    </row>
    <row r="26" spans="1:12" ht="12.75" customHeight="1">
      <c r="A26" s="9" t="s">
        <v>98</v>
      </c>
      <c r="B26" s="22">
        <f>B25/B24*100</f>
        <v>100</v>
      </c>
      <c r="C26" s="22"/>
      <c r="D26" s="22"/>
      <c r="E26" s="22"/>
      <c r="F26" s="22">
        <f aca="true" t="shared" si="4" ref="F26:K26">F25/F24*100</f>
        <v>100</v>
      </c>
      <c r="G26" s="22"/>
      <c r="H26" s="22"/>
      <c r="I26" s="22"/>
      <c r="J26" s="22">
        <f t="shared" si="4"/>
        <v>100</v>
      </c>
      <c r="K26" s="22">
        <f t="shared" si="4"/>
        <v>100</v>
      </c>
      <c r="L26" s="22"/>
    </row>
    <row r="27" spans="1:12" ht="33.75" customHeight="1">
      <c r="A27" s="9" t="s">
        <v>99</v>
      </c>
      <c r="B27" s="22">
        <v>1102117.32</v>
      </c>
      <c r="C27" s="22"/>
      <c r="D27" s="22"/>
      <c r="E27" s="22"/>
      <c r="F27" s="22">
        <v>330028.3</v>
      </c>
      <c r="G27" s="22"/>
      <c r="H27" s="22"/>
      <c r="I27" s="22"/>
      <c r="J27" s="22">
        <v>7150455.25</v>
      </c>
      <c r="K27" s="22">
        <v>1029579.13</v>
      </c>
      <c r="L27" s="22">
        <f>B27+C27+D27+E27+F27+G27+H27+I27+J27+K27</f>
        <v>9612180.000000002</v>
      </c>
    </row>
    <row r="28" spans="1:12" ht="15">
      <c r="A28" s="9" t="s">
        <v>124</v>
      </c>
      <c r="B28" s="23">
        <v>1102117.32</v>
      </c>
      <c r="C28" s="24"/>
      <c r="D28" s="24"/>
      <c r="E28" s="24"/>
      <c r="F28" s="24">
        <v>330028.3</v>
      </c>
      <c r="G28" s="25"/>
      <c r="H28" s="22"/>
      <c r="I28" s="24"/>
      <c r="J28" s="24">
        <v>7150455.25</v>
      </c>
      <c r="K28" s="22">
        <v>1029579.13</v>
      </c>
      <c r="L28" s="22">
        <f>B28+C28+D28+E28+F28+G28+H28+I28+J28+K28</f>
        <v>9612180.000000002</v>
      </c>
    </row>
    <row r="29" spans="1:12" ht="12" customHeight="1">
      <c r="A29" s="9" t="s">
        <v>98</v>
      </c>
      <c r="B29" s="23">
        <f>B28/B27*100</f>
        <v>100</v>
      </c>
      <c r="C29" s="23"/>
      <c r="D29" s="23"/>
      <c r="E29" s="23"/>
      <c r="F29" s="23">
        <f aca="true" t="shared" si="5" ref="F29:K29">F28/F27*100</f>
        <v>100</v>
      </c>
      <c r="G29" s="23"/>
      <c r="H29" s="23"/>
      <c r="I29" s="23"/>
      <c r="J29" s="23">
        <f t="shared" si="5"/>
        <v>100</v>
      </c>
      <c r="K29" s="23">
        <f t="shared" si="5"/>
        <v>100</v>
      </c>
      <c r="L29" s="22"/>
    </row>
    <row r="30" spans="1:12" ht="15.75">
      <c r="A30" s="42" t="s">
        <v>104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22"/>
    </row>
    <row r="31" spans="1:12" ht="21">
      <c r="A31" s="9" t="s">
        <v>103</v>
      </c>
      <c r="B31" s="22">
        <v>14960</v>
      </c>
      <c r="C31" s="22"/>
      <c r="D31" s="22"/>
      <c r="E31" s="22"/>
      <c r="F31" s="22">
        <v>14300</v>
      </c>
      <c r="G31" s="22"/>
      <c r="H31" s="22">
        <v>21025</v>
      </c>
      <c r="I31" s="22">
        <v>20000</v>
      </c>
      <c r="J31" s="22">
        <v>27441</v>
      </c>
      <c r="K31" s="22">
        <v>156280</v>
      </c>
      <c r="L31" s="22"/>
    </row>
    <row r="32" spans="1:12" ht="15">
      <c r="A32" s="9" t="s">
        <v>124</v>
      </c>
      <c r="B32" s="22">
        <v>14960</v>
      </c>
      <c r="C32" s="22"/>
      <c r="D32" s="22"/>
      <c r="E32" s="22"/>
      <c r="F32" s="22">
        <v>14300</v>
      </c>
      <c r="G32" s="22"/>
      <c r="H32" s="22">
        <v>21025</v>
      </c>
      <c r="I32" s="22">
        <v>20000</v>
      </c>
      <c r="J32" s="22">
        <v>27441</v>
      </c>
      <c r="K32" s="22">
        <v>156280</v>
      </c>
      <c r="L32" s="22"/>
    </row>
    <row r="33" spans="1:12" ht="12.75" customHeight="1">
      <c r="A33" s="9" t="s">
        <v>98</v>
      </c>
      <c r="B33" s="22">
        <f>B32/B31*100</f>
        <v>100</v>
      </c>
      <c r="C33" s="22"/>
      <c r="D33" s="22"/>
      <c r="E33" s="22"/>
      <c r="F33" s="22">
        <f aca="true" t="shared" si="6" ref="F33:K33">F32/F31*100</f>
        <v>100</v>
      </c>
      <c r="G33" s="22"/>
      <c r="H33" s="22">
        <f t="shared" si="6"/>
        <v>100</v>
      </c>
      <c r="I33" s="22">
        <f t="shared" si="6"/>
        <v>100</v>
      </c>
      <c r="J33" s="22">
        <f t="shared" si="6"/>
        <v>100</v>
      </c>
      <c r="K33" s="22">
        <f t="shared" si="6"/>
        <v>100</v>
      </c>
      <c r="L33" s="22"/>
    </row>
    <row r="34" spans="1:12" ht="32.25" customHeight="1">
      <c r="A34" s="9" t="s">
        <v>99</v>
      </c>
      <c r="B34" s="22">
        <v>897600</v>
      </c>
      <c r="C34" s="22"/>
      <c r="D34" s="22"/>
      <c r="E34" s="22"/>
      <c r="F34" s="22">
        <v>757900</v>
      </c>
      <c r="G34" s="22"/>
      <c r="H34" s="22">
        <v>57819</v>
      </c>
      <c r="I34" s="22">
        <v>4200000</v>
      </c>
      <c r="J34" s="22">
        <v>3869181</v>
      </c>
      <c r="K34" s="22">
        <v>4688400</v>
      </c>
      <c r="L34" s="22">
        <f>B34+C34+D34+E34+F34+G34+H34+I34+J34+K34</f>
        <v>14470900</v>
      </c>
    </row>
    <row r="35" spans="1:12" ht="15">
      <c r="A35" s="9" t="s">
        <v>124</v>
      </c>
      <c r="B35" s="23">
        <v>897600</v>
      </c>
      <c r="C35" s="24"/>
      <c r="D35" s="24"/>
      <c r="E35" s="24"/>
      <c r="F35" s="24">
        <v>757900</v>
      </c>
      <c r="G35" s="25"/>
      <c r="H35" s="24">
        <v>57819</v>
      </c>
      <c r="I35" s="24">
        <v>4200000</v>
      </c>
      <c r="J35" s="24">
        <v>3869181</v>
      </c>
      <c r="K35" s="22">
        <v>4688400</v>
      </c>
      <c r="L35" s="22">
        <f>B35+C35+D35+E35+F35+G35+H35+I35+J35+K35</f>
        <v>14470900</v>
      </c>
    </row>
    <row r="36" spans="1:12" ht="12.75" customHeight="1">
      <c r="A36" s="9" t="s">
        <v>98</v>
      </c>
      <c r="B36" s="23">
        <f>B35/B34*100</f>
        <v>100</v>
      </c>
      <c r="C36" s="23"/>
      <c r="D36" s="23"/>
      <c r="E36" s="23"/>
      <c r="F36" s="23">
        <f aca="true" t="shared" si="7" ref="F36:K36">F35/F34*100</f>
        <v>100</v>
      </c>
      <c r="G36" s="23"/>
      <c r="H36" s="23">
        <f t="shared" si="7"/>
        <v>100</v>
      </c>
      <c r="I36" s="23">
        <f t="shared" si="7"/>
        <v>100</v>
      </c>
      <c r="J36" s="23">
        <f t="shared" si="7"/>
        <v>100</v>
      </c>
      <c r="K36" s="23">
        <f t="shared" si="7"/>
        <v>100</v>
      </c>
      <c r="L36" s="22"/>
    </row>
    <row r="37" spans="1:12" ht="15.75">
      <c r="A37" s="42" t="s">
        <v>105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22"/>
    </row>
    <row r="38" spans="1:12" ht="21">
      <c r="A38" s="9" t="s">
        <v>103</v>
      </c>
      <c r="B38" s="26">
        <v>19622</v>
      </c>
      <c r="C38" s="26"/>
      <c r="D38" s="26"/>
      <c r="E38" s="26">
        <v>3139</v>
      </c>
      <c r="F38" s="26">
        <v>17432</v>
      </c>
      <c r="G38" s="26">
        <v>300</v>
      </c>
      <c r="H38" s="26"/>
      <c r="I38" s="26"/>
      <c r="J38" s="26"/>
      <c r="K38" s="26">
        <v>90400</v>
      </c>
      <c r="L38" s="22"/>
    </row>
    <row r="39" spans="1:12" ht="15">
      <c r="A39" s="9" t="s">
        <v>124</v>
      </c>
      <c r="B39" s="26">
        <v>19622</v>
      </c>
      <c r="C39" s="26"/>
      <c r="D39" s="26"/>
      <c r="E39" s="26">
        <v>3139</v>
      </c>
      <c r="F39" s="26">
        <v>17432</v>
      </c>
      <c r="G39" s="26">
        <v>300</v>
      </c>
      <c r="H39" s="26"/>
      <c r="I39" s="26"/>
      <c r="J39" s="26"/>
      <c r="K39" s="26">
        <v>90400</v>
      </c>
      <c r="L39" s="22"/>
    </row>
    <row r="40" spans="1:12" ht="12.75" customHeight="1">
      <c r="A40" s="9" t="s">
        <v>98</v>
      </c>
      <c r="B40" s="26">
        <f>B39/B38*100</f>
        <v>100</v>
      </c>
      <c r="C40" s="26"/>
      <c r="D40" s="26"/>
      <c r="E40" s="26">
        <f aca="true" t="shared" si="8" ref="E40:K40">E39/E38*100</f>
        <v>100</v>
      </c>
      <c r="F40" s="26">
        <f t="shared" si="8"/>
        <v>100</v>
      </c>
      <c r="G40" s="26">
        <f t="shared" si="8"/>
        <v>100</v>
      </c>
      <c r="H40" s="26"/>
      <c r="I40" s="26"/>
      <c r="J40" s="26"/>
      <c r="K40" s="26">
        <f t="shared" si="8"/>
        <v>100</v>
      </c>
      <c r="L40" s="22"/>
    </row>
    <row r="41" spans="1:12" ht="30.75" customHeight="1">
      <c r="A41" s="9" t="s">
        <v>99</v>
      </c>
      <c r="B41" s="26">
        <v>1484022</v>
      </c>
      <c r="C41" s="26"/>
      <c r="D41" s="26"/>
      <c r="E41" s="26">
        <v>3408232</v>
      </c>
      <c r="F41" s="26">
        <v>969568</v>
      </c>
      <c r="G41" s="26">
        <v>84070</v>
      </c>
      <c r="H41" s="26"/>
      <c r="I41" s="26"/>
      <c r="J41" s="26"/>
      <c r="K41" s="26">
        <v>3663008</v>
      </c>
      <c r="L41" s="22">
        <f>B41+C41+D41+E41+F41+G41+H41+I41+J41+K41</f>
        <v>9608900</v>
      </c>
    </row>
    <row r="42" spans="1:12" ht="15">
      <c r="A42" s="9" t="s">
        <v>124</v>
      </c>
      <c r="B42" s="23">
        <v>1484022</v>
      </c>
      <c r="C42" s="24"/>
      <c r="D42" s="24"/>
      <c r="E42" s="24">
        <v>3408232</v>
      </c>
      <c r="F42" s="24">
        <v>969568</v>
      </c>
      <c r="G42" s="25">
        <v>84070</v>
      </c>
      <c r="H42" s="24"/>
      <c r="I42" s="24"/>
      <c r="J42" s="24"/>
      <c r="K42" s="26">
        <v>3663008</v>
      </c>
      <c r="L42" s="22">
        <f>B42+C42+D42+E42+F42+G42+H42+I42+J42+K42</f>
        <v>9608900</v>
      </c>
    </row>
    <row r="43" spans="1:12" ht="12" customHeight="1">
      <c r="A43" s="9" t="s">
        <v>98</v>
      </c>
      <c r="B43" s="23">
        <f>B42/B41*100</f>
        <v>100</v>
      </c>
      <c r="C43" s="23"/>
      <c r="D43" s="23"/>
      <c r="E43" s="23">
        <f aca="true" t="shared" si="9" ref="E43:K43">E42/E41*100</f>
        <v>100</v>
      </c>
      <c r="F43" s="23">
        <f t="shared" si="9"/>
        <v>100</v>
      </c>
      <c r="G43" s="23">
        <f t="shared" si="9"/>
        <v>100</v>
      </c>
      <c r="H43" s="23"/>
      <c r="I43" s="23"/>
      <c r="J43" s="23"/>
      <c r="K43" s="23">
        <f t="shared" si="9"/>
        <v>100</v>
      </c>
      <c r="L43" s="22"/>
    </row>
    <row r="44" spans="1:12" ht="15.75">
      <c r="A44" s="42" t="s">
        <v>106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2"/>
    </row>
    <row r="45" spans="1:12" ht="21">
      <c r="A45" s="9" t="s">
        <v>103</v>
      </c>
      <c r="B45" s="22">
        <v>24030</v>
      </c>
      <c r="C45" s="22"/>
      <c r="D45" s="22"/>
      <c r="E45" s="22">
        <v>450</v>
      </c>
      <c r="F45" s="22">
        <v>30000</v>
      </c>
      <c r="G45" s="22">
        <v>350</v>
      </c>
      <c r="H45" s="22">
        <v>2800</v>
      </c>
      <c r="I45" s="22">
        <v>350</v>
      </c>
      <c r="J45" s="22">
        <v>45858</v>
      </c>
      <c r="K45" s="22">
        <v>103398</v>
      </c>
      <c r="L45" s="22"/>
    </row>
    <row r="46" spans="1:12" ht="15">
      <c r="A46" s="9" t="s">
        <v>124</v>
      </c>
      <c r="B46" s="22">
        <v>24030</v>
      </c>
      <c r="C46" s="22"/>
      <c r="D46" s="22"/>
      <c r="E46" s="22">
        <v>450</v>
      </c>
      <c r="F46" s="22">
        <v>30000</v>
      </c>
      <c r="G46" s="22">
        <v>350</v>
      </c>
      <c r="H46" s="22">
        <v>2800</v>
      </c>
      <c r="I46" s="22">
        <v>350</v>
      </c>
      <c r="J46" s="22">
        <v>45858</v>
      </c>
      <c r="K46" s="22">
        <v>103398</v>
      </c>
      <c r="L46" s="22"/>
    </row>
    <row r="47" spans="1:12" ht="12.75" customHeight="1">
      <c r="A47" s="9" t="s">
        <v>98</v>
      </c>
      <c r="B47" s="22">
        <f>B46/B45*100</f>
        <v>100</v>
      </c>
      <c r="C47" s="22"/>
      <c r="D47" s="22"/>
      <c r="E47" s="22">
        <f aca="true" t="shared" si="10" ref="E47:K47">E46/E45*100</f>
        <v>100</v>
      </c>
      <c r="F47" s="22">
        <f t="shared" si="10"/>
        <v>100</v>
      </c>
      <c r="G47" s="22">
        <f t="shared" si="10"/>
        <v>100</v>
      </c>
      <c r="H47" s="22">
        <f t="shared" si="10"/>
        <v>100</v>
      </c>
      <c r="I47" s="22">
        <f t="shared" si="10"/>
        <v>100</v>
      </c>
      <c r="J47" s="22">
        <f t="shared" si="10"/>
        <v>100</v>
      </c>
      <c r="K47" s="22">
        <f t="shared" si="10"/>
        <v>100</v>
      </c>
      <c r="L47" s="22"/>
    </row>
    <row r="48" spans="1:12" ht="30" customHeight="1">
      <c r="A48" s="9" t="s">
        <v>99</v>
      </c>
      <c r="B48" s="22">
        <v>1899962</v>
      </c>
      <c r="C48" s="22"/>
      <c r="D48" s="22"/>
      <c r="E48" s="22">
        <v>628212</v>
      </c>
      <c r="F48" s="22">
        <v>1221933</v>
      </c>
      <c r="G48" s="22">
        <v>72856</v>
      </c>
      <c r="H48" s="22">
        <v>39477</v>
      </c>
      <c r="I48" s="22">
        <v>72856</v>
      </c>
      <c r="J48" s="22">
        <v>3102334</v>
      </c>
      <c r="K48" s="22">
        <v>3745770</v>
      </c>
      <c r="L48" s="22">
        <f>B48+C48+D48+E48+F48+G48+H48+I48+J48+K48</f>
        <v>10783400</v>
      </c>
    </row>
    <row r="49" spans="1:12" ht="15">
      <c r="A49" s="9" t="s">
        <v>124</v>
      </c>
      <c r="B49" s="23">
        <v>1899962</v>
      </c>
      <c r="C49" s="24"/>
      <c r="D49" s="24"/>
      <c r="E49" s="24">
        <v>628212</v>
      </c>
      <c r="F49" s="24">
        <v>1221933</v>
      </c>
      <c r="G49" s="25">
        <v>72856</v>
      </c>
      <c r="H49" s="24">
        <v>39477</v>
      </c>
      <c r="I49" s="24">
        <v>72856</v>
      </c>
      <c r="J49" s="24">
        <v>3102334</v>
      </c>
      <c r="K49" s="22">
        <v>3745770</v>
      </c>
      <c r="L49" s="22">
        <f>B49+C49+D49+E49+F49+G49+H49+I49+J49+K49</f>
        <v>10783400</v>
      </c>
    </row>
    <row r="50" spans="1:12" ht="12.75" customHeight="1">
      <c r="A50" s="9" t="s">
        <v>98</v>
      </c>
      <c r="B50" s="23">
        <f>B49/B48*100</f>
        <v>100</v>
      </c>
      <c r="C50" s="23"/>
      <c r="D50" s="23"/>
      <c r="E50" s="23">
        <f aca="true" t="shared" si="11" ref="E50:K50">E49/E48*100</f>
        <v>100</v>
      </c>
      <c r="F50" s="23">
        <f t="shared" si="11"/>
        <v>100</v>
      </c>
      <c r="G50" s="23">
        <f t="shared" si="11"/>
        <v>100</v>
      </c>
      <c r="H50" s="23">
        <f t="shared" si="11"/>
        <v>100</v>
      </c>
      <c r="I50" s="23">
        <f t="shared" si="11"/>
        <v>100</v>
      </c>
      <c r="J50" s="23">
        <f t="shared" si="11"/>
        <v>100</v>
      </c>
      <c r="K50" s="23">
        <f t="shared" si="11"/>
        <v>100</v>
      </c>
      <c r="L50" s="22"/>
    </row>
    <row r="51" spans="1:12" ht="15.75">
      <c r="A51" s="42" t="s">
        <v>107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22"/>
    </row>
    <row r="52" spans="1:12" ht="21">
      <c r="A52" s="9" t="s">
        <v>103</v>
      </c>
      <c r="B52" s="26">
        <v>11260</v>
      </c>
      <c r="C52" s="26"/>
      <c r="D52" s="26"/>
      <c r="E52" s="26"/>
      <c r="F52" s="26">
        <v>15910</v>
      </c>
      <c r="G52" s="26">
        <v>200</v>
      </c>
      <c r="H52" s="26">
        <v>363354</v>
      </c>
      <c r="I52" s="26"/>
      <c r="J52" s="26">
        <v>43228</v>
      </c>
      <c r="K52" s="26">
        <v>38140</v>
      </c>
      <c r="L52" s="22"/>
    </row>
    <row r="53" spans="1:12" ht="15">
      <c r="A53" s="9" t="s">
        <v>124</v>
      </c>
      <c r="B53" s="26">
        <v>11260</v>
      </c>
      <c r="C53" s="26"/>
      <c r="D53" s="26"/>
      <c r="E53" s="26"/>
      <c r="F53" s="26">
        <v>15910</v>
      </c>
      <c r="G53" s="26">
        <v>200</v>
      </c>
      <c r="H53" s="26">
        <v>363354</v>
      </c>
      <c r="I53" s="26"/>
      <c r="J53" s="26">
        <v>43228</v>
      </c>
      <c r="K53" s="26">
        <v>38140</v>
      </c>
      <c r="L53" s="22"/>
    </row>
    <row r="54" spans="1:12" ht="13.5" customHeight="1">
      <c r="A54" s="9" t="s">
        <v>98</v>
      </c>
      <c r="B54" s="26">
        <f>B53/B52*100</f>
        <v>100</v>
      </c>
      <c r="C54" s="26"/>
      <c r="D54" s="26"/>
      <c r="E54" s="26"/>
      <c r="F54" s="26">
        <f aca="true" t="shared" si="12" ref="F54:K54">F53/F52*100</f>
        <v>100</v>
      </c>
      <c r="G54" s="26">
        <f t="shared" si="12"/>
        <v>100</v>
      </c>
      <c r="H54" s="26">
        <f t="shared" si="12"/>
        <v>100</v>
      </c>
      <c r="I54" s="26"/>
      <c r="J54" s="26">
        <f t="shared" si="12"/>
        <v>100</v>
      </c>
      <c r="K54" s="26">
        <f t="shared" si="12"/>
        <v>100</v>
      </c>
      <c r="L54" s="22"/>
    </row>
    <row r="55" spans="1:12" ht="31.5" customHeight="1">
      <c r="A55" s="9" t="s">
        <v>99</v>
      </c>
      <c r="B55" s="26">
        <v>741800</v>
      </c>
      <c r="C55" s="26"/>
      <c r="D55" s="26"/>
      <c r="E55" s="26"/>
      <c r="F55" s="26">
        <v>615008</v>
      </c>
      <c r="G55" s="26">
        <v>55510</v>
      </c>
      <c r="H55" s="26">
        <v>1755701</v>
      </c>
      <c r="I55" s="26"/>
      <c r="J55" s="26">
        <v>4700411</v>
      </c>
      <c r="K55" s="26">
        <v>1315670</v>
      </c>
      <c r="L55" s="22">
        <f>B55+C55+D55+E55+F55+G55+H55+I55+J55+K55</f>
        <v>9184100</v>
      </c>
    </row>
    <row r="56" spans="1:12" ht="15">
      <c r="A56" s="9" t="s">
        <v>124</v>
      </c>
      <c r="B56" s="23">
        <v>741800</v>
      </c>
      <c r="C56" s="24"/>
      <c r="D56" s="24"/>
      <c r="E56" s="24"/>
      <c r="F56" s="24">
        <v>615008</v>
      </c>
      <c r="G56" s="25">
        <v>55510</v>
      </c>
      <c r="H56" s="24">
        <v>1755701</v>
      </c>
      <c r="I56" s="24"/>
      <c r="J56" s="24">
        <v>4700411</v>
      </c>
      <c r="K56" s="26">
        <v>1315670</v>
      </c>
      <c r="L56" s="22">
        <f>B56+C56+D56+E56+F56+G56+H56+I56+J56+K56</f>
        <v>9184100</v>
      </c>
    </row>
    <row r="57" spans="1:12" ht="13.5" customHeight="1">
      <c r="A57" s="9" t="s">
        <v>98</v>
      </c>
      <c r="B57" s="23">
        <f>B56/B55*100</f>
        <v>100</v>
      </c>
      <c r="C57" s="23"/>
      <c r="D57" s="23"/>
      <c r="E57" s="23"/>
      <c r="F57" s="23">
        <f aca="true" t="shared" si="13" ref="F57:K57">F56/F55*100</f>
        <v>100</v>
      </c>
      <c r="G57" s="23">
        <f t="shared" si="13"/>
        <v>100</v>
      </c>
      <c r="H57" s="23">
        <f t="shared" si="13"/>
        <v>100</v>
      </c>
      <c r="I57" s="23"/>
      <c r="J57" s="23">
        <f t="shared" si="13"/>
        <v>100</v>
      </c>
      <c r="K57" s="23">
        <f t="shared" si="13"/>
        <v>100</v>
      </c>
      <c r="L57" s="22"/>
    </row>
    <row r="58" spans="1:12" ht="15.75">
      <c r="A58" s="42" t="s">
        <v>108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2"/>
    </row>
    <row r="59" spans="1:12" ht="21">
      <c r="A59" s="9" t="s">
        <v>103</v>
      </c>
      <c r="B59" s="22">
        <v>11418</v>
      </c>
      <c r="C59" s="22"/>
      <c r="D59" s="22"/>
      <c r="E59" s="22"/>
      <c r="F59" s="22">
        <v>6650</v>
      </c>
      <c r="G59" s="22"/>
      <c r="H59" s="22">
        <v>889919</v>
      </c>
      <c r="I59" s="22">
        <v>1075</v>
      </c>
      <c r="J59" s="22">
        <v>34542</v>
      </c>
      <c r="K59" s="22">
        <v>31264</v>
      </c>
      <c r="L59" s="22"/>
    </row>
    <row r="60" spans="1:12" ht="15">
      <c r="A60" s="9" t="s">
        <v>124</v>
      </c>
      <c r="B60" s="22">
        <v>11418</v>
      </c>
      <c r="C60" s="22"/>
      <c r="D60" s="22"/>
      <c r="E60" s="22"/>
      <c r="F60" s="22">
        <v>6650</v>
      </c>
      <c r="G60" s="22"/>
      <c r="H60" s="22">
        <v>889919</v>
      </c>
      <c r="I60" s="22">
        <v>1075</v>
      </c>
      <c r="J60" s="22">
        <v>34542</v>
      </c>
      <c r="K60" s="22">
        <v>31264</v>
      </c>
      <c r="L60" s="22"/>
    </row>
    <row r="61" spans="1:12" ht="13.5" customHeight="1">
      <c r="A61" s="9" t="s">
        <v>98</v>
      </c>
      <c r="B61" s="22">
        <f>B60/B59*100</f>
        <v>100</v>
      </c>
      <c r="C61" s="22"/>
      <c r="D61" s="22"/>
      <c r="E61" s="22"/>
      <c r="F61" s="22">
        <f aca="true" t="shared" si="14" ref="F61:K61">F60/F59*100</f>
        <v>100</v>
      </c>
      <c r="G61" s="22"/>
      <c r="H61" s="22">
        <f t="shared" si="14"/>
        <v>100</v>
      </c>
      <c r="I61" s="22">
        <f t="shared" si="14"/>
        <v>100</v>
      </c>
      <c r="J61" s="22">
        <f t="shared" si="14"/>
        <v>100</v>
      </c>
      <c r="K61" s="22">
        <f t="shared" si="14"/>
        <v>100</v>
      </c>
      <c r="L61" s="22"/>
    </row>
    <row r="62" spans="1:12" ht="30.75" customHeight="1">
      <c r="A62" s="9" t="s">
        <v>99</v>
      </c>
      <c r="B62" s="22">
        <v>630273.6</v>
      </c>
      <c r="C62" s="22"/>
      <c r="D62" s="22"/>
      <c r="E62" s="22"/>
      <c r="F62" s="22">
        <v>324254</v>
      </c>
      <c r="G62" s="22"/>
      <c r="H62" s="22">
        <v>2792857.76</v>
      </c>
      <c r="I62" s="22">
        <v>207690</v>
      </c>
      <c r="J62" s="22">
        <v>4800938.24</v>
      </c>
      <c r="K62" s="22">
        <v>862886.4</v>
      </c>
      <c r="L62" s="22">
        <f>B62+C62+D62+E62+F62+G62+H62+I62+J62+K62</f>
        <v>9618900</v>
      </c>
    </row>
    <row r="63" spans="1:12" ht="15">
      <c r="A63" s="9" t="s">
        <v>124</v>
      </c>
      <c r="B63" s="23">
        <v>630273.6</v>
      </c>
      <c r="C63" s="24"/>
      <c r="D63" s="24"/>
      <c r="E63" s="24"/>
      <c r="F63" s="24">
        <v>324254</v>
      </c>
      <c r="G63" s="25"/>
      <c r="H63" s="24">
        <v>2792857.76</v>
      </c>
      <c r="I63" s="24">
        <v>207690</v>
      </c>
      <c r="J63" s="24">
        <v>4800938.24</v>
      </c>
      <c r="K63" s="22">
        <v>862886.4</v>
      </c>
      <c r="L63" s="22">
        <f>B63+C63+D63+E63+F63+G63+H63+I63+J63+K63</f>
        <v>9618900</v>
      </c>
    </row>
    <row r="64" spans="1:12" ht="12.75" customHeight="1">
      <c r="A64" s="9" t="s">
        <v>98</v>
      </c>
      <c r="B64" s="23">
        <f>B63/B62*100</f>
        <v>100</v>
      </c>
      <c r="C64" s="23"/>
      <c r="D64" s="23"/>
      <c r="E64" s="23"/>
      <c r="F64" s="23">
        <f aca="true" t="shared" si="15" ref="F64:K64">F63/F62*100</f>
        <v>100</v>
      </c>
      <c r="G64" s="23"/>
      <c r="H64" s="23">
        <f t="shared" si="15"/>
        <v>100</v>
      </c>
      <c r="I64" s="23">
        <f t="shared" si="15"/>
        <v>100</v>
      </c>
      <c r="J64" s="23">
        <f t="shared" si="15"/>
        <v>100</v>
      </c>
      <c r="K64" s="23">
        <f t="shared" si="15"/>
        <v>100</v>
      </c>
      <c r="L64" s="22"/>
    </row>
    <row r="65" spans="1:12" ht="15.75">
      <c r="A65" s="42" t="s">
        <v>109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22"/>
    </row>
    <row r="66" spans="1:12" ht="21">
      <c r="A66" s="9" t="s">
        <v>103</v>
      </c>
      <c r="B66" s="26">
        <v>23856</v>
      </c>
      <c r="C66" s="26"/>
      <c r="D66" s="26"/>
      <c r="E66" s="26"/>
      <c r="F66" s="26">
        <v>39450</v>
      </c>
      <c r="G66" s="26"/>
      <c r="H66" s="26">
        <v>524</v>
      </c>
      <c r="I66" s="26">
        <v>200</v>
      </c>
      <c r="J66" s="26">
        <v>38330</v>
      </c>
      <c r="K66" s="26">
        <v>111600</v>
      </c>
      <c r="L66" s="22"/>
    </row>
    <row r="67" spans="1:12" ht="15">
      <c r="A67" s="9" t="s">
        <v>124</v>
      </c>
      <c r="B67" s="26">
        <v>23856</v>
      </c>
      <c r="C67" s="26"/>
      <c r="D67" s="26"/>
      <c r="E67" s="26"/>
      <c r="F67" s="26">
        <v>39450</v>
      </c>
      <c r="G67" s="26"/>
      <c r="H67" s="26">
        <v>524</v>
      </c>
      <c r="I67" s="26">
        <v>200</v>
      </c>
      <c r="J67" s="26">
        <v>38330</v>
      </c>
      <c r="K67" s="26">
        <v>111600</v>
      </c>
      <c r="L67" s="22"/>
    </row>
    <row r="68" spans="1:12" ht="12" customHeight="1">
      <c r="A68" s="9" t="s">
        <v>98</v>
      </c>
      <c r="B68" s="26">
        <f>B67/B66*100</f>
        <v>100</v>
      </c>
      <c r="C68" s="26"/>
      <c r="D68" s="26"/>
      <c r="E68" s="26"/>
      <c r="F68" s="26">
        <f aca="true" t="shared" si="16" ref="F68:K68">F67/F66*100</f>
        <v>100</v>
      </c>
      <c r="G68" s="26"/>
      <c r="H68" s="26">
        <f t="shared" si="16"/>
        <v>100</v>
      </c>
      <c r="I68" s="26">
        <f t="shared" si="16"/>
        <v>100</v>
      </c>
      <c r="J68" s="26">
        <f t="shared" si="16"/>
        <v>100</v>
      </c>
      <c r="K68" s="26">
        <f t="shared" si="16"/>
        <v>100</v>
      </c>
      <c r="L68" s="22"/>
    </row>
    <row r="69" spans="1:12" ht="32.25" customHeight="1">
      <c r="A69" s="9" t="s">
        <v>99</v>
      </c>
      <c r="B69" s="26">
        <v>1282624</v>
      </c>
      <c r="C69" s="26"/>
      <c r="D69" s="26"/>
      <c r="E69" s="26"/>
      <c r="F69" s="26">
        <v>1250006</v>
      </c>
      <c r="G69" s="26"/>
      <c r="H69" s="26">
        <v>1059</v>
      </c>
      <c r="I69" s="26">
        <v>24890</v>
      </c>
      <c r="J69" s="26">
        <v>4194610</v>
      </c>
      <c r="K69" s="26">
        <v>3787111</v>
      </c>
      <c r="L69" s="22">
        <f>B69+C69+D69+E69+F69+G69+H69+I69+J69+K69</f>
        <v>10540300</v>
      </c>
    </row>
    <row r="70" spans="1:12" ht="15">
      <c r="A70" s="9" t="s">
        <v>124</v>
      </c>
      <c r="B70" s="23">
        <v>1282624</v>
      </c>
      <c r="C70" s="24"/>
      <c r="D70" s="24"/>
      <c r="E70" s="24"/>
      <c r="F70" s="24">
        <v>1250006</v>
      </c>
      <c r="G70" s="25"/>
      <c r="H70" s="24">
        <v>1059</v>
      </c>
      <c r="I70" s="24">
        <v>24890</v>
      </c>
      <c r="J70" s="24">
        <v>4194610</v>
      </c>
      <c r="K70" s="26">
        <v>3787111</v>
      </c>
      <c r="L70" s="22">
        <f>B70+C70+D70+E70+F70+G70+H70+I70+J70+K70</f>
        <v>10540300</v>
      </c>
    </row>
    <row r="71" spans="1:12" ht="12.75" customHeight="1">
      <c r="A71" s="9" t="s">
        <v>98</v>
      </c>
      <c r="B71" s="23">
        <f>B70/B69*100</f>
        <v>100</v>
      </c>
      <c r="C71" s="23"/>
      <c r="D71" s="23"/>
      <c r="E71" s="23"/>
      <c r="F71" s="23">
        <f aca="true" t="shared" si="17" ref="F71:K71">F70/F69*100</f>
        <v>100</v>
      </c>
      <c r="G71" s="23"/>
      <c r="H71" s="23">
        <f t="shared" si="17"/>
        <v>100</v>
      </c>
      <c r="I71" s="23">
        <f t="shared" si="17"/>
        <v>100</v>
      </c>
      <c r="J71" s="23">
        <f t="shared" si="17"/>
        <v>100</v>
      </c>
      <c r="K71" s="23">
        <f t="shared" si="17"/>
        <v>100</v>
      </c>
      <c r="L71" s="22"/>
    </row>
    <row r="72" spans="1:12" ht="15.75">
      <c r="A72" s="42" t="s">
        <v>110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22"/>
    </row>
    <row r="73" spans="1:12" ht="21">
      <c r="A73" s="9" t="s">
        <v>103</v>
      </c>
      <c r="B73" s="26">
        <v>9380</v>
      </c>
      <c r="C73" s="26"/>
      <c r="D73" s="26"/>
      <c r="E73" s="26"/>
      <c r="F73" s="26"/>
      <c r="G73" s="26"/>
      <c r="H73" s="26">
        <v>280500</v>
      </c>
      <c r="I73" s="26">
        <v>520</v>
      </c>
      <c r="J73" s="26">
        <v>75004</v>
      </c>
      <c r="K73" s="26">
        <v>21462</v>
      </c>
      <c r="L73" s="22"/>
    </row>
    <row r="74" spans="1:12" ht="15">
      <c r="A74" s="9" t="s">
        <v>124</v>
      </c>
      <c r="B74" s="26">
        <v>9380</v>
      </c>
      <c r="C74" s="26"/>
      <c r="D74" s="26"/>
      <c r="E74" s="26"/>
      <c r="F74" s="26"/>
      <c r="G74" s="26"/>
      <c r="H74" s="26">
        <v>280500</v>
      </c>
      <c r="I74" s="26">
        <v>520</v>
      </c>
      <c r="J74" s="26">
        <v>75004</v>
      </c>
      <c r="K74" s="26">
        <v>21462</v>
      </c>
      <c r="L74" s="22"/>
    </row>
    <row r="75" spans="1:12" ht="11.25" customHeight="1">
      <c r="A75" s="9" t="s">
        <v>98</v>
      </c>
      <c r="B75" s="26">
        <f>B74/B73*100</f>
        <v>100</v>
      </c>
      <c r="C75" s="26"/>
      <c r="D75" s="26"/>
      <c r="E75" s="26"/>
      <c r="F75" s="26"/>
      <c r="G75" s="26"/>
      <c r="H75" s="26">
        <f>H74/H73*100</f>
        <v>100</v>
      </c>
      <c r="I75" s="26">
        <f>I74/I73*100</f>
        <v>100</v>
      </c>
      <c r="J75" s="26">
        <f>J74/J73*100</f>
        <v>100</v>
      </c>
      <c r="K75" s="26">
        <f>K74/K73*100</f>
        <v>100</v>
      </c>
      <c r="L75" s="22"/>
    </row>
    <row r="76" spans="1:12" ht="30.75" customHeight="1">
      <c r="A76" s="9" t="s">
        <v>99</v>
      </c>
      <c r="B76" s="26">
        <v>674612.88</v>
      </c>
      <c r="C76" s="26"/>
      <c r="D76" s="26"/>
      <c r="E76" s="26"/>
      <c r="F76" s="26"/>
      <c r="G76" s="26"/>
      <c r="H76" s="26">
        <v>787627.17</v>
      </c>
      <c r="I76" s="26">
        <v>305134.78</v>
      </c>
      <c r="J76" s="26">
        <v>4474591.28</v>
      </c>
      <c r="K76" s="26">
        <v>1099533.89</v>
      </c>
      <c r="L76" s="22">
        <f>B76+C76+D76+E76+F76+G76+H76+I76+J76+K76</f>
        <v>7341500</v>
      </c>
    </row>
    <row r="77" spans="1:12" ht="15">
      <c r="A77" s="9" t="s">
        <v>124</v>
      </c>
      <c r="B77" s="23">
        <v>674612.88</v>
      </c>
      <c r="C77" s="24"/>
      <c r="D77" s="24"/>
      <c r="E77" s="24"/>
      <c r="F77" s="24"/>
      <c r="G77" s="25"/>
      <c r="H77" s="24">
        <v>787627.17</v>
      </c>
      <c r="I77" s="24">
        <v>305134.78</v>
      </c>
      <c r="J77" s="24">
        <v>4474591.28</v>
      </c>
      <c r="K77" s="26">
        <v>1099533.89</v>
      </c>
      <c r="L77" s="22">
        <f>B77+C77+D77+E77+F77+G77+H77+I77+J77+K77</f>
        <v>7341500</v>
      </c>
    </row>
    <row r="78" spans="1:12" ht="12.75" customHeight="1">
      <c r="A78" s="9" t="s">
        <v>98</v>
      </c>
      <c r="B78" s="23">
        <f>B77/B76*100</f>
        <v>100</v>
      </c>
      <c r="C78" s="23"/>
      <c r="D78" s="23"/>
      <c r="E78" s="23"/>
      <c r="F78" s="23"/>
      <c r="G78" s="23"/>
      <c r="H78" s="23">
        <f>H77/H76*100</f>
        <v>100</v>
      </c>
      <c r="I78" s="23">
        <f>I77/I76*100</f>
        <v>100</v>
      </c>
      <c r="J78" s="23">
        <f>J77/J76*100</f>
        <v>100</v>
      </c>
      <c r="K78" s="23">
        <f>K77/K76*100</f>
        <v>100</v>
      </c>
      <c r="L78" s="22"/>
    </row>
    <row r="79" spans="1:12" ht="15.75">
      <c r="A79" s="42" t="s">
        <v>111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22"/>
    </row>
    <row r="80" spans="1:12" ht="21">
      <c r="A80" s="9" t="s">
        <v>103</v>
      </c>
      <c r="B80" s="26">
        <v>18834</v>
      </c>
      <c r="C80" s="26"/>
      <c r="D80" s="26"/>
      <c r="E80" s="26">
        <v>2000</v>
      </c>
      <c r="F80" s="26">
        <v>33990</v>
      </c>
      <c r="G80" s="26"/>
      <c r="H80" s="26">
        <v>200136</v>
      </c>
      <c r="I80" s="26"/>
      <c r="J80" s="26">
        <v>45509</v>
      </c>
      <c r="K80" s="26">
        <v>117010</v>
      </c>
      <c r="L80" s="22"/>
    </row>
    <row r="81" spans="1:12" ht="15">
      <c r="A81" s="9" t="s">
        <v>124</v>
      </c>
      <c r="B81" s="26">
        <v>18834</v>
      </c>
      <c r="C81" s="26"/>
      <c r="D81" s="26"/>
      <c r="E81" s="26">
        <v>2000</v>
      </c>
      <c r="F81" s="26">
        <v>33990</v>
      </c>
      <c r="G81" s="26"/>
      <c r="H81" s="26">
        <v>200136</v>
      </c>
      <c r="I81" s="26"/>
      <c r="J81" s="26">
        <v>45509</v>
      </c>
      <c r="K81" s="26">
        <v>117010</v>
      </c>
      <c r="L81" s="22"/>
    </row>
    <row r="82" spans="1:12" ht="12" customHeight="1">
      <c r="A82" s="9" t="s">
        <v>98</v>
      </c>
      <c r="B82" s="26">
        <f>B81/B80*100</f>
        <v>100</v>
      </c>
      <c r="C82" s="26"/>
      <c r="D82" s="26"/>
      <c r="E82" s="26">
        <f aca="true" t="shared" si="18" ref="E82:K82">E81/E80*100</f>
        <v>100</v>
      </c>
      <c r="F82" s="26">
        <f t="shared" si="18"/>
        <v>100</v>
      </c>
      <c r="G82" s="26"/>
      <c r="H82" s="26">
        <f t="shared" si="18"/>
        <v>100</v>
      </c>
      <c r="I82" s="26"/>
      <c r="J82" s="26">
        <f t="shared" si="18"/>
        <v>100</v>
      </c>
      <c r="K82" s="26">
        <f t="shared" si="18"/>
        <v>100</v>
      </c>
      <c r="L82" s="22"/>
    </row>
    <row r="83" spans="1:12" ht="29.25" customHeight="1">
      <c r="A83" s="9" t="s">
        <v>99</v>
      </c>
      <c r="B83" s="27">
        <f>B80*67.68*0.8903</f>
        <v>1134852.162336</v>
      </c>
      <c r="C83" s="26"/>
      <c r="D83" s="26"/>
      <c r="E83" s="26">
        <f>E80*937.61*0.89</f>
        <v>1668945.8</v>
      </c>
      <c r="F83" s="27">
        <f>F80*38.35*0.891</f>
        <v>1161433.2015</v>
      </c>
      <c r="G83" s="27"/>
      <c r="H83" s="27">
        <f>H80*2.14*0.891</f>
        <v>381607.31664000003</v>
      </c>
      <c r="I83" s="27"/>
      <c r="J83" s="27">
        <f>J80*71.81*0.891</f>
        <v>2911789.14939</v>
      </c>
      <c r="K83" s="28">
        <v>3053272.368</v>
      </c>
      <c r="L83" s="22">
        <f>B83+C83+D83+E83+F83+G83+H83+I83+J83+K83</f>
        <v>10311899.997866001</v>
      </c>
    </row>
    <row r="84" spans="1:12" ht="15">
      <c r="A84" s="9" t="s">
        <v>124</v>
      </c>
      <c r="B84" s="29">
        <f>B81*67.68*0.8903</f>
        <v>1134852.162336</v>
      </c>
      <c r="C84" s="24"/>
      <c r="D84" s="24"/>
      <c r="E84" s="24">
        <f>E81*937.61*0.89</f>
        <v>1668945.8</v>
      </c>
      <c r="F84" s="30">
        <f>F81*38.35*0.891</f>
        <v>1161433.2015</v>
      </c>
      <c r="G84" s="31"/>
      <c r="H84" s="30">
        <f>H81*2.14*0.891</f>
        <v>381607.31664000003</v>
      </c>
      <c r="I84" s="30"/>
      <c r="J84" s="30">
        <f>J81*71.81*0.891</f>
        <v>2911789.14939</v>
      </c>
      <c r="K84" s="28">
        <v>3053272.368</v>
      </c>
      <c r="L84" s="22">
        <f>B84+C84+D84+E84+F84+G84+H84+I84+J84+K84</f>
        <v>10311899.997866001</v>
      </c>
    </row>
    <row r="85" spans="1:12" ht="12.75" customHeight="1">
      <c r="A85" s="9" t="s">
        <v>98</v>
      </c>
      <c r="B85" s="23">
        <v>100</v>
      </c>
      <c r="C85" s="23"/>
      <c r="D85" s="23"/>
      <c r="E85" s="23">
        <v>100</v>
      </c>
      <c r="F85" s="23">
        <v>100</v>
      </c>
      <c r="G85" s="23"/>
      <c r="H85" s="23">
        <v>100</v>
      </c>
      <c r="I85" s="23"/>
      <c r="J85" s="23">
        <v>100</v>
      </c>
      <c r="K85" s="23">
        <v>100</v>
      </c>
      <c r="L85" s="22"/>
    </row>
    <row r="86" spans="1:12" ht="15.75">
      <c r="A86" s="42" t="s">
        <v>112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22"/>
    </row>
    <row r="87" spans="1:12" ht="21">
      <c r="A87" s="9" t="s">
        <v>103</v>
      </c>
      <c r="B87" s="22">
        <v>8062</v>
      </c>
      <c r="C87" s="22"/>
      <c r="D87" s="22"/>
      <c r="E87" s="22"/>
      <c r="F87" s="22">
        <v>19722</v>
      </c>
      <c r="G87" s="22"/>
      <c r="H87" s="22">
        <v>255772</v>
      </c>
      <c r="I87" s="22">
        <v>150</v>
      </c>
      <c r="J87" s="22">
        <v>49901</v>
      </c>
      <c r="K87" s="22">
        <v>12030</v>
      </c>
      <c r="L87" s="22"/>
    </row>
    <row r="88" spans="1:12" ht="15">
      <c r="A88" s="9" t="s">
        <v>124</v>
      </c>
      <c r="B88" s="22">
        <v>10231</v>
      </c>
      <c r="C88" s="22"/>
      <c r="D88" s="22"/>
      <c r="E88" s="22"/>
      <c r="F88" s="22">
        <v>22511</v>
      </c>
      <c r="G88" s="22"/>
      <c r="H88" s="22">
        <v>308570</v>
      </c>
      <c r="I88" s="22">
        <v>180</v>
      </c>
      <c r="J88" s="22">
        <v>55591</v>
      </c>
      <c r="K88" s="22">
        <v>13558</v>
      </c>
      <c r="L88" s="22"/>
    </row>
    <row r="89" spans="1:12" ht="12" customHeight="1">
      <c r="A89" s="9" t="s">
        <v>98</v>
      </c>
      <c r="B89" s="22">
        <f>B88/B87*100</f>
        <v>126.90399404614239</v>
      </c>
      <c r="C89" s="22"/>
      <c r="D89" s="22"/>
      <c r="E89" s="22"/>
      <c r="F89" s="22">
        <f aca="true" t="shared" si="19" ref="F89:K89">F88/F87*100</f>
        <v>114.14156779231315</v>
      </c>
      <c r="G89" s="22"/>
      <c r="H89" s="22">
        <f t="shared" si="19"/>
        <v>120.64260356880348</v>
      </c>
      <c r="I89" s="22">
        <f t="shared" si="19"/>
        <v>120</v>
      </c>
      <c r="J89" s="22">
        <f t="shared" si="19"/>
        <v>111.40257710266329</v>
      </c>
      <c r="K89" s="22">
        <f t="shared" si="19"/>
        <v>112.70157938487115</v>
      </c>
      <c r="L89" s="22"/>
    </row>
    <row r="90" spans="1:12" ht="30" customHeight="1">
      <c r="A90" s="9" t="s">
        <v>99</v>
      </c>
      <c r="B90" s="22">
        <v>499767.77</v>
      </c>
      <c r="C90" s="22"/>
      <c r="D90" s="22"/>
      <c r="E90" s="22"/>
      <c r="F90" s="22">
        <v>509616.48</v>
      </c>
      <c r="G90" s="22"/>
      <c r="H90" s="22">
        <v>585717.88</v>
      </c>
      <c r="I90" s="22">
        <v>19306.5</v>
      </c>
      <c r="J90" s="22">
        <v>7832959.97</v>
      </c>
      <c r="K90" s="22">
        <v>434042.4</v>
      </c>
      <c r="L90" s="22">
        <f>B90+C90+D90+E90+F90+G90+H90+I90+J90+K90</f>
        <v>9881411</v>
      </c>
    </row>
    <row r="91" spans="1:12" ht="15">
      <c r="A91" s="9" t="s">
        <v>124</v>
      </c>
      <c r="B91" s="22">
        <v>499767.77</v>
      </c>
      <c r="C91" s="22"/>
      <c r="D91" s="22"/>
      <c r="E91" s="22"/>
      <c r="F91" s="22">
        <v>509616.48</v>
      </c>
      <c r="G91" s="22"/>
      <c r="H91" s="22">
        <v>585717.88</v>
      </c>
      <c r="I91" s="22">
        <v>19306.5</v>
      </c>
      <c r="J91" s="22">
        <v>7832959.97</v>
      </c>
      <c r="K91" s="22">
        <v>434042.4</v>
      </c>
      <c r="L91" s="22">
        <f>B91+C91+D91+E91+F91+G91+H91+I91+J91+K91</f>
        <v>9881411</v>
      </c>
    </row>
    <row r="92" spans="1:12" ht="12" customHeight="1">
      <c r="A92" s="9" t="s">
        <v>98</v>
      </c>
      <c r="B92" s="23">
        <f>B91/B90*100</f>
        <v>100</v>
      </c>
      <c r="C92" s="23"/>
      <c r="D92" s="23"/>
      <c r="E92" s="23"/>
      <c r="F92" s="23">
        <f aca="true" t="shared" si="20" ref="F92:K92">F91/F90*100</f>
        <v>100</v>
      </c>
      <c r="G92" s="23"/>
      <c r="H92" s="23">
        <f t="shared" si="20"/>
        <v>100</v>
      </c>
      <c r="I92" s="23">
        <f t="shared" si="20"/>
        <v>100</v>
      </c>
      <c r="J92" s="23">
        <f t="shared" si="20"/>
        <v>100</v>
      </c>
      <c r="K92" s="23">
        <f t="shared" si="20"/>
        <v>100</v>
      </c>
      <c r="L92" s="22"/>
    </row>
    <row r="93" spans="1:12" ht="15.75">
      <c r="A93" s="42" t="s">
        <v>113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22"/>
    </row>
    <row r="94" spans="1:12" ht="21">
      <c r="A94" s="9" t="s">
        <v>103</v>
      </c>
      <c r="B94" s="22">
        <v>25782</v>
      </c>
      <c r="C94" s="22"/>
      <c r="D94" s="22">
        <v>2000</v>
      </c>
      <c r="E94" s="22"/>
      <c r="F94" s="22">
        <v>33520</v>
      </c>
      <c r="G94" s="22"/>
      <c r="H94" s="22">
        <v>390430</v>
      </c>
      <c r="I94" s="22"/>
      <c r="J94" s="22"/>
      <c r="K94" s="22">
        <v>1174432</v>
      </c>
      <c r="L94" s="22"/>
    </row>
    <row r="95" spans="1:12" ht="15">
      <c r="A95" s="9" t="s">
        <v>124</v>
      </c>
      <c r="B95" s="22">
        <v>25782</v>
      </c>
      <c r="C95" s="22"/>
      <c r="D95" s="22">
        <v>2000</v>
      </c>
      <c r="E95" s="22"/>
      <c r="F95" s="22">
        <v>33520</v>
      </c>
      <c r="G95" s="22"/>
      <c r="H95" s="22">
        <v>390430</v>
      </c>
      <c r="I95" s="22"/>
      <c r="J95" s="22"/>
      <c r="K95" s="22">
        <v>1174432</v>
      </c>
      <c r="L95" s="22"/>
    </row>
    <row r="96" spans="1:12" ht="12" customHeight="1">
      <c r="A96" s="9" t="s">
        <v>98</v>
      </c>
      <c r="B96" s="22">
        <f>B95/B94*100</f>
        <v>100</v>
      </c>
      <c r="C96" s="22"/>
      <c r="D96" s="22">
        <f aca="true" t="shared" si="21" ref="D96:K96">D95/D94*100</f>
        <v>100</v>
      </c>
      <c r="E96" s="22"/>
      <c r="F96" s="22">
        <f t="shared" si="21"/>
        <v>100</v>
      </c>
      <c r="G96" s="22"/>
      <c r="H96" s="22">
        <f t="shared" si="21"/>
        <v>100</v>
      </c>
      <c r="I96" s="22"/>
      <c r="J96" s="22"/>
      <c r="K96" s="22">
        <f t="shared" si="21"/>
        <v>100</v>
      </c>
      <c r="L96" s="22"/>
    </row>
    <row r="97" spans="1:12" ht="30" customHeight="1">
      <c r="A97" s="9" t="s">
        <v>99</v>
      </c>
      <c r="B97" s="22">
        <v>1068406.1</v>
      </c>
      <c r="C97" s="22"/>
      <c r="D97" s="22">
        <f>ROUND(D95*168.29,2)</f>
        <v>336580</v>
      </c>
      <c r="E97" s="22"/>
      <c r="F97" s="22">
        <f>ROUND(F95*45.19,2)</f>
        <v>1514768.8</v>
      </c>
      <c r="G97" s="22"/>
      <c r="H97" s="22">
        <f>ROUND(H95*2.58,2)</f>
        <v>1007309.4</v>
      </c>
      <c r="I97" s="22"/>
      <c r="J97" s="22"/>
      <c r="K97" s="22">
        <v>10454235.7</v>
      </c>
      <c r="L97" s="33">
        <f>B97+C97+D97+E97+F97+G97+H97+I97+J97+K97</f>
        <v>14381300</v>
      </c>
    </row>
    <row r="98" spans="1:12" ht="15">
      <c r="A98" s="9" t="s">
        <v>124</v>
      </c>
      <c r="B98" s="22">
        <f>B97</f>
        <v>1068406.1</v>
      </c>
      <c r="C98" s="22"/>
      <c r="D98" s="22">
        <f>D97</f>
        <v>336580</v>
      </c>
      <c r="E98" s="22"/>
      <c r="F98" s="22">
        <f>F97</f>
        <v>1514768.8</v>
      </c>
      <c r="G98" s="22"/>
      <c r="H98" s="22">
        <f>H97</f>
        <v>1007309.4</v>
      </c>
      <c r="I98" s="22"/>
      <c r="J98" s="22"/>
      <c r="K98" s="22">
        <f>K97</f>
        <v>10454235.7</v>
      </c>
      <c r="L98" s="22">
        <f>B98+C98+D98+E98+F98+G98+H98+I98+J98+K98</f>
        <v>14381300</v>
      </c>
    </row>
    <row r="99" spans="1:12" ht="12.75" customHeight="1">
      <c r="A99" s="9" t="s">
        <v>98</v>
      </c>
      <c r="B99" s="23">
        <f>B98/B97*100</f>
        <v>100</v>
      </c>
      <c r="C99" s="23"/>
      <c r="D99" s="23">
        <f aca="true" t="shared" si="22" ref="D99:K99">D98/D97*100</f>
        <v>100</v>
      </c>
      <c r="E99" s="23"/>
      <c r="F99" s="23">
        <f t="shared" si="22"/>
        <v>100</v>
      </c>
      <c r="G99" s="23"/>
      <c r="H99" s="23">
        <f t="shared" si="22"/>
        <v>100</v>
      </c>
      <c r="I99" s="23"/>
      <c r="J99" s="23"/>
      <c r="K99" s="23">
        <f t="shared" si="22"/>
        <v>100</v>
      </c>
      <c r="L99" s="22"/>
    </row>
    <row r="100" spans="1:12" ht="15.75">
      <c r="A100" s="42" t="s">
        <v>114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22"/>
    </row>
    <row r="101" spans="1:12" ht="21">
      <c r="A101" s="9" t="s">
        <v>103</v>
      </c>
      <c r="B101" s="26">
        <v>16110</v>
      </c>
      <c r="C101" s="26">
        <v>1352</v>
      </c>
      <c r="D101" s="26"/>
      <c r="E101" s="26">
        <v>2887</v>
      </c>
      <c r="F101" s="26">
        <v>56900</v>
      </c>
      <c r="G101" s="26"/>
      <c r="H101" s="26"/>
      <c r="I101" s="26">
        <v>306</v>
      </c>
      <c r="J101" s="26"/>
      <c r="K101" s="26">
        <v>66590</v>
      </c>
      <c r="L101" s="22"/>
    </row>
    <row r="102" spans="1:12" ht="15">
      <c r="A102" s="9" t="s">
        <v>124</v>
      </c>
      <c r="B102" s="26">
        <v>16110</v>
      </c>
      <c r="C102" s="26">
        <v>1352</v>
      </c>
      <c r="D102" s="26"/>
      <c r="E102" s="26">
        <v>2887</v>
      </c>
      <c r="F102" s="26">
        <v>56900</v>
      </c>
      <c r="G102" s="26"/>
      <c r="H102" s="26"/>
      <c r="I102" s="26">
        <v>306</v>
      </c>
      <c r="J102" s="26"/>
      <c r="K102" s="26">
        <v>66590</v>
      </c>
      <c r="L102" s="22"/>
    </row>
    <row r="103" spans="1:12" ht="12" customHeight="1">
      <c r="A103" s="9" t="s">
        <v>98</v>
      </c>
      <c r="B103" s="26">
        <f>B102/B101*100</f>
        <v>100</v>
      </c>
      <c r="C103" s="26">
        <f aca="true" t="shared" si="23" ref="C103:K103">C102/C101*100</f>
        <v>100</v>
      </c>
      <c r="D103" s="26"/>
      <c r="E103" s="26">
        <f t="shared" si="23"/>
        <v>100</v>
      </c>
      <c r="F103" s="26">
        <f t="shared" si="23"/>
        <v>100</v>
      </c>
      <c r="G103" s="26"/>
      <c r="H103" s="26"/>
      <c r="I103" s="26">
        <f t="shared" si="23"/>
        <v>100</v>
      </c>
      <c r="J103" s="26"/>
      <c r="K103" s="26">
        <f t="shared" si="23"/>
        <v>100</v>
      </c>
      <c r="L103" s="22"/>
    </row>
    <row r="104" spans="1:12" ht="30" customHeight="1">
      <c r="A104" s="9" t="s">
        <v>99</v>
      </c>
      <c r="B104" s="26">
        <v>1368398.86</v>
      </c>
      <c r="C104" s="26">
        <v>4605.55</v>
      </c>
      <c r="D104" s="26"/>
      <c r="E104" s="26">
        <v>3496632.01</v>
      </c>
      <c r="F104" s="26">
        <v>2008142.11</v>
      </c>
      <c r="G104" s="26"/>
      <c r="H104" s="26"/>
      <c r="I104" s="26">
        <v>77327.55</v>
      </c>
      <c r="J104" s="26"/>
      <c r="K104" s="26">
        <v>1997193.92</v>
      </c>
      <c r="L104" s="22">
        <f>B104+C104+D104+E104+F104+G104+H104+I104+J104+K104</f>
        <v>8952300</v>
      </c>
    </row>
    <row r="105" spans="1:12" ht="15">
      <c r="A105" s="9" t="s">
        <v>124</v>
      </c>
      <c r="B105" s="23">
        <v>1368398.86</v>
      </c>
      <c r="C105" s="24">
        <v>4605.55</v>
      </c>
      <c r="D105" s="24"/>
      <c r="E105" s="24">
        <v>3496632.01</v>
      </c>
      <c r="F105" s="24">
        <v>2008142.11</v>
      </c>
      <c r="G105" s="25"/>
      <c r="H105" s="24"/>
      <c r="I105" s="24">
        <v>77327.55</v>
      </c>
      <c r="J105" s="24"/>
      <c r="K105" s="26">
        <v>1997193.92</v>
      </c>
      <c r="L105" s="22">
        <f>B105+C105+D105+E105+F105+G105+H105+I105+J105+K105</f>
        <v>8952300</v>
      </c>
    </row>
    <row r="106" spans="1:12" ht="12.75" customHeight="1">
      <c r="A106" s="9" t="s">
        <v>98</v>
      </c>
      <c r="B106" s="23">
        <f>B105/B104*100</f>
        <v>100</v>
      </c>
      <c r="C106" s="23">
        <f aca="true" t="shared" si="24" ref="C106:K106">C105/C104*100</f>
        <v>100</v>
      </c>
      <c r="D106" s="23"/>
      <c r="E106" s="23">
        <f t="shared" si="24"/>
        <v>100</v>
      </c>
      <c r="F106" s="23">
        <f t="shared" si="24"/>
        <v>100</v>
      </c>
      <c r="G106" s="23"/>
      <c r="H106" s="23"/>
      <c r="I106" s="23">
        <f t="shared" si="24"/>
        <v>100</v>
      </c>
      <c r="J106" s="23"/>
      <c r="K106" s="23">
        <f t="shared" si="24"/>
        <v>100</v>
      </c>
      <c r="L106" s="22"/>
    </row>
    <row r="107" spans="1:12" ht="15.75">
      <c r="A107" s="42" t="s">
        <v>115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22"/>
    </row>
    <row r="108" spans="1:12" ht="21">
      <c r="A108" s="9" t="s">
        <v>103</v>
      </c>
      <c r="B108" s="22">
        <v>12830</v>
      </c>
      <c r="C108" s="22"/>
      <c r="D108" s="22"/>
      <c r="E108" s="22"/>
      <c r="F108" s="22">
        <v>13080</v>
      </c>
      <c r="G108" s="22"/>
      <c r="H108" s="22">
        <v>122656</v>
      </c>
      <c r="I108" s="22">
        <v>37307</v>
      </c>
      <c r="J108" s="22"/>
      <c r="K108" s="22">
        <v>127859</v>
      </c>
      <c r="L108" s="22"/>
    </row>
    <row r="109" spans="1:12" ht="15">
      <c r="A109" s="9" t="s">
        <v>124</v>
      </c>
      <c r="B109" s="22">
        <v>12830</v>
      </c>
      <c r="C109" s="22"/>
      <c r="D109" s="22"/>
      <c r="E109" s="22"/>
      <c r="F109" s="22">
        <v>13080</v>
      </c>
      <c r="G109" s="22"/>
      <c r="H109" s="22">
        <v>122656</v>
      </c>
      <c r="I109" s="22">
        <v>37307</v>
      </c>
      <c r="J109" s="22"/>
      <c r="K109" s="22">
        <v>127859</v>
      </c>
      <c r="L109" s="22"/>
    </row>
    <row r="110" spans="1:12" ht="12.75" customHeight="1">
      <c r="A110" s="9" t="s">
        <v>98</v>
      </c>
      <c r="B110" s="22">
        <f>B109/B108*100</f>
        <v>100</v>
      </c>
      <c r="C110" s="22"/>
      <c r="D110" s="22"/>
      <c r="E110" s="22"/>
      <c r="F110" s="22">
        <f aca="true" t="shared" si="25" ref="F110:K110">F109/F108*100</f>
        <v>100</v>
      </c>
      <c r="G110" s="22"/>
      <c r="H110" s="22">
        <f t="shared" si="25"/>
        <v>100</v>
      </c>
      <c r="I110" s="22">
        <f t="shared" si="25"/>
        <v>100</v>
      </c>
      <c r="J110" s="22"/>
      <c r="K110" s="22">
        <f t="shared" si="25"/>
        <v>100</v>
      </c>
      <c r="L110" s="22"/>
    </row>
    <row r="111" spans="1:12" ht="32.25" customHeight="1">
      <c r="A111" s="9" t="s">
        <v>99</v>
      </c>
      <c r="B111" s="22">
        <v>633930.3</v>
      </c>
      <c r="C111" s="22"/>
      <c r="D111" s="22"/>
      <c r="E111" s="22"/>
      <c r="F111" s="22">
        <v>425230.8</v>
      </c>
      <c r="G111" s="22"/>
      <c r="H111" s="22">
        <v>423163.2</v>
      </c>
      <c r="I111" s="22">
        <v>3094070.98</v>
      </c>
      <c r="J111" s="22"/>
      <c r="K111" s="22">
        <v>6320004.72</v>
      </c>
      <c r="L111" s="22">
        <f>B111+C111+D111+E111+F111+G111+H111+I111+J111+K111</f>
        <v>10896400</v>
      </c>
    </row>
    <row r="112" spans="1:12" ht="15">
      <c r="A112" s="9" t="s">
        <v>124</v>
      </c>
      <c r="B112" s="23">
        <v>633930.3</v>
      </c>
      <c r="C112" s="24"/>
      <c r="D112" s="24"/>
      <c r="E112" s="24"/>
      <c r="F112" s="24">
        <v>425230.8</v>
      </c>
      <c r="G112" s="25"/>
      <c r="H112" s="24">
        <v>423163.2</v>
      </c>
      <c r="I112" s="24">
        <v>3094070.98</v>
      </c>
      <c r="J112" s="24"/>
      <c r="K112" s="22">
        <v>6320004.72</v>
      </c>
      <c r="L112" s="22">
        <f>B112+C112+D112+E112+F112+G112+H112+I112+J112+K112</f>
        <v>10896400</v>
      </c>
    </row>
    <row r="113" spans="1:12" ht="12.75" customHeight="1">
      <c r="A113" s="9" t="s">
        <v>98</v>
      </c>
      <c r="B113" s="23">
        <f>B112/B111*100</f>
        <v>100</v>
      </c>
      <c r="C113" s="23"/>
      <c r="D113" s="23"/>
      <c r="E113" s="23"/>
      <c r="F113" s="23">
        <f aca="true" t="shared" si="26" ref="F113:K113">F112/F111*100</f>
        <v>100</v>
      </c>
      <c r="G113" s="23"/>
      <c r="H113" s="23">
        <f t="shared" si="26"/>
        <v>100</v>
      </c>
      <c r="I113" s="23">
        <f t="shared" si="26"/>
        <v>100</v>
      </c>
      <c r="J113" s="23"/>
      <c r="K113" s="23">
        <f t="shared" si="26"/>
        <v>100</v>
      </c>
      <c r="L113" s="22"/>
    </row>
    <row r="114" spans="1:12" ht="15.75">
      <c r="A114" s="42" t="s">
        <v>116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22"/>
    </row>
    <row r="115" spans="1:12" ht="21">
      <c r="A115" s="9" t="s">
        <v>103</v>
      </c>
      <c r="B115" s="22">
        <v>10492</v>
      </c>
      <c r="C115" s="22"/>
      <c r="D115" s="22"/>
      <c r="E115" s="22"/>
      <c r="F115" s="22">
        <v>17018</v>
      </c>
      <c r="G115" s="22"/>
      <c r="H115" s="22">
        <v>516848</v>
      </c>
      <c r="I115" s="22">
        <v>1900</v>
      </c>
      <c r="J115" s="22">
        <v>44124</v>
      </c>
      <c r="K115" s="22">
        <v>47147</v>
      </c>
      <c r="L115" s="22"/>
    </row>
    <row r="116" spans="1:12" ht="15">
      <c r="A116" s="9" t="s">
        <v>124</v>
      </c>
      <c r="B116" s="22">
        <v>10492</v>
      </c>
      <c r="C116" s="22"/>
      <c r="D116" s="22"/>
      <c r="E116" s="22"/>
      <c r="F116" s="22">
        <v>17018</v>
      </c>
      <c r="G116" s="22"/>
      <c r="H116" s="22">
        <v>516848</v>
      </c>
      <c r="I116" s="22">
        <v>1142</v>
      </c>
      <c r="J116" s="22">
        <v>44124</v>
      </c>
      <c r="K116" s="22">
        <v>66000</v>
      </c>
      <c r="L116" s="22"/>
    </row>
    <row r="117" spans="1:12" ht="12.75" customHeight="1">
      <c r="A117" s="9" t="s">
        <v>98</v>
      </c>
      <c r="B117" s="22">
        <f>B116/B115*100</f>
        <v>100</v>
      </c>
      <c r="C117" s="22"/>
      <c r="D117" s="22"/>
      <c r="E117" s="22"/>
      <c r="F117" s="22">
        <f aca="true" t="shared" si="27" ref="F117:K117">F116/F115*100</f>
        <v>100</v>
      </c>
      <c r="G117" s="22"/>
      <c r="H117" s="22">
        <f t="shared" si="27"/>
        <v>100</v>
      </c>
      <c r="I117" s="22">
        <f t="shared" si="27"/>
        <v>60.10526315789474</v>
      </c>
      <c r="J117" s="22">
        <f t="shared" si="27"/>
        <v>100</v>
      </c>
      <c r="K117" s="22">
        <f t="shared" si="27"/>
        <v>139.98769805077734</v>
      </c>
      <c r="L117" s="22"/>
    </row>
    <row r="118" spans="1:12" ht="30.75" customHeight="1">
      <c r="A118" s="9" t="s">
        <v>99</v>
      </c>
      <c r="B118" s="22">
        <v>575657</v>
      </c>
      <c r="C118" s="22"/>
      <c r="D118" s="22"/>
      <c r="E118" s="22"/>
      <c r="F118" s="22">
        <v>614280</v>
      </c>
      <c r="G118" s="22"/>
      <c r="H118" s="22">
        <v>1980832</v>
      </c>
      <c r="I118" s="22">
        <v>442047</v>
      </c>
      <c r="J118" s="22">
        <v>4092554</v>
      </c>
      <c r="K118" s="22">
        <v>3382330</v>
      </c>
      <c r="L118" s="22">
        <f>B118+C118+D118+E118+F118+G118+H118+I118+J118+K118</f>
        <v>11087700</v>
      </c>
    </row>
    <row r="119" spans="1:12" ht="15">
      <c r="A119" s="9" t="s">
        <v>124</v>
      </c>
      <c r="B119" s="23">
        <v>575657</v>
      </c>
      <c r="C119" s="24"/>
      <c r="D119" s="24"/>
      <c r="E119" s="24"/>
      <c r="F119" s="24">
        <v>614280</v>
      </c>
      <c r="G119" s="25"/>
      <c r="H119" s="24">
        <v>1980832</v>
      </c>
      <c r="I119" s="24">
        <v>203200</v>
      </c>
      <c r="J119" s="24">
        <v>4092554</v>
      </c>
      <c r="K119" s="22">
        <v>3621177</v>
      </c>
      <c r="L119" s="22">
        <f>B119+C119+D119+E119+F119+G119+H119+I119+J119+K119</f>
        <v>11087700</v>
      </c>
    </row>
    <row r="120" spans="1:12" ht="12.75" customHeight="1">
      <c r="A120" s="9" t="s">
        <v>98</v>
      </c>
      <c r="B120" s="23">
        <f>B119/B118*100</f>
        <v>100</v>
      </c>
      <c r="C120" s="23"/>
      <c r="D120" s="23"/>
      <c r="E120" s="23"/>
      <c r="F120" s="23">
        <f aca="true" t="shared" si="28" ref="F120:K120">F119/F118*100</f>
        <v>100</v>
      </c>
      <c r="G120" s="23"/>
      <c r="H120" s="23">
        <f t="shared" si="28"/>
        <v>100</v>
      </c>
      <c r="I120" s="23">
        <f t="shared" si="28"/>
        <v>45.96796268270116</v>
      </c>
      <c r="J120" s="23">
        <f t="shared" si="28"/>
        <v>100</v>
      </c>
      <c r="K120" s="23">
        <f t="shared" si="28"/>
        <v>107.06161137440758</v>
      </c>
      <c r="L120" s="22"/>
    </row>
    <row r="121" spans="1:12" ht="15.75">
      <c r="A121" s="42" t="s">
        <v>117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22"/>
    </row>
    <row r="122" spans="1:12" ht="21">
      <c r="A122" s="9" t="s">
        <v>103</v>
      </c>
      <c r="B122" s="22">
        <v>12770</v>
      </c>
      <c r="C122" s="22"/>
      <c r="D122" s="22"/>
      <c r="E122" s="22"/>
      <c r="F122" s="22">
        <v>13200</v>
      </c>
      <c r="G122" s="22"/>
      <c r="H122" s="22">
        <v>365998</v>
      </c>
      <c r="I122" s="22"/>
      <c r="J122" s="22">
        <v>34567</v>
      </c>
      <c r="K122" s="22">
        <v>194502</v>
      </c>
      <c r="L122" s="22"/>
    </row>
    <row r="123" spans="1:12" ht="15">
      <c r="A123" s="9" t="s">
        <v>124</v>
      </c>
      <c r="B123" s="22">
        <v>12770</v>
      </c>
      <c r="C123" s="22"/>
      <c r="D123" s="22"/>
      <c r="E123" s="22"/>
      <c r="F123" s="22">
        <v>13200</v>
      </c>
      <c r="G123" s="22"/>
      <c r="H123" s="22">
        <v>365998</v>
      </c>
      <c r="I123" s="22"/>
      <c r="J123" s="22">
        <v>34567</v>
      </c>
      <c r="K123" s="22">
        <v>194502</v>
      </c>
      <c r="L123" s="22"/>
    </row>
    <row r="124" spans="1:12" ht="12.75" customHeight="1">
      <c r="A124" s="9" t="s">
        <v>98</v>
      </c>
      <c r="B124" s="22">
        <f>B123/B122*100</f>
        <v>100</v>
      </c>
      <c r="C124" s="22"/>
      <c r="D124" s="22"/>
      <c r="E124" s="22"/>
      <c r="F124" s="22">
        <f aca="true" t="shared" si="29" ref="F124:K124">F123/F122*100</f>
        <v>100</v>
      </c>
      <c r="G124" s="22"/>
      <c r="H124" s="22">
        <f t="shared" si="29"/>
        <v>100</v>
      </c>
      <c r="I124" s="22"/>
      <c r="J124" s="22">
        <f t="shared" si="29"/>
        <v>100</v>
      </c>
      <c r="K124" s="22">
        <f t="shared" si="29"/>
        <v>100</v>
      </c>
      <c r="L124" s="22"/>
    </row>
    <row r="125" spans="1:12" ht="31.5" customHeight="1">
      <c r="A125" s="9" t="s">
        <v>99</v>
      </c>
      <c r="B125" s="22">
        <v>1348767.4</v>
      </c>
      <c r="C125" s="22"/>
      <c r="D125" s="22"/>
      <c r="E125" s="22"/>
      <c r="F125" s="22">
        <v>507672</v>
      </c>
      <c r="G125" s="22"/>
      <c r="H125" s="22">
        <v>1665290.9</v>
      </c>
      <c r="I125" s="22"/>
      <c r="J125" s="22">
        <v>2298359.83</v>
      </c>
      <c r="K125" s="22">
        <v>4358209.87</v>
      </c>
      <c r="L125" s="22">
        <f>B125+C125+D125+E125+F125+G125+H125+I125+J125+K125</f>
        <v>10178300</v>
      </c>
    </row>
    <row r="126" spans="1:12" ht="15">
      <c r="A126" s="9" t="s">
        <v>124</v>
      </c>
      <c r="B126" s="23">
        <v>1348767.4</v>
      </c>
      <c r="C126" s="24"/>
      <c r="D126" s="24"/>
      <c r="E126" s="24"/>
      <c r="F126" s="24">
        <v>507672</v>
      </c>
      <c r="G126" s="25"/>
      <c r="H126" s="24">
        <v>1665290.9</v>
      </c>
      <c r="I126" s="24"/>
      <c r="J126" s="24">
        <v>2298359.83</v>
      </c>
      <c r="K126" s="22">
        <v>4358209.87</v>
      </c>
      <c r="L126" s="22">
        <f>B126+C126+D126+E126+F126+G126+H126+I126+J126+K126</f>
        <v>10178300</v>
      </c>
    </row>
    <row r="127" spans="1:12" ht="13.5" customHeight="1">
      <c r="A127" s="9" t="s">
        <v>98</v>
      </c>
      <c r="B127" s="23">
        <f>B126/B125*100</f>
        <v>100</v>
      </c>
      <c r="C127" s="23"/>
      <c r="D127" s="23"/>
      <c r="E127" s="23"/>
      <c r="F127" s="23">
        <f aca="true" t="shared" si="30" ref="F127:K127">F126/F125*100</f>
        <v>100</v>
      </c>
      <c r="G127" s="23"/>
      <c r="H127" s="23">
        <f t="shared" si="30"/>
        <v>100</v>
      </c>
      <c r="I127" s="23"/>
      <c r="J127" s="23">
        <f t="shared" si="30"/>
        <v>100</v>
      </c>
      <c r="K127" s="23">
        <f t="shared" si="30"/>
        <v>100</v>
      </c>
      <c r="L127" s="22"/>
    </row>
    <row r="128" spans="1:12" ht="15.75">
      <c r="A128" s="42" t="s">
        <v>118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22"/>
    </row>
    <row r="129" spans="1:12" ht="21">
      <c r="A129" s="9" t="s">
        <v>103</v>
      </c>
      <c r="B129" s="26">
        <v>39239</v>
      </c>
      <c r="C129" s="26"/>
      <c r="D129" s="26"/>
      <c r="E129" s="26"/>
      <c r="F129" s="26">
        <v>16000</v>
      </c>
      <c r="G129" s="26"/>
      <c r="H129" s="26">
        <v>178000</v>
      </c>
      <c r="I129" s="26"/>
      <c r="J129" s="26">
        <v>34260</v>
      </c>
      <c r="K129" s="26">
        <v>75000</v>
      </c>
      <c r="L129" s="22"/>
    </row>
    <row r="130" spans="1:12" ht="15">
      <c r="A130" s="9" t="s">
        <v>124</v>
      </c>
      <c r="B130" s="26">
        <v>39239</v>
      </c>
      <c r="C130" s="26"/>
      <c r="D130" s="26"/>
      <c r="E130" s="26"/>
      <c r="F130" s="26">
        <v>16000</v>
      </c>
      <c r="G130" s="26"/>
      <c r="H130" s="26">
        <v>178000</v>
      </c>
      <c r="I130" s="26"/>
      <c r="J130" s="26">
        <v>34260</v>
      </c>
      <c r="K130" s="26">
        <v>75000</v>
      </c>
      <c r="L130" s="22"/>
    </row>
    <row r="131" spans="1:12" ht="13.5" customHeight="1">
      <c r="A131" s="9" t="s">
        <v>98</v>
      </c>
      <c r="B131" s="26">
        <f>B130/B129*100</f>
        <v>100</v>
      </c>
      <c r="C131" s="26"/>
      <c r="D131" s="26"/>
      <c r="E131" s="26"/>
      <c r="F131" s="26">
        <f aca="true" t="shared" si="31" ref="F131:K131">F130/F129*100</f>
        <v>100</v>
      </c>
      <c r="G131" s="26"/>
      <c r="H131" s="26">
        <f t="shared" si="31"/>
        <v>100</v>
      </c>
      <c r="I131" s="26"/>
      <c r="J131" s="26">
        <f t="shared" si="31"/>
        <v>100</v>
      </c>
      <c r="K131" s="26">
        <f t="shared" si="31"/>
        <v>100</v>
      </c>
      <c r="L131" s="22"/>
    </row>
    <row r="132" spans="1:12" ht="29.25" customHeight="1">
      <c r="A132" s="9" t="s">
        <v>99</v>
      </c>
      <c r="B132" s="26">
        <v>2354340</v>
      </c>
      <c r="C132" s="26"/>
      <c r="D132" s="26"/>
      <c r="E132" s="26"/>
      <c r="F132" s="26">
        <v>848000</v>
      </c>
      <c r="G132" s="26"/>
      <c r="H132" s="26">
        <v>489500</v>
      </c>
      <c r="I132" s="26"/>
      <c r="J132" s="26">
        <v>4830660</v>
      </c>
      <c r="K132" s="26">
        <v>2250000</v>
      </c>
      <c r="L132" s="22">
        <f>B132+C132+D132+E132+F132+G132+H132+I132+J132+K132</f>
        <v>10772500</v>
      </c>
    </row>
    <row r="133" spans="1:12" ht="15">
      <c r="A133" s="9" t="s">
        <v>124</v>
      </c>
      <c r="B133" s="23">
        <v>2354340</v>
      </c>
      <c r="C133" s="24"/>
      <c r="D133" s="24"/>
      <c r="E133" s="24"/>
      <c r="F133" s="24">
        <v>848000</v>
      </c>
      <c r="G133" s="25"/>
      <c r="H133" s="24">
        <v>489500</v>
      </c>
      <c r="I133" s="24"/>
      <c r="J133" s="24">
        <v>4830660</v>
      </c>
      <c r="K133" s="26">
        <v>2250000</v>
      </c>
      <c r="L133" s="22">
        <f>B133+C133+D133+E133+F133+G133+H133+I133+J133+K133</f>
        <v>10772500</v>
      </c>
    </row>
    <row r="134" spans="1:12" ht="13.5" customHeight="1">
      <c r="A134" s="9" t="s">
        <v>98</v>
      </c>
      <c r="B134" s="23">
        <f>B133/B132*100</f>
        <v>100</v>
      </c>
      <c r="C134" s="23"/>
      <c r="D134" s="23"/>
      <c r="E134" s="23"/>
      <c r="F134" s="23">
        <f aca="true" t="shared" si="32" ref="F134:K134">F133/F132*100</f>
        <v>100</v>
      </c>
      <c r="G134" s="23"/>
      <c r="H134" s="23">
        <f t="shared" si="32"/>
        <v>100</v>
      </c>
      <c r="I134" s="23"/>
      <c r="J134" s="23">
        <f t="shared" si="32"/>
        <v>100</v>
      </c>
      <c r="K134" s="23">
        <f t="shared" si="32"/>
        <v>100</v>
      </c>
      <c r="L134" s="22"/>
    </row>
    <row r="135" spans="1:12" ht="15.75">
      <c r="A135" s="42" t="s">
        <v>119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22"/>
    </row>
    <row r="136" spans="1:12" ht="21">
      <c r="A136" s="9" t="s">
        <v>103</v>
      </c>
      <c r="B136" s="26">
        <v>1655</v>
      </c>
      <c r="C136" s="26">
        <v>108000</v>
      </c>
      <c r="D136" s="26"/>
      <c r="E136" s="26"/>
      <c r="F136" s="26">
        <v>280</v>
      </c>
      <c r="G136" s="26"/>
      <c r="H136" s="26">
        <v>536000</v>
      </c>
      <c r="I136" s="26">
        <v>10000</v>
      </c>
      <c r="J136" s="26">
        <v>36942</v>
      </c>
      <c r="K136" s="26">
        <v>17142</v>
      </c>
      <c r="L136" s="22"/>
    </row>
    <row r="137" spans="1:12" ht="15">
      <c r="A137" s="9" t="s">
        <v>124</v>
      </c>
      <c r="B137" s="26">
        <v>1655</v>
      </c>
      <c r="C137" s="26">
        <v>108000</v>
      </c>
      <c r="D137" s="26"/>
      <c r="E137" s="26"/>
      <c r="F137" s="26">
        <v>280</v>
      </c>
      <c r="G137" s="26"/>
      <c r="H137" s="26">
        <v>536000</v>
      </c>
      <c r="I137" s="26">
        <v>10000</v>
      </c>
      <c r="J137" s="26">
        <v>36942</v>
      </c>
      <c r="K137" s="26">
        <v>17142</v>
      </c>
      <c r="L137" s="22"/>
    </row>
    <row r="138" spans="1:12" ht="12.75" customHeight="1">
      <c r="A138" s="9" t="s">
        <v>98</v>
      </c>
      <c r="B138" s="22">
        <f>B137/B136*100</f>
        <v>100</v>
      </c>
      <c r="C138" s="22">
        <f aca="true" t="shared" si="33" ref="C138:K138">C137/C136*100</f>
        <v>100</v>
      </c>
      <c r="D138" s="22"/>
      <c r="E138" s="22"/>
      <c r="F138" s="22">
        <f t="shared" si="33"/>
        <v>100</v>
      </c>
      <c r="G138" s="22"/>
      <c r="H138" s="22">
        <f t="shared" si="33"/>
        <v>100</v>
      </c>
      <c r="I138" s="22">
        <f t="shared" si="33"/>
        <v>100</v>
      </c>
      <c r="J138" s="22">
        <f t="shared" si="33"/>
        <v>100</v>
      </c>
      <c r="K138" s="22">
        <f t="shared" si="33"/>
        <v>100</v>
      </c>
      <c r="L138" s="22"/>
    </row>
    <row r="139" spans="1:12" ht="33" customHeight="1">
      <c r="A139" s="9" t="s">
        <v>99</v>
      </c>
      <c r="B139" s="26">
        <v>89187.95</v>
      </c>
      <c r="C139" s="24">
        <v>384480</v>
      </c>
      <c r="D139" s="24"/>
      <c r="E139" s="24"/>
      <c r="F139" s="24">
        <v>13146</v>
      </c>
      <c r="G139" s="25"/>
      <c r="H139" s="26">
        <v>2004640</v>
      </c>
      <c r="I139" s="24">
        <v>1964900</v>
      </c>
      <c r="J139" s="26">
        <v>4860089.35</v>
      </c>
      <c r="K139" s="26">
        <v>580256.7</v>
      </c>
      <c r="L139" s="22">
        <f>B139+C139+D139+E139+F139+G139+H139+I139+J139+K139</f>
        <v>9896700</v>
      </c>
    </row>
    <row r="140" spans="1:12" ht="15">
      <c r="A140" s="9" t="s">
        <v>124</v>
      </c>
      <c r="B140" s="26">
        <v>89187.95</v>
      </c>
      <c r="C140" s="24">
        <v>384480</v>
      </c>
      <c r="D140" s="24"/>
      <c r="E140" s="24"/>
      <c r="F140" s="24">
        <v>13146</v>
      </c>
      <c r="G140" s="25"/>
      <c r="H140" s="26">
        <v>2004640</v>
      </c>
      <c r="I140" s="24">
        <v>1964900</v>
      </c>
      <c r="J140" s="26">
        <v>4860089.35</v>
      </c>
      <c r="K140" s="26">
        <v>580256.7</v>
      </c>
      <c r="L140" s="22">
        <f>B140+C140+D140+E140+F140+G140+H140+I140+J140+K140</f>
        <v>9896700</v>
      </c>
    </row>
    <row r="141" spans="1:12" ht="13.5" customHeight="1">
      <c r="A141" s="9" t="s">
        <v>98</v>
      </c>
      <c r="B141" s="23">
        <f>B140/B139*100</f>
        <v>100</v>
      </c>
      <c r="C141" s="23">
        <f aca="true" t="shared" si="34" ref="C141:K141">C140/C139*100</f>
        <v>100</v>
      </c>
      <c r="D141" s="23"/>
      <c r="E141" s="23"/>
      <c r="F141" s="23">
        <f t="shared" si="34"/>
        <v>100</v>
      </c>
      <c r="G141" s="23"/>
      <c r="H141" s="23">
        <f t="shared" si="34"/>
        <v>100</v>
      </c>
      <c r="I141" s="23">
        <f t="shared" si="34"/>
        <v>100</v>
      </c>
      <c r="J141" s="23">
        <f t="shared" si="34"/>
        <v>100</v>
      </c>
      <c r="K141" s="23">
        <f t="shared" si="34"/>
        <v>100</v>
      </c>
      <c r="L141" s="22"/>
    </row>
    <row r="142" spans="1:12" ht="15.75">
      <c r="A142" s="42" t="s">
        <v>120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22"/>
    </row>
    <row r="143" spans="1:12" ht="21">
      <c r="A143" s="9" t="s">
        <v>103</v>
      </c>
      <c r="B143" s="22">
        <v>8593</v>
      </c>
      <c r="C143" s="22">
        <v>765000</v>
      </c>
      <c r="D143" s="22"/>
      <c r="E143" s="22">
        <v>300</v>
      </c>
      <c r="F143" s="22">
        <v>6100</v>
      </c>
      <c r="G143" s="22">
        <v>38838</v>
      </c>
      <c r="H143" s="22">
        <v>204002</v>
      </c>
      <c r="I143" s="22">
        <v>38838</v>
      </c>
      <c r="J143" s="22">
        <v>1734</v>
      </c>
      <c r="K143" s="22">
        <v>34077</v>
      </c>
      <c r="L143" s="22"/>
    </row>
    <row r="144" spans="1:12" ht="15">
      <c r="A144" s="9" t="s">
        <v>124</v>
      </c>
      <c r="B144" s="22">
        <v>9274</v>
      </c>
      <c r="C144" s="22">
        <v>798450</v>
      </c>
      <c r="D144" s="22"/>
      <c r="E144" s="22">
        <v>336</v>
      </c>
      <c r="F144" s="22">
        <v>6781</v>
      </c>
      <c r="G144" s="22">
        <v>37700</v>
      </c>
      <c r="H144" s="22">
        <v>205100</v>
      </c>
      <c r="I144" s="22">
        <v>37700</v>
      </c>
      <c r="J144" s="22">
        <v>1818</v>
      </c>
      <c r="K144" s="22">
        <v>42675</v>
      </c>
      <c r="L144" s="22"/>
    </row>
    <row r="145" spans="1:12" ht="12.75" customHeight="1">
      <c r="A145" s="9" t="s">
        <v>98</v>
      </c>
      <c r="B145" s="32">
        <f>B144/B143*100</f>
        <v>107.9250552775515</v>
      </c>
      <c r="C145" s="32">
        <f aca="true" t="shared" si="35" ref="C145:K145">C144/C143*100</f>
        <v>104.37254901960785</v>
      </c>
      <c r="D145" s="32"/>
      <c r="E145" s="32">
        <f t="shared" si="35"/>
        <v>112.00000000000001</v>
      </c>
      <c r="F145" s="32">
        <f t="shared" si="35"/>
        <v>111.16393442622952</v>
      </c>
      <c r="G145" s="32">
        <f t="shared" si="35"/>
        <v>97.06988001441886</v>
      </c>
      <c r="H145" s="32">
        <f t="shared" si="35"/>
        <v>100.53823001735279</v>
      </c>
      <c r="I145" s="32">
        <f t="shared" si="35"/>
        <v>97.06988001441886</v>
      </c>
      <c r="J145" s="32">
        <f t="shared" si="35"/>
        <v>104.84429065743946</v>
      </c>
      <c r="K145" s="32">
        <f t="shared" si="35"/>
        <v>125.23109428646887</v>
      </c>
      <c r="L145" s="22"/>
    </row>
    <row r="146" spans="1:12" ht="30" customHeight="1">
      <c r="A146" s="9" t="s">
        <v>99</v>
      </c>
      <c r="B146" s="22">
        <v>515580</v>
      </c>
      <c r="C146" s="22">
        <v>2103750</v>
      </c>
      <c r="D146" s="22"/>
      <c r="E146" s="22">
        <v>301800</v>
      </c>
      <c r="F146" s="22">
        <v>323300</v>
      </c>
      <c r="G146" s="22">
        <v>8155980</v>
      </c>
      <c r="H146" s="22">
        <v>561006</v>
      </c>
      <c r="I146" s="22">
        <v>8155980</v>
      </c>
      <c r="J146" s="22">
        <v>244494</v>
      </c>
      <c r="K146" s="22">
        <v>1022310</v>
      </c>
      <c r="L146" s="22">
        <f>B146+C146+D146+E146+F146+G146+H146+I146+J146+K146</f>
        <v>21384200</v>
      </c>
    </row>
    <row r="147" spans="1:12" ht="15">
      <c r="A147" s="9" t="s">
        <v>124</v>
      </c>
      <c r="B147" s="23">
        <v>556440</v>
      </c>
      <c r="C147" s="24">
        <v>2195738</v>
      </c>
      <c r="D147" s="24"/>
      <c r="E147" s="24">
        <v>338016</v>
      </c>
      <c r="F147" s="24">
        <v>359393</v>
      </c>
      <c r="G147" s="25">
        <v>7917000</v>
      </c>
      <c r="H147" s="24">
        <v>564025</v>
      </c>
      <c r="I147" s="24">
        <v>7917000</v>
      </c>
      <c r="J147" s="24">
        <v>256338</v>
      </c>
      <c r="K147" s="22">
        <v>1280250</v>
      </c>
      <c r="L147" s="22">
        <f>B147+C147+D147+E147+F147+G147+H147+I147+J147+K147</f>
        <v>21384200</v>
      </c>
    </row>
    <row r="148" spans="1:12" ht="13.5" customHeight="1">
      <c r="A148" s="9" t="s">
        <v>98</v>
      </c>
      <c r="B148" s="29">
        <f>B147/B146*100</f>
        <v>107.9250552775515</v>
      </c>
      <c r="C148" s="29">
        <f aca="true" t="shared" si="36" ref="C148:K148">C147/C146*100</f>
        <v>104.37257278669043</v>
      </c>
      <c r="D148" s="29"/>
      <c r="E148" s="29">
        <f t="shared" si="36"/>
        <v>112.00000000000001</v>
      </c>
      <c r="F148" s="29">
        <f t="shared" si="36"/>
        <v>111.16393442622952</v>
      </c>
      <c r="G148" s="29">
        <f t="shared" si="36"/>
        <v>97.06988001441886</v>
      </c>
      <c r="H148" s="29">
        <f t="shared" si="36"/>
        <v>100.5381404120455</v>
      </c>
      <c r="I148" s="29">
        <f t="shared" si="36"/>
        <v>97.06988001441886</v>
      </c>
      <c r="J148" s="29">
        <f t="shared" si="36"/>
        <v>104.84429065743946</v>
      </c>
      <c r="K148" s="29">
        <f t="shared" si="36"/>
        <v>125.23109428646887</v>
      </c>
      <c r="L148" s="22"/>
    </row>
    <row r="149" spans="1:12" ht="15.75">
      <c r="A149" s="42" t="s">
        <v>121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22"/>
    </row>
    <row r="150" spans="1:12" ht="21">
      <c r="A150" s="9" t="s">
        <v>103</v>
      </c>
      <c r="B150" s="22"/>
      <c r="C150" s="22"/>
      <c r="D150" s="22"/>
      <c r="E150" s="22"/>
      <c r="F150" s="22"/>
      <c r="G150" s="22"/>
      <c r="H150" s="22"/>
      <c r="I150" s="22"/>
      <c r="J150" s="22">
        <v>264069</v>
      </c>
      <c r="K150" s="22"/>
      <c r="L150" s="22"/>
    </row>
    <row r="151" spans="1:12" ht="15">
      <c r="A151" s="9" t="s">
        <v>124</v>
      </c>
      <c r="B151" s="22"/>
      <c r="C151" s="22"/>
      <c r="D151" s="22"/>
      <c r="E151" s="22"/>
      <c r="F151" s="22"/>
      <c r="G151" s="22"/>
      <c r="H151" s="22"/>
      <c r="I151" s="22"/>
      <c r="J151" s="22">
        <v>264069</v>
      </c>
      <c r="K151" s="22"/>
      <c r="L151" s="22"/>
    </row>
    <row r="152" spans="1:12" ht="12.75" customHeight="1">
      <c r="A152" s="9" t="s">
        <v>98</v>
      </c>
      <c r="B152" s="22"/>
      <c r="C152" s="22"/>
      <c r="D152" s="22"/>
      <c r="E152" s="22"/>
      <c r="F152" s="22"/>
      <c r="G152" s="22"/>
      <c r="H152" s="22"/>
      <c r="I152" s="22"/>
      <c r="J152" s="22">
        <f>J151/J150*100</f>
        <v>100</v>
      </c>
      <c r="K152" s="22"/>
      <c r="L152" s="22"/>
    </row>
    <row r="153" spans="1:12" ht="30" customHeight="1">
      <c r="A153" s="9" t="s">
        <v>99</v>
      </c>
      <c r="B153" s="22"/>
      <c r="C153" s="22"/>
      <c r="D153" s="22"/>
      <c r="E153" s="22"/>
      <c r="F153" s="22"/>
      <c r="G153" s="22"/>
      <c r="H153" s="22"/>
      <c r="I153" s="22"/>
      <c r="J153" s="22">
        <v>30161847.35</v>
      </c>
      <c r="K153" s="22"/>
      <c r="L153" s="22">
        <f>B153+C153+D153+E153+F153+G153+H153+I153+J153+K153</f>
        <v>30161847.35</v>
      </c>
    </row>
    <row r="154" spans="1:12" ht="15">
      <c r="A154" s="9" t="s">
        <v>124</v>
      </c>
      <c r="B154" s="23"/>
      <c r="C154" s="24"/>
      <c r="D154" s="24"/>
      <c r="E154" s="24"/>
      <c r="F154" s="24"/>
      <c r="G154" s="25"/>
      <c r="H154" s="24"/>
      <c r="I154" s="24"/>
      <c r="J154" s="24">
        <v>30161847.35</v>
      </c>
      <c r="K154" s="22"/>
      <c r="L154" s="22">
        <f>B154+C154+D154+E154+F154+G154+H154+I154+J154+K154</f>
        <v>30161847.35</v>
      </c>
    </row>
    <row r="155" spans="1:12" ht="12.75" customHeight="1">
      <c r="A155" s="9" t="s">
        <v>98</v>
      </c>
      <c r="B155" s="23"/>
      <c r="C155" s="23"/>
      <c r="D155" s="23"/>
      <c r="E155" s="23"/>
      <c r="F155" s="23"/>
      <c r="G155" s="23"/>
      <c r="H155" s="23"/>
      <c r="I155" s="23"/>
      <c r="J155" s="23">
        <f>J154/J153*100</f>
        <v>100</v>
      </c>
      <c r="K155" s="23"/>
      <c r="L155" s="22"/>
    </row>
    <row r="156" spans="1:12" ht="15.75">
      <c r="A156" s="42" t="s">
        <v>122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22"/>
    </row>
    <row r="157" spans="1:12" ht="21">
      <c r="A157" s="9" t="s">
        <v>103</v>
      </c>
      <c r="B157" s="22"/>
      <c r="C157" s="22"/>
      <c r="D157" s="22"/>
      <c r="E157" s="22">
        <v>12751</v>
      </c>
      <c r="F157" s="22"/>
      <c r="G157" s="22"/>
      <c r="H157" s="22">
        <v>600180</v>
      </c>
      <c r="I157" s="22"/>
      <c r="J157" s="22"/>
      <c r="K157" s="22">
        <v>15000</v>
      </c>
      <c r="L157" s="22"/>
    </row>
    <row r="158" spans="1:12" ht="15">
      <c r="A158" s="9" t="s">
        <v>124</v>
      </c>
      <c r="B158" s="22"/>
      <c r="C158" s="22"/>
      <c r="D158" s="22"/>
      <c r="E158" s="22">
        <v>12751</v>
      </c>
      <c r="F158" s="22"/>
      <c r="G158" s="22"/>
      <c r="H158" s="22">
        <v>600180</v>
      </c>
      <c r="I158" s="22"/>
      <c r="J158" s="22"/>
      <c r="K158" s="22">
        <v>15000</v>
      </c>
      <c r="L158" s="22"/>
    </row>
    <row r="159" spans="1:12" ht="12.75" customHeight="1">
      <c r="A159" s="9" t="s">
        <v>98</v>
      </c>
      <c r="B159" s="22"/>
      <c r="C159" s="22"/>
      <c r="D159" s="22"/>
      <c r="E159" s="22">
        <f aca="true" t="shared" si="37" ref="E159:K159">E158/E157*100</f>
        <v>100</v>
      </c>
      <c r="F159" s="22"/>
      <c r="G159" s="22"/>
      <c r="H159" s="22">
        <f t="shared" si="37"/>
        <v>100</v>
      </c>
      <c r="I159" s="22"/>
      <c r="J159" s="22"/>
      <c r="K159" s="22">
        <f t="shared" si="37"/>
        <v>100</v>
      </c>
      <c r="L159" s="22"/>
    </row>
    <row r="160" spans="1:12" ht="33" customHeight="1">
      <c r="A160" s="9" t="s">
        <v>99</v>
      </c>
      <c r="B160" s="22"/>
      <c r="C160" s="22"/>
      <c r="D160" s="22"/>
      <c r="E160" s="22">
        <v>12827505</v>
      </c>
      <c r="F160" s="22"/>
      <c r="G160" s="22"/>
      <c r="H160" s="22">
        <v>1650495</v>
      </c>
      <c r="I160" s="22"/>
      <c r="J160" s="22"/>
      <c r="K160" s="22">
        <v>450000</v>
      </c>
      <c r="L160" s="22">
        <f>B160+C160+D160+E160+F160+G160+H160+I160+J160+K160</f>
        <v>14928000</v>
      </c>
    </row>
    <row r="161" spans="1:12" ht="15">
      <c r="A161" s="9" t="s">
        <v>124</v>
      </c>
      <c r="B161" s="23"/>
      <c r="C161" s="24"/>
      <c r="D161" s="24"/>
      <c r="E161" s="24">
        <v>12827505</v>
      </c>
      <c r="F161" s="24"/>
      <c r="G161" s="25"/>
      <c r="H161" s="24">
        <v>1650495</v>
      </c>
      <c r="I161" s="24"/>
      <c r="J161" s="24"/>
      <c r="K161" s="22">
        <v>450000</v>
      </c>
      <c r="L161" s="22">
        <f>B161+C161+D161+E161+F161+G161+H161+I161+J161+K161</f>
        <v>14928000</v>
      </c>
    </row>
    <row r="162" spans="1:12" ht="13.5" customHeight="1">
      <c r="A162" s="9" t="s">
        <v>98</v>
      </c>
      <c r="B162" s="23"/>
      <c r="C162" s="23"/>
      <c r="D162" s="23"/>
      <c r="E162" s="23">
        <f aca="true" t="shared" si="38" ref="E162:K162">E161/E160*100</f>
        <v>100</v>
      </c>
      <c r="F162" s="23"/>
      <c r="G162" s="23"/>
      <c r="H162" s="23">
        <f t="shared" si="38"/>
        <v>100</v>
      </c>
      <c r="I162" s="23"/>
      <c r="J162" s="23"/>
      <c r="K162" s="23">
        <f t="shared" si="38"/>
        <v>100</v>
      </c>
      <c r="L162" s="22"/>
    </row>
    <row r="163" spans="1:12" ht="15.75" customHeight="1">
      <c r="A163" s="46" t="s">
        <v>125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8"/>
      <c r="L163" s="22"/>
    </row>
    <row r="164" spans="1:12" s="11" customFormat="1" ht="84.75" customHeight="1">
      <c r="A164" s="10" t="s">
        <v>91</v>
      </c>
      <c r="B164" s="20" t="s">
        <v>2</v>
      </c>
      <c r="C164" s="20" t="s">
        <v>2</v>
      </c>
      <c r="D164" s="20" t="s">
        <v>12</v>
      </c>
      <c r="E164" s="20" t="s">
        <v>94</v>
      </c>
      <c r="F164" s="20" t="s">
        <v>2</v>
      </c>
      <c r="G164" s="20" t="s">
        <v>12</v>
      </c>
      <c r="H164" s="20" t="s">
        <v>2</v>
      </c>
      <c r="I164" s="20" t="s">
        <v>12</v>
      </c>
      <c r="J164" s="20" t="s">
        <v>2</v>
      </c>
      <c r="K164" s="20" t="s">
        <v>2</v>
      </c>
      <c r="L164" s="49" t="s">
        <v>126</v>
      </c>
    </row>
    <row r="165" spans="1:12" s="11" customFormat="1" ht="75.75" customHeight="1">
      <c r="A165" s="10" t="s">
        <v>0</v>
      </c>
      <c r="B165" s="20" t="s">
        <v>9</v>
      </c>
      <c r="C165" s="20" t="s">
        <v>6</v>
      </c>
      <c r="D165" s="20" t="s">
        <v>13</v>
      </c>
      <c r="E165" s="20" t="s">
        <v>95</v>
      </c>
      <c r="F165" s="20" t="s">
        <v>9</v>
      </c>
      <c r="G165" s="20" t="s">
        <v>13</v>
      </c>
      <c r="H165" s="20" t="s">
        <v>6</v>
      </c>
      <c r="I165" s="20" t="s">
        <v>13</v>
      </c>
      <c r="J165" s="20" t="s">
        <v>11</v>
      </c>
      <c r="K165" s="20" t="s">
        <v>3</v>
      </c>
      <c r="L165" s="49"/>
    </row>
    <row r="166" spans="1:12" ht="15.75" customHeight="1">
      <c r="A166" s="8" t="s">
        <v>1</v>
      </c>
      <c r="B166" s="8" t="s">
        <v>4</v>
      </c>
      <c r="C166" s="8" t="s">
        <v>7</v>
      </c>
      <c r="D166" s="8" t="s">
        <v>4</v>
      </c>
      <c r="E166" s="8" t="s">
        <v>4</v>
      </c>
      <c r="F166" s="8" t="s">
        <v>4</v>
      </c>
      <c r="G166" s="8" t="s">
        <v>7</v>
      </c>
      <c r="H166" s="8" t="s">
        <v>4</v>
      </c>
      <c r="I166" s="8" t="s">
        <v>7</v>
      </c>
      <c r="J166" s="8" t="s">
        <v>7</v>
      </c>
      <c r="K166" s="8" t="s">
        <v>4</v>
      </c>
      <c r="L166" s="49"/>
    </row>
    <row r="167" spans="1:12" s="11" customFormat="1" ht="21" customHeight="1">
      <c r="A167" s="10" t="s">
        <v>100</v>
      </c>
      <c r="B167" s="8" t="s">
        <v>15</v>
      </c>
      <c r="C167" s="8" t="s">
        <v>8</v>
      </c>
      <c r="D167" s="8" t="s">
        <v>14</v>
      </c>
      <c r="E167" s="8" t="s">
        <v>5</v>
      </c>
      <c r="F167" s="8" t="s">
        <v>10</v>
      </c>
      <c r="G167" s="8" t="s">
        <v>15</v>
      </c>
      <c r="H167" s="8" t="s">
        <v>8</v>
      </c>
      <c r="I167" s="8" t="s">
        <v>14</v>
      </c>
      <c r="J167" s="8" t="s">
        <v>14</v>
      </c>
      <c r="K167" s="8" t="s">
        <v>5</v>
      </c>
      <c r="L167" s="49"/>
    </row>
    <row r="168" spans="1:12" ht="12.75" customHeight="1">
      <c r="A168" s="8" t="s">
        <v>92</v>
      </c>
      <c r="B168" s="8" t="s">
        <v>88</v>
      </c>
      <c r="C168" s="8" t="s">
        <v>96</v>
      </c>
      <c r="D168" s="8" t="s">
        <v>89</v>
      </c>
      <c r="E168" s="8" t="s">
        <v>97</v>
      </c>
      <c r="F168" s="8" t="s">
        <v>93</v>
      </c>
      <c r="G168" s="8" t="s">
        <v>90</v>
      </c>
      <c r="H168" s="8" t="s">
        <v>96</v>
      </c>
      <c r="I168" s="9" t="s">
        <v>89</v>
      </c>
      <c r="J168" s="21" t="s">
        <v>89</v>
      </c>
      <c r="K168" s="8" t="s">
        <v>93</v>
      </c>
      <c r="L168" s="49"/>
    </row>
    <row r="169" spans="1:12" ht="14.25" customHeight="1">
      <c r="A169" s="8">
        <v>1</v>
      </c>
      <c r="B169" s="8">
        <v>2</v>
      </c>
      <c r="C169" s="8">
        <v>3</v>
      </c>
      <c r="D169" s="8">
        <v>4</v>
      </c>
      <c r="E169" s="8">
        <v>5</v>
      </c>
      <c r="F169" s="8">
        <v>6</v>
      </c>
      <c r="G169" s="8">
        <v>7</v>
      </c>
      <c r="H169" s="8">
        <v>8</v>
      </c>
      <c r="I169" s="8">
        <v>9</v>
      </c>
      <c r="J169" s="8">
        <v>10</v>
      </c>
      <c r="K169" s="8">
        <v>11</v>
      </c>
      <c r="L169" s="21">
        <v>12</v>
      </c>
    </row>
    <row r="170" spans="1:12" ht="21">
      <c r="A170" s="9" t="s">
        <v>103</v>
      </c>
      <c r="B170" s="22">
        <f aca="true" t="shared" si="39" ref="B170:K170">B10+B17+B24+B31+B38+B45+B52+B59+B66+B73+B80+B87+B94+B101+B108+B115+B122+B129+B136+B143+B150+B157</f>
        <v>325860</v>
      </c>
      <c r="C170" s="22">
        <f t="shared" si="39"/>
        <v>874352</v>
      </c>
      <c r="D170" s="22">
        <f t="shared" si="39"/>
        <v>2000</v>
      </c>
      <c r="E170" s="22">
        <f t="shared" si="39"/>
        <v>25527</v>
      </c>
      <c r="F170" s="22">
        <f t="shared" si="39"/>
        <v>358307</v>
      </c>
      <c r="G170" s="22">
        <f t="shared" si="39"/>
        <v>39688</v>
      </c>
      <c r="H170" s="22">
        <f t="shared" si="39"/>
        <v>5142644</v>
      </c>
      <c r="I170" s="22">
        <f t="shared" si="39"/>
        <v>128250</v>
      </c>
      <c r="J170" s="22">
        <f t="shared" si="39"/>
        <v>800684</v>
      </c>
      <c r="K170" s="22">
        <f t="shared" si="39"/>
        <v>2779113</v>
      </c>
      <c r="L170" s="22"/>
    </row>
    <row r="171" spans="1:12" ht="15">
      <c r="A171" s="9" t="s">
        <v>124</v>
      </c>
      <c r="B171" s="22">
        <f aca="true" t="shared" si="40" ref="B171:K171">B11+B18+B25+B32+B39+B46+B53+B60+B67+B74+B81+B88+B95+B102+B109+B116+B123+B130+B137+B144+B151+B158</f>
        <v>328710</v>
      </c>
      <c r="C171" s="22">
        <f t="shared" si="40"/>
        <v>907802</v>
      </c>
      <c r="D171" s="22">
        <f t="shared" si="40"/>
        <v>2000</v>
      </c>
      <c r="E171" s="22">
        <f t="shared" si="40"/>
        <v>25563</v>
      </c>
      <c r="F171" s="22">
        <f t="shared" si="40"/>
        <v>361777</v>
      </c>
      <c r="G171" s="22">
        <f t="shared" si="40"/>
        <v>38550</v>
      </c>
      <c r="H171" s="22">
        <f t="shared" si="40"/>
        <v>5196540</v>
      </c>
      <c r="I171" s="22">
        <f t="shared" si="40"/>
        <v>126384</v>
      </c>
      <c r="J171" s="22">
        <f t="shared" si="40"/>
        <v>806458</v>
      </c>
      <c r="K171" s="22">
        <f t="shared" si="40"/>
        <v>2808092</v>
      </c>
      <c r="L171" s="22"/>
    </row>
    <row r="172" spans="1:12" ht="15">
      <c r="A172" s="9" t="s">
        <v>98</v>
      </c>
      <c r="B172" s="33">
        <f>B171/B170*100</f>
        <v>100.87460872767447</v>
      </c>
      <c r="C172" s="33">
        <f aca="true" t="shared" si="41" ref="C172:K172">C171/C170*100</f>
        <v>103.82569033981737</v>
      </c>
      <c r="D172" s="33">
        <f t="shared" si="41"/>
        <v>100</v>
      </c>
      <c r="E172" s="33">
        <f t="shared" si="41"/>
        <v>100.14102714772595</v>
      </c>
      <c r="F172" s="33">
        <f t="shared" si="41"/>
        <v>100.96844326234206</v>
      </c>
      <c r="G172" s="33">
        <f t="shared" si="41"/>
        <v>97.13263454948599</v>
      </c>
      <c r="H172" s="33">
        <f t="shared" si="41"/>
        <v>101.0480212124347</v>
      </c>
      <c r="I172" s="33">
        <f t="shared" si="41"/>
        <v>98.54502923976608</v>
      </c>
      <c r="J172" s="33">
        <f t="shared" si="41"/>
        <v>100.72113343091658</v>
      </c>
      <c r="K172" s="33">
        <f t="shared" si="41"/>
        <v>101.0427427744032</v>
      </c>
      <c r="L172" s="22"/>
    </row>
    <row r="173" spans="1:12" ht="19.5" customHeight="1">
      <c r="A173" s="9" t="s">
        <v>99</v>
      </c>
      <c r="B173" s="33">
        <f aca="true" t="shared" si="42" ref="B173:K173">B13+B20+B27+B34+B41+B48+B55+B62+B69+B76+B83+B90+B97+B104+B111+B118+B125+B132+B139+B146+B153+B160</f>
        <v>19855870.342336</v>
      </c>
      <c r="C173" s="33">
        <f t="shared" si="42"/>
        <v>2492835.55</v>
      </c>
      <c r="D173" s="33">
        <f t="shared" si="42"/>
        <v>336580</v>
      </c>
      <c r="E173" s="33">
        <f t="shared" si="42"/>
        <v>26132206.810000002</v>
      </c>
      <c r="F173" s="33">
        <f t="shared" si="42"/>
        <v>13792303.6915</v>
      </c>
      <c r="G173" s="33">
        <f t="shared" si="42"/>
        <v>8368416</v>
      </c>
      <c r="H173" s="33">
        <f t="shared" si="42"/>
        <v>16795853.62664</v>
      </c>
      <c r="I173" s="33">
        <f t="shared" si="42"/>
        <v>21755536.810000002</v>
      </c>
      <c r="J173" s="33">
        <f t="shared" si="42"/>
        <v>89525274.41939</v>
      </c>
      <c r="K173" s="33">
        <f t="shared" si="42"/>
        <v>64675161.098</v>
      </c>
      <c r="L173" s="37">
        <f>B173+C173+D173+E173+F173+G173+H173+I173+J173+K173</f>
        <v>263730038.34786597</v>
      </c>
    </row>
    <row r="174" spans="1:12" ht="15">
      <c r="A174" s="9" t="s">
        <v>124</v>
      </c>
      <c r="B174" s="33">
        <f aca="true" t="shared" si="43" ref="B174:K174">B14+B21+B28+B35+B42+B49+B56+B63+B70+B77+B84+B91+B98+B105+B112+B119+B126+B133+B140+B147+B154+B161</f>
        <v>19896730.342336</v>
      </c>
      <c r="C174" s="33">
        <f t="shared" si="43"/>
        <v>2584823.55</v>
      </c>
      <c r="D174" s="33">
        <f t="shared" si="43"/>
        <v>336580</v>
      </c>
      <c r="E174" s="33">
        <f t="shared" si="43"/>
        <v>26168422.810000002</v>
      </c>
      <c r="F174" s="33">
        <f t="shared" si="43"/>
        <v>13828396.6915</v>
      </c>
      <c r="G174" s="33">
        <f t="shared" si="43"/>
        <v>8129436</v>
      </c>
      <c r="H174" s="33">
        <f t="shared" si="43"/>
        <v>16798872.62664</v>
      </c>
      <c r="I174" s="33">
        <f t="shared" si="43"/>
        <v>21277709.810000002</v>
      </c>
      <c r="J174" s="33">
        <f t="shared" si="43"/>
        <v>89537118.41939</v>
      </c>
      <c r="K174" s="33">
        <f t="shared" si="43"/>
        <v>65171948.098</v>
      </c>
      <c r="L174" s="37">
        <f>B174+C174+D174+E174+F174+G174+H174+I174+J174+K174</f>
        <v>263730038.34786597</v>
      </c>
    </row>
    <row r="175" spans="1:12" ht="15">
      <c r="A175" s="9" t="s">
        <v>98</v>
      </c>
      <c r="B175" s="33">
        <f>B174/B173*100</f>
        <v>100.2057829714615</v>
      </c>
      <c r="C175" s="33">
        <f aca="true" t="shared" si="44" ref="C175:K175">C174/C173*100</f>
        <v>103.69009500045038</v>
      </c>
      <c r="D175" s="33">
        <f t="shared" si="44"/>
        <v>100</v>
      </c>
      <c r="E175" s="33">
        <f t="shared" si="44"/>
        <v>100.13858760671579</v>
      </c>
      <c r="F175" s="33">
        <f t="shared" si="44"/>
        <v>100.26168942337199</v>
      </c>
      <c r="G175" s="33">
        <f t="shared" si="44"/>
        <v>97.14426242672448</v>
      </c>
      <c r="H175" s="33">
        <f t="shared" si="44"/>
        <v>100.01797467438756</v>
      </c>
      <c r="I175" s="33">
        <f t="shared" si="44"/>
        <v>97.8036533679998</v>
      </c>
      <c r="J175" s="33">
        <f t="shared" si="44"/>
        <v>100.01322978351848</v>
      </c>
      <c r="K175" s="33">
        <f t="shared" si="44"/>
        <v>100.76812642066284</v>
      </c>
      <c r="L175" s="22"/>
    </row>
    <row r="176" spans="2:12" ht="1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8"/>
    </row>
    <row r="177" ht="15">
      <c r="L177" s="39"/>
    </row>
    <row r="178" spans="1:12" ht="18.75" customHeight="1">
      <c r="A178" s="43"/>
      <c r="B178" s="43"/>
      <c r="C178" s="14"/>
      <c r="D178" s="14"/>
      <c r="E178" s="14"/>
      <c r="F178" s="14"/>
      <c r="G178" s="35"/>
      <c r="J178" s="45"/>
      <c r="K178" s="45"/>
      <c r="L178" s="17"/>
    </row>
    <row r="179" spans="1:12" ht="18.75">
      <c r="A179" s="13"/>
      <c r="B179" s="14"/>
      <c r="C179" s="14"/>
      <c r="D179" s="14"/>
      <c r="E179" s="14"/>
      <c r="F179" s="14"/>
      <c r="G179" s="14"/>
      <c r="H179" s="14"/>
      <c r="I179" s="14"/>
      <c r="J179" s="15"/>
      <c r="L179" s="39"/>
    </row>
    <row r="180" spans="1:12" ht="18.75">
      <c r="A180" s="13"/>
      <c r="B180" s="14"/>
      <c r="C180" s="14"/>
      <c r="D180" s="14"/>
      <c r="E180" s="14"/>
      <c r="F180" s="14"/>
      <c r="G180" s="14"/>
      <c r="H180" s="14"/>
      <c r="I180" s="14"/>
      <c r="J180" s="15"/>
      <c r="L180" s="39"/>
    </row>
    <row r="181" spans="1:12" ht="18.75" customHeight="1">
      <c r="A181" s="44"/>
      <c r="B181" s="44"/>
      <c r="C181" s="44"/>
      <c r="D181" s="44"/>
      <c r="E181" s="44"/>
      <c r="F181" s="14"/>
      <c r="G181" s="35"/>
      <c r="H181" s="35"/>
      <c r="I181" s="35"/>
      <c r="J181" s="35"/>
      <c r="L181" s="39"/>
    </row>
    <row r="182" spans="1:12" ht="18.75" customHeight="1">
      <c r="A182" s="16"/>
      <c r="B182" s="19"/>
      <c r="C182" s="19"/>
      <c r="D182" s="19"/>
      <c r="E182" s="14"/>
      <c r="F182" s="14"/>
      <c r="G182" s="14"/>
      <c r="J182" s="45"/>
      <c r="K182" s="45"/>
      <c r="L182" s="39"/>
    </row>
    <row r="183" ht="15">
      <c r="L183" s="39"/>
    </row>
    <row r="184" ht="15">
      <c r="L184" s="39"/>
    </row>
    <row r="185" ht="15">
      <c r="L185" s="39"/>
    </row>
    <row r="186" ht="15">
      <c r="L186" s="39"/>
    </row>
    <row r="187" ht="15">
      <c r="L187" s="39"/>
    </row>
    <row r="188" ht="15">
      <c r="L188" s="39"/>
    </row>
    <row r="189" ht="15">
      <c r="L189" s="39"/>
    </row>
    <row r="190" ht="15">
      <c r="L190" s="39"/>
    </row>
    <row r="191" ht="15">
      <c r="L191" s="39"/>
    </row>
    <row r="192" ht="15">
      <c r="L192" s="39"/>
    </row>
    <row r="193" ht="15">
      <c r="L193" s="39"/>
    </row>
    <row r="194" ht="15">
      <c r="L194" s="39"/>
    </row>
    <row r="195" ht="15">
      <c r="L195" s="39"/>
    </row>
    <row r="196" ht="15">
      <c r="L196" s="39"/>
    </row>
    <row r="197" ht="15">
      <c r="L197" s="39"/>
    </row>
    <row r="198" ht="15">
      <c r="L198" s="39"/>
    </row>
    <row r="199" ht="15">
      <c r="L199" s="39"/>
    </row>
    <row r="200" ht="15">
      <c r="L200" s="39"/>
    </row>
    <row r="201" ht="15">
      <c r="L201" s="39"/>
    </row>
    <row r="202" ht="15">
      <c r="L202" s="39"/>
    </row>
    <row r="203" ht="15">
      <c r="L203" s="39"/>
    </row>
    <row r="204" ht="15">
      <c r="L204" s="39"/>
    </row>
    <row r="205" ht="15">
      <c r="L205" s="39"/>
    </row>
    <row r="206" ht="15">
      <c r="L206" s="39"/>
    </row>
    <row r="207" ht="15">
      <c r="L207" s="39"/>
    </row>
    <row r="208" ht="15">
      <c r="L208" s="39"/>
    </row>
    <row r="209" ht="15">
      <c r="L209" s="39"/>
    </row>
    <row r="210" ht="15">
      <c r="L210" s="39"/>
    </row>
    <row r="211" ht="15">
      <c r="L211" s="39"/>
    </row>
    <row r="212" ht="15">
      <c r="L212" s="39"/>
    </row>
    <row r="213" ht="15">
      <c r="L213" s="39"/>
    </row>
    <row r="214" ht="15">
      <c r="L214" s="39"/>
    </row>
    <row r="215" ht="15">
      <c r="L215" s="39"/>
    </row>
    <row r="216" ht="15">
      <c r="L216" s="39"/>
    </row>
    <row r="217" ht="15">
      <c r="L217" s="39"/>
    </row>
    <row r="218" ht="15">
      <c r="L218" s="39"/>
    </row>
    <row r="219" ht="15">
      <c r="L219" s="39"/>
    </row>
    <row r="220" ht="15">
      <c r="L220" s="39"/>
    </row>
    <row r="221" ht="15">
      <c r="L221" s="39"/>
    </row>
    <row r="222" ht="15">
      <c r="L222" s="39"/>
    </row>
    <row r="223" ht="15">
      <c r="L223" s="39"/>
    </row>
    <row r="224" ht="15">
      <c r="L224" s="39"/>
    </row>
    <row r="225" ht="15">
      <c r="L225" s="39"/>
    </row>
    <row r="226" ht="15">
      <c r="L226" s="39"/>
    </row>
    <row r="227" ht="15">
      <c r="L227" s="39"/>
    </row>
    <row r="228" ht="15">
      <c r="L228" s="39"/>
    </row>
    <row r="229" ht="15">
      <c r="L229" s="39"/>
    </row>
    <row r="230" ht="15">
      <c r="L230" s="39"/>
    </row>
    <row r="231" ht="15">
      <c r="L231" s="39"/>
    </row>
    <row r="232" ht="15">
      <c r="L232" s="39"/>
    </row>
    <row r="233" ht="15">
      <c r="L233" s="39"/>
    </row>
    <row r="234" ht="15">
      <c r="L234" s="39"/>
    </row>
    <row r="235" ht="15">
      <c r="L235" s="39"/>
    </row>
    <row r="236" ht="15">
      <c r="L236" s="39"/>
    </row>
    <row r="237" ht="15">
      <c r="L237" s="39"/>
    </row>
    <row r="238" ht="15">
      <c r="L238" s="39"/>
    </row>
    <row r="239" ht="15">
      <c r="L239" s="39"/>
    </row>
    <row r="240" ht="15">
      <c r="L240" s="39"/>
    </row>
    <row r="241" ht="15">
      <c r="L241" s="39"/>
    </row>
    <row r="242" ht="15">
      <c r="L242" s="39"/>
    </row>
    <row r="243" ht="15">
      <c r="L243" s="39"/>
    </row>
    <row r="244" ht="15">
      <c r="L244" s="39"/>
    </row>
    <row r="245" ht="15">
      <c r="L245" s="39"/>
    </row>
    <row r="246" ht="15">
      <c r="L246" s="39"/>
    </row>
    <row r="247" ht="15">
      <c r="L247" s="39"/>
    </row>
    <row r="248" ht="15">
      <c r="L248" s="39"/>
    </row>
    <row r="249" ht="15">
      <c r="L249" s="39"/>
    </row>
    <row r="250" ht="15">
      <c r="L250" s="39"/>
    </row>
    <row r="251" ht="15">
      <c r="L251" s="39"/>
    </row>
    <row r="252" ht="15">
      <c r="L252" s="39"/>
    </row>
    <row r="253" ht="15">
      <c r="L253" s="39"/>
    </row>
    <row r="254" ht="15">
      <c r="L254" s="39"/>
    </row>
    <row r="255" ht="15">
      <c r="L255" s="39"/>
    </row>
    <row r="256" ht="15">
      <c r="L256" s="39"/>
    </row>
    <row r="257" ht="15">
      <c r="L257" s="39"/>
    </row>
    <row r="258" ht="15">
      <c r="L258" s="39"/>
    </row>
    <row r="259" ht="15">
      <c r="L259" s="39"/>
    </row>
    <row r="260" ht="15">
      <c r="L260" s="39"/>
    </row>
    <row r="261" ht="15">
      <c r="L261" s="39"/>
    </row>
    <row r="262" ht="15">
      <c r="L262" s="39"/>
    </row>
    <row r="263" ht="15">
      <c r="L263" s="39"/>
    </row>
    <row r="264" ht="15">
      <c r="L264" s="39"/>
    </row>
    <row r="265" ht="15">
      <c r="L265" s="39"/>
    </row>
    <row r="266" ht="15">
      <c r="L266" s="39"/>
    </row>
    <row r="267" ht="15">
      <c r="L267" s="39"/>
    </row>
    <row r="268" ht="15">
      <c r="L268" s="39"/>
    </row>
    <row r="269" ht="15">
      <c r="L269" s="39"/>
    </row>
    <row r="270" ht="15">
      <c r="L270" s="39"/>
    </row>
    <row r="271" ht="15">
      <c r="L271" s="39"/>
    </row>
    <row r="272" ht="15">
      <c r="L272" s="39"/>
    </row>
    <row r="273" ht="15">
      <c r="L273" s="39"/>
    </row>
    <row r="274" ht="15">
      <c r="L274" s="39"/>
    </row>
    <row r="275" ht="15">
      <c r="L275" s="39"/>
    </row>
    <row r="276" ht="15">
      <c r="L276" s="39"/>
    </row>
    <row r="277" ht="15">
      <c r="L277" s="39"/>
    </row>
    <row r="278" ht="15">
      <c r="L278" s="39"/>
    </row>
    <row r="279" ht="15">
      <c r="L279" s="39"/>
    </row>
    <row r="280" ht="15">
      <c r="L280" s="39"/>
    </row>
    <row r="281" ht="15">
      <c r="L281" s="39"/>
    </row>
  </sheetData>
  <sheetProtection/>
  <mergeCells count="31">
    <mergeCell ref="A93:K93"/>
    <mergeCell ref="A100:K100"/>
    <mergeCell ref="A107:K107"/>
    <mergeCell ref="A114:K114"/>
    <mergeCell ref="A128:K128"/>
    <mergeCell ref="A79:K79"/>
    <mergeCell ref="A86:K86"/>
    <mergeCell ref="A9:K9"/>
    <mergeCell ref="A16:K16"/>
    <mergeCell ref="L164:L168"/>
    <mergeCell ref="A121:K121"/>
    <mergeCell ref="A51:K51"/>
    <mergeCell ref="A58:K58"/>
    <mergeCell ref="A65:K65"/>
    <mergeCell ref="A178:B178"/>
    <mergeCell ref="A181:E181"/>
    <mergeCell ref="J182:K182"/>
    <mergeCell ref="J178:K178"/>
    <mergeCell ref="A135:K135"/>
    <mergeCell ref="A142:K142"/>
    <mergeCell ref="A149:K149"/>
    <mergeCell ref="A163:K163"/>
    <mergeCell ref="A156:K156"/>
    <mergeCell ref="K1:L1"/>
    <mergeCell ref="A2:K2"/>
    <mergeCell ref="A72:K72"/>
    <mergeCell ref="A23:K23"/>
    <mergeCell ref="A30:K30"/>
    <mergeCell ref="A37:K37"/>
    <mergeCell ref="A44:K44"/>
    <mergeCell ref="L3:L7"/>
  </mergeCells>
  <printOptions/>
  <pageMargins left="0.38" right="0.1968503937007874" top="0.1968503937007874" bottom="0.1968503937007874" header="0.1968503937007874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Пьянникова Светлана Александровна</cp:lastModifiedBy>
  <cp:lastPrinted>2017-06-02T05:15:33Z</cp:lastPrinted>
  <dcterms:created xsi:type="dcterms:W3CDTF">2014-06-24T17:31:57Z</dcterms:created>
  <dcterms:modified xsi:type="dcterms:W3CDTF">2017-06-07T05:59:39Z</dcterms:modified>
  <cp:category/>
  <cp:version/>
  <cp:contentType/>
  <cp:contentStatus/>
</cp:coreProperties>
</file>