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РЕЙТИНГИ открытости\2026\2 кв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1" l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B28" i="1"/>
  <c r="B27" i="1"/>
  <c r="H29" i="1" l="1"/>
  <c r="D29" i="1"/>
  <c r="P28" i="1"/>
  <c r="O28" i="1"/>
  <c r="N28" i="1"/>
  <c r="M28" i="1"/>
  <c r="G28" i="1"/>
  <c r="L28" i="1" s="1"/>
  <c r="N27" i="1"/>
  <c r="K29" i="1"/>
  <c r="J29" i="1"/>
  <c r="I29" i="1"/>
  <c r="M27" i="1"/>
  <c r="F29" i="1"/>
  <c r="E29" i="1"/>
  <c r="C29" i="1"/>
  <c r="B29" i="1"/>
  <c r="P24" i="1"/>
  <c r="G24" i="1"/>
  <c r="B24" i="1"/>
  <c r="P23" i="1"/>
  <c r="G23" i="1"/>
  <c r="B23" i="1"/>
  <c r="P22" i="1"/>
  <c r="M22" i="1"/>
  <c r="B22" i="1"/>
  <c r="P21" i="1"/>
  <c r="B21" i="1"/>
  <c r="P20" i="1"/>
  <c r="G20" i="1"/>
  <c r="B20" i="1"/>
  <c r="P19" i="1"/>
  <c r="G19" i="1"/>
  <c r="B19" i="1"/>
  <c r="P18" i="1"/>
  <c r="B18" i="1"/>
  <c r="P17" i="1"/>
  <c r="G17" i="1"/>
  <c r="B17" i="1"/>
  <c r="P16" i="1"/>
  <c r="G16" i="1"/>
  <c r="P15" i="1"/>
  <c r="M15" i="1"/>
  <c r="G15" i="1"/>
  <c r="B15" i="1"/>
  <c r="P14" i="1"/>
  <c r="B14" i="1"/>
  <c r="P13" i="1"/>
  <c r="G13" i="1"/>
  <c r="B13" i="1"/>
  <c r="P12" i="1"/>
  <c r="G12" i="1"/>
  <c r="B12" i="1"/>
  <c r="P11" i="1"/>
  <c r="M11" i="1"/>
  <c r="G11" i="1"/>
  <c r="B11" i="1"/>
  <c r="P10" i="1"/>
  <c r="B10" i="1"/>
  <c r="P9" i="1"/>
  <c r="G9" i="1"/>
  <c r="E25" i="1"/>
  <c r="B9" i="1"/>
  <c r="P8" i="1"/>
  <c r="G8" i="1"/>
  <c r="B8" i="1"/>
  <c r="K25" i="1"/>
  <c r="J25" i="1"/>
  <c r="I25" i="1"/>
  <c r="H25" i="1"/>
  <c r="G7" i="1"/>
  <c r="F25" i="1"/>
  <c r="D25" i="1"/>
  <c r="C25" i="1"/>
  <c r="N25" i="1" l="1"/>
  <c r="O25" i="1"/>
  <c r="P29" i="1"/>
  <c r="L12" i="1"/>
  <c r="L8" i="1"/>
  <c r="N29" i="1"/>
  <c r="D31" i="1"/>
  <c r="F31" i="1"/>
  <c r="C31" i="1"/>
  <c r="L15" i="1"/>
  <c r="L17" i="1"/>
  <c r="L24" i="1"/>
  <c r="E31" i="1"/>
  <c r="L19" i="1"/>
  <c r="L9" i="1"/>
  <c r="L23" i="1"/>
  <c r="M25" i="1"/>
  <c r="H31" i="1"/>
  <c r="L11" i="1"/>
  <c r="I31" i="1"/>
  <c r="L20" i="1"/>
  <c r="J31" i="1"/>
  <c r="O29" i="1"/>
  <c r="P25" i="1"/>
  <c r="K31" i="1"/>
  <c r="M29" i="1"/>
  <c r="L13" i="1"/>
  <c r="O27" i="1"/>
  <c r="G21" i="1"/>
  <c r="L21" i="1" s="1"/>
  <c r="P27" i="1"/>
  <c r="B7" i="1"/>
  <c r="L7" i="1" s="1"/>
  <c r="N7" i="1"/>
  <c r="O7" i="1"/>
  <c r="P7" i="1"/>
  <c r="G10" i="1"/>
  <c r="L10" i="1" s="1"/>
  <c r="G14" i="1"/>
  <c r="L14" i="1" s="1"/>
  <c r="G18" i="1"/>
  <c r="L18" i="1" s="1"/>
  <c r="G22" i="1"/>
  <c r="L22" i="1" s="1"/>
  <c r="G27" i="1"/>
  <c r="B16" i="1"/>
  <c r="L16" i="1" s="1"/>
  <c r="M31" i="1" l="1"/>
  <c r="P31" i="1"/>
  <c r="N31" i="1"/>
  <c r="O31" i="1"/>
  <c r="G29" i="1"/>
  <c r="L29" i="1" s="1"/>
  <c r="L27" i="1"/>
  <c r="B25" i="1"/>
  <c r="B31" i="1" s="1"/>
  <c r="G25" i="1"/>
  <c r="L25" i="1" l="1"/>
  <c r="G31" i="1"/>
  <c r="L31" i="1" s="1"/>
</calcChain>
</file>

<file path=xl/sharedStrings.xml><?xml version="1.0" encoding="utf-8"?>
<sst xmlns="http://schemas.openxmlformats.org/spreadsheetml/2006/main" count="62" uniqueCount="36">
  <si>
    <t>тыс.руб.</t>
  </si>
  <si>
    <t>Наименование  муниципальных  образований</t>
  </si>
  <si>
    <t>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</si>
  <si>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</t>
  </si>
  <si>
    <t>Процент  выполнения  плана, %</t>
  </si>
  <si>
    <t>Всего</t>
  </si>
  <si>
    <t>в  том  числе</t>
  </si>
  <si>
    <t>дотация</t>
  </si>
  <si>
    <t>субсидия</t>
  </si>
  <si>
    <t>субвенция</t>
  </si>
  <si>
    <t>иные  межбюджетные  трансферты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</si>
  <si>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</si>
  <si>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</si>
  <si>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</si>
  <si>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</si>
  <si>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</si>
  <si>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</si>
  <si>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</si>
  <si>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</si>
  <si>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</si>
  <si>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</si>
  <si>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</si>
  <si>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</si>
  <si>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</si>
  <si>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</si>
  <si>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</si>
  <si>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</si>
  <si>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</si>
  <si>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</si>
  <si>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</si>
  <si>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</si>
  <si>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</si>
  <si>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</si>
  <si>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</si>
  <si>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ОБЪЕМ  МЕЖБЮДЖЕТНЫХ  ТРАНСФЕРТОВ,  ПРЕДОСТАВЛЕННЫХ  ИЗ  ОБЛАСТНОГО  БЮДЖЕТА  БЮДЖЕТАМ  МУНИЦИПАЛЬНЫХ  ОБРАЗОВАНИЙ  В  I  ПОЛУГОДИИ  2026  ГОДА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</si>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</sst>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_р_._-;\-* #,##0.0_р_._-;_-* &quot;-&quot;??_р_._-;_-@_-"/>
    <numFmt numFmtId="165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0" fillId="0" borderId="0" xfId="0" applyFont="1"/>
    <xf numFmtId="164" fontId="2" fillId="2" borderId="12" xfId="0" applyNumberFormat="1" applyFont="1" applyFill="1" applyBorder="1" applyAlignment="1">
      <alignment horizontal="center" vertical="center"/>
    </xf>
    <xf numFmtId="4" fontId="5" fillId="0" borderId="12" xfId="1" applyNumberFormat="1" applyFont="1" applyBorder="1"/>
    <xf numFmtId="0" fontId="2" fillId="0" borderId="7" xfId="0" applyFont="1" applyBorder="1"/>
    <xf numFmtId="4" fontId="5" fillId="0" borderId="14" xfId="1" applyNumberFormat="1" applyFont="1" applyBorder="1"/>
    <xf numFmtId="164" fontId="2" fillId="2" borderId="14" xfId="0" applyNumberFormat="1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" fontId="5" fillId="0" borderId="16" xfId="1" applyNumberFormat="1" applyFont="1" applyBorder="1"/>
    <xf numFmtId="4" fontId="5" fillId="0" borderId="17" xfId="1" applyNumberFormat="1" applyFont="1" applyBorder="1"/>
    <xf numFmtId="4" fontId="5" fillId="0" borderId="15" xfId="1" applyNumberFormat="1" applyFont="1" applyBorder="1"/>
    <xf numFmtId="4" fontId="5" fillId="0" borderId="13" xfId="1" applyNumberFormat="1" applyFont="1" applyBorder="1"/>
    <xf numFmtId="4" fontId="2" fillId="0" borderId="21" xfId="0" applyNumberFormat="1" applyFont="1" applyBorder="1"/>
    <xf numFmtId="4" fontId="2" fillId="0" borderId="22" xfId="0" applyNumberFormat="1" applyFont="1" applyBorder="1"/>
    <xf numFmtId="4" fontId="2" fillId="0" borderId="23" xfId="0" applyNumberFormat="1" applyFont="1" applyBorder="1"/>
    <xf numFmtId="164" fontId="2" fillId="2" borderId="22" xfId="0" applyNumberFormat="1" applyFont="1" applyFill="1" applyBorder="1" applyAlignment="1">
      <alignment horizontal="center" vertical="center"/>
    </xf>
    <xf numFmtId="164" fontId="2" fillId="2" borderId="24" xfId="0" applyNumberFormat="1" applyFont="1" applyFill="1" applyBorder="1" applyAlignment="1">
      <alignment horizontal="center" vertical="center"/>
    </xf>
    <xf numFmtId="4" fontId="5" fillId="0" borderId="19" xfId="1" applyNumberFormat="1" applyFont="1" applyBorder="1"/>
    <xf numFmtId="4" fontId="5" fillId="0" borderId="20" xfId="1" applyNumberFormat="1" applyFont="1" applyBorder="1"/>
    <xf numFmtId="4" fontId="5" fillId="0" borderId="18" xfId="1" applyNumberFormat="1" applyFont="1" applyBorder="1"/>
    <xf numFmtId="164" fontId="2" fillId="2" borderId="19" xfId="0" applyNumberFormat="1" applyFont="1" applyFill="1" applyBorder="1" applyAlignment="1">
      <alignment horizontal="center" vertical="center"/>
    </xf>
    <xf numFmtId="4" fontId="2" fillId="0" borderId="26" xfId="0" applyNumberFormat="1" applyFont="1" applyBorder="1"/>
    <xf numFmtId="4" fontId="2" fillId="0" borderId="27" xfId="0" applyNumberFormat="1" applyFont="1" applyBorder="1"/>
    <xf numFmtId="4" fontId="2" fillId="0" borderId="25" xfId="1" applyNumberFormat="1" applyFont="1" applyBorder="1"/>
    <xf numFmtId="4" fontId="2" fillId="0" borderId="26" xfId="1" applyNumberFormat="1" applyFont="1" applyBorder="1"/>
    <xf numFmtId="164" fontId="2" fillId="2" borderId="26" xfId="1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15" xfId="1" applyNumberFormat="1" applyFont="1" applyBorder="1"/>
    <xf numFmtId="4" fontId="2" fillId="0" borderId="14" xfId="1" applyNumberFormat="1" applyFont="1" applyBorder="1"/>
    <xf numFmtId="4" fontId="2" fillId="0" borderId="15" xfId="0" applyNumberFormat="1" applyFont="1" applyBorder="1" applyAlignment="1">
      <alignment horizontal="right" indent="1"/>
    </xf>
    <xf numFmtId="4" fontId="2" fillId="0" borderId="13" xfId="0" applyNumberFormat="1" applyFont="1" applyBorder="1" applyAlignment="1">
      <alignment horizontal="right" indent="1"/>
    </xf>
    <xf numFmtId="4" fontId="2" fillId="0" borderId="18" xfId="0" applyNumberFormat="1" applyFont="1" applyBorder="1" applyAlignment="1">
      <alignment horizontal="right" indent="1"/>
    </xf>
    <xf numFmtId="4" fontId="2" fillId="0" borderId="21" xfId="0" applyNumberFormat="1" applyFont="1" applyBorder="1" applyAlignment="1">
      <alignment horizontal="right" indent="1"/>
    </xf>
    <xf numFmtId="4" fontId="2" fillId="0" borderId="25" xfId="0" applyNumberFormat="1" applyFont="1" applyBorder="1" applyAlignment="1">
      <alignment horizontal="right" indent="1"/>
    </xf>
    <xf numFmtId="4" fontId="2" fillId="0" borderId="9" xfId="0" applyNumberFormat="1" applyFont="1" applyBorder="1" applyAlignment="1">
      <alignment horizontal="right" indent="1"/>
    </xf>
    <xf numFmtId="4" fontId="2" fillId="0" borderId="10" xfId="0" applyNumberFormat="1" applyFont="1" applyBorder="1" applyAlignment="1">
      <alignment horizontal="right" indent="1"/>
    </xf>
    <xf numFmtId="4" fontId="2" fillId="0" borderId="11" xfId="0" applyNumberFormat="1" applyFon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2" fillId="0" borderId="8" xfId="0" applyNumberFormat="1" applyFont="1" applyBorder="1" applyAlignment="1">
      <alignment horizontal="right" indent="1"/>
    </xf>
    <xf numFmtId="4" fontId="2" fillId="0" borderId="5" xfId="0" applyNumberFormat="1" applyFont="1" applyBorder="1" applyAlignment="1">
      <alignment horizontal="right" inden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="95" zoomScaleNormal="95" workbookViewId="0">
      <selection activeCell="P7" sqref="P7:P30"/>
    </sheetView>
  </sheetViews>
  <sheetFormatPr defaultRowHeight="15" x14ac:dyDescent="0.25"/>
  <cols>
    <col min="1" max="1" width="22.140625" customWidth="1"/>
    <col min="2" max="2" width="20" customWidth="1"/>
    <col min="3" max="3" width="15.85546875" customWidth="1"/>
    <col min="4" max="4" width="18.7109375" customWidth="1"/>
    <col min="5" max="5" width="18.28515625" customWidth="1"/>
    <col min="6" max="6" width="17.140625" customWidth="1"/>
    <col min="7" max="7" width="19.85546875" customWidth="1"/>
    <col min="8" max="8" width="16.85546875" customWidth="1"/>
    <col min="9" max="9" width="18.28515625" customWidth="1"/>
    <col min="10" max="10" width="18.5703125" customWidth="1"/>
    <col min="11" max="11" width="16.85546875" customWidth="1"/>
    <col min="12" max="12" width="11.7109375" customWidth="1"/>
    <col min="13" max="13" width="9.85546875" customWidth="1"/>
    <col min="14" max="14" width="10.42578125" customWidth="1"/>
    <col min="15" max="15" width="11.28515625" customWidth="1"/>
    <col min="16" max="16" width="15.140625" customWidth="1"/>
  </cols>
  <sheetData>
    <row r="1" spans="1:16" ht="15.75" x14ac:dyDescent="0.25">
      <c r="A1" s="55" t="s">
        <v>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0</v>
      </c>
      <c r="O3" s="1"/>
      <c r="P3" s="1"/>
    </row>
    <row r="4" spans="1:16" ht="57.75" customHeight="1" thickBot="1" x14ac:dyDescent="0.3">
      <c r="A4" s="56" t="s">
        <v>1</v>
      </c>
      <c r="B4" s="59" t="s">
        <v>2</v>
      </c>
      <c r="C4" s="60"/>
      <c r="D4" s="60"/>
      <c r="E4" s="60"/>
      <c r="F4" s="61"/>
      <c r="G4" s="62" t="s">
        <v>3</v>
      </c>
      <c r="H4" s="63"/>
      <c r="I4" s="63"/>
      <c r="J4" s="63"/>
      <c r="K4" s="64"/>
      <c r="L4" s="65" t="s">
        <v>4</v>
      </c>
      <c r="M4" s="53"/>
      <c r="N4" s="53"/>
      <c r="O4" s="53"/>
      <c r="P4" s="54"/>
    </row>
    <row r="5" spans="1:16" ht="15.75" thickBot="1" x14ac:dyDescent="0.3">
      <c r="A5" s="57"/>
      <c r="B5" s="56" t="s">
        <v>5</v>
      </c>
      <c r="C5" s="63" t="s">
        <v>6</v>
      </c>
      <c r="D5" s="63"/>
      <c r="E5" s="63"/>
      <c r="F5" s="64"/>
      <c r="G5" s="56" t="s">
        <v>5</v>
      </c>
      <c r="H5" s="63" t="s">
        <v>6</v>
      </c>
      <c r="I5" s="63"/>
      <c r="J5" s="63"/>
      <c r="K5" s="64"/>
      <c r="L5" s="66" t="s">
        <v>5</v>
      </c>
      <c r="M5" s="53" t="s">
        <v>6</v>
      </c>
      <c r="N5" s="53"/>
      <c r="O5" s="53"/>
      <c r="P5" s="54"/>
    </row>
    <row r="6" spans="1:16" ht="43.5" thickBot="1" x14ac:dyDescent="0.3">
      <c r="A6" s="58"/>
      <c r="B6" s="58"/>
      <c r="C6" s="2" t="s">
        <v>7</v>
      </c>
      <c r="D6" s="3" t="s">
        <v>8</v>
      </c>
      <c r="E6" s="2" t="s">
        <v>9</v>
      </c>
      <c r="F6" s="4" t="s">
        <v>10</v>
      </c>
      <c r="G6" s="58"/>
      <c r="H6" s="2" t="s">
        <v>7</v>
      </c>
      <c r="I6" s="3" t="s">
        <v>8</v>
      </c>
      <c r="J6" s="2" t="s">
        <v>9</v>
      </c>
      <c r="K6" s="3" t="s">
        <v>10</v>
      </c>
      <c r="L6" s="67"/>
      <c r="M6" s="5" t="s">
        <v>7</v>
      </c>
      <c r="N6" s="6" t="s">
        <v>8</v>
      </c>
      <c r="O6" s="5" t="s">
        <v>9</v>
      </c>
      <c r="P6" s="7" t="s">
        <v>10</v>
      </c>
    </row>
    <row r="7" spans="1:16" x14ac:dyDescent="0.25">
      <c r="A7" s="15" t="s">
        <v>11</v>
      </c>
      <c r="B7" s="42">
        <f>SUM(C7:F7)</f>
        <v>300725995.97000003</v>
      </c>
      <c r="C7" s="13"/>
      <c r="D7" s="13">
        <v>60729447.409999996</v>
      </c>
      <c r="E7" s="13">
        <v>220418553.68000001</v>
      </c>
      <c r="F7" s="20">
        <v>19577994.879999999</v>
      </c>
      <c r="G7" s="47">
        <f>SUM(H7:K7)</f>
        <v>157978436.22999999</v>
      </c>
      <c r="H7" s="22"/>
      <c r="I7" s="13">
        <v>21368464.84</v>
      </c>
      <c r="J7" s="13">
        <v>124117664.42</v>
      </c>
      <c r="K7" s="13">
        <v>12492306.970000001</v>
      </c>
      <c r="L7" s="14">
        <f>G7/B7*100</f>
        <v>52.53235115921261</v>
      </c>
      <c r="M7" s="14" t="s">
        <v>35</v>
      </c>
      <c r="N7" s="14">
        <f>I7/D7*100</f>
        <v>35.186331757205103</v>
      </c>
      <c r="O7" s="14">
        <f>J7/E7*100</f>
        <v>56.309989493984233</v>
      </c>
      <c r="P7" s="14">
        <f>K7/F7*100</f>
        <v>63.807897829014045</v>
      </c>
    </row>
    <row r="8" spans="1:16" x14ac:dyDescent="0.25">
      <c r="A8" s="16" t="s">
        <v>12</v>
      </c>
      <c r="B8" s="43">
        <f t="shared" ref="B8:B24" si="0">SUM(C8:F8)</f>
        <v>1760982451.5899999</v>
      </c>
      <c r="C8" s="11"/>
      <c r="D8" s="11">
        <v>331696991.27999997</v>
      </c>
      <c r="E8" s="11">
        <v>1347925030.25</v>
      </c>
      <c r="F8" s="21">
        <v>81360430.060000002</v>
      </c>
      <c r="G8" s="48">
        <f t="shared" ref="G8:G24" si="1">SUM(H8:K8)</f>
        <v>887587304.5200001</v>
      </c>
      <c r="H8" s="23"/>
      <c r="I8" s="11">
        <v>48093187.960000001</v>
      </c>
      <c r="J8" s="11">
        <v>785308587.96000004</v>
      </c>
      <c r="K8" s="11">
        <v>54185528.600000001</v>
      </c>
      <c r="L8" s="10">
        <f t="shared" ref="L8:P25" si="2">G8/B8*100</f>
        <v>50.402961353680332</v>
      </c>
      <c r="M8" s="10" t="s">
        <v>35</v>
      </c>
      <c r="N8" s="10">
        <f t="shared" ref="N8:N25" si="3">I8/D8*100</f>
        <v>14.499133011249546</v>
      </c>
      <c r="O8" s="10">
        <f t="shared" ref="O8:O25" si="4">J8/E8*100</f>
        <v>58.260553839136634</v>
      </c>
      <c r="P8" s="10">
        <f t="shared" si="2"/>
        <v>66.599363548152809</v>
      </c>
    </row>
    <row r="9" spans="1:16" x14ac:dyDescent="0.25">
      <c r="A9" s="16" t="s">
        <v>13</v>
      </c>
      <c r="B9" s="43">
        <f t="shared" si="0"/>
        <v>1407943162.2</v>
      </c>
      <c r="C9" s="11">
        <v>23109500</v>
      </c>
      <c r="D9" s="11">
        <v>727929816.52999997</v>
      </c>
      <c r="E9" s="11">
        <v>618063548.67999995</v>
      </c>
      <c r="F9" s="21">
        <v>38840296.990000002</v>
      </c>
      <c r="G9" s="48">
        <f t="shared" si="1"/>
        <v>556667015.59000003</v>
      </c>
      <c r="H9" s="23"/>
      <c r="I9" s="11">
        <v>187971572.02000001</v>
      </c>
      <c r="J9" s="11">
        <v>344336653.38</v>
      </c>
      <c r="K9" s="11">
        <v>24358790.190000001</v>
      </c>
      <c r="L9" s="10">
        <f t="shared" si="2"/>
        <v>39.537605674377701</v>
      </c>
      <c r="M9" s="10" t="s">
        <v>35</v>
      </c>
      <c r="N9" s="10">
        <f t="shared" si="3"/>
        <v>25.822760347426048</v>
      </c>
      <c r="O9" s="10">
        <f t="shared" si="4"/>
        <v>55.712176218028183</v>
      </c>
      <c r="P9" s="10">
        <f t="shared" si="2"/>
        <v>62.715252142051135</v>
      </c>
    </row>
    <row r="10" spans="1:16" x14ac:dyDescent="0.25">
      <c r="A10" s="16" t="s">
        <v>14</v>
      </c>
      <c r="B10" s="43">
        <f t="shared" si="0"/>
        <v>967740241.75</v>
      </c>
      <c r="C10" s="11">
        <v>1178208</v>
      </c>
      <c r="D10" s="11">
        <v>372715459.58999997</v>
      </c>
      <c r="E10" s="11">
        <v>560961027.67999995</v>
      </c>
      <c r="F10" s="21">
        <v>32885546.48</v>
      </c>
      <c r="G10" s="48">
        <f t="shared" si="1"/>
        <v>432416047.38</v>
      </c>
      <c r="H10" s="23"/>
      <c r="I10" s="11">
        <v>63879617.310000002</v>
      </c>
      <c r="J10" s="11">
        <v>347061167.5</v>
      </c>
      <c r="K10" s="11">
        <v>21475262.57</v>
      </c>
      <c r="L10" s="10">
        <f t="shared" si="2"/>
        <v>44.683069766536349</v>
      </c>
      <c r="M10" s="10" t="s">
        <v>35</v>
      </c>
      <c r="N10" s="10">
        <f t="shared" si="3"/>
        <v>17.138977111459187</v>
      </c>
      <c r="O10" s="10">
        <f t="shared" si="4"/>
        <v>61.869033742925353</v>
      </c>
      <c r="P10" s="10">
        <f t="shared" si="2"/>
        <v>65.303043034606731</v>
      </c>
    </row>
    <row r="11" spans="1:16" x14ac:dyDescent="0.25">
      <c r="A11" s="16" t="s">
        <v>15</v>
      </c>
      <c r="B11" s="43">
        <f t="shared" si="0"/>
        <v>1773909170.52</v>
      </c>
      <c r="C11" s="11">
        <v>59892483</v>
      </c>
      <c r="D11" s="11">
        <v>1000959091.9400001</v>
      </c>
      <c r="E11" s="11">
        <v>656835571.67999995</v>
      </c>
      <c r="F11" s="21">
        <v>56222023.899999999</v>
      </c>
      <c r="G11" s="48">
        <f t="shared" si="1"/>
        <v>715994769.79999995</v>
      </c>
      <c r="H11" s="23">
        <v>27000000</v>
      </c>
      <c r="I11" s="11">
        <v>264013518.72999999</v>
      </c>
      <c r="J11" s="11">
        <v>398460145.64999998</v>
      </c>
      <c r="K11" s="11">
        <v>26521105.420000002</v>
      </c>
      <c r="L11" s="10">
        <f t="shared" si="2"/>
        <v>40.362538381269815</v>
      </c>
      <c r="M11" s="10">
        <f t="shared" si="2"/>
        <v>45.080782508215592</v>
      </c>
      <c r="N11" s="10">
        <f t="shared" si="3"/>
        <v>26.376054811421362</v>
      </c>
      <c r="O11" s="10">
        <f t="shared" si="4"/>
        <v>60.66360636206889</v>
      </c>
      <c r="P11" s="10">
        <f t="shared" si="2"/>
        <v>47.172093034523435</v>
      </c>
    </row>
    <row r="12" spans="1:16" x14ac:dyDescent="0.25">
      <c r="A12" s="16" t="s">
        <v>16</v>
      </c>
      <c r="B12" s="43">
        <f t="shared" si="0"/>
        <v>630651840.88999999</v>
      </c>
      <c r="C12" s="11"/>
      <c r="D12" s="11">
        <v>238025793.43000001</v>
      </c>
      <c r="E12" s="11">
        <v>366205610.68000001</v>
      </c>
      <c r="F12" s="21">
        <v>26420436.780000001</v>
      </c>
      <c r="G12" s="48">
        <f t="shared" si="1"/>
        <v>287102498</v>
      </c>
      <c r="H12" s="23"/>
      <c r="I12" s="11">
        <v>32338924.940000001</v>
      </c>
      <c r="J12" s="11">
        <v>239282765.11000001</v>
      </c>
      <c r="K12" s="11">
        <v>15480807.949999999</v>
      </c>
      <c r="L12" s="10">
        <f t="shared" si="2"/>
        <v>45.524722102583567</v>
      </c>
      <c r="M12" s="10" t="s">
        <v>35</v>
      </c>
      <c r="N12" s="10">
        <f t="shared" si="3"/>
        <v>13.586311161487806</v>
      </c>
      <c r="O12" s="10">
        <f t="shared" si="4"/>
        <v>65.341097495934193</v>
      </c>
      <c r="P12" s="10">
        <f t="shared" si="2"/>
        <v>58.594065188652792</v>
      </c>
    </row>
    <row r="13" spans="1:16" x14ac:dyDescent="0.25">
      <c r="A13" s="16" t="s">
        <v>17</v>
      </c>
      <c r="B13" s="43">
        <f t="shared" si="0"/>
        <v>943187360.36999989</v>
      </c>
      <c r="C13" s="11"/>
      <c r="D13" s="11">
        <v>259087527.68000001</v>
      </c>
      <c r="E13" s="11">
        <v>648444334.67999995</v>
      </c>
      <c r="F13" s="21">
        <v>35655498.009999998</v>
      </c>
      <c r="G13" s="48">
        <f t="shared" si="1"/>
        <v>452319422.64999998</v>
      </c>
      <c r="H13" s="23"/>
      <c r="I13" s="11">
        <v>48392058.189999998</v>
      </c>
      <c r="J13" s="11">
        <v>380961245.13999999</v>
      </c>
      <c r="K13" s="11">
        <v>22966119.32</v>
      </c>
      <c r="L13" s="10">
        <f t="shared" si="2"/>
        <v>47.956476269207116</v>
      </c>
      <c r="M13" s="10" t="s">
        <v>35</v>
      </c>
      <c r="N13" s="10">
        <f t="shared" si="3"/>
        <v>18.677880260515362</v>
      </c>
      <c r="O13" s="10">
        <f t="shared" si="4"/>
        <v>58.750030614115879</v>
      </c>
      <c r="P13" s="10">
        <f t="shared" si="2"/>
        <v>64.411158451801427</v>
      </c>
    </row>
    <row r="14" spans="1:16" x14ac:dyDescent="0.25">
      <c r="A14" s="16" t="s">
        <v>18</v>
      </c>
      <c r="B14" s="43">
        <f t="shared" si="0"/>
        <v>1008545118.47</v>
      </c>
      <c r="C14" s="11"/>
      <c r="D14" s="11">
        <v>497435478.57999998</v>
      </c>
      <c r="E14" s="11">
        <v>472684937.68000001</v>
      </c>
      <c r="F14" s="21">
        <v>38424702.210000001</v>
      </c>
      <c r="G14" s="48">
        <f t="shared" si="1"/>
        <v>507654523.72000003</v>
      </c>
      <c r="H14" s="23"/>
      <c r="I14" s="11">
        <v>129137948.64</v>
      </c>
      <c r="J14" s="11">
        <v>360734860.29000002</v>
      </c>
      <c r="K14" s="11">
        <v>17781714.789999999</v>
      </c>
      <c r="L14" s="10">
        <f t="shared" si="2"/>
        <v>50.335331005332776</v>
      </c>
      <c r="M14" s="10" t="s">
        <v>35</v>
      </c>
      <c r="N14" s="10">
        <f t="shared" si="3"/>
        <v>25.960743493536604</v>
      </c>
      <c r="O14" s="10">
        <f t="shared" si="4"/>
        <v>76.316131853182014</v>
      </c>
      <c r="P14" s="10">
        <f t="shared" si="2"/>
        <v>46.276779694527654</v>
      </c>
    </row>
    <row r="15" spans="1:16" x14ac:dyDescent="0.25">
      <c r="A15" s="16" t="s">
        <v>19</v>
      </c>
      <c r="B15" s="43">
        <f t="shared" si="0"/>
        <v>488339620.41000003</v>
      </c>
      <c r="C15" s="11">
        <v>68350000</v>
      </c>
      <c r="D15" s="11">
        <v>55383218.399999999</v>
      </c>
      <c r="E15" s="11">
        <v>339245219.68000001</v>
      </c>
      <c r="F15" s="21">
        <v>25361182.329999998</v>
      </c>
      <c r="G15" s="48">
        <f t="shared" si="1"/>
        <v>323329249.31999999</v>
      </c>
      <c r="H15" s="23">
        <v>68350000</v>
      </c>
      <c r="I15" s="11">
        <v>27189245.579999998</v>
      </c>
      <c r="J15" s="11">
        <v>212514423.71000001</v>
      </c>
      <c r="K15" s="11">
        <v>15275580.029999999</v>
      </c>
      <c r="L15" s="10">
        <f t="shared" si="2"/>
        <v>66.209915355329827</v>
      </c>
      <c r="M15" s="10">
        <f t="shared" si="2"/>
        <v>100</v>
      </c>
      <c r="N15" s="10">
        <f t="shared" si="3"/>
        <v>49.092931695713801</v>
      </c>
      <c r="O15" s="10">
        <f t="shared" si="4"/>
        <v>62.643306782762799</v>
      </c>
      <c r="P15" s="10">
        <f t="shared" si="2"/>
        <v>60.232128893810923</v>
      </c>
    </row>
    <row r="16" spans="1:16" x14ac:dyDescent="0.25">
      <c r="A16" s="16" t="s">
        <v>20</v>
      </c>
      <c r="B16" s="43">
        <f t="shared" si="0"/>
        <v>396716824.07999998</v>
      </c>
      <c r="C16" s="11"/>
      <c r="D16" s="11">
        <v>76477378.349999994</v>
      </c>
      <c r="E16" s="11">
        <v>300183880.68000001</v>
      </c>
      <c r="F16" s="21">
        <v>20055565.050000001</v>
      </c>
      <c r="G16" s="48">
        <f t="shared" si="1"/>
        <v>168721252.34999999</v>
      </c>
      <c r="H16" s="23"/>
      <c r="I16" s="11">
        <v>5213652.59</v>
      </c>
      <c r="J16" s="11">
        <v>151404530.66</v>
      </c>
      <c r="K16" s="11">
        <v>12103069.1</v>
      </c>
      <c r="L16" s="10">
        <f t="shared" si="2"/>
        <v>42.529391774919148</v>
      </c>
      <c r="M16" s="10" t="s">
        <v>35</v>
      </c>
      <c r="N16" s="10">
        <f t="shared" si="3"/>
        <v>6.817248057510068</v>
      </c>
      <c r="O16" s="10">
        <f t="shared" si="4"/>
        <v>50.437262093163241</v>
      </c>
      <c r="P16" s="10">
        <f t="shared" si="2"/>
        <v>60.347684394960488</v>
      </c>
    </row>
    <row r="17" spans="1:16" x14ac:dyDescent="0.25">
      <c r="A17" s="16" t="s">
        <v>21</v>
      </c>
      <c r="B17" s="43">
        <f t="shared" si="0"/>
        <v>2231097493.5699997</v>
      </c>
      <c r="C17" s="11">
        <v>106550000</v>
      </c>
      <c r="D17" s="11">
        <v>1362718753.54</v>
      </c>
      <c r="E17" s="11">
        <v>714664620.67999995</v>
      </c>
      <c r="F17" s="21">
        <v>47164119.350000001</v>
      </c>
      <c r="G17" s="48">
        <f t="shared" si="1"/>
        <v>910217187.11999989</v>
      </c>
      <c r="H17" s="23"/>
      <c r="I17" s="11">
        <v>469279404.32999998</v>
      </c>
      <c r="J17" s="11">
        <v>417886723.73000002</v>
      </c>
      <c r="K17" s="11">
        <v>23051059.059999999</v>
      </c>
      <c r="L17" s="10">
        <f t="shared" si="2"/>
        <v>40.796836074767533</v>
      </c>
      <c r="M17" s="10" t="s">
        <v>35</v>
      </c>
      <c r="N17" s="10">
        <f t="shared" si="3"/>
        <v>34.43699612344296</v>
      </c>
      <c r="O17" s="10">
        <f t="shared" si="4"/>
        <v>58.47312314584466</v>
      </c>
      <c r="P17" s="10">
        <f t="shared" si="2"/>
        <v>48.874142839264103</v>
      </c>
    </row>
    <row r="18" spans="1:16" x14ac:dyDescent="0.25">
      <c r="A18" s="16" t="s">
        <v>22</v>
      </c>
      <c r="B18" s="43">
        <f t="shared" si="0"/>
        <v>761037118.93000007</v>
      </c>
      <c r="C18" s="11">
        <v>41854000</v>
      </c>
      <c r="D18" s="11">
        <v>208678634.00999999</v>
      </c>
      <c r="E18" s="11">
        <v>438484787.68000001</v>
      </c>
      <c r="F18" s="21">
        <v>72019697.239999995</v>
      </c>
      <c r="G18" s="48">
        <f t="shared" si="1"/>
        <v>345550503.41000003</v>
      </c>
      <c r="H18" s="23">
        <v>18652000</v>
      </c>
      <c r="I18" s="11">
        <v>26984953.859999999</v>
      </c>
      <c r="J18" s="11">
        <v>271772727.05000001</v>
      </c>
      <c r="K18" s="11">
        <v>28140822.5</v>
      </c>
      <c r="L18" s="10">
        <f t="shared" si="2"/>
        <v>45.405210181579022</v>
      </c>
      <c r="M18" s="10" t="s">
        <v>35</v>
      </c>
      <c r="N18" s="10">
        <f t="shared" si="3"/>
        <v>12.93134488253688</v>
      </c>
      <c r="O18" s="10">
        <f t="shared" si="4"/>
        <v>61.979967078888933</v>
      </c>
      <c r="P18" s="10">
        <f t="shared" si="2"/>
        <v>39.073786170223563</v>
      </c>
    </row>
    <row r="19" spans="1:16" x14ac:dyDescent="0.25">
      <c r="A19" s="16" t="s">
        <v>23</v>
      </c>
      <c r="B19" s="43">
        <f t="shared" si="0"/>
        <v>1627426942.1400001</v>
      </c>
      <c r="C19" s="11"/>
      <c r="D19" s="11">
        <v>324295941.38</v>
      </c>
      <c r="E19" s="11">
        <v>1243064218.25</v>
      </c>
      <c r="F19" s="21">
        <v>60066782.509999998</v>
      </c>
      <c r="G19" s="48">
        <f t="shared" si="1"/>
        <v>909581092.63</v>
      </c>
      <c r="H19" s="23"/>
      <c r="I19" s="11">
        <v>114894516.13</v>
      </c>
      <c r="J19" s="11">
        <v>754393559.01999998</v>
      </c>
      <c r="K19" s="11">
        <v>40293017.479999997</v>
      </c>
      <c r="L19" s="10">
        <f t="shared" si="2"/>
        <v>55.890748093056509</v>
      </c>
      <c r="M19" s="10" t="s">
        <v>35</v>
      </c>
      <c r="N19" s="10">
        <f t="shared" si="3"/>
        <v>35.428909668459326</v>
      </c>
      <c r="O19" s="10">
        <f t="shared" si="4"/>
        <v>60.688220925709203</v>
      </c>
      <c r="P19" s="10">
        <f t="shared" si="2"/>
        <v>67.080365879913685</v>
      </c>
    </row>
    <row r="20" spans="1:16" x14ac:dyDescent="0.25">
      <c r="A20" s="16" t="s">
        <v>24</v>
      </c>
      <c r="B20" s="43">
        <f t="shared" si="0"/>
        <v>531508888.44000006</v>
      </c>
      <c r="C20" s="11">
        <v>11770000</v>
      </c>
      <c r="D20" s="11">
        <v>133245158.66</v>
      </c>
      <c r="E20" s="11">
        <v>358271176.68000001</v>
      </c>
      <c r="F20" s="21">
        <v>28222553.100000001</v>
      </c>
      <c r="G20" s="48">
        <f t="shared" si="1"/>
        <v>264458618.67000002</v>
      </c>
      <c r="H20" s="23"/>
      <c r="I20" s="11">
        <v>43000844.210000001</v>
      </c>
      <c r="J20" s="11">
        <v>208285489.5</v>
      </c>
      <c r="K20" s="11">
        <v>13172284.960000001</v>
      </c>
      <c r="L20" s="10">
        <f t="shared" si="2"/>
        <v>49.756198705575123</v>
      </c>
      <c r="M20" s="10" t="s">
        <v>35</v>
      </c>
      <c r="N20" s="10">
        <f t="shared" si="3"/>
        <v>32.271974938860417</v>
      </c>
      <c r="O20" s="10">
        <f t="shared" si="4"/>
        <v>58.136267458109273</v>
      </c>
      <c r="P20" s="10">
        <f t="shared" si="2"/>
        <v>46.672903451814221</v>
      </c>
    </row>
    <row r="21" spans="1:16" x14ac:dyDescent="0.25">
      <c r="A21" s="16" t="s">
        <v>25</v>
      </c>
      <c r="B21" s="43">
        <f t="shared" si="0"/>
        <v>1012642875.0500001</v>
      </c>
      <c r="C21" s="11"/>
      <c r="D21" s="11">
        <v>495557137.67000002</v>
      </c>
      <c r="E21" s="11">
        <v>487559264.68000001</v>
      </c>
      <c r="F21" s="21">
        <v>29526472.699999999</v>
      </c>
      <c r="G21" s="48">
        <f t="shared" si="1"/>
        <v>370556765.93000001</v>
      </c>
      <c r="H21" s="23"/>
      <c r="I21" s="11">
        <v>80307106.260000005</v>
      </c>
      <c r="J21" s="11">
        <v>273108498.88</v>
      </c>
      <c r="K21" s="11">
        <v>17141160.789999999</v>
      </c>
      <c r="L21" s="10">
        <f t="shared" si="2"/>
        <v>36.593035418503632</v>
      </c>
      <c r="M21" s="10" t="s">
        <v>35</v>
      </c>
      <c r="N21" s="10">
        <f t="shared" si="3"/>
        <v>16.205418135552694</v>
      </c>
      <c r="O21" s="10">
        <f t="shared" si="4"/>
        <v>56.015446462544283</v>
      </c>
      <c r="P21" s="10">
        <f t="shared" si="2"/>
        <v>58.053533736185159</v>
      </c>
    </row>
    <row r="22" spans="1:16" x14ac:dyDescent="0.25">
      <c r="A22" s="16" t="s">
        <v>26</v>
      </c>
      <c r="B22" s="43">
        <f t="shared" si="0"/>
        <v>1306617310.1099999</v>
      </c>
      <c r="C22" s="11">
        <v>8702125</v>
      </c>
      <c r="D22" s="11">
        <v>395737492.08999997</v>
      </c>
      <c r="E22" s="11">
        <v>831451223.67999995</v>
      </c>
      <c r="F22" s="21">
        <v>70726469.340000004</v>
      </c>
      <c r="G22" s="48">
        <f t="shared" si="1"/>
        <v>690297831.1400001</v>
      </c>
      <c r="H22" s="23">
        <v>8702125</v>
      </c>
      <c r="I22" s="11">
        <v>85116653.939999998</v>
      </c>
      <c r="J22" s="11">
        <v>564819484.19000006</v>
      </c>
      <c r="K22" s="11">
        <v>31659568.010000002</v>
      </c>
      <c r="L22" s="10">
        <f t="shared" si="2"/>
        <v>52.830911223875198</v>
      </c>
      <c r="M22" s="10">
        <f t="shared" si="2"/>
        <v>100</v>
      </c>
      <c r="N22" s="10">
        <f t="shared" si="3"/>
        <v>21.508362397122198</v>
      </c>
      <c r="O22" s="10">
        <f t="shared" si="4"/>
        <v>67.931764137661759</v>
      </c>
      <c r="P22" s="10">
        <f t="shared" si="2"/>
        <v>44.763393826156452</v>
      </c>
    </row>
    <row r="23" spans="1:16" x14ac:dyDescent="0.25">
      <c r="A23" s="16" t="s">
        <v>27</v>
      </c>
      <c r="B23" s="43">
        <f t="shared" si="0"/>
        <v>559555841.12</v>
      </c>
      <c r="C23" s="11"/>
      <c r="D23" s="11">
        <v>131076699.34</v>
      </c>
      <c r="E23" s="11">
        <v>403318419.68000001</v>
      </c>
      <c r="F23" s="21">
        <v>25160722.100000001</v>
      </c>
      <c r="G23" s="48">
        <f t="shared" si="1"/>
        <v>337768168.75999999</v>
      </c>
      <c r="H23" s="23"/>
      <c r="I23" s="11">
        <v>28138910.629999999</v>
      </c>
      <c r="J23" s="11">
        <v>292376500.04000002</v>
      </c>
      <c r="K23" s="11">
        <v>17252758.09</v>
      </c>
      <c r="L23" s="10">
        <f t="shared" si="2"/>
        <v>60.363621275747462</v>
      </c>
      <c r="M23" s="10" t="s">
        <v>35</v>
      </c>
      <c r="N23" s="10">
        <f t="shared" si="3"/>
        <v>21.467515410203035</v>
      </c>
      <c r="O23" s="10">
        <f t="shared" si="4"/>
        <v>72.492721823113541</v>
      </c>
      <c r="P23" s="10">
        <f t="shared" si="2"/>
        <v>68.570202482384232</v>
      </c>
    </row>
    <row r="24" spans="1:16" ht="15.75" thickBot="1" x14ac:dyDescent="0.3">
      <c r="A24" s="17" t="s">
        <v>28</v>
      </c>
      <c r="B24" s="44">
        <f t="shared" si="0"/>
        <v>1193829710.1000001</v>
      </c>
      <c r="C24" s="29">
        <v>2200000</v>
      </c>
      <c r="D24" s="29">
        <v>539391860.20000005</v>
      </c>
      <c r="E24" s="29">
        <v>570777550.67999995</v>
      </c>
      <c r="F24" s="30">
        <v>81460299.219999999</v>
      </c>
      <c r="G24" s="49">
        <f t="shared" si="1"/>
        <v>541050842.79999995</v>
      </c>
      <c r="H24" s="31"/>
      <c r="I24" s="29">
        <v>146173162.25999999</v>
      </c>
      <c r="J24" s="29">
        <v>353023200.27999997</v>
      </c>
      <c r="K24" s="29">
        <v>41854480.259999998</v>
      </c>
      <c r="L24" s="32">
        <f t="shared" si="2"/>
        <v>45.320604624145204</v>
      </c>
      <c r="M24" s="32" t="s">
        <v>35</v>
      </c>
      <c r="N24" s="32">
        <f t="shared" si="3"/>
        <v>27.09962330647717</v>
      </c>
      <c r="O24" s="32">
        <f t="shared" si="4"/>
        <v>61.849524365389499</v>
      </c>
      <c r="P24" s="32">
        <f t="shared" si="2"/>
        <v>51.380219150636208</v>
      </c>
    </row>
    <row r="25" spans="1:16" ht="15.75" thickBot="1" x14ac:dyDescent="0.3">
      <c r="A25" s="12" t="s">
        <v>29</v>
      </c>
      <c r="B25" s="45">
        <f>SUM(B7:B24)</f>
        <v>18902457965.709999</v>
      </c>
      <c r="C25" s="25">
        <f t="shared" ref="C25:K25" si="5">SUM(C7:C24)</f>
        <v>323606316</v>
      </c>
      <c r="D25" s="25">
        <f t="shared" si="5"/>
        <v>7211141880.0799999</v>
      </c>
      <c r="E25" s="25">
        <f t="shared" si="5"/>
        <v>10578558977.380003</v>
      </c>
      <c r="F25" s="26">
        <f t="shared" si="5"/>
        <v>789150792.25000024</v>
      </c>
      <c r="G25" s="50">
        <f t="shared" si="5"/>
        <v>8859251530.0200005</v>
      </c>
      <c r="H25" s="24">
        <f t="shared" si="5"/>
        <v>122704125</v>
      </c>
      <c r="I25" s="25">
        <f t="shared" si="5"/>
        <v>1821493742.4200001</v>
      </c>
      <c r="J25" s="25">
        <f t="shared" si="5"/>
        <v>6479848226.5100002</v>
      </c>
      <c r="K25" s="25">
        <f t="shared" si="5"/>
        <v>435205436.08999997</v>
      </c>
      <c r="L25" s="27">
        <f t="shared" si="2"/>
        <v>46.868251452224492</v>
      </c>
      <c r="M25" s="27">
        <f t="shared" si="2"/>
        <v>37.917716352606668</v>
      </c>
      <c r="N25" s="27">
        <f t="shared" si="3"/>
        <v>25.259435644328114</v>
      </c>
      <c r="O25" s="27">
        <f t="shared" si="4"/>
        <v>61.25454554222155</v>
      </c>
      <c r="P25" s="28">
        <f t="shared" si="2"/>
        <v>55.14857747898305</v>
      </c>
    </row>
    <row r="26" spans="1:16" x14ac:dyDescent="0.25">
      <c r="A26" s="8"/>
      <c r="B26" s="42"/>
      <c r="C26" s="38"/>
      <c r="D26" s="38"/>
      <c r="E26" s="38"/>
      <c r="F26" s="39"/>
      <c r="G26" s="51"/>
      <c r="H26" s="40"/>
      <c r="I26" s="41"/>
      <c r="J26" s="41"/>
      <c r="K26" s="41"/>
      <c r="L26" s="14"/>
      <c r="M26" s="14"/>
      <c r="N26" s="14"/>
      <c r="O26" s="14"/>
      <c r="P26" s="14"/>
    </row>
    <row r="27" spans="1:16" x14ac:dyDescent="0.25">
      <c r="A27" s="18" t="s">
        <v>30</v>
      </c>
      <c r="B27" s="43">
        <f>SUM(C27:F27)</f>
        <v>2957626114.1900001</v>
      </c>
      <c r="C27" s="11">
        <v>196533574</v>
      </c>
      <c r="D27" s="11">
        <v>926848857.48000002</v>
      </c>
      <c r="E27" s="11">
        <v>1656359124</v>
      </c>
      <c r="F27" s="21">
        <v>177884558.71000001</v>
      </c>
      <c r="G27" s="48">
        <f>SUM(H27:K27)</f>
        <v>1284592940.0899999</v>
      </c>
      <c r="H27" s="23">
        <v>129695000</v>
      </c>
      <c r="I27" s="11">
        <v>219181991</v>
      </c>
      <c r="J27" s="11">
        <v>886226998.88999999</v>
      </c>
      <c r="K27" s="11">
        <v>49488950.200000003</v>
      </c>
      <c r="L27" s="10">
        <f>G27/B27*100</f>
        <v>43.433243097456526</v>
      </c>
      <c r="M27" s="10">
        <f>H27/C27*100</f>
        <v>65.991269257638393</v>
      </c>
      <c r="N27" s="10">
        <f>I27/D27*100</f>
        <v>23.648083420627145</v>
      </c>
      <c r="O27" s="10">
        <f>J27/E27*100</f>
        <v>53.504520007099622</v>
      </c>
      <c r="P27" s="10">
        <f>K27/F27*100</f>
        <v>27.82082411137236</v>
      </c>
    </row>
    <row r="28" spans="1:16" ht="15.75" thickBot="1" x14ac:dyDescent="0.3">
      <c r="A28" s="17" t="s">
        <v>31</v>
      </c>
      <c r="B28" s="44">
        <f>SUM(C28:F28)</f>
        <v>14740581901.57</v>
      </c>
      <c r="C28" s="29">
        <v>180000000</v>
      </c>
      <c r="D28" s="29">
        <v>3512571022.98</v>
      </c>
      <c r="E28" s="29">
        <v>9813709227.8500004</v>
      </c>
      <c r="F28" s="30">
        <v>1234301650.74</v>
      </c>
      <c r="G28" s="49">
        <f>SUM(H28:K28)</f>
        <v>7121401141.0100002</v>
      </c>
      <c r="H28" s="31">
        <v>115020000</v>
      </c>
      <c r="I28" s="29">
        <v>895012786.42999995</v>
      </c>
      <c r="J28" s="29">
        <v>5473558061.1899996</v>
      </c>
      <c r="K28" s="29">
        <v>637810293.38999999</v>
      </c>
      <c r="L28" s="32">
        <f>G28/B28*100</f>
        <v>48.31153334761845</v>
      </c>
      <c r="M28" s="32">
        <f t="shared" ref="M28:P28" si="6">H28/C28*100</f>
        <v>63.9</v>
      </c>
      <c r="N28" s="32">
        <f t="shared" si="6"/>
        <v>25.480275859893865</v>
      </c>
      <c r="O28" s="32">
        <f t="shared" si="6"/>
        <v>55.774610130660598</v>
      </c>
      <c r="P28" s="32">
        <f t="shared" si="6"/>
        <v>51.67377788141286</v>
      </c>
    </row>
    <row r="29" spans="1:16" ht="15.75" thickBot="1" x14ac:dyDescent="0.3">
      <c r="A29" s="12" t="s">
        <v>32</v>
      </c>
      <c r="B29" s="45">
        <f>SUM(B27:B28)</f>
        <v>17698208015.759998</v>
      </c>
      <c r="C29" s="25">
        <f t="shared" ref="C29:K29" si="7">SUM(C27:C28)</f>
        <v>376533574</v>
      </c>
      <c r="D29" s="25">
        <f t="shared" si="7"/>
        <v>4439419880.46</v>
      </c>
      <c r="E29" s="25">
        <f t="shared" si="7"/>
        <v>11470068351.85</v>
      </c>
      <c r="F29" s="26">
        <f t="shared" si="7"/>
        <v>1412186209.45</v>
      </c>
      <c r="G29" s="50">
        <f t="shared" si="7"/>
        <v>8405994081.1000004</v>
      </c>
      <c r="H29" s="24">
        <f t="shared" si="7"/>
        <v>244715000</v>
      </c>
      <c r="I29" s="25">
        <f t="shared" si="7"/>
        <v>1114194777.4299998</v>
      </c>
      <c r="J29" s="25">
        <f t="shared" si="7"/>
        <v>6359785060.0799999</v>
      </c>
      <c r="K29" s="25">
        <f t="shared" si="7"/>
        <v>687299243.59000003</v>
      </c>
      <c r="L29" s="27">
        <f t="shared" ref="L29:P31" si="8">G29/B29*100</f>
        <v>47.496300606335872</v>
      </c>
      <c r="M29" s="27">
        <f t="shared" si="8"/>
        <v>64.991548403064854</v>
      </c>
      <c r="N29" s="27">
        <f t="shared" si="8"/>
        <v>25.097756180578941</v>
      </c>
      <c r="O29" s="27">
        <f t="shared" si="8"/>
        <v>55.446793035494281</v>
      </c>
      <c r="P29" s="28">
        <f t="shared" si="8"/>
        <v>48.669165510239651</v>
      </c>
    </row>
    <row r="30" spans="1:16" ht="15.75" thickBot="1" x14ac:dyDescent="0.3">
      <c r="A30" s="19"/>
      <c r="B30" s="46"/>
      <c r="C30" s="33"/>
      <c r="D30" s="33"/>
      <c r="E30" s="33"/>
      <c r="F30" s="34"/>
      <c r="G30" s="52"/>
      <c r="H30" s="35"/>
      <c r="I30" s="36"/>
      <c r="J30" s="36"/>
      <c r="K30" s="36"/>
      <c r="L30" s="37"/>
      <c r="M30" s="37"/>
      <c r="N30" s="37"/>
      <c r="O30" s="37"/>
      <c r="P30" s="37"/>
    </row>
    <row r="31" spans="1:16" ht="15.75" thickBot="1" x14ac:dyDescent="0.3">
      <c r="A31" s="12" t="s">
        <v>33</v>
      </c>
      <c r="B31" s="45">
        <f>B25+B29</f>
        <v>36600665981.470001</v>
      </c>
      <c r="C31" s="25">
        <f t="shared" ref="C31:F31" si="9">C25+C29</f>
        <v>700139890</v>
      </c>
      <c r="D31" s="25">
        <f t="shared" si="9"/>
        <v>11650561760.540001</v>
      </c>
      <c r="E31" s="25">
        <f t="shared" si="9"/>
        <v>22048627329.230003</v>
      </c>
      <c r="F31" s="26">
        <f t="shared" si="9"/>
        <v>2201337001.7000003</v>
      </c>
      <c r="G31" s="50">
        <f>G25+G29</f>
        <v>17265245611.120003</v>
      </c>
      <c r="H31" s="24">
        <f>H25+H29</f>
        <v>367419125</v>
      </c>
      <c r="I31" s="25">
        <f>I25+I29</f>
        <v>2935688519.8499999</v>
      </c>
      <c r="J31" s="25">
        <f>J25+J29</f>
        <v>12839633286.59</v>
      </c>
      <c r="K31" s="25">
        <f>K25+K29</f>
        <v>1122504679.6800001</v>
      </c>
      <c r="L31" s="27">
        <f t="shared" si="8"/>
        <v>47.171943865341035</v>
      </c>
      <c r="M31" s="27">
        <f t="shared" si="8"/>
        <v>52.477959083291189</v>
      </c>
      <c r="N31" s="27">
        <f t="shared" si="8"/>
        <v>25.197828054893133</v>
      </c>
      <c r="O31" s="27">
        <f t="shared" si="8"/>
        <v>58.233254591629013</v>
      </c>
      <c r="P31" s="28">
        <f t="shared" si="8"/>
        <v>50.991950746893224</v>
      </c>
    </row>
    <row r="32" spans="1:16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</sheetData>
  <mergeCells count="11">
    <mergeCell ref="M5:P5"/>
    <mergeCell ref="A1:P1"/>
    <mergeCell ref="A4:A6"/>
    <mergeCell ref="B4:F4"/>
    <mergeCell ref="G4:K4"/>
    <mergeCell ref="L4:P4"/>
    <mergeCell ref="B5:B6"/>
    <mergeCell ref="C5:F5"/>
    <mergeCell ref="G5:G6"/>
    <mergeCell ref="H5:K5"/>
    <mergeCell ref="L5:L6"/>
  </mergeCells>
  <pageMargins left="0.31" right="0.19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2026-08-12T07:22:12Z</cp:lastPrinted>
  <dcterms:created xsi:type="dcterms:W3CDTF">2026-08-03T12:37:04Z</dcterms:created>
  <dcterms:modified xsi:type="dcterms:W3CDTF">2026-08-12T07:23:04Z</dcterms:modified>
</cp:coreProperties>
</file>