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U:\Обмен\!Исходящие\buh_uchet\К рейтингам открытости за 2025 год\"/>
    </mc:Choice>
  </mc:AlternateContent>
  <bookViews>
    <workbookView xWindow="-105" yWindow="-105" windowWidth="19425" windowHeight="10425"/>
  </bookViews>
  <sheets>
    <sheet name="МБТ  всего" sheetId="5" r:id="rId1"/>
    <sheet name="Дотация" sheetId="1" r:id="rId2"/>
    <sheet name="Субсидия" sheetId="2" r:id="rId3"/>
    <sheet name="Субвенция" sheetId="3" r:id="rId4"/>
    <sheet name="Иные  МБТ" sheetId="4" r:id="rId5"/>
  </sheets>
  <externalReferences>
    <externalReference r:id="rId6"/>
    <externalReference r:id="rId7"/>
    <externalReference r:id="rId8"/>
    <externalReference r:id="rId9"/>
  </externalReferences>
  <definedNames>
    <definedName name="_xlnm.Print_Titles" localSheetId="1">Дотация!$A:$A</definedName>
    <definedName name="_xlnm.Print_Titles" localSheetId="4">'Иные  МБТ'!$A:$A</definedName>
    <definedName name="_xlnm.Print_Titles" localSheetId="3">Субвенция!$A:$A</definedName>
    <definedName name="_xlnm.Print_Titles" localSheetId="2">Субсидия!$A:$A</definedName>
    <definedName name="_xlnm.Print_Area" localSheetId="4">'Иные  МБТ'!$A$1:$BQ$38</definedName>
    <definedName name="_xlnm.Print_Area" localSheetId="3">Субвенция!$A$1:$DM$40</definedName>
    <definedName name="_xlnm.Print_Area" localSheetId="2">Субсидия!$A$1:$JA$40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39" i="5" l="1"/>
  <c r="B39" i="5"/>
  <c r="C38" i="5"/>
  <c r="B38" i="5"/>
  <c r="C37" i="5"/>
  <c r="C35" i="5" s="1"/>
  <c r="B37" i="5"/>
  <c r="C36" i="5"/>
  <c r="B36" i="5"/>
  <c r="B35" i="5"/>
  <c r="H29" i="5"/>
  <c r="I29" i="5" s="1"/>
  <c r="G29" i="5"/>
  <c r="F29" i="5"/>
  <c r="D29" i="5"/>
  <c r="E29" i="5" s="1"/>
  <c r="C29" i="5"/>
  <c r="B29" i="5"/>
  <c r="H28" i="5"/>
  <c r="I28" i="5" s="1"/>
  <c r="G28" i="5"/>
  <c r="G30" i="5" s="1"/>
  <c r="F28" i="5"/>
  <c r="F30" i="5" s="1"/>
  <c r="D28" i="5"/>
  <c r="E28" i="5" s="1"/>
  <c r="E30" i="5" s="1"/>
  <c r="C28" i="5"/>
  <c r="C30" i="5" s="1"/>
  <c r="B28" i="5"/>
  <c r="B30" i="5" s="1"/>
  <c r="H25" i="5"/>
  <c r="I25" i="5" s="1"/>
  <c r="G25" i="5"/>
  <c r="F25" i="5"/>
  <c r="D25" i="5"/>
  <c r="E25" i="5" s="1"/>
  <c r="C25" i="5"/>
  <c r="B25" i="5"/>
  <c r="H24" i="5"/>
  <c r="I24" i="5" s="1"/>
  <c r="G24" i="5"/>
  <c r="F24" i="5"/>
  <c r="D24" i="5"/>
  <c r="E24" i="5" s="1"/>
  <c r="C24" i="5"/>
  <c r="B24" i="5"/>
  <c r="H23" i="5"/>
  <c r="I23" i="5" s="1"/>
  <c r="G23" i="5"/>
  <c r="F23" i="5"/>
  <c r="D23" i="5"/>
  <c r="E23" i="5" s="1"/>
  <c r="C23" i="5"/>
  <c r="B23" i="5"/>
  <c r="H22" i="5"/>
  <c r="I22" i="5" s="1"/>
  <c r="G22" i="5"/>
  <c r="F22" i="5"/>
  <c r="D22" i="5"/>
  <c r="E22" i="5" s="1"/>
  <c r="C22" i="5"/>
  <c r="B22" i="5"/>
  <c r="H21" i="5"/>
  <c r="I21" i="5" s="1"/>
  <c r="G21" i="5"/>
  <c r="F21" i="5"/>
  <c r="D21" i="5"/>
  <c r="E21" i="5" s="1"/>
  <c r="C21" i="5"/>
  <c r="B21" i="5"/>
  <c r="H20" i="5"/>
  <c r="I20" i="5" s="1"/>
  <c r="G20" i="5"/>
  <c r="F20" i="5"/>
  <c r="D20" i="5"/>
  <c r="E20" i="5" s="1"/>
  <c r="C20" i="5"/>
  <c r="B20" i="5"/>
  <c r="H19" i="5"/>
  <c r="I19" i="5" s="1"/>
  <c r="G19" i="5"/>
  <c r="F19" i="5"/>
  <c r="D19" i="5"/>
  <c r="E19" i="5" s="1"/>
  <c r="C19" i="5"/>
  <c r="B19" i="5"/>
  <c r="H18" i="5"/>
  <c r="I18" i="5" s="1"/>
  <c r="G18" i="5"/>
  <c r="F18" i="5"/>
  <c r="D18" i="5"/>
  <c r="E18" i="5" s="1"/>
  <c r="C18" i="5"/>
  <c r="B18" i="5"/>
  <c r="H17" i="5"/>
  <c r="I17" i="5" s="1"/>
  <c r="G17" i="5"/>
  <c r="F17" i="5"/>
  <c r="D17" i="5"/>
  <c r="E17" i="5" s="1"/>
  <c r="C17" i="5"/>
  <c r="B17" i="5"/>
  <c r="H16" i="5"/>
  <c r="I16" i="5" s="1"/>
  <c r="G16" i="5"/>
  <c r="F16" i="5"/>
  <c r="D16" i="5"/>
  <c r="E16" i="5" s="1"/>
  <c r="C16" i="5"/>
  <c r="B16" i="5"/>
  <c r="H15" i="5"/>
  <c r="I15" i="5" s="1"/>
  <c r="G15" i="5"/>
  <c r="F15" i="5"/>
  <c r="D15" i="5"/>
  <c r="E15" i="5" s="1"/>
  <c r="C15" i="5"/>
  <c r="B15" i="5"/>
  <c r="H14" i="5"/>
  <c r="I14" i="5" s="1"/>
  <c r="G14" i="5"/>
  <c r="F14" i="5"/>
  <c r="D14" i="5"/>
  <c r="E14" i="5" s="1"/>
  <c r="C14" i="5"/>
  <c r="B14" i="5"/>
  <c r="H13" i="5"/>
  <c r="I13" i="5" s="1"/>
  <c r="G13" i="5"/>
  <c r="F13" i="5"/>
  <c r="D13" i="5"/>
  <c r="E13" i="5" s="1"/>
  <c r="C13" i="5"/>
  <c r="B13" i="5"/>
  <c r="H12" i="5"/>
  <c r="I12" i="5" s="1"/>
  <c r="G12" i="5"/>
  <c r="F12" i="5"/>
  <c r="D12" i="5"/>
  <c r="E12" i="5" s="1"/>
  <c r="C12" i="5"/>
  <c r="B12" i="5"/>
  <c r="H11" i="5"/>
  <c r="I11" i="5" s="1"/>
  <c r="G11" i="5"/>
  <c r="F11" i="5"/>
  <c r="D11" i="5"/>
  <c r="E11" i="5" s="1"/>
  <c r="C11" i="5"/>
  <c r="B11" i="5"/>
  <c r="H10" i="5"/>
  <c r="I10" i="5" s="1"/>
  <c r="G10" i="5"/>
  <c r="F10" i="5"/>
  <c r="D10" i="5"/>
  <c r="E10" i="5" s="1"/>
  <c r="C10" i="5"/>
  <c r="B10" i="5"/>
  <c r="H9" i="5"/>
  <c r="I9" i="5" s="1"/>
  <c r="G9" i="5"/>
  <c r="F9" i="5"/>
  <c r="D9" i="5"/>
  <c r="E9" i="5" s="1"/>
  <c r="C9" i="5"/>
  <c r="B9" i="5"/>
  <c r="H8" i="5"/>
  <c r="I8" i="5" s="1"/>
  <c r="G8" i="5"/>
  <c r="G26" i="5" s="1"/>
  <c r="F8" i="5"/>
  <c r="F26" i="5" s="1"/>
  <c r="D8" i="5"/>
  <c r="E8" i="5" s="1"/>
  <c r="C8" i="5"/>
  <c r="C26" i="5" s="1"/>
  <c r="C33" i="5" s="1"/>
  <c r="C41" i="5" s="1"/>
  <c r="C42" i="5" s="1"/>
  <c r="B8" i="5"/>
  <c r="B26" i="5" s="1"/>
  <c r="B33" i="5" s="1"/>
  <c r="B41" i="5" s="1"/>
  <c r="B42" i="5" s="1"/>
  <c r="A3" i="5"/>
  <c r="S36" i="1"/>
  <c r="C36" i="1" s="1"/>
  <c r="B36" i="1"/>
  <c r="AP34" i="1"/>
  <c r="AN34" i="1"/>
  <c r="AL34" i="1"/>
  <c r="AH34" i="1"/>
  <c r="AF34" i="1"/>
  <c r="AD34" i="1"/>
  <c r="Z34" i="1"/>
  <c r="X34" i="1"/>
  <c r="V34" i="1"/>
  <c r="R34" i="1"/>
  <c r="N34" i="1"/>
  <c r="J34" i="1"/>
  <c r="AR33" i="1"/>
  <c r="AS33" i="1" s="1"/>
  <c r="AQ33" i="1"/>
  <c r="AN33" i="1"/>
  <c r="AO33" i="1" s="1"/>
  <c r="AM33" i="1"/>
  <c r="AJ33" i="1"/>
  <c r="AK33" i="1" s="1"/>
  <c r="AI33" i="1"/>
  <c r="AG33" i="1"/>
  <c r="AF33" i="1"/>
  <c r="AE33" i="1"/>
  <c r="AB33" i="1"/>
  <c r="AC33" i="1" s="1"/>
  <c r="AA33" i="1"/>
  <c r="X33" i="1"/>
  <c r="W33" i="1"/>
  <c r="Y33" i="1" s="1"/>
  <c r="U33" i="1"/>
  <c r="T33" i="1"/>
  <c r="S33" i="1"/>
  <c r="P33" i="1"/>
  <c r="Q33" i="1" s="1"/>
  <c r="O33" i="1"/>
  <c r="L33" i="1"/>
  <c r="F33" i="1" s="1"/>
  <c r="I33" i="1" s="1"/>
  <c r="K33" i="1"/>
  <c r="G33" i="1"/>
  <c r="D33" i="1"/>
  <c r="E33" i="1" s="1"/>
  <c r="C33" i="1"/>
  <c r="B33" i="1"/>
  <c r="AR32" i="1"/>
  <c r="AS32" i="1" s="1"/>
  <c r="AQ32" i="1"/>
  <c r="AQ34" i="1" s="1"/>
  <c r="AO32" i="1"/>
  <c r="AN32" i="1"/>
  <c r="AM32" i="1"/>
  <c r="AM34" i="1" s="1"/>
  <c r="AK32" i="1"/>
  <c r="AJ32" i="1"/>
  <c r="AJ34" i="1" s="1"/>
  <c r="AK34" i="1" s="1"/>
  <c r="AI32" i="1"/>
  <c r="AI34" i="1" s="1"/>
  <c r="AF32" i="1"/>
  <c r="AG32" i="1" s="1"/>
  <c r="AE32" i="1"/>
  <c r="AE34" i="1" s="1"/>
  <c r="AB32" i="1"/>
  <c r="AB34" i="1" s="1"/>
  <c r="AC34" i="1" s="1"/>
  <c r="AA32" i="1"/>
  <c r="AA34" i="1" s="1"/>
  <c r="Y32" i="1"/>
  <c r="X32" i="1"/>
  <c r="W32" i="1"/>
  <c r="W34" i="1" s="1"/>
  <c r="T32" i="1"/>
  <c r="T34" i="1" s="1"/>
  <c r="S32" i="1"/>
  <c r="S34" i="1" s="1"/>
  <c r="P32" i="1"/>
  <c r="P34" i="1" s="1"/>
  <c r="Q34" i="1" s="1"/>
  <c r="O32" i="1"/>
  <c r="O34" i="1" s="1"/>
  <c r="L32" i="1"/>
  <c r="M32" i="1" s="1"/>
  <c r="K32" i="1"/>
  <c r="C32" i="1" s="1"/>
  <c r="G32" i="1"/>
  <c r="G34" i="1" s="1"/>
  <c r="F32" i="1"/>
  <c r="D32" i="1"/>
  <c r="D34" i="1" s="1"/>
  <c r="B32" i="1"/>
  <c r="B34" i="1" s="1"/>
  <c r="AP30" i="1"/>
  <c r="AP38" i="1" s="1"/>
  <c r="AL30" i="1"/>
  <c r="AL38" i="1" s="1"/>
  <c r="AH30" i="1"/>
  <c r="AH38" i="1" s="1"/>
  <c r="AD30" i="1"/>
  <c r="AD38" i="1" s="1"/>
  <c r="Z30" i="1"/>
  <c r="Z38" i="1" s="1"/>
  <c r="V30" i="1"/>
  <c r="V38" i="1" s="1"/>
  <c r="R30" i="1"/>
  <c r="R38" i="1" s="1"/>
  <c r="N30" i="1"/>
  <c r="N38" i="1" s="1"/>
  <c r="J30" i="1"/>
  <c r="J38" i="1" s="1"/>
  <c r="AS29" i="1"/>
  <c r="AR29" i="1"/>
  <c r="AQ29" i="1"/>
  <c r="AO29" i="1"/>
  <c r="AN29" i="1"/>
  <c r="AM29" i="1"/>
  <c r="AJ29" i="1"/>
  <c r="AK29" i="1" s="1"/>
  <c r="AI29" i="1"/>
  <c r="AF29" i="1"/>
  <c r="AG29" i="1" s="1"/>
  <c r="AE29" i="1"/>
  <c r="AC29" i="1"/>
  <c r="AB29" i="1"/>
  <c r="AA29" i="1"/>
  <c r="Y29" i="1"/>
  <c r="X29" i="1"/>
  <c r="W29" i="1"/>
  <c r="T29" i="1"/>
  <c r="U29" i="1" s="1"/>
  <c r="S29" i="1"/>
  <c r="P29" i="1"/>
  <c r="Q29" i="1" s="1"/>
  <c r="O29" i="1"/>
  <c r="C29" i="1" s="1"/>
  <c r="E29" i="1" s="1"/>
  <c r="M29" i="1"/>
  <c r="L29" i="1"/>
  <c r="K29" i="1"/>
  <c r="G29" i="1"/>
  <c r="D29" i="1"/>
  <c r="B29" i="1"/>
  <c r="AS28" i="1"/>
  <c r="AR28" i="1"/>
  <c r="AQ28" i="1"/>
  <c r="AN28" i="1"/>
  <c r="AO28" i="1" s="1"/>
  <c r="AM28" i="1"/>
  <c r="AJ28" i="1"/>
  <c r="AK28" i="1" s="1"/>
  <c r="AI28" i="1"/>
  <c r="AG28" i="1"/>
  <c r="AF28" i="1"/>
  <c r="AE28" i="1"/>
  <c r="AC28" i="1"/>
  <c r="AB28" i="1"/>
  <c r="AA28" i="1"/>
  <c r="X28" i="1"/>
  <c r="Y28" i="1" s="1"/>
  <c r="W28" i="1"/>
  <c r="T28" i="1"/>
  <c r="S28" i="1"/>
  <c r="C28" i="1" s="1"/>
  <c r="Q28" i="1"/>
  <c r="P28" i="1"/>
  <c r="O28" i="1"/>
  <c r="M28" i="1"/>
  <c r="L28" i="1"/>
  <c r="F28" i="1" s="1"/>
  <c r="K28" i="1"/>
  <c r="G28" i="1"/>
  <c r="D28" i="1"/>
  <c r="E28" i="1" s="1"/>
  <c r="B28" i="1"/>
  <c r="AR27" i="1"/>
  <c r="AS27" i="1" s="1"/>
  <c r="AQ27" i="1"/>
  <c r="AN27" i="1"/>
  <c r="AO27" i="1" s="1"/>
  <c r="AM27" i="1"/>
  <c r="AK27" i="1"/>
  <c r="AJ27" i="1"/>
  <c r="AI27" i="1"/>
  <c r="AG27" i="1"/>
  <c r="AF27" i="1"/>
  <c r="AE27" i="1"/>
  <c r="AB27" i="1"/>
  <c r="AC27" i="1" s="1"/>
  <c r="AA27" i="1"/>
  <c r="X27" i="1"/>
  <c r="W27" i="1"/>
  <c r="C27" i="1" s="1"/>
  <c r="E27" i="1" s="1"/>
  <c r="U27" i="1"/>
  <c r="T27" i="1"/>
  <c r="S27" i="1"/>
  <c r="Q27" i="1"/>
  <c r="P27" i="1"/>
  <c r="O27" i="1"/>
  <c r="L27" i="1"/>
  <c r="F27" i="1" s="1"/>
  <c r="I27" i="1" s="1"/>
  <c r="K27" i="1"/>
  <c r="G27" i="1"/>
  <c r="D27" i="1"/>
  <c r="B27" i="1"/>
  <c r="AR26" i="1"/>
  <c r="AS26" i="1" s="1"/>
  <c r="AQ26" i="1"/>
  <c r="AO26" i="1"/>
  <c r="AN26" i="1"/>
  <c r="AM26" i="1"/>
  <c r="AK26" i="1"/>
  <c r="AJ26" i="1"/>
  <c r="AI26" i="1"/>
  <c r="AF26" i="1"/>
  <c r="AG26" i="1" s="1"/>
  <c r="AE26" i="1"/>
  <c r="AB26" i="1"/>
  <c r="AA26" i="1"/>
  <c r="AC26" i="1" s="1"/>
  <c r="Y26" i="1"/>
  <c r="X26" i="1"/>
  <c r="W26" i="1"/>
  <c r="U26" i="1"/>
  <c r="T26" i="1"/>
  <c r="S26" i="1"/>
  <c r="P26" i="1"/>
  <c r="Q26" i="1" s="1"/>
  <c r="O26" i="1"/>
  <c r="L26" i="1"/>
  <c r="M26" i="1" s="1"/>
  <c r="K26" i="1"/>
  <c r="C26" i="1" s="1"/>
  <c r="E26" i="1" s="1"/>
  <c r="G26" i="1"/>
  <c r="F26" i="1"/>
  <c r="I26" i="1" s="1"/>
  <c r="D26" i="1"/>
  <c r="B26" i="1"/>
  <c r="AS25" i="1"/>
  <c r="AR25" i="1"/>
  <c r="AQ25" i="1"/>
  <c r="AO25" i="1"/>
  <c r="AN25" i="1"/>
  <c r="AM25" i="1"/>
  <c r="AJ25" i="1"/>
  <c r="AK25" i="1" s="1"/>
  <c r="AI25" i="1"/>
  <c r="AF25" i="1"/>
  <c r="AE25" i="1"/>
  <c r="AG25" i="1" s="1"/>
  <c r="AC25" i="1"/>
  <c r="AB25" i="1"/>
  <c r="AA25" i="1"/>
  <c r="Y25" i="1"/>
  <c r="X25" i="1"/>
  <c r="W25" i="1"/>
  <c r="T25" i="1"/>
  <c r="U25" i="1" s="1"/>
  <c r="S25" i="1"/>
  <c r="P25" i="1"/>
  <c r="Q25" i="1" s="1"/>
  <c r="O25" i="1"/>
  <c r="C25" i="1" s="1"/>
  <c r="E25" i="1" s="1"/>
  <c r="M25" i="1"/>
  <c r="L25" i="1"/>
  <c r="F25" i="1" s="1"/>
  <c r="K25" i="1"/>
  <c r="G25" i="1"/>
  <c r="D25" i="1"/>
  <c r="B25" i="1"/>
  <c r="AS24" i="1"/>
  <c r="AR24" i="1"/>
  <c r="AQ24" i="1"/>
  <c r="AN24" i="1"/>
  <c r="AO24" i="1" s="1"/>
  <c r="AM24" i="1"/>
  <c r="AJ24" i="1"/>
  <c r="AK24" i="1" s="1"/>
  <c r="AI24" i="1"/>
  <c r="AG24" i="1"/>
  <c r="AF24" i="1"/>
  <c r="AE24" i="1"/>
  <c r="AC24" i="1"/>
  <c r="AB24" i="1"/>
  <c r="AA24" i="1"/>
  <c r="X24" i="1"/>
  <c r="Y24" i="1" s="1"/>
  <c r="W24" i="1"/>
  <c r="T24" i="1"/>
  <c r="U24" i="1" s="1"/>
  <c r="S24" i="1"/>
  <c r="C24" i="1" s="1"/>
  <c r="Q24" i="1"/>
  <c r="P24" i="1"/>
  <c r="O24" i="1"/>
  <c r="M24" i="1"/>
  <c r="L24" i="1"/>
  <c r="F24" i="1" s="1"/>
  <c r="K24" i="1"/>
  <c r="G24" i="1"/>
  <c r="D24" i="1"/>
  <c r="E24" i="1" s="1"/>
  <c r="B24" i="1"/>
  <c r="AR23" i="1"/>
  <c r="AS23" i="1" s="1"/>
  <c r="AQ23" i="1"/>
  <c r="AN23" i="1"/>
  <c r="AO23" i="1" s="1"/>
  <c r="AM23" i="1"/>
  <c r="C23" i="1" s="1"/>
  <c r="AK23" i="1"/>
  <c r="AJ23" i="1"/>
  <c r="AI23" i="1"/>
  <c r="AG23" i="1"/>
  <c r="AF23" i="1"/>
  <c r="AE23" i="1"/>
  <c r="AB23" i="1"/>
  <c r="AC23" i="1" s="1"/>
  <c r="AA23" i="1"/>
  <c r="X23" i="1"/>
  <c r="Y23" i="1" s="1"/>
  <c r="W23" i="1"/>
  <c r="U23" i="1"/>
  <c r="T23" i="1"/>
  <c r="S23" i="1"/>
  <c r="Q23" i="1"/>
  <c r="P23" i="1"/>
  <c r="O23" i="1"/>
  <c r="L23" i="1"/>
  <c r="F23" i="1" s="1"/>
  <c r="I23" i="1" s="1"/>
  <c r="K23" i="1"/>
  <c r="G23" i="1"/>
  <c r="D23" i="1"/>
  <c r="B23" i="1"/>
  <c r="AR22" i="1"/>
  <c r="AS22" i="1" s="1"/>
  <c r="AQ22" i="1"/>
  <c r="AO22" i="1"/>
  <c r="AN22" i="1"/>
  <c r="AM22" i="1"/>
  <c r="AK22" i="1"/>
  <c r="AJ22" i="1"/>
  <c r="AI22" i="1"/>
  <c r="AF22" i="1"/>
  <c r="F22" i="1" s="1"/>
  <c r="I22" i="1" s="1"/>
  <c r="AE22" i="1"/>
  <c r="AB22" i="1"/>
  <c r="AC22" i="1" s="1"/>
  <c r="AA22" i="1"/>
  <c r="Y22" i="1"/>
  <c r="X22" i="1"/>
  <c r="W22" i="1"/>
  <c r="U22" i="1"/>
  <c r="T22" i="1"/>
  <c r="S22" i="1"/>
  <c r="P22" i="1"/>
  <c r="Q22" i="1" s="1"/>
  <c r="O22" i="1"/>
  <c r="L22" i="1"/>
  <c r="M22" i="1" s="1"/>
  <c r="K22" i="1"/>
  <c r="C22" i="1" s="1"/>
  <c r="E22" i="1" s="1"/>
  <c r="G22" i="1"/>
  <c r="D22" i="1"/>
  <c r="B22" i="1"/>
  <c r="AS21" i="1"/>
  <c r="AR21" i="1"/>
  <c r="AQ21" i="1"/>
  <c r="AO21" i="1"/>
  <c r="AN21" i="1"/>
  <c r="AM21" i="1"/>
  <c r="AJ21" i="1"/>
  <c r="AK21" i="1" s="1"/>
  <c r="AI21" i="1"/>
  <c r="AF21" i="1"/>
  <c r="AG21" i="1" s="1"/>
  <c r="AE21" i="1"/>
  <c r="AC21" i="1"/>
  <c r="AB21" i="1"/>
  <c r="AA21" i="1"/>
  <c r="Y21" i="1"/>
  <c r="X21" i="1"/>
  <c r="W21" i="1"/>
  <c r="T21" i="1"/>
  <c r="U21" i="1" s="1"/>
  <c r="S21" i="1"/>
  <c r="P21" i="1"/>
  <c r="Q21" i="1" s="1"/>
  <c r="O21" i="1"/>
  <c r="M21" i="1"/>
  <c r="L21" i="1"/>
  <c r="K21" i="1"/>
  <c r="C21" i="1" s="1"/>
  <c r="E21" i="1" s="1"/>
  <c r="G21" i="1"/>
  <c r="D21" i="1"/>
  <c r="B21" i="1"/>
  <c r="AS20" i="1"/>
  <c r="AR20" i="1"/>
  <c r="AQ20" i="1"/>
  <c r="AN20" i="1"/>
  <c r="AO20" i="1" s="1"/>
  <c r="AM20" i="1"/>
  <c r="AJ20" i="1"/>
  <c r="AK20" i="1" s="1"/>
  <c r="AI20" i="1"/>
  <c r="AG20" i="1"/>
  <c r="AF20" i="1"/>
  <c r="AE20" i="1"/>
  <c r="AC20" i="1"/>
  <c r="AB20" i="1"/>
  <c r="AA20" i="1"/>
  <c r="X20" i="1"/>
  <c r="Y20" i="1" s="1"/>
  <c r="W20" i="1"/>
  <c r="T20" i="1"/>
  <c r="U20" i="1" s="1"/>
  <c r="S20" i="1"/>
  <c r="C20" i="1" s="1"/>
  <c r="Q20" i="1"/>
  <c r="P20" i="1"/>
  <c r="O20" i="1"/>
  <c r="M20" i="1"/>
  <c r="L20" i="1"/>
  <c r="F20" i="1" s="1"/>
  <c r="K20" i="1"/>
  <c r="G20" i="1"/>
  <c r="D20" i="1"/>
  <c r="E20" i="1" s="1"/>
  <c r="B20" i="1"/>
  <c r="AR19" i="1"/>
  <c r="AS19" i="1" s="1"/>
  <c r="AQ19" i="1"/>
  <c r="AN19" i="1"/>
  <c r="AO19" i="1" s="1"/>
  <c r="AM19" i="1"/>
  <c r="AK19" i="1"/>
  <c r="AJ19" i="1"/>
  <c r="AI19" i="1"/>
  <c r="AG19" i="1"/>
  <c r="AF19" i="1"/>
  <c r="AE19" i="1"/>
  <c r="AB19" i="1"/>
  <c r="AC19" i="1" s="1"/>
  <c r="AA19" i="1"/>
  <c r="X19" i="1"/>
  <c r="W19" i="1"/>
  <c r="Y19" i="1" s="1"/>
  <c r="U19" i="1"/>
  <c r="T19" i="1"/>
  <c r="S19" i="1"/>
  <c r="Q19" i="1"/>
  <c r="P19" i="1"/>
  <c r="O19" i="1"/>
  <c r="L19" i="1"/>
  <c r="F19" i="1" s="1"/>
  <c r="K19" i="1"/>
  <c r="G19" i="1"/>
  <c r="H19" i="1" s="1"/>
  <c r="D19" i="1"/>
  <c r="B19" i="1"/>
  <c r="AR18" i="1"/>
  <c r="AQ18" i="1"/>
  <c r="AS18" i="1" s="1"/>
  <c r="AO18" i="1"/>
  <c r="AN18" i="1"/>
  <c r="AM18" i="1"/>
  <c r="AK18" i="1"/>
  <c r="AJ18" i="1"/>
  <c r="AI18" i="1"/>
  <c r="AF18" i="1"/>
  <c r="AG18" i="1" s="1"/>
  <c r="AE18" i="1"/>
  <c r="AB18" i="1"/>
  <c r="AA18" i="1"/>
  <c r="AC18" i="1" s="1"/>
  <c r="Y18" i="1"/>
  <c r="X18" i="1"/>
  <c r="W18" i="1"/>
  <c r="U18" i="1"/>
  <c r="T18" i="1"/>
  <c r="S18" i="1"/>
  <c r="P18" i="1"/>
  <c r="Q18" i="1" s="1"/>
  <c r="O18" i="1"/>
  <c r="L18" i="1"/>
  <c r="M18" i="1" s="1"/>
  <c r="K18" i="1"/>
  <c r="C18" i="1" s="1"/>
  <c r="E18" i="1" s="1"/>
  <c r="G18" i="1"/>
  <c r="F18" i="1"/>
  <c r="D18" i="1"/>
  <c r="B18" i="1"/>
  <c r="AS17" i="1"/>
  <c r="AR17" i="1"/>
  <c r="AQ17" i="1"/>
  <c r="AO17" i="1"/>
  <c r="AN17" i="1"/>
  <c r="AM17" i="1"/>
  <c r="AJ17" i="1"/>
  <c r="AK17" i="1" s="1"/>
  <c r="AI17" i="1"/>
  <c r="AF17" i="1"/>
  <c r="AE17" i="1"/>
  <c r="AG17" i="1" s="1"/>
  <c r="AC17" i="1"/>
  <c r="AB17" i="1"/>
  <c r="AA17" i="1"/>
  <c r="Y17" i="1"/>
  <c r="X17" i="1"/>
  <c r="W17" i="1"/>
  <c r="T17" i="1"/>
  <c r="U17" i="1" s="1"/>
  <c r="S17" i="1"/>
  <c r="P17" i="1"/>
  <c r="O17" i="1"/>
  <c r="Q17" i="1" s="1"/>
  <c r="M17" i="1"/>
  <c r="L17" i="1"/>
  <c r="F17" i="1" s="1"/>
  <c r="K17" i="1"/>
  <c r="G17" i="1"/>
  <c r="D17" i="1"/>
  <c r="B17" i="1"/>
  <c r="AS16" i="1"/>
  <c r="AR16" i="1"/>
  <c r="AQ16" i="1"/>
  <c r="AN16" i="1"/>
  <c r="AO16" i="1" s="1"/>
  <c r="AM16" i="1"/>
  <c r="AJ16" i="1"/>
  <c r="AK16" i="1" s="1"/>
  <c r="AI16" i="1"/>
  <c r="AG16" i="1"/>
  <c r="AF16" i="1"/>
  <c r="AE16" i="1"/>
  <c r="AC16" i="1"/>
  <c r="AB16" i="1"/>
  <c r="AA16" i="1"/>
  <c r="X16" i="1"/>
  <c r="Y16" i="1" s="1"/>
  <c r="W16" i="1"/>
  <c r="T16" i="1"/>
  <c r="U16" i="1" s="1"/>
  <c r="S16" i="1"/>
  <c r="C16" i="1" s="1"/>
  <c r="Q16" i="1"/>
  <c r="P16" i="1"/>
  <c r="O16" i="1"/>
  <c r="M16" i="1"/>
  <c r="L16" i="1"/>
  <c r="F16" i="1" s="1"/>
  <c r="K16" i="1"/>
  <c r="G16" i="1"/>
  <c r="D16" i="1"/>
  <c r="E16" i="1" s="1"/>
  <c r="B16" i="1"/>
  <c r="AR15" i="1"/>
  <c r="AS15" i="1" s="1"/>
  <c r="AQ15" i="1"/>
  <c r="AN15" i="1"/>
  <c r="AO15" i="1" s="1"/>
  <c r="AM15" i="1"/>
  <c r="C15" i="1" s="1"/>
  <c r="E15" i="1" s="1"/>
  <c r="AK15" i="1"/>
  <c r="AJ15" i="1"/>
  <c r="AI15" i="1"/>
  <c r="AG15" i="1"/>
  <c r="AF15" i="1"/>
  <c r="AE15" i="1"/>
  <c r="AB15" i="1"/>
  <c r="AC15" i="1" s="1"/>
  <c r="AA15" i="1"/>
  <c r="X15" i="1"/>
  <c r="W15" i="1"/>
  <c r="Y15" i="1" s="1"/>
  <c r="U15" i="1"/>
  <c r="T15" i="1"/>
  <c r="S15" i="1"/>
  <c r="Q15" i="1"/>
  <c r="P15" i="1"/>
  <c r="O15" i="1"/>
  <c r="L15" i="1"/>
  <c r="F15" i="1" s="1"/>
  <c r="I15" i="1" s="1"/>
  <c r="K15" i="1"/>
  <c r="G15" i="1"/>
  <c r="D15" i="1"/>
  <c r="B15" i="1"/>
  <c r="AR14" i="1"/>
  <c r="AS14" i="1" s="1"/>
  <c r="AQ14" i="1"/>
  <c r="AO14" i="1"/>
  <c r="AN14" i="1"/>
  <c r="AM14" i="1"/>
  <c r="AK14" i="1"/>
  <c r="AJ14" i="1"/>
  <c r="AI14" i="1"/>
  <c r="AF14" i="1"/>
  <c r="F14" i="1" s="1"/>
  <c r="AE14" i="1"/>
  <c r="AB14" i="1"/>
  <c r="AA14" i="1"/>
  <c r="AC14" i="1" s="1"/>
  <c r="Y14" i="1"/>
  <c r="X14" i="1"/>
  <c r="W14" i="1"/>
  <c r="U14" i="1"/>
  <c r="T14" i="1"/>
  <c r="S14" i="1"/>
  <c r="P14" i="1"/>
  <c r="Q14" i="1" s="1"/>
  <c r="O14" i="1"/>
  <c r="L14" i="1"/>
  <c r="M14" i="1" s="1"/>
  <c r="K14" i="1"/>
  <c r="C14" i="1" s="1"/>
  <c r="E14" i="1" s="1"/>
  <c r="G14" i="1"/>
  <c r="D14" i="1"/>
  <c r="B14" i="1"/>
  <c r="B30" i="1" s="1"/>
  <c r="B38" i="1" s="1"/>
  <c r="B39" i="1" s="1"/>
  <c r="AS13" i="1"/>
  <c r="AR13" i="1"/>
  <c r="AQ13" i="1"/>
  <c r="AO13" i="1"/>
  <c r="AN13" i="1"/>
  <c r="AM13" i="1"/>
  <c r="AJ13" i="1"/>
  <c r="AK13" i="1" s="1"/>
  <c r="AI13" i="1"/>
  <c r="AF13" i="1"/>
  <c r="AG13" i="1" s="1"/>
  <c r="AE13" i="1"/>
  <c r="AC13" i="1"/>
  <c r="AB13" i="1"/>
  <c r="AA13" i="1"/>
  <c r="Y13" i="1"/>
  <c r="X13" i="1"/>
  <c r="W13" i="1"/>
  <c r="T13" i="1"/>
  <c r="U13" i="1" s="1"/>
  <c r="S13" i="1"/>
  <c r="P13" i="1"/>
  <c r="Q13" i="1" s="1"/>
  <c r="O13" i="1"/>
  <c r="C13" i="1" s="1"/>
  <c r="E13" i="1" s="1"/>
  <c r="M13" i="1"/>
  <c r="L13" i="1"/>
  <c r="K13" i="1"/>
  <c r="G13" i="1"/>
  <c r="D13" i="1"/>
  <c r="B13" i="1"/>
  <c r="AS12" i="1"/>
  <c r="AR12" i="1"/>
  <c r="AR30" i="1" s="1"/>
  <c r="AQ12" i="1"/>
  <c r="AQ30" i="1" s="1"/>
  <c r="AN12" i="1"/>
  <c r="AN30" i="1" s="1"/>
  <c r="AM12" i="1"/>
  <c r="AM30" i="1" s="1"/>
  <c r="AM38" i="1" s="1"/>
  <c r="AJ12" i="1"/>
  <c r="AK12" i="1" s="1"/>
  <c r="AI12" i="1"/>
  <c r="AI30" i="1" s="1"/>
  <c r="AI38" i="1" s="1"/>
  <c r="AG12" i="1"/>
  <c r="AF12" i="1"/>
  <c r="AF30" i="1" s="1"/>
  <c r="AE12" i="1"/>
  <c r="AE30" i="1" s="1"/>
  <c r="AC12" i="1"/>
  <c r="AB12" i="1"/>
  <c r="AB30" i="1" s="1"/>
  <c r="AA12" i="1"/>
  <c r="AA30" i="1" s="1"/>
  <c r="AA38" i="1" s="1"/>
  <c r="X12" i="1"/>
  <c r="X30" i="1" s="1"/>
  <c r="W12" i="1"/>
  <c r="W30" i="1" s="1"/>
  <c r="W38" i="1" s="1"/>
  <c r="T12" i="1"/>
  <c r="T30" i="1" s="1"/>
  <c r="S12" i="1"/>
  <c r="C12" i="1" s="1"/>
  <c r="Q12" i="1"/>
  <c r="P12" i="1"/>
  <c r="P30" i="1" s="1"/>
  <c r="O12" i="1"/>
  <c r="O30" i="1" s="1"/>
  <c r="O38" i="1" s="1"/>
  <c r="M12" i="1"/>
  <c r="L12" i="1"/>
  <c r="F12" i="1" s="1"/>
  <c r="K12" i="1"/>
  <c r="K30" i="1" s="1"/>
  <c r="G12" i="1"/>
  <c r="G30" i="1" s="1"/>
  <c r="G38" i="1" s="1"/>
  <c r="D12" i="1"/>
  <c r="E12" i="1" s="1"/>
  <c r="B12" i="1"/>
  <c r="F3" i="1"/>
  <c r="IW39" i="2"/>
  <c r="IS39" i="2"/>
  <c r="GX39" i="2"/>
  <c r="EL39" i="2"/>
  <c r="IA37" i="2"/>
  <c r="HW37" i="2"/>
  <c r="HS37" i="2"/>
  <c r="HK37" i="2"/>
  <c r="GM37" i="2"/>
  <c r="GI37" i="2"/>
  <c r="FW37" i="2"/>
  <c r="FS37" i="2"/>
  <c r="FO37" i="2"/>
  <c r="FG37" i="2"/>
  <c r="EU37" i="2"/>
  <c r="EQ37" i="2"/>
  <c r="EM37" i="2"/>
  <c r="EA37" i="2"/>
  <c r="DS37" i="2"/>
  <c r="AI37" i="2"/>
  <c r="AE37" i="2"/>
  <c r="AA37" i="2"/>
  <c r="O37" i="2"/>
  <c r="D37" i="2"/>
  <c r="B37" i="2"/>
  <c r="KY35" i="2"/>
  <c r="KW35" i="2"/>
  <c r="KX35" i="2" s="1"/>
  <c r="KU35" i="2"/>
  <c r="KQ35" i="2"/>
  <c r="KM35" i="2"/>
  <c r="KI35" i="2"/>
  <c r="KE35" i="2"/>
  <c r="KA35" i="2"/>
  <c r="JW35" i="2"/>
  <c r="JS35" i="2"/>
  <c r="JO35" i="2"/>
  <c r="JK35" i="2"/>
  <c r="JG35" i="2"/>
  <c r="JC35" i="2"/>
  <c r="IX35" i="2"/>
  <c r="IW35" i="2"/>
  <c r="IT35" i="2"/>
  <c r="IS35" i="2"/>
  <c r="IP35" i="2"/>
  <c r="IL35" i="2"/>
  <c r="IH35" i="2"/>
  <c r="ID35" i="2"/>
  <c r="HZ35" i="2"/>
  <c r="HV35" i="2"/>
  <c r="HT35" i="2"/>
  <c r="HU35" i="2" s="1"/>
  <c r="HR35" i="2"/>
  <c r="HN35" i="2"/>
  <c r="HJ35" i="2"/>
  <c r="HF35" i="2"/>
  <c r="HB35" i="2"/>
  <c r="GX35" i="2"/>
  <c r="GT35" i="2"/>
  <c r="GP35" i="2"/>
  <c r="GL35" i="2"/>
  <c r="GH35" i="2"/>
  <c r="GD35" i="2"/>
  <c r="FZ35" i="2"/>
  <c r="FV35" i="2"/>
  <c r="FR35" i="2"/>
  <c r="FN35" i="2"/>
  <c r="FJ35" i="2"/>
  <c r="FH35" i="2"/>
  <c r="FI35" i="2" s="1"/>
  <c r="FF35" i="2"/>
  <c r="FB35" i="2"/>
  <c r="EX35" i="2"/>
  <c r="ET35" i="2"/>
  <c r="EP35" i="2"/>
  <c r="EL35" i="2"/>
  <c r="EH35" i="2"/>
  <c r="ED35" i="2"/>
  <c r="DZ35" i="2"/>
  <c r="DV35" i="2"/>
  <c r="DR35" i="2"/>
  <c r="DN35" i="2"/>
  <c r="DJ35" i="2"/>
  <c r="DF35" i="2"/>
  <c r="DB35" i="2"/>
  <c r="CX35" i="2"/>
  <c r="CV35" i="2"/>
  <c r="CW35" i="2" s="1"/>
  <c r="CT35" i="2"/>
  <c r="CP35" i="2"/>
  <c r="CL35" i="2"/>
  <c r="CH35" i="2"/>
  <c r="CD35" i="2"/>
  <c r="BZ35" i="2"/>
  <c r="BV35" i="2"/>
  <c r="BR35" i="2"/>
  <c r="BN35" i="2"/>
  <c r="BJ35" i="2"/>
  <c r="BF35" i="2"/>
  <c r="BB35" i="2"/>
  <c r="AX35" i="2"/>
  <c r="AT35" i="2"/>
  <c r="AP35" i="2"/>
  <c r="AL35" i="2"/>
  <c r="AH35" i="2"/>
  <c r="AD35" i="2"/>
  <c r="Z35" i="2"/>
  <c r="V35" i="2"/>
  <c r="R35" i="2"/>
  <c r="N35" i="2"/>
  <c r="J35" i="2"/>
  <c r="E35" i="2"/>
  <c r="LA34" i="2"/>
  <c r="LB34" i="2" s="1"/>
  <c r="KZ34" i="2"/>
  <c r="KW34" i="2"/>
  <c r="KV34" i="2"/>
  <c r="KS34" i="2"/>
  <c r="KT34" i="2" s="1"/>
  <c r="KR34" i="2"/>
  <c r="KO34" i="2"/>
  <c r="KP34" i="2" s="1"/>
  <c r="KN34" i="2"/>
  <c r="KL34" i="2"/>
  <c r="KK34" i="2"/>
  <c r="KJ34" i="2"/>
  <c r="KG34" i="2"/>
  <c r="KH34" i="2" s="1"/>
  <c r="KF34" i="2"/>
  <c r="KC34" i="2"/>
  <c r="KB34" i="2"/>
  <c r="KD34" i="2" s="1"/>
  <c r="JZ34" i="2"/>
  <c r="JY34" i="2"/>
  <c r="JX34" i="2"/>
  <c r="JU34" i="2"/>
  <c r="JV34" i="2" s="1"/>
  <c r="JT34" i="2"/>
  <c r="JQ34" i="2"/>
  <c r="JR34" i="2" s="1"/>
  <c r="JP34" i="2"/>
  <c r="JM34" i="2"/>
  <c r="JN34" i="2" s="1"/>
  <c r="JL34" i="2"/>
  <c r="JI34" i="2"/>
  <c r="JJ34" i="2" s="1"/>
  <c r="JH34" i="2"/>
  <c r="JE34" i="2"/>
  <c r="JF34" i="2" s="1"/>
  <c r="JD34" i="2"/>
  <c r="JA34" i="2"/>
  <c r="IZ34" i="2"/>
  <c r="IY34" i="2"/>
  <c r="IW34" i="2"/>
  <c r="IV34" i="2"/>
  <c r="IU34" i="2"/>
  <c r="IS34" i="2"/>
  <c r="IR34" i="2"/>
  <c r="IQ34" i="2"/>
  <c r="IN34" i="2"/>
  <c r="IO34" i="2" s="1"/>
  <c r="IM34" i="2"/>
  <c r="IJ34" i="2"/>
  <c r="IK34" i="2" s="1"/>
  <c r="II34" i="2"/>
  <c r="IF34" i="2"/>
  <c r="IG34" i="2" s="1"/>
  <c r="IE34" i="2"/>
  <c r="IB34" i="2"/>
  <c r="IC34" i="2" s="1"/>
  <c r="IA34" i="2"/>
  <c r="HY34" i="2"/>
  <c r="HX34" i="2"/>
  <c r="HW34" i="2"/>
  <c r="HU34" i="2"/>
  <c r="HT34" i="2"/>
  <c r="HS34" i="2"/>
  <c r="HP34" i="2"/>
  <c r="HO34" i="2"/>
  <c r="HQ34" i="2" s="1"/>
  <c r="HM34" i="2"/>
  <c r="HL34" i="2"/>
  <c r="HK34" i="2"/>
  <c r="HH34" i="2"/>
  <c r="HI34" i="2" s="1"/>
  <c r="HG34" i="2"/>
  <c r="HD34" i="2"/>
  <c r="HC34" i="2"/>
  <c r="GZ34" i="2"/>
  <c r="HA34" i="2" s="1"/>
  <c r="GY34" i="2"/>
  <c r="GV34" i="2"/>
  <c r="GW34" i="2" s="1"/>
  <c r="GU34" i="2"/>
  <c r="GS34" i="2"/>
  <c r="GR34" i="2"/>
  <c r="GQ34" i="2"/>
  <c r="GO34" i="2"/>
  <c r="GN34" i="2"/>
  <c r="GM34" i="2"/>
  <c r="GJ34" i="2"/>
  <c r="GI34" i="2"/>
  <c r="GK34" i="2" s="1"/>
  <c r="GG34" i="2"/>
  <c r="GF34" i="2"/>
  <c r="GE34" i="2"/>
  <c r="GB34" i="2"/>
  <c r="GC34" i="2" s="1"/>
  <c r="GA34" i="2"/>
  <c r="FX34" i="2"/>
  <c r="FY34" i="2" s="1"/>
  <c r="FW34" i="2"/>
  <c r="FT34" i="2"/>
  <c r="FU34" i="2" s="1"/>
  <c r="FS34" i="2"/>
  <c r="FP34" i="2"/>
  <c r="FQ34" i="2" s="1"/>
  <c r="FO34" i="2"/>
  <c r="FM34" i="2"/>
  <c r="FL34" i="2"/>
  <c r="FK34" i="2"/>
  <c r="FI34" i="2"/>
  <c r="FH34" i="2"/>
  <c r="FG34" i="2"/>
  <c r="FD34" i="2"/>
  <c r="FC34" i="2"/>
  <c r="FE34" i="2" s="1"/>
  <c r="EZ34" i="2"/>
  <c r="EY34" i="2"/>
  <c r="FA34" i="2" s="1"/>
  <c r="EV34" i="2"/>
  <c r="EU34" i="2"/>
  <c r="ER34" i="2"/>
  <c r="ES34" i="2" s="1"/>
  <c r="EQ34" i="2"/>
  <c r="EN34" i="2"/>
  <c r="EM34" i="2"/>
  <c r="EJ34" i="2"/>
  <c r="EK34" i="2" s="1"/>
  <c r="EI34" i="2"/>
  <c r="EG34" i="2"/>
  <c r="EF34" i="2"/>
  <c r="EE34" i="2"/>
  <c r="EB34" i="2"/>
  <c r="EC34" i="2" s="1"/>
  <c r="EA34" i="2"/>
  <c r="DY34" i="2"/>
  <c r="DX34" i="2"/>
  <c r="DW34" i="2"/>
  <c r="DU34" i="2"/>
  <c r="DT34" i="2"/>
  <c r="DS34" i="2"/>
  <c r="DP34" i="2"/>
  <c r="DO34" i="2"/>
  <c r="DL34" i="2"/>
  <c r="DM34" i="2" s="1"/>
  <c r="DK34" i="2"/>
  <c r="DH34" i="2"/>
  <c r="DI34" i="2" s="1"/>
  <c r="DG34" i="2"/>
  <c r="DD34" i="2"/>
  <c r="DE34" i="2" s="1"/>
  <c r="DC34" i="2"/>
  <c r="DA34" i="2"/>
  <c r="CZ34" i="2"/>
  <c r="CY34" i="2"/>
  <c r="CV34" i="2"/>
  <c r="CW34" i="2" s="1"/>
  <c r="CU34" i="2"/>
  <c r="CS34" i="2"/>
  <c r="CR34" i="2"/>
  <c r="CQ34" i="2"/>
  <c r="CO34" i="2"/>
  <c r="CN34" i="2"/>
  <c r="CM34" i="2"/>
  <c r="CJ34" i="2"/>
  <c r="CI34" i="2"/>
  <c r="CK34" i="2" s="1"/>
  <c r="CF34" i="2"/>
  <c r="CG34" i="2" s="1"/>
  <c r="CE34" i="2"/>
  <c r="CB34" i="2"/>
  <c r="CC34" i="2" s="1"/>
  <c r="CA34" i="2"/>
  <c r="BX34" i="2"/>
  <c r="BY34" i="2" s="1"/>
  <c r="BW34" i="2"/>
  <c r="BU34" i="2"/>
  <c r="BT34" i="2"/>
  <c r="BS34" i="2"/>
  <c r="BP34" i="2"/>
  <c r="BQ34" i="2" s="1"/>
  <c r="BO34" i="2"/>
  <c r="BM34" i="2"/>
  <c r="BL34" i="2"/>
  <c r="BK34" i="2"/>
  <c r="BI34" i="2"/>
  <c r="BH34" i="2"/>
  <c r="BG34" i="2"/>
  <c r="BD34" i="2"/>
  <c r="BC34" i="2"/>
  <c r="BE34" i="2" s="1"/>
  <c r="AZ34" i="2"/>
  <c r="BA34" i="2" s="1"/>
  <c r="AY34" i="2"/>
  <c r="AV34" i="2"/>
  <c r="AW34" i="2" s="1"/>
  <c r="AU34" i="2"/>
  <c r="AR34" i="2"/>
  <c r="AS34" i="2" s="1"/>
  <c r="AQ34" i="2"/>
  <c r="AO34" i="2"/>
  <c r="AN34" i="2"/>
  <c r="AM34" i="2"/>
  <c r="AJ34" i="2"/>
  <c r="AK34" i="2" s="1"/>
  <c r="AI34" i="2"/>
  <c r="AG34" i="2"/>
  <c r="AF34" i="2"/>
  <c r="AE34" i="2"/>
  <c r="AC34" i="2"/>
  <c r="AB34" i="2"/>
  <c r="AA34" i="2"/>
  <c r="X34" i="2"/>
  <c r="W34" i="2"/>
  <c r="Y34" i="2" s="1"/>
  <c r="T34" i="2"/>
  <c r="U34" i="2" s="1"/>
  <c r="S34" i="2"/>
  <c r="P34" i="2"/>
  <c r="Q34" i="2" s="1"/>
  <c r="O34" i="2"/>
  <c r="L34" i="2"/>
  <c r="M34" i="2" s="1"/>
  <c r="K34" i="2"/>
  <c r="G34" i="2"/>
  <c r="E34" i="2"/>
  <c r="B34" i="2"/>
  <c r="LB33" i="2"/>
  <c r="LA33" i="2"/>
  <c r="LA35" i="2" s="1"/>
  <c r="LB35" i="2" s="1"/>
  <c r="KZ33" i="2"/>
  <c r="KZ35" i="2" s="1"/>
  <c r="KW33" i="2"/>
  <c r="KX33" i="2" s="1"/>
  <c r="KV33" i="2"/>
  <c r="KV35" i="2" s="1"/>
  <c r="KT33" i="2"/>
  <c r="KS33" i="2"/>
  <c r="KS35" i="2" s="1"/>
  <c r="KT35" i="2" s="1"/>
  <c r="KR33" i="2"/>
  <c r="KR35" i="2" s="1"/>
  <c r="KP33" i="2"/>
  <c r="KO33" i="2"/>
  <c r="KO35" i="2" s="1"/>
  <c r="KP35" i="2" s="1"/>
  <c r="KN33" i="2"/>
  <c r="KN35" i="2" s="1"/>
  <c r="KK33" i="2"/>
  <c r="KK35" i="2" s="1"/>
  <c r="KJ33" i="2"/>
  <c r="KH33" i="2"/>
  <c r="KG33" i="2"/>
  <c r="KG35" i="2" s="1"/>
  <c r="KH35" i="2" s="1"/>
  <c r="KF33" i="2"/>
  <c r="KF35" i="2" s="1"/>
  <c r="KC33" i="2"/>
  <c r="KC35" i="2" s="1"/>
  <c r="KB33" i="2"/>
  <c r="JY33" i="2"/>
  <c r="JX33" i="2"/>
  <c r="JX35" i="2" s="1"/>
  <c r="JV33" i="2"/>
  <c r="JU33" i="2"/>
  <c r="JU35" i="2" s="1"/>
  <c r="JV35" i="2" s="1"/>
  <c r="JT33" i="2"/>
  <c r="JT35" i="2" s="1"/>
  <c r="JQ33" i="2"/>
  <c r="JQ35" i="2" s="1"/>
  <c r="JR35" i="2" s="1"/>
  <c r="JP33" i="2"/>
  <c r="JP35" i="2" s="1"/>
  <c r="JN33" i="2"/>
  <c r="JM33" i="2"/>
  <c r="JM35" i="2" s="1"/>
  <c r="JN35" i="2" s="1"/>
  <c r="JL33" i="2"/>
  <c r="JL35" i="2" s="1"/>
  <c r="JJ33" i="2"/>
  <c r="JI33" i="2"/>
  <c r="JI35" i="2" s="1"/>
  <c r="JJ35" i="2" s="1"/>
  <c r="JH33" i="2"/>
  <c r="JH35" i="2" s="1"/>
  <c r="JE33" i="2"/>
  <c r="JE35" i="2" s="1"/>
  <c r="JD33" i="2"/>
  <c r="JA33" i="2"/>
  <c r="IZ33" i="2"/>
  <c r="IZ35" i="2" s="1"/>
  <c r="JA35" i="2" s="1"/>
  <c r="IY33" i="2"/>
  <c r="IY35" i="2" s="1"/>
  <c r="IW33" i="2"/>
  <c r="IV33" i="2"/>
  <c r="IV35" i="2" s="1"/>
  <c r="IU33" i="2"/>
  <c r="IU35" i="2" s="1"/>
  <c r="IS33" i="2"/>
  <c r="IR33" i="2"/>
  <c r="IR35" i="2" s="1"/>
  <c r="IQ33" i="2"/>
  <c r="IQ35" i="2" s="1"/>
  <c r="IN33" i="2"/>
  <c r="IN35" i="2" s="1"/>
  <c r="IO35" i="2" s="1"/>
  <c r="IM33" i="2"/>
  <c r="IM35" i="2" s="1"/>
  <c r="IJ33" i="2"/>
  <c r="IJ35" i="2" s="1"/>
  <c r="IK35" i="2" s="1"/>
  <c r="II33" i="2"/>
  <c r="II35" i="2" s="1"/>
  <c r="IG33" i="2"/>
  <c r="IF33" i="2"/>
  <c r="IF35" i="2" s="1"/>
  <c r="IG35" i="2" s="1"/>
  <c r="IE33" i="2"/>
  <c r="IE35" i="2" s="1"/>
  <c r="IC33" i="2"/>
  <c r="IB33" i="2"/>
  <c r="IB35" i="2" s="1"/>
  <c r="IC35" i="2" s="1"/>
  <c r="IA33" i="2"/>
  <c r="IA35" i="2" s="1"/>
  <c r="HX33" i="2"/>
  <c r="HX35" i="2" s="1"/>
  <c r="HW33" i="2"/>
  <c r="HU33" i="2"/>
  <c r="HT33" i="2"/>
  <c r="HS33" i="2"/>
  <c r="HS35" i="2" s="1"/>
  <c r="HP33" i="2"/>
  <c r="HP35" i="2" s="1"/>
  <c r="HO33" i="2"/>
  <c r="HO35" i="2" s="1"/>
  <c r="HL33" i="2"/>
  <c r="HK33" i="2"/>
  <c r="HK35" i="2" s="1"/>
  <c r="HH33" i="2"/>
  <c r="HH35" i="2" s="1"/>
  <c r="HI35" i="2" s="1"/>
  <c r="HG33" i="2"/>
  <c r="HG35" i="2" s="1"/>
  <c r="HD33" i="2"/>
  <c r="HE33" i="2" s="1"/>
  <c r="HC33" i="2"/>
  <c r="HC35" i="2" s="1"/>
  <c r="HA33" i="2"/>
  <c r="GZ33" i="2"/>
  <c r="GZ35" i="2" s="1"/>
  <c r="HA35" i="2" s="1"/>
  <c r="GY33" i="2"/>
  <c r="GY35" i="2" s="1"/>
  <c r="GW33" i="2"/>
  <c r="GV33" i="2"/>
  <c r="GV35" i="2" s="1"/>
  <c r="GW35" i="2" s="1"/>
  <c r="GU33" i="2"/>
  <c r="GU35" i="2" s="1"/>
  <c r="GR33" i="2"/>
  <c r="GR35" i="2" s="1"/>
  <c r="GQ33" i="2"/>
  <c r="GO33" i="2"/>
  <c r="GN33" i="2"/>
  <c r="GN35" i="2" s="1"/>
  <c r="GO35" i="2" s="1"/>
  <c r="GM33" i="2"/>
  <c r="GM35" i="2" s="1"/>
  <c r="GJ33" i="2"/>
  <c r="GJ35" i="2" s="1"/>
  <c r="GI33" i="2"/>
  <c r="GI35" i="2" s="1"/>
  <c r="GF33" i="2"/>
  <c r="GE33" i="2"/>
  <c r="GE35" i="2" s="1"/>
  <c r="GB33" i="2"/>
  <c r="GB35" i="2" s="1"/>
  <c r="GC35" i="2" s="1"/>
  <c r="GA33" i="2"/>
  <c r="GA35" i="2" s="1"/>
  <c r="FX33" i="2"/>
  <c r="FX35" i="2" s="1"/>
  <c r="FY35" i="2" s="1"/>
  <c r="FW33" i="2"/>
  <c r="FW35" i="2" s="1"/>
  <c r="FU33" i="2"/>
  <c r="FT33" i="2"/>
  <c r="FT35" i="2" s="1"/>
  <c r="FU35" i="2" s="1"/>
  <c r="FS33" i="2"/>
  <c r="FS35" i="2" s="1"/>
  <c r="FQ33" i="2"/>
  <c r="FP33" i="2"/>
  <c r="FP35" i="2" s="1"/>
  <c r="FQ35" i="2" s="1"/>
  <c r="FO33" i="2"/>
  <c r="FO35" i="2" s="1"/>
  <c r="FL33" i="2"/>
  <c r="FL35" i="2" s="1"/>
  <c r="FK33" i="2"/>
  <c r="FI33" i="2"/>
  <c r="FH33" i="2"/>
  <c r="FG33" i="2"/>
  <c r="FG35" i="2" s="1"/>
  <c r="FD33" i="2"/>
  <c r="FD35" i="2" s="1"/>
  <c r="FC33" i="2"/>
  <c r="FC35" i="2" s="1"/>
  <c r="EZ33" i="2"/>
  <c r="EY33" i="2"/>
  <c r="EV33" i="2"/>
  <c r="EV35" i="2" s="1"/>
  <c r="EW35" i="2" s="1"/>
  <c r="EU33" i="2"/>
  <c r="EU35" i="2" s="1"/>
  <c r="ER33" i="2"/>
  <c r="ES33" i="2" s="1"/>
  <c r="EQ33" i="2"/>
  <c r="EQ35" i="2" s="1"/>
  <c r="EO33" i="2"/>
  <c r="EN33" i="2"/>
  <c r="EN35" i="2" s="1"/>
  <c r="EO35" i="2" s="1"/>
  <c r="EM33" i="2"/>
  <c r="EM35" i="2" s="1"/>
  <c r="EK33" i="2"/>
  <c r="EJ33" i="2"/>
  <c r="EI33" i="2"/>
  <c r="EI35" i="2" s="1"/>
  <c r="EF33" i="2"/>
  <c r="EF35" i="2" s="1"/>
  <c r="EE33" i="2"/>
  <c r="EC33" i="2"/>
  <c r="EB33" i="2"/>
  <c r="EB35" i="2" s="1"/>
  <c r="EC35" i="2" s="1"/>
  <c r="EA33" i="2"/>
  <c r="EA35" i="2" s="1"/>
  <c r="DX33" i="2"/>
  <c r="DX35" i="2" s="1"/>
  <c r="DW33" i="2"/>
  <c r="DW35" i="2" s="1"/>
  <c r="DT33" i="2"/>
  <c r="DS33" i="2"/>
  <c r="DS35" i="2" s="1"/>
  <c r="DP33" i="2"/>
  <c r="DP35" i="2" s="1"/>
  <c r="DO33" i="2"/>
  <c r="DL33" i="2"/>
  <c r="DL35" i="2" s="1"/>
  <c r="DM35" i="2" s="1"/>
  <c r="DK33" i="2"/>
  <c r="DK35" i="2" s="1"/>
  <c r="DI33" i="2"/>
  <c r="DH33" i="2"/>
  <c r="DH35" i="2" s="1"/>
  <c r="DI35" i="2" s="1"/>
  <c r="DG33" i="2"/>
  <c r="DG35" i="2" s="1"/>
  <c r="DE33" i="2"/>
  <c r="DD33" i="2"/>
  <c r="DD35" i="2" s="1"/>
  <c r="DE35" i="2" s="1"/>
  <c r="DC33" i="2"/>
  <c r="DC35" i="2" s="1"/>
  <c r="CZ33" i="2"/>
  <c r="CZ35" i="2" s="1"/>
  <c r="CY33" i="2"/>
  <c r="CW33" i="2"/>
  <c r="CV33" i="2"/>
  <c r="CU33" i="2"/>
  <c r="CU35" i="2" s="1"/>
  <c r="CR33" i="2"/>
  <c r="CR35" i="2" s="1"/>
  <c r="CQ33" i="2"/>
  <c r="CQ35" i="2" s="1"/>
  <c r="CN33" i="2"/>
  <c r="CM33" i="2"/>
  <c r="CM35" i="2" s="1"/>
  <c r="CJ33" i="2"/>
  <c r="CJ35" i="2" s="1"/>
  <c r="CI33" i="2"/>
  <c r="CF33" i="2"/>
  <c r="CG33" i="2" s="1"/>
  <c r="CE33" i="2"/>
  <c r="CE35" i="2" s="1"/>
  <c r="CC33" i="2"/>
  <c r="CB33" i="2"/>
  <c r="CB35" i="2" s="1"/>
  <c r="CC35" i="2" s="1"/>
  <c r="CA33" i="2"/>
  <c r="CA35" i="2" s="1"/>
  <c r="BY33" i="2"/>
  <c r="BX33" i="2"/>
  <c r="BW33" i="2"/>
  <c r="BW35" i="2" s="1"/>
  <c r="BT33" i="2"/>
  <c r="BT35" i="2" s="1"/>
  <c r="BS33" i="2"/>
  <c r="BQ33" i="2"/>
  <c r="BP33" i="2"/>
  <c r="BP35" i="2" s="1"/>
  <c r="BQ35" i="2" s="1"/>
  <c r="BO33" i="2"/>
  <c r="BO35" i="2" s="1"/>
  <c r="BL33" i="2"/>
  <c r="BL35" i="2" s="1"/>
  <c r="BK33" i="2"/>
  <c r="BK35" i="2" s="1"/>
  <c r="BH33" i="2"/>
  <c r="BG33" i="2"/>
  <c r="BG35" i="2" s="1"/>
  <c r="BD33" i="2"/>
  <c r="BD35" i="2" s="1"/>
  <c r="BC33" i="2"/>
  <c r="AZ33" i="2"/>
  <c r="AZ35" i="2" s="1"/>
  <c r="BA35" i="2" s="1"/>
  <c r="AY33" i="2"/>
  <c r="AY35" i="2" s="1"/>
  <c r="AW33" i="2"/>
  <c r="AV33" i="2"/>
  <c r="AV35" i="2" s="1"/>
  <c r="AW35" i="2" s="1"/>
  <c r="AU33" i="2"/>
  <c r="AU35" i="2" s="1"/>
  <c r="AS33" i="2"/>
  <c r="AR33" i="2"/>
  <c r="AR35" i="2" s="1"/>
  <c r="AS35" i="2" s="1"/>
  <c r="AQ33" i="2"/>
  <c r="AQ35" i="2" s="1"/>
  <c r="AN33" i="2"/>
  <c r="AN35" i="2" s="1"/>
  <c r="AM33" i="2"/>
  <c r="AK33" i="2"/>
  <c r="AJ33" i="2"/>
  <c r="AJ35" i="2" s="1"/>
  <c r="AK35" i="2" s="1"/>
  <c r="AI33" i="2"/>
  <c r="AI35" i="2" s="1"/>
  <c r="AF33" i="2"/>
  <c r="AF35" i="2" s="1"/>
  <c r="AE33" i="2"/>
  <c r="AE35" i="2" s="1"/>
  <c r="AB33" i="2"/>
  <c r="AA33" i="2"/>
  <c r="AA35" i="2" s="1"/>
  <c r="X33" i="2"/>
  <c r="X35" i="2" s="1"/>
  <c r="W33" i="2"/>
  <c r="T33" i="2"/>
  <c r="T35" i="2" s="1"/>
  <c r="U35" i="2" s="1"/>
  <c r="S33" i="2"/>
  <c r="S35" i="2" s="1"/>
  <c r="Q33" i="2"/>
  <c r="P33" i="2"/>
  <c r="P35" i="2" s="1"/>
  <c r="Q35" i="2" s="1"/>
  <c r="O33" i="2"/>
  <c r="O35" i="2" s="1"/>
  <c r="M33" i="2"/>
  <c r="L33" i="2"/>
  <c r="L35" i="2" s="1"/>
  <c r="M35" i="2" s="1"/>
  <c r="K33" i="2"/>
  <c r="K35" i="2" s="1"/>
  <c r="G33" i="2"/>
  <c r="E33" i="2"/>
  <c r="B33" i="2"/>
  <c r="B35" i="2" s="1"/>
  <c r="KY31" i="2"/>
  <c r="KY39" i="2" s="1"/>
  <c r="KU31" i="2"/>
  <c r="KU39" i="2" s="1"/>
  <c r="KQ31" i="2"/>
  <c r="KQ39" i="2" s="1"/>
  <c r="KM31" i="2"/>
  <c r="KM39" i="2" s="1"/>
  <c r="KI31" i="2"/>
  <c r="KI39" i="2" s="1"/>
  <c r="KE31" i="2"/>
  <c r="KE39" i="2" s="1"/>
  <c r="KA31" i="2"/>
  <c r="KA39" i="2" s="1"/>
  <c r="JW31" i="2"/>
  <c r="JW39" i="2" s="1"/>
  <c r="JS31" i="2"/>
  <c r="JS39" i="2" s="1"/>
  <c r="JO31" i="2"/>
  <c r="JO39" i="2" s="1"/>
  <c r="JK31" i="2"/>
  <c r="JK39" i="2" s="1"/>
  <c r="JG31" i="2"/>
  <c r="JG39" i="2" s="1"/>
  <c r="JC31" i="2"/>
  <c r="JC39" i="2" s="1"/>
  <c r="IX31" i="2"/>
  <c r="IX39" i="2" s="1"/>
  <c r="IW31" i="2"/>
  <c r="IT31" i="2"/>
  <c r="IT39" i="2" s="1"/>
  <c r="IS31" i="2"/>
  <c r="IP31" i="2"/>
  <c r="IP39" i="2" s="1"/>
  <c r="IL31" i="2"/>
  <c r="IL39" i="2" s="1"/>
  <c r="IH31" i="2"/>
  <c r="IH39" i="2" s="1"/>
  <c r="ID31" i="2"/>
  <c r="ID39" i="2" s="1"/>
  <c r="HZ31" i="2"/>
  <c r="HZ39" i="2" s="1"/>
  <c r="HV31" i="2"/>
  <c r="HV39" i="2" s="1"/>
  <c r="HR31" i="2"/>
  <c r="HR39" i="2" s="1"/>
  <c r="HN31" i="2"/>
  <c r="HN39" i="2" s="1"/>
  <c r="HJ31" i="2"/>
  <c r="HJ39" i="2" s="1"/>
  <c r="HF31" i="2"/>
  <c r="HF39" i="2" s="1"/>
  <c r="HB31" i="2"/>
  <c r="HB39" i="2" s="1"/>
  <c r="GX31" i="2"/>
  <c r="GT31" i="2"/>
  <c r="GT39" i="2" s="1"/>
  <c r="GP31" i="2"/>
  <c r="GP39" i="2" s="1"/>
  <c r="GL31" i="2"/>
  <c r="GL39" i="2" s="1"/>
  <c r="GH31" i="2"/>
  <c r="GH39" i="2" s="1"/>
  <c r="GD31" i="2"/>
  <c r="GD39" i="2" s="1"/>
  <c r="FZ31" i="2"/>
  <c r="FZ39" i="2" s="1"/>
  <c r="FV31" i="2"/>
  <c r="FV39" i="2" s="1"/>
  <c r="FR31" i="2"/>
  <c r="FR39" i="2" s="1"/>
  <c r="FN31" i="2"/>
  <c r="FN39" i="2" s="1"/>
  <c r="FJ31" i="2"/>
  <c r="FJ39" i="2" s="1"/>
  <c r="FF31" i="2"/>
  <c r="FF39" i="2" s="1"/>
  <c r="FB31" i="2"/>
  <c r="FB39" i="2" s="1"/>
  <c r="EX31" i="2"/>
  <c r="EX39" i="2" s="1"/>
  <c r="ET31" i="2"/>
  <c r="ET39" i="2" s="1"/>
  <c r="EP31" i="2"/>
  <c r="EP39" i="2" s="1"/>
  <c r="EL31" i="2"/>
  <c r="EH31" i="2"/>
  <c r="EH39" i="2" s="1"/>
  <c r="ED31" i="2"/>
  <c r="ED39" i="2" s="1"/>
  <c r="DZ31" i="2"/>
  <c r="DZ39" i="2" s="1"/>
  <c r="DV31" i="2"/>
  <c r="DV39" i="2" s="1"/>
  <c r="DR31" i="2"/>
  <c r="DR39" i="2" s="1"/>
  <c r="DN31" i="2"/>
  <c r="DN39" i="2" s="1"/>
  <c r="DJ31" i="2"/>
  <c r="DJ39" i="2" s="1"/>
  <c r="DF31" i="2"/>
  <c r="DF39" i="2" s="1"/>
  <c r="DB31" i="2"/>
  <c r="DB39" i="2" s="1"/>
  <c r="CX31" i="2"/>
  <c r="CX39" i="2" s="1"/>
  <c r="CT31" i="2"/>
  <c r="CT39" i="2" s="1"/>
  <c r="CP31" i="2"/>
  <c r="CP39" i="2" s="1"/>
  <c r="CL31" i="2"/>
  <c r="CL39" i="2" s="1"/>
  <c r="CH31" i="2"/>
  <c r="CH39" i="2" s="1"/>
  <c r="CD31" i="2"/>
  <c r="CD39" i="2" s="1"/>
  <c r="BZ31" i="2"/>
  <c r="BZ39" i="2" s="1"/>
  <c r="BV31" i="2"/>
  <c r="BV39" i="2" s="1"/>
  <c r="BR31" i="2"/>
  <c r="BR39" i="2" s="1"/>
  <c r="BN31" i="2"/>
  <c r="BN39" i="2" s="1"/>
  <c r="BJ31" i="2"/>
  <c r="BJ39" i="2" s="1"/>
  <c r="BF31" i="2"/>
  <c r="BF39" i="2" s="1"/>
  <c r="BB31" i="2"/>
  <c r="BB39" i="2" s="1"/>
  <c r="AX31" i="2"/>
  <c r="AX39" i="2" s="1"/>
  <c r="AT31" i="2"/>
  <c r="AT39" i="2" s="1"/>
  <c r="AP31" i="2"/>
  <c r="AP39" i="2" s="1"/>
  <c r="AL31" i="2"/>
  <c r="AL39" i="2" s="1"/>
  <c r="AH31" i="2"/>
  <c r="AH39" i="2" s="1"/>
  <c r="AD31" i="2"/>
  <c r="AD39" i="2" s="1"/>
  <c r="Z31" i="2"/>
  <c r="Z39" i="2" s="1"/>
  <c r="V31" i="2"/>
  <c r="V39" i="2" s="1"/>
  <c r="R31" i="2"/>
  <c r="R39" i="2" s="1"/>
  <c r="N31" i="2"/>
  <c r="N39" i="2" s="1"/>
  <c r="J31" i="2"/>
  <c r="J39" i="2" s="1"/>
  <c r="LA30" i="2"/>
  <c r="KZ30" i="2"/>
  <c r="LB30" i="2" s="1"/>
  <c r="KX30" i="2"/>
  <c r="KW30" i="2"/>
  <c r="KV30" i="2"/>
  <c r="KS30" i="2"/>
  <c r="KT30" i="2" s="1"/>
  <c r="KR30" i="2"/>
  <c r="KO30" i="2"/>
  <c r="KP30" i="2" s="1"/>
  <c r="KN30" i="2"/>
  <c r="KK30" i="2"/>
  <c r="KL30" i="2" s="1"/>
  <c r="KJ30" i="2"/>
  <c r="KH30" i="2"/>
  <c r="KG30" i="2"/>
  <c r="KF30" i="2"/>
  <c r="KD30" i="2"/>
  <c r="KC30" i="2"/>
  <c r="KB30" i="2"/>
  <c r="JY30" i="2"/>
  <c r="JX30" i="2"/>
  <c r="JZ30" i="2" s="1"/>
  <c r="JU30" i="2"/>
  <c r="JT30" i="2"/>
  <c r="JV30" i="2" s="1"/>
  <c r="JR30" i="2"/>
  <c r="JQ30" i="2"/>
  <c r="JP30" i="2"/>
  <c r="JM30" i="2"/>
  <c r="JN30" i="2" s="1"/>
  <c r="JL30" i="2"/>
  <c r="JI30" i="2"/>
  <c r="JJ30" i="2" s="1"/>
  <c r="JH30" i="2"/>
  <c r="JE30" i="2"/>
  <c r="JF30" i="2" s="1"/>
  <c r="JD30" i="2"/>
  <c r="JA30" i="2"/>
  <c r="IZ30" i="2"/>
  <c r="IY30" i="2"/>
  <c r="IW30" i="2"/>
  <c r="IV30" i="2"/>
  <c r="IU30" i="2"/>
  <c r="IS30" i="2"/>
  <c r="IR30" i="2"/>
  <c r="IQ30" i="2"/>
  <c r="IN30" i="2"/>
  <c r="IM30" i="2"/>
  <c r="IO30" i="2" s="1"/>
  <c r="IK30" i="2"/>
  <c r="IJ30" i="2"/>
  <c r="II30" i="2"/>
  <c r="IF30" i="2"/>
  <c r="IG30" i="2" s="1"/>
  <c r="IE30" i="2"/>
  <c r="IB30" i="2"/>
  <c r="IC30" i="2" s="1"/>
  <c r="IA30" i="2"/>
  <c r="HX30" i="2"/>
  <c r="HY30" i="2" s="1"/>
  <c r="HW30" i="2"/>
  <c r="HU30" i="2"/>
  <c r="HT30" i="2"/>
  <c r="HS30" i="2"/>
  <c r="HP30" i="2"/>
  <c r="HQ30" i="2" s="1"/>
  <c r="HO30" i="2"/>
  <c r="HL30" i="2"/>
  <c r="HK30" i="2"/>
  <c r="HM30" i="2" s="1"/>
  <c r="HH30" i="2"/>
  <c r="HG30" i="2"/>
  <c r="HI30" i="2" s="1"/>
  <c r="HE30" i="2"/>
  <c r="HD30" i="2"/>
  <c r="HC30" i="2"/>
  <c r="GZ30" i="2"/>
  <c r="HA30" i="2" s="1"/>
  <c r="GY30" i="2"/>
  <c r="GV30" i="2"/>
  <c r="GW30" i="2" s="1"/>
  <c r="GU30" i="2"/>
  <c r="GR30" i="2"/>
  <c r="GS30" i="2" s="1"/>
  <c r="GQ30" i="2"/>
  <c r="GO30" i="2"/>
  <c r="GN30" i="2"/>
  <c r="GM30" i="2"/>
  <c r="GK30" i="2"/>
  <c r="GJ30" i="2"/>
  <c r="GI30" i="2"/>
  <c r="GF30" i="2"/>
  <c r="GE30" i="2"/>
  <c r="GG30" i="2" s="1"/>
  <c r="GB30" i="2"/>
  <c r="GA30" i="2"/>
  <c r="GC30" i="2" s="1"/>
  <c r="FY30" i="2"/>
  <c r="FX30" i="2"/>
  <c r="FW30" i="2"/>
  <c r="FT30" i="2"/>
  <c r="FU30" i="2" s="1"/>
  <c r="FS30" i="2"/>
  <c r="FP30" i="2"/>
  <c r="FQ30" i="2" s="1"/>
  <c r="FO30" i="2"/>
  <c r="FL30" i="2"/>
  <c r="FM30" i="2" s="1"/>
  <c r="FK30" i="2"/>
  <c r="FI30" i="2"/>
  <c r="FH30" i="2"/>
  <c r="FG30" i="2"/>
  <c r="FD30" i="2"/>
  <c r="FE30" i="2" s="1"/>
  <c r="FC30" i="2"/>
  <c r="EZ30" i="2"/>
  <c r="EY30" i="2"/>
  <c r="FA30" i="2" s="1"/>
  <c r="EV30" i="2"/>
  <c r="EU30" i="2"/>
  <c r="EW30" i="2" s="1"/>
  <c r="ER30" i="2"/>
  <c r="EQ30" i="2"/>
  <c r="ES30" i="2" s="1"/>
  <c r="EN30" i="2"/>
  <c r="EO30" i="2" s="1"/>
  <c r="EM30" i="2"/>
  <c r="EJ30" i="2"/>
  <c r="EK30" i="2" s="1"/>
  <c r="EI30" i="2"/>
  <c r="EF30" i="2"/>
  <c r="EG30" i="2" s="1"/>
  <c r="EE30" i="2"/>
  <c r="EC30" i="2"/>
  <c r="EB30" i="2"/>
  <c r="EA30" i="2"/>
  <c r="DY30" i="2"/>
  <c r="DX30" i="2"/>
  <c r="DW30" i="2"/>
  <c r="DT30" i="2"/>
  <c r="DS30" i="2"/>
  <c r="DU30" i="2" s="1"/>
  <c r="DP30" i="2"/>
  <c r="DO30" i="2"/>
  <c r="DQ30" i="2" s="1"/>
  <c r="DM30" i="2"/>
  <c r="DL30" i="2"/>
  <c r="DK30" i="2"/>
  <c r="DH30" i="2"/>
  <c r="DI30" i="2" s="1"/>
  <c r="DG30" i="2"/>
  <c r="DD30" i="2"/>
  <c r="DE30" i="2" s="1"/>
  <c r="DC30" i="2"/>
  <c r="CZ30" i="2"/>
  <c r="DA30" i="2" s="1"/>
  <c r="CY30" i="2"/>
  <c r="CW30" i="2"/>
  <c r="CV30" i="2"/>
  <c r="CU30" i="2"/>
  <c r="CS30" i="2"/>
  <c r="CR30" i="2"/>
  <c r="CQ30" i="2"/>
  <c r="CO30" i="2"/>
  <c r="CN30" i="2"/>
  <c r="CM30" i="2"/>
  <c r="CJ30" i="2"/>
  <c r="CI30" i="2"/>
  <c r="CK30" i="2" s="1"/>
  <c r="CG30" i="2"/>
  <c r="CF30" i="2"/>
  <c r="CE30" i="2"/>
  <c r="CB30" i="2"/>
  <c r="CC30" i="2" s="1"/>
  <c r="CA30" i="2"/>
  <c r="BX30" i="2"/>
  <c r="BW30" i="2"/>
  <c r="BT30" i="2"/>
  <c r="BU30" i="2" s="1"/>
  <c r="BS30" i="2"/>
  <c r="BP30" i="2"/>
  <c r="BQ30" i="2" s="1"/>
  <c r="BO30" i="2"/>
  <c r="BL30" i="2"/>
  <c r="BM30" i="2" s="1"/>
  <c r="BK30" i="2"/>
  <c r="BI30" i="2"/>
  <c r="BH30" i="2"/>
  <c r="BG30" i="2"/>
  <c r="BE30" i="2"/>
  <c r="BD30" i="2"/>
  <c r="BC30" i="2"/>
  <c r="AZ30" i="2"/>
  <c r="AY30" i="2"/>
  <c r="BA30" i="2" s="1"/>
  <c r="AV30" i="2"/>
  <c r="AU30" i="2"/>
  <c r="AR30" i="2"/>
  <c r="AS30" i="2" s="1"/>
  <c r="AQ30" i="2"/>
  <c r="AN30" i="2"/>
  <c r="AO30" i="2" s="1"/>
  <c r="AM30" i="2"/>
  <c r="AK30" i="2"/>
  <c r="AJ30" i="2"/>
  <c r="AI30" i="2"/>
  <c r="AG30" i="2"/>
  <c r="AF30" i="2"/>
  <c r="AE30" i="2"/>
  <c r="AB30" i="2"/>
  <c r="AA30" i="2"/>
  <c r="AC30" i="2" s="1"/>
  <c r="X30" i="2"/>
  <c r="W30" i="2"/>
  <c r="T30" i="2"/>
  <c r="S30" i="2"/>
  <c r="U30" i="2" s="1"/>
  <c r="P30" i="2"/>
  <c r="O30" i="2"/>
  <c r="L30" i="2"/>
  <c r="K30" i="2"/>
  <c r="G30" i="2"/>
  <c r="E30" i="2"/>
  <c r="B30" i="2"/>
  <c r="LA29" i="2"/>
  <c r="LB29" i="2" s="1"/>
  <c r="KZ29" i="2"/>
  <c r="KW29" i="2"/>
  <c r="KX29" i="2" s="1"/>
  <c r="KV29" i="2"/>
  <c r="KT29" i="2"/>
  <c r="KS29" i="2"/>
  <c r="KR29" i="2"/>
  <c r="KP29" i="2"/>
  <c r="KO29" i="2"/>
  <c r="KN29" i="2"/>
  <c r="KK29" i="2"/>
  <c r="KJ29" i="2"/>
  <c r="KL29" i="2" s="1"/>
  <c r="KG29" i="2"/>
  <c r="KF29" i="2"/>
  <c r="KH29" i="2" s="1"/>
  <c r="KC29" i="2"/>
  <c r="KD29" i="2" s="1"/>
  <c r="KB29" i="2"/>
  <c r="JY29" i="2"/>
  <c r="JZ29" i="2" s="1"/>
  <c r="JX29" i="2"/>
  <c r="JV29" i="2"/>
  <c r="JU29" i="2"/>
  <c r="JT29" i="2"/>
  <c r="JR29" i="2"/>
  <c r="JQ29" i="2"/>
  <c r="JP29" i="2"/>
  <c r="JM29" i="2"/>
  <c r="JL29" i="2"/>
  <c r="JN29" i="2" s="1"/>
  <c r="JI29" i="2"/>
  <c r="JH29" i="2"/>
  <c r="JJ29" i="2" s="1"/>
  <c r="JE29" i="2"/>
  <c r="JD29" i="2"/>
  <c r="JF29" i="2" s="1"/>
  <c r="IZ29" i="2"/>
  <c r="JA29" i="2" s="1"/>
  <c r="IY29" i="2"/>
  <c r="IW29" i="2"/>
  <c r="IV29" i="2"/>
  <c r="IU29" i="2"/>
  <c r="IS29" i="2"/>
  <c r="IR29" i="2"/>
  <c r="IQ29" i="2"/>
  <c r="IO29" i="2"/>
  <c r="IN29" i="2"/>
  <c r="IM29" i="2"/>
  <c r="IK29" i="2"/>
  <c r="IJ29" i="2"/>
  <c r="II29" i="2"/>
  <c r="IF29" i="2"/>
  <c r="IE29" i="2"/>
  <c r="IG29" i="2" s="1"/>
  <c r="IB29" i="2"/>
  <c r="IA29" i="2"/>
  <c r="IC29" i="2" s="1"/>
  <c r="HX29" i="2"/>
  <c r="HW29" i="2"/>
  <c r="HY29" i="2" s="1"/>
  <c r="HT29" i="2"/>
  <c r="HU29" i="2" s="1"/>
  <c r="HS29" i="2"/>
  <c r="HP29" i="2"/>
  <c r="HO29" i="2"/>
  <c r="HL29" i="2"/>
  <c r="HK29" i="2"/>
  <c r="HM29" i="2" s="1"/>
  <c r="HH29" i="2"/>
  <c r="HI29" i="2" s="1"/>
  <c r="HG29" i="2"/>
  <c r="HD29" i="2"/>
  <c r="HE29" i="2" s="1"/>
  <c r="HC29" i="2"/>
  <c r="GZ29" i="2"/>
  <c r="HA29" i="2" s="1"/>
  <c r="GY29" i="2"/>
  <c r="GW29" i="2"/>
  <c r="GV29" i="2"/>
  <c r="GU29" i="2"/>
  <c r="GS29" i="2"/>
  <c r="GR29" i="2"/>
  <c r="GQ29" i="2"/>
  <c r="GN29" i="2"/>
  <c r="GM29" i="2"/>
  <c r="GO29" i="2" s="1"/>
  <c r="GJ29" i="2"/>
  <c r="GI29" i="2"/>
  <c r="GK29" i="2" s="1"/>
  <c r="GF29" i="2"/>
  <c r="GE29" i="2"/>
  <c r="GG29" i="2" s="1"/>
  <c r="GB29" i="2"/>
  <c r="GC29" i="2" s="1"/>
  <c r="GA29" i="2"/>
  <c r="FX29" i="2"/>
  <c r="FY29" i="2" s="1"/>
  <c r="FW29" i="2"/>
  <c r="FT29" i="2"/>
  <c r="FU29" i="2" s="1"/>
  <c r="FS29" i="2"/>
  <c r="FQ29" i="2"/>
  <c r="FP29" i="2"/>
  <c r="FO29" i="2"/>
  <c r="FM29" i="2"/>
  <c r="FL29" i="2"/>
  <c r="FK29" i="2"/>
  <c r="FH29" i="2"/>
  <c r="FG29" i="2"/>
  <c r="FI29" i="2" s="1"/>
  <c r="FD29" i="2"/>
  <c r="FC29" i="2"/>
  <c r="FE29" i="2" s="1"/>
  <c r="EZ29" i="2"/>
  <c r="EY29" i="2"/>
  <c r="FA29" i="2" s="1"/>
  <c r="EV29" i="2"/>
  <c r="EW29" i="2" s="1"/>
  <c r="EU29" i="2"/>
  <c r="ER29" i="2"/>
  <c r="ES29" i="2" s="1"/>
  <c r="EQ29" i="2"/>
  <c r="EN29" i="2"/>
  <c r="EO29" i="2" s="1"/>
  <c r="EM29" i="2"/>
  <c r="EK29" i="2"/>
  <c r="EJ29" i="2"/>
  <c r="EI29" i="2"/>
  <c r="EG29" i="2"/>
  <c r="EF29" i="2"/>
  <c r="EE29" i="2"/>
  <c r="EB29" i="2"/>
  <c r="EA29" i="2"/>
  <c r="EC29" i="2" s="1"/>
  <c r="DX29" i="2"/>
  <c r="DW29" i="2"/>
  <c r="DY29" i="2" s="1"/>
  <c r="DT29" i="2"/>
  <c r="DS29" i="2"/>
  <c r="DU29" i="2" s="1"/>
  <c r="DP29" i="2"/>
  <c r="DQ29" i="2" s="1"/>
  <c r="DO29" i="2"/>
  <c r="DL29" i="2"/>
  <c r="DM29" i="2" s="1"/>
  <c r="DK29" i="2"/>
  <c r="DH29" i="2"/>
  <c r="DI29" i="2" s="1"/>
  <c r="DG29" i="2"/>
  <c r="DE29" i="2"/>
  <c r="DD29" i="2"/>
  <c r="DC29" i="2"/>
  <c r="DA29" i="2"/>
  <c r="CZ29" i="2"/>
  <c r="CY29" i="2"/>
  <c r="CV29" i="2"/>
  <c r="CU29" i="2"/>
  <c r="CW29" i="2" s="1"/>
  <c r="CR29" i="2"/>
  <c r="CQ29" i="2"/>
  <c r="CS29" i="2" s="1"/>
  <c r="CO29" i="2"/>
  <c r="CN29" i="2"/>
  <c r="CM29" i="2"/>
  <c r="CJ29" i="2"/>
  <c r="CK29" i="2" s="1"/>
  <c r="CI29" i="2"/>
  <c r="CF29" i="2"/>
  <c r="CG29" i="2" s="1"/>
  <c r="CE29" i="2"/>
  <c r="CB29" i="2"/>
  <c r="CC29" i="2" s="1"/>
  <c r="CA29" i="2"/>
  <c r="BY29" i="2"/>
  <c r="BX29" i="2"/>
  <c r="BW29" i="2"/>
  <c r="BU29" i="2"/>
  <c r="BT29" i="2"/>
  <c r="BS29" i="2"/>
  <c r="BP29" i="2"/>
  <c r="BO29" i="2"/>
  <c r="BQ29" i="2" s="1"/>
  <c r="BL29" i="2"/>
  <c r="BK29" i="2"/>
  <c r="BM29" i="2" s="1"/>
  <c r="BI29" i="2"/>
  <c r="BH29" i="2"/>
  <c r="BG29" i="2"/>
  <c r="BD29" i="2"/>
  <c r="BE29" i="2" s="1"/>
  <c r="BC29" i="2"/>
  <c r="AZ29" i="2"/>
  <c r="BA29" i="2" s="1"/>
  <c r="AY29" i="2"/>
  <c r="AV29" i="2"/>
  <c r="AW29" i="2" s="1"/>
  <c r="AU29" i="2"/>
  <c r="AS29" i="2"/>
  <c r="AR29" i="2"/>
  <c r="AQ29" i="2"/>
  <c r="AO29" i="2"/>
  <c r="AN29" i="2"/>
  <c r="AM29" i="2"/>
  <c r="AJ29" i="2"/>
  <c r="AI29" i="2"/>
  <c r="AK29" i="2" s="1"/>
  <c r="AF29" i="2"/>
  <c r="AE29" i="2"/>
  <c r="AG29" i="2" s="1"/>
  <c r="AB29" i="2"/>
  <c r="AA29" i="2"/>
  <c r="AC29" i="2" s="1"/>
  <c r="X29" i="2"/>
  <c r="Y29" i="2" s="1"/>
  <c r="W29" i="2"/>
  <c r="T29" i="2"/>
  <c r="S29" i="2"/>
  <c r="P29" i="2"/>
  <c r="Q29" i="2" s="1"/>
  <c r="O29" i="2"/>
  <c r="M29" i="2"/>
  <c r="L29" i="2"/>
  <c r="K29" i="2"/>
  <c r="G29" i="2"/>
  <c r="E29" i="2"/>
  <c r="B29" i="2"/>
  <c r="LB28" i="2"/>
  <c r="LA28" i="2"/>
  <c r="KZ28" i="2"/>
  <c r="KW28" i="2"/>
  <c r="KV28" i="2"/>
  <c r="KX28" i="2" s="1"/>
  <c r="KS28" i="2"/>
  <c r="KR28" i="2"/>
  <c r="KP28" i="2"/>
  <c r="KO28" i="2"/>
  <c r="KN28" i="2"/>
  <c r="KK28" i="2"/>
  <c r="KL28" i="2" s="1"/>
  <c r="KJ28" i="2"/>
  <c r="KG28" i="2"/>
  <c r="KH28" i="2" s="1"/>
  <c r="KF28" i="2"/>
  <c r="KC28" i="2"/>
  <c r="KD28" i="2" s="1"/>
  <c r="KB28" i="2"/>
  <c r="JZ28" i="2"/>
  <c r="JY28" i="2"/>
  <c r="JX28" i="2"/>
  <c r="JV28" i="2"/>
  <c r="JU28" i="2"/>
  <c r="JT28" i="2"/>
  <c r="JQ28" i="2"/>
  <c r="JP28" i="2"/>
  <c r="JR28" i="2" s="1"/>
  <c r="JM28" i="2"/>
  <c r="JN28" i="2" s="1"/>
  <c r="JL28" i="2"/>
  <c r="JJ28" i="2"/>
  <c r="JI28" i="2"/>
  <c r="JH28" i="2"/>
  <c r="JE28" i="2"/>
  <c r="JF28" i="2" s="1"/>
  <c r="JD28" i="2"/>
  <c r="IZ28" i="2"/>
  <c r="JA28" i="2" s="1"/>
  <c r="IY28" i="2"/>
  <c r="IW28" i="2"/>
  <c r="IV28" i="2"/>
  <c r="IU28" i="2"/>
  <c r="IS28" i="2"/>
  <c r="IR28" i="2"/>
  <c r="IQ28" i="2"/>
  <c r="IO28" i="2"/>
  <c r="IN28" i="2"/>
  <c r="IM28" i="2"/>
  <c r="IJ28" i="2"/>
  <c r="II28" i="2"/>
  <c r="IK28" i="2" s="1"/>
  <c r="IF28" i="2"/>
  <c r="IE28" i="2"/>
  <c r="IC28" i="2"/>
  <c r="IB28" i="2"/>
  <c r="IA28" i="2"/>
  <c r="HX28" i="2"/>
  <c r="HY28" i="2" s="1"/>
  <c r="HW28" i="2"/>
  <c r="HT28" i="2"/>
  <c r="HU28" i="2" s="1"/>
  <c r="HS28" i="2"/>
  <c r="HP28" i="2"/>
  <c r="HQ28" i="2" s="1"/>
  <c r="HO28" i="2"/>
  <c r="HM28" i="2"/>
  <c r="HL28" i="2"/>
  <c r="HK28" i="2"/>
  <c r="HI28" i="2"/>
  <c r="HH28" i="2"/>
  <c r="HG28" i="2"/>
  <c r="HD28" i="2"/>
  <c r="HC28" i="2"/>
  <c r="HE28" i="2" s="1"/>
  <c r="GZ28" i="2"/>
  <c r="GY28" i="2"/>
  <c r="GW28" i="2"/>
  <c r="GV28" i="2"/>
  <c r="GU28" i="2"/>
  <c r="GR28" i="2"/>
  <c r="GS28" i="2" s="1"/>
  <c r="GQ28" i="2"/>
  <c r="GN28" i="2"/>
  <c r="GO28" i="2" s="1"/>
  <c r="GM28" i="2"/>
  <c r="GJ28" i="2"/>
  <c r="GK28" i="2" s="1"/>
  <c r="GI28" i="2"/>
  <c r="GG28" i="2"/>
  <c r="GF28" i="2"/>
  <c r="GE28" i="2"/>
  <c r="GC28" i="2"/>
  <c r="GB28" i="2"/>
  <c r="GA28" i="2"/>
  <c r="FX28" i="2"/>
  <c r="FW28" i="2"/>
  <c r="FY28" i="2" s="1"/>
  <c r="FT28" i="2"/>
  <c r="FU28" i="2" s="1"/>
  <c r="FS28" i="2"/>
  <c r="FQ28" i="2"/>
  <c r="FP28" i="2"/>
  <c r="FO28" i="2"/>
  <c r="FL28" i="2"/>
  <c r="FM28" i="2" s="1"/>
  <c r="FK28" i="2"/>
  <c r="FH28" i="2"/>
  <c r="FI28" i="2" s="1"/>
  <c r="FG28" i="2"/>
  <c r="FD28" i="2"/>
  <c r="FE28" i="2" s="1"/>
  <c r="FC28" i="2"/>
  <c r="FA28" i="2"/>
  <c r="EZ28" i="2"/>
  <c r="EY28" i="2"/>
  <c r="EW28" i="2"/>
  <c r="EV28" i="2"/>
  <c r="EU28" i="2"/>
  <c r="ER28" i="2"/>
  <c r="EQ28" i="2"/>
  <c r="ES28" i="2" s="1"/>
  <c r="EN28" i="2"/>
  <c r="EM28" i="2"/>
  <c r="EK28" i="2"/>
  <c r="EJ28" i="2"/>
  <c r="EI28" i="2"/>
  <c r="EF28" i="2"/>
  <c r="EG28" i="2" s="1"/>
  <c r="EE28" i="2"/>
  <c r="EB28" i="2"/>
  <c r="EC28" i="2" s="1"/>
  <c r="EA28" i="2"/>
  <c r="DX28" i="2"/>
  <c r="DY28" i="2" s="1"/>
  <c r="DW28" i="2"/>
  <c r="DU28" i="2"/>
  <c r="DT28" i="2"/>
  <c r="DS28" i="2"/>
  <c r="DQ28" i="2"/>
  <c r="DP28" i="2"/>
  <c r="DO28" i="2"/>
  <c r="DL28" i="2"/>
  <c r="DK28" i="2"/>
  <c r="DM28" i="2" s="1"/>
  <c r="DH28" i="2"/>
  <c r="DG28" i="2"/>
  <c r="DI28" i="2" s="1"/>
  <c r="DE28" i="2"/>
  <c r="DD28" i="2"/>
  <c r="DC28" i="2"/>
  <c r="CZ28" i="2"/>
  <c r="DA28" i="2" s="1"/>
  <c r="CY28" i="2"/>
  <c r="CV28" i="2"/>
  <c r="CW28" i="2" s="1"/>
  <c r="CU28" i="2"/>
  <c r="CR28" i="2"/>
  <c r="CS28" i="2" s="1"/>
  <c r="CQ28" i="2"/>
  <c r="CO28" i="2"/>
  <c r="CN28" i="2"/>
  <c r="CM28" i="2"/>
  <c r="CK28" i="2"/>
  <c r="CJ28" i="2"/>
  <c r="CI28" i="2"/>
  <c r="CF28" i="2"/>
  <c r="CE28" i="2"/>
  <c r="CG28" i="2" s="1"/>
  <c r="CB28" i="2"/>
  <c r="CA28" i="2"/>
  <c r="CC28" i="2" s="1"/>
  <c r="BY28" i="2"/>
  <c r="BX28" i="2"/>
  <c r="BW28" i="2"/>
  <c r="BT28" i="2"/>
  <c r="BU28" i="2" s="1"/>
  <c r="BS28" i="2"/>
  <c r="BP28" i="2"/>
  <c r="BQ28" i="2" s="1"/>
  <c r="BO28" i="2"/>
  <c r="BL28" i="2"/>
  <c r="BM28" i="2" s="1"/>
  <c r="BK28" i="2"/>
  <c r="BI28" i="2"/>
  <c r="BH28" i="2"/>
  <c r="BG28" i="2"/>
  <c r="BE28" i="2"/>
  <c r="BD28" i="2"/>
  <c r="BC28" i="2"/>
  <c r="AZ28" i="2"/>
  <c r="AY28" i="2"/>
  <c r="BA28" i="2" s="1"/>
  <c r="AV28" i="2"/>
  <c r="AU28" i="2"/>
  <c r="AW28" i="2" s="1"/>
  <c r="AS28" i="2"/>
  <c r="AR28" i="2"/>
  <c r="AQ28" i="2"/>
  <c r="AN28" i="2"/>
  <c r="AO28" i="2" s="1"/>
  <c r="AM28" i="2"/>
  <c r="AJ28" i="2"/>
  <c r="AI28" i="2"/>
  <c r="AF28" i="2"/>
  <c r="AG28" i="2" s="1"/>
  <c r="AE28" i="2"/>
  <c r="AC28" i="2"/>
  <c r="AB28" i="2"/>
  <c r="AA28" i="2"/>
  <c r="Y28" i="2"/>
  <c r="X28" i="2"/>
  <c r="W28" i="2"/>
  <c r="T28" i="2"/>
  <c r="S28" i="2"/>
  <c r="C28" i="2" s="1"/>
  <c r="P28" i="2"/>
  <c r="O28" i="2"/>
  <c r="Q28" i="2" s="1"/>
  <c r="M28" i="2"/>
  <c r="L28" i="2"/>
  <c r="K28" i="2"/>
  <c r="G28" i="2"/>
  <c r="E28" i="2"/>
  <c r="B28" i="2"/>
  <c r="LA27" i="2"/>
  <c r="LB27" i="2" s="1"/>
  <c r="KZ27" i="2"/>
  <c r="KW27" i="2"/>
  <c r="KX27" i="2" s="1"/>
  <c r="KV27" i="2"/>
  <c r="KS27" i="2"/>
  <c r="KT27" i="2" s="1"/>
  <c r="KR27" i="2"/>
  <c r="KP27" i="2"/>
  <c r="KO27" i="2"/>
  <c r="KN27" i="2"/>
  <c r="KL27" i="2"/>
  <c r="KK27" i="2"/>
  <c r="KJ27" i="2"/>
  <c r="KG27" i="2"/>
  <c r="KF27" i="2"/>
  <c r="KH27" i="2" s="1"/>
  <c r="KC27" i="2"/>
  <c r="KB27" i="2"/>
  <c r="KD27" i="2" s="1"/>
  <c r="JY27" i="2"/>
  <c r="JX27" i="2"/>
  <c r="JZ27" i="2" s="1"/>
  <c r="JU27" i="2"/>
  <c r="JV27" i="2" s="1"/>
  <c r="JT27" i="2"/>
  <c r="JQ27" i="2"/>
  <c r="JR27" i="2" s="1"/>
  <c r="JP27" i="2"/>
  <c r="JM27" i="2"/>
  <c r="JN27" i="2" s="1"/>
  <c r="JL27" i="2"/>
  <c r="JJ27" i="2"/>
  <c r="JI27" i="2"/>
  <c r="JH27" i="2"/>
  <c r="JF27" i="2"/>
  <c r="JE27" i="2"/>
  <c r="JD27" i="2"/>
  <c r="IZ27" i="2"/>
  <c r="IY27" i="2"/>
  <c r="JA27" i="2" s="1"/>
  <c r="IW27" i="2"/>
  <c r="IV27" i="2"/>
  <c r="IU27" i="2"/>
  <c r="IS27" i="2"/>
  <c r="IR27" i="2"/>
  <c r="IQ27" i="2"/>
  <c r="IN27" i="2"/>
  <c r="IO27" i="2" s="1"/>
  <c r="IM27" i="2"/>
  <c r="IJ27" i="2"/>
  <c r="IK27" i="2" s="1"/>
  <c r="II27" i="2"/>
  <c r="IF27" i="2"/>
  <c r="IG27" i="2" s="1"/>
  <c r="IE27" i="2"/>
  <c r="IC27" i="2"/>
  <c r="IB27" i="2"/>
  <c r="IA27" i="2"/>
  <c r="HY27" i="2"/>
  <c r="HX27" i="2"/>
  <c r="HW27" i="2"/>
  <c r="HT27" i="2"/>
  <c r="HS27" i="2"/>
  <c r="HU27" i="2" s="1"/>
  <c r="HP27" i="2"/>
  <c r="HO27" i="2"/>
  <c r="HL27" i="2"/>
  <c r="HK27" i="2"/>
  <c r="HM27" i="2" s="1"/>
  <c r="HH27" i="2"/>
  <c r="HI27" i="2" s="1"/>
  <c r="HG27" i="2"/>
  <c r="HD27" i="2"/>
  <c r="HE27" i="2" s="1"/>
  <c r="HC27" i="2"/>
  <c r="GZ27" i="2"/>
  <c r="HA27" i="2" s="1"/>
  <c r="GY27" i="2"/>
  <c r="GW27" i="2"/>
  <c r="GV27" i="2"/>
  <c r="GU27" i="2"/>
  <c r="GS27" i="2"/>
  <c r="GR27" i="2"/>
  <c r="GQ27" i="2"/>
  <c r="GN27" i="2"/>
  <c r="GM27" i="2"/>
  <c r="GO27" i="2" s="1"/>
  <c r="GJ27" i="2"/>
  <c r="GI27" i="2"/>
  <c r="GF27" i="2"/>
  <c r="GE27" i="2"/>
  <c r="GG27" i="2" s="1"/>
  <c r="GB27" i="2"/>
  <c r="GC27" i="2" s="1"/>
  <c r="GA27" i="2"/>
  <c r="FX27" i="2"/>
  <c r="FY27" i="2" s="1"/>
  <c r="FW27" i="2"/>
  <c r="FT27" i="2"/>
  <c r="FU27" i="2" s="1"/>
  <c r="FS27" i="2"/>
  <c r="FQ27" i="2"/>
  <c r="FP27" i="2"/>
  <c r="FO27" i="2"/>
  <c r="FM27" i="2"/>
  <c r="FL27" i="2"/>
  <c r="FK27" i="2"/>
  <c r="FH27" i="2"/>
  <c r="FG27" i="2"/>
  <c r="FI27" i="2" s="1"/>
  <c r="FD27" i="2"/>
  <c r="FC27" i="2"/>
  <c r="FA27" i="2"/>
  <c r="EZ27" i="2"/>
  <c r="EY27" i="2"/>
  <c r="EV27" i="2"/>
  <c r="EW27" i="2" s="1"/>
  <c r="EU27" i="2"/>
  <c r="ER27" i="2"/>
  <c r="ES27" i="2" s="1"/>
  <c r="EQ27" i="2"/>
  <c r="EN27" i="2"/>
  <c r="EO27" i="2" s="1"/>
  <c r="EM27" i="2"/>
  <c r="EK27" i="2"/>
  <c r="EJ27" i="2"/>
  <c r="EI27" i="2"/>
  <c r="EG27" i="2"/>
  <c r="EF27" i="2"/>
  <c r="EE27" i="2"/>
  <c r="EB27" i="2"/>
  <c r="EA27" i="2"/>
  <c r="EC27" i="2" s="1"/>
  <c r="DX27" i="2"/>
  <c r="DW27" i="2"/>
  <c r="DU27" i="2"/>
  <c r="DT27" i="2"/>
  <c r="DS27" i="2"/>
  <c r="DP27" i="2"/>
  <c r="DQ27" i="2" s="1"/>
  <c r="DO27" i="2"/>
  <c r="DL27" i="2"/>
  <c r="DM27" i="2" s="1"/>
  <c r="DK27" i="2"/>
  <c r="DH27" i="2"/>
  <c r="DI27" i="2" s="1"/>
  <c r="DG27" i="2"/>
  <c r="DE27" i="2"/>
  <c r="DD27" i="2"/>
  <c r="DC27" i="2"/>
  <c r="DA27" i="2"/>
  <c r="CZ27" i="2"/>
  <c r="CY27" i="2"/>
  <c r="CV27" i="2"/>
  <c r="CU27" i="2"/>
  <c r="CW27" i="2" s="1"/>
  <c r="CR27" i="2"/>
  <c r="CQ27" i="2"/>
  <c r="CS27" i="2" s="1"/>
  <c r="CO27" i="2"/>
  <c r="CN27" i="2"/>
  <c r="CM27" i="2"/>
  <c r="CJ27" i="2"/>
  <c r="CK27" i="2" s="1"/>
  <c r="CI27" i="2"/>
  <c r="CF27" i="2"/>
  <c r="CG27" i="2" s="1"/>
  <c r="CE27" i="2"/>
  <c r="CB27" i="2"/>
  <c r="CC27" i="2" s="1"/>
  <c r="CA27" i="2"/>
  <c r="BY27" i="2"/>
  <c r="BX27" i="2"/>
  <c r="BW27" i="2"/>
  <c r="BU27" i="2"/>
  <c r="BT27" i="2"/>
  <c r="BS27" i="2"/>
  <c r="BP27" i="2"/>
  <c r="BO27" i="2"/>
  <c r="BQ27" i="2" s="1"/>
  <c r="BL27" i="2"/>
  <c r="BM27" i="2" s="1"/>
  <c r="BK27" i="2"/>
  <c r="BI27" i="2"/>
  <c r="BH27" i="2"/>
  <c r="BG27" i="2"/>
  <c r="BD27" i="2"/>
  <c r="BE27" i="2" s="1"/>
  <c r="BC27" i="2"/>
  <c r="AZ27" i="2"/>
  <c r="BA27" i="2" s="1"/>
  <c r="AY27" i="2"/>
  <c r="AV27" i="2"/>
  <c r="AW27" i="2" s="1"/>
  <c r="AU27" i="2"/>
  <c r="AS27" i="2"/>
  <c r="AR27" i="2"/>
  <c r="AQ27" i="2"/>
  <c r="AO27" i="2"/>
  <c r="AN27" i="2"/>
  <c r="AM27" i="2"/>
  <c r="AJ27" i="2"/>
  <c r="AI27" i="2"/>
  <c r="AK27" i="2" s="1"/>
  <c r="AF27" i="2"/>
  <c r="AE27" i="2"/>
  <c r="AC27" i="2"/>
  <c r="AB27" i="2"/>
  <c r="AA27" i="2"/>
  <c r="X27" i="2"/>
  <c r="Y27" i="2" s="1"/>
  <c r="W27" i="2"/>
  <c r="T27" i="2"/>
  <c r="S27" i="2"/>
  <c r="P27" i="2"/>
  <c r="Q27" i="2" s="1"/>
  <c r="O27" i="2"/>
  <c r="M27" i="2"/>
  <c r="L27" i="2"/>
  <c r="K27" i="2"/>
  <c r="G27" i="2"/>
  <c r="E27" i="2"/>
  <c r="B27" i="2"/>
  <c r="LB26" i="2"/>
  <c r="LA26" i="2"/>
  <c r="KZ26" i="2"/>
  <c r="KW26" i="2"/>
  <c r="KV26" i="2"/>
  <c r="KX26" i="2" s="1"/>
  <c r="KS26" i="2"/>
  <c r="KR26" i="2"/>
  <c r="KP26" i="2"/>
  <c r="KO26" i="2"/>
  <c r="KN26" i="2"/>
  <c r="KK26" i="2"/>
  <c r="KL26" i="2" s="1"/>
  <c r="KJ26" i="2"/>
  <c r="KG26" i="2"/>
  <c r="KH26" i="2" s="1"/>
  <c r="KF26" i="2"/>
  <c r="KC26" i="2"/>
  <c r="KD26" i="2" s="1"/>
  <c r="KB26" i="2"/>
  <c r="JZ26" i="2"/>
  <c r="JY26" i="2"/>
  <c r="JX26" i="2"/>
  <c r="JV26" i="2"/>
  <c r="JU26" i="2"/>
  <c r="JT26" i="2"/>
  <c r="JQ26" i="2"/>
  <c r="JP26" i="2"/>
  <c r="JR26" i="2" s="1"/>
  <c r="JM26" i="2"/>
  <c r="JL26" i="2"/>
  <c r="JJ26" i="2"/>
  <c r="JI26" i="2"/>
  <c r="JH26" i="2"/>
  <c r="JE26" i="2"/>
  <c r="JF26" i="2" s="1"/>
  <c r="JD26" i="2"/>
  <c r="IZ26" i="2"/>
  <c r="JA26" i="2" s="1"/>
  <c r="IY26" i="2"/>
  <c r="IW26" i="2"/>
  <c r="IV26" i="2"/>
  <c r="IU26" i="2"/>
  <c r="IS26" i="2"/>
  <c r="IR26" i="2"/>
  <c r="IQ26" i="2"/>
  <c r="IO26" i="2"/>
  <c r="IN26" i="2"/>
  <c r="IM26" i="2"/>
  <c r="IJ26" i="2"/>
  <c r="II26" i="2"/>
  <c r="IK26" i="2" s="1"/>
  <c r="IF26" i="2"/>
  <c r="IG26" i="2" s="1"/>
  <c r="IE26" i="2"/>
  <c r="IC26" i="2"/>
  <c r="IB26" i="2"/>
  <c r="IA26" i="2"/>
  <c r="HX26" i="2"/>
  <c r="HY26" i="2" s="1"/>
  <c r="HW26" i="2"/>
  <c r="HT26" i="2"/>
  <c r="HU26" i="2" s="1"/>
  <c r="HS26" i="2"/>
  <c r="HP26" i="2"/>
  <c r="HQ26" i="2" s="1"/>
  <c r="HO26" i="2"/>
  <c r="HM26" i="2"/>
  <c r="HL26" i="2"/>
  <c r="HK26" i="2"/>
  <c r="HI26" i="2"/>
  <c r="HH26" i="2"/>
  <c r="HG26" i="2"/>
  <c r="HD26" i="2"/>
  <c r="HC26" i="2"/>
  <c r="HE26" i="2" s="1"/>
  <c r="GZ26" i="2"/>
  <c r="HA26" i="2" s="1"/>
  <c r="GY26" i="2"/>
  <c r="GW26" i="2"/>
  <c r="GV26" i="2"/>
  <c r="GU26" i="2"/>
  <c r="GR26" i="2"/>
  <c r="GS26" i="2" s="1"/>
  <c r="GQ26" i="2"/>
  <c r="GN26" i="2"/>
  <c r="GO26" i="2" s="1"/>
  <c r="GM26" i="2"/>
  <c r="GJ26" i="2"/>
  <c r="GK26" i="2" s="1"/>
  <c r="GI26" i="2"/>
  <c r="GG26" i="2"/>
  <c r="GF26" i="2"/>
  <c r="GE26" i="2"/>
  <c r="GC26" i="2"/>
  <c r="GB26" i="2"/>
  <c r="GA26" i="2"/>
  <c r="FX26" i="2"/>
  <c r="FW26" i="2"/>
  <c r="FY26" i="2" s="1"/>
  <c r="FT26" i="2"/>
  <c r="FS26" i="2"/>
  <c r="FQ26" i="2"/>
  <c r="FP26" i="2"/>
  <c r="FO26" i="2"/>
  <c r="FL26" i="2"/>
  <c r="FM26" i="2" s="1"/>
  <c r="FK26" i="2"/>
  <c r="FH26" i="2"/>
  <c r="FI26" i="2" s="1"/>
  <c r="FG26" i="2"/>
  <c r="FD26" i="2"/>
  <c r="FE26" i="2" s="1"/>
  <c r="FC26" i="2"/>
  <c r="FA26" i="2"/>
  <c r="EZ26" i="2"/>
  <c r="EY26" i="2"/>
  <c r="EW26" i="2"/>
  <c r="EV26" i="2"/>
  <c r="EU26" i="2"/>
  <c r="ER26" i="2"/>
  <c r="EQ26" i="2"/>
  <c r="ES26" i="2" s="1"/>
  <c r="EN26" i="2"/>
  <c r="EM26" i="2"/>
  <c r="EK26" i="2"/>
  <c r="EJ26" i="2"/>
  <c r="EI26" i="2"/>
  <c r="EF26" i="2"/>
  <c r="EG26" i="2" s="1"/>
  <c r="EE26" i="2"/>
  <c r="EB26" i="2"/>
  <c r="EC26" i="2" s="1"/>
  <c r="EA26" i="2"/>
  <c r="DX26" i="2"/>
  <c r="DY26" i="2" s="1"/>
  <c r="DW26" i="2"/>
  <c r="DU26" i="2"/>
  <c r="DT26" i="2"/>
  <c r="DS26" i="2"/>
  <c r="DQ26" i="2"/>
  <c r="DP26" i="2"/>
  <c r="DO26" i="2"/>
  <c r="DL26" i="2"/>
  <c r="DK26" i="2"/>
  <c r="DM26" i="2" s="1"/>
  <c r="DH26" i="2"/>
  <c r="DG26" i="2"/>
  <c r="DE26" i="2"/>
  <c r="DD26" i="2"/>
  <c r="DC26" i="2"/>
  <c r="CZ26" i="2"/>
  <c r="DA26" i="2" s="1"/>
  <c r="CY26" i="2"/>
  <c r="CV26" i="2"/>
  <c r="CW26" i="2" s="1"/>
  <c r="CU26" i="2"/>
  <c r="CR26" i="2"/>
  <c r="CS26" i="2" s="1"/>
  <c r="CQ26" i="2"/>
  <c r="CO26" i="2"/>
  <c r="CN26" i="2"/>
  <c r="CM26" i="2"/>
  <c r="CK26" i="2"/>
  <c r="CJ26" i="2"/>
  <c r="CI26" i="2"/>
  <c r="CF26" i="2"/>
  <c r="CE26" i="2"/>
  <c r="CG26" i="2" s="1"/>
  <c r="CB26" i="2"/>
  <c r="CC26" i="2" s="1"/>
  <c r="CA26" i="2"/>
  <c r="BY26" i="2"/>
  <c r="BX26" i="2"/>
  <c r="BW26" i="2"/>
  <c r="BT26" i="2"/>
  <c r="BU26" i="2" s="1"/>
  <c r="BS26" i="2"/>
  <c r="BP26" i="2"/>
  <c r="BQ26" i="2" s="1"/>
  <c r="BO26" i="2"/>
  <c r="BL26" i="2"/>
  <c r="BM26" i="2" s="1"/>
  <c r="BK26" i="2"/>
  <c r="BI26" i="2"/>
  <c r="BH26" i="2"/>
  <c r="BG26" i="2"/>
  <c r="BE26" i="2"/>
  <c r="BD26" i="2"/>
  <c r="BC26" i="2"/>
  <c r="AZ26" i="2"/>
  <c r="AY26" i="2"/>
  <c r="BA26" i="2" s="1"/>
  <c r="AV26" i="2"/>
  <c r="AU26" i="2"/>
  <c r="AS26" i="2"/>
  <c r="AR26" i="2"/>
  <c r="AQ26" i="2"/>
  <c r="AN26" i="2"/>
  <c r="AO26" i="2" s="1"/>
  <c r="AM26" i="2"/>
  <c r="AJ26" i="2"/>
  <c r="AI26" i="2"/>
  <c r="AF26" i="2"/>
  <c r="AG26" i="2" s="1"/>
  <c r="AE26" i="2"/>
  <c r="AC26" i="2"/>
  <c r="AB26" i="2"/>
  <c r="AA26" i="2"/>
  <c r="Y26" i="2"/>
  <c r="X26" i="2"/>
  <c r="W26" i="2"/>
  <c r="T26" i="2"/>
  <c r="S26" i="2"/>
  <c r="P26" i="2"/>
  <c r="Q26" i="2" s="1"/>
  <c r="O26" i="2"/>
  <c r="M26" i="2"/>
  <c r="L26" i="2"/>
  <c r="K26" i="2"/>
  <c r="G26" i="2"/>
  <c r="E26" i="2"/>
  <c r="B26" i="2"/>
  <c r="LA25" i="2"/>
  <c r="LB25" i="2" s="1"/>
  <c r="KZ25" i="2"/>
  <c r="KW25" i="2"/>
  <c r="KX25" i="2" s="1"/>
  <c r="KV25" i="2"/>
  <c r="KS25" i="2"/>
  <c r="KT25" i="2" s="1"/>
  <c r="KR25" i="2"/>
  <c r="KP25" i="2"/>
  <c r="KO25" i="2"/>
  <c r="KN25" i="2"/>
  <c r="KL25" i="2"/>
  <c r="KK25" i="2"/>
  <c r="KJ25" i="2"/>
  <c r="KG25" i="2"/>
  <c r="KF25" i="2"/>
  <c r="KH25" i="2" s="1"/>
  <c r="KC25" i="2"/>
  <c r="KD25" i="2" s="1"/>
  <c r="KB25" i="2"/>
  <c r="JZ25" i="2"/>
  <c r="JY25" i="2"/>
  <c r="JX25" i="2"/>
  <c r="JU25" i="2"/>
  <c r="JV25" i="2" s="1"/>
  <c r="JT25" i="2"/>
  <c r="JQ25" i="2"/>
  <c r="JR25" i="2" s="1"/>
  <c r="JP25" i="2"/>
  <c r="JM25" i="2"/>
  <c r="JN25" i="2" s="1"/>
  <c r="JL25" i="2"/>
  <c r="JJ25" i="2"/>
  <c r="JI25" i="2"/>
  <c r="JH25" i="2"/>
  <c r="JF25" i="2"/>
  <c r="JE25" i="2"/>
  <c r="JD25" i="2"/>
  <c r="IZ25" i="2"/>
  <c r="IY25" i="2"/>
  <c r="JA25" i="2" s="1"/>
  <c r="IW25" i="2"/>
  <c r="IV25" i="2"/>
  <c r="IU25" i="2"/>
  <c r="IS25" i="2"/>
  <c r="IR25" i="2"/>
  <c r="IQ25" i="2"/>
  <c r="IN25" i="2"/>
  <c r="IO25" i="2" s="1"/>
  <c r="IM25" i="2"/>
  <c r="IJ25" i="2"/>
  <c r="IK25" i="2" s="1"/>
  <c r="II25" i="2"/>
  <c r="IF25" i="2"/>
  <c r="IG25" i="2" s="1"/>
  <c r="IE25" i="2"/>
  <c r="IC25" i="2"/>
  <c r="IB25" i="2"/>
  <c r="IA25" i="2"/>
  <c r="HY25" i="2"/>
  <c r="HX25" i="2"/>
  <c r="HW25" i="2"/>
  <c r="HT25" i="2"/>
  <c r="HS25" i="2"/>
  <c r="HU25" i="2" s="1"/>
  <c r="HP25" i="2"/>
  <c r="HO25" i="2"/>
  <c r="HM25" i="2"/>
  <c r="HL25" i="2"/>
  <c r="HK25" i="2"/>
  <c r="HH25" i="2"/>
  <c r="HI25" i="2" s="1"/>
  <c r="HG25" i="2"/>
  <c r="HD25" i="2"/>
  <c r="HE25" i="2" s="1"/>
  <c r="HC25" i="2"/>
  <c r="GZ25" i="2"/>
  <c r="HA25" i="2" s="1"/>
  <c r="GY25" i="2"/>
  <c r="GW25" i="2"/>
  <c r="GV25" i="2"/>
  <c r="GU25" i="2"/>
  <c r="GS25" i="2"/>
  <c r="GR25" i="2"/>
  <c r="GQ25" i="2"/>
  <c r="GN25" i="2"/>
  <c r="GM25" i="2"/>
  <c r="GO25" i="2" s="1"/>
  <c r="GJ25" i="2"/>
  <c r="GK25" i="2" s="1"/>
  <c r="GI25" i="2"/>
  <c r="GG25" i="2"/>
  <c r="GF25" i="2"/>
  <c r="GE25" i="2"/>
  <c r="GB25" i="2"/>
  <c r="GC25" i="2" s="1"/>
  <c r="GA25" i="2"/>
  <c r="FX25" i="2"/>
  <c r="FY25" i="2" s="1"/>
  <c r="FW25" i="2"/>
  <c r="FT25" i="2"/>
  <c r="FU25" i="2" s="1"/>
  <c r="FS25" i="2"/>
  <c r="FQ25" i="2"/>
  <c r="FP25" i="2"/>
  <c r="FO25" i="2"/>
  <c r="FM25" i="2"/>
  <c r="FL25" i="2"/>
  <c r="FK25" i="2"/>
  <c r="FH25" i="2"/>
  <c r="FG25" i="2"/>
  <c r="FI25" i="2" s="1"/>
  <c r="FD25" i="2"/>
  <c r="FE25" i="2" s="1"/>
  <c r="FC25" i="2"/>
  <c r="FA25" i="2"/>
  <c r="EZ25" i="2"/>
  <c r="EY25" i="2"/>
  <c r="EV25" i="2"/>
  <c r="EW25" i="2" s="1"/>
  <c r="EU25" i="2"/>
  <c r="ER25" i="2"/>
  <c r="ES25" i="2" s="1"/>
  <c r="EQ25" i="2"/>
  <c r="EN25" i="2"/>
  <c r="EO25" i="2" s="1"/>
  <c r="EM25" i="2"/>
  <c r="EK25" i="2"/>
  <c r="EJ25" i="2"/>
  <c r="EI25" i="2"/>
  <c r="EG25" i="2"/>
  <c r="EF25" i="2"/>
  <c r="EE25" i="2"/>
  <c r="EB25" i="2"/>
  <c r="EA25" i="2"/>
  <c r="EC25" i="2" s="1"/>
  <c r="DX25" i="2"/>
  <c r="DY25" i="2" s="1"/>
  <c r="DW25" i="2"/>
  <c r="DU25" i="2"/>
  <c r="DT25" i="2"/>
  <c r="DS25" i="2"/>
  <c r="DP25" i="2"/>
  <c r="DQ25" i="2" s="1"/>
  <c r="DO25" i="2"/>
  <c r="DL25" i="2"/>
  <c r="DM25" i="2" s="1"/>
  <c r="DK25" i="2"/>
  <c r="DH25" i="2"/>
  <c r="DI25" i="2" s="1"/>
  <c r="DG25" i="2"/>
  <c r="DE25" i="2"/>
  <c r="DD25" i="2"/>
  <c r="DC25" i="2"/>
  <c r="DA25" i="2"/>
  <c r="CZ25" i="2"/>
  <c r="CY25" i="2"/>
  <c r="CV25" i="2"/>
  <c r="CU25" i="2"/>
  <c r="CW25" i="2" s="1"/>
  <c r="CR25" i="2"/>
  <c r="CQ25" i="2"/>
  <c r="CO25" i="2"/>
  <c r="CN25" i="2"/>
  <c r="CM25" i="2"/>
  <c r="CJ25" i="2"/>
  <c r="CK25" i="2" s="1"/>
  <c r="CI25" i="2"/>
  <c r="CF25" i="2"/>
  <c r="CG25" i="2" s="1"/>
  <c r="CE25" i="2"/>
  <c r="CB25" i="2"/>
  <c r="CC25" i="2" s="1"/>
  <c r="CA25" i="2"/>
  <c r="BY25" i="2"/>
  <c r="BX25" i="2"/>
  <c r="BW25" i="2"/>
  <c r="BU25" i="2"/>
  <c r="BT25" i="2"/>
  <c r="BS25" i="2"/>
  <c r="BP25" i="2"/>
  <c r="BO25" i="2"/>
  <c r="BQ25" i="2" s="1"/>
  <c r="BL25" i="2"/>
  <c r="BK25" i="2"/>
  <c r="BI25" i="2"/>
  <c r="BH25" i="2"/>
  <c r="BG25" i="2"/>
  <c r="BD25" i="2"/>
  <c r="BE25" i="2" s="1"/>
  <c r="BC25" i="2"/>
  <c r="AZ25" i="2"/>
  <c r="BA25" i="2" s="1"/>
  <c r="AY25" i="2"/>
  <c r="AV25" i="2"/>
  <c r="AW25" i="2" s="1"/>
  <c r="AU25" i="2"/>
  <c r="AS25" i="2"/>
  <c r="AR25" i="2"/>
  <c r="AQ25" i="2"/>
  <c r="AO25" i="2"/>
  <c r="AN25" i="2"/>
  <c r="AM25" i="2"/>
  <c r="AJ25" i="2"/>
  <c r="AI25" i="2"/>
  <c r="AK25" i="2" s="1"/>
  <c r="AF25" i="2"/>
  <c r="AE25" i="2"/>
  <c r="AC25" i="2"/>
  <c r="AB25" i="2"/>
  <c r="AA25" i="2"/>
  <c r="X25" i="2"/>
  <c r="Y25" i="2" s="1"/>
  <c r="W25" i="2"/>
  <c r="T25" i="2"/>
  <c r="S25" i="2"/>
  <c r="P25" i="2"/>
  <c r="Q25" i="2" s="1"/>
  <c r="O25" i="2"/>
  <c r="M25" i="2"/>
  <c r="L25" i="2"/>
  <c r="K25" i="2"/>
  <c r="G25" i="2"/>
  <c r="E25" i="2"/>
  <c r="B25" i="2"/>
  <c r="LB24" i="2"/>
  <c r="LA24" i="2"/>
  <c r="KZ24" i="2"/>
  <c r="KW24" i="2"/>
  <c r="KV24" i="2"/>
  <c r="KX24" i="2" s="1"/>
  <c r="KS24" i="2"/>
  <c r="KT24" i="2" s="1"/>
  <c r="KR24" i="2"/>
  <c r="KP24" i="2"/>
  <c r="KO24" i="2"/>
  <c r="KN24" i="2"/>
  <c r="KK24" i="2"/>
  <c r="KL24" i="2" s="1"/>
  <c r="KJ24" i="2"/>
  <c r="KG24" i="2"/>
  <c r="KH24" i="2" s="1"/>
  <c r="KF24" i="2"/>
  <c r="KC24" i="2"/>
  <c r="KD24" i="2" s="1"/>
  <c r="KB24" i="2"/>
  <c r="JZ24" i="2"/>
  <c r="JY24" i="2"/>
  <c r="JX24" i="2"/>
  <c r="JV24" i="2"/>
  <c r="JU24" i="2"/>
  <c r="JT24" i="2"/>
  <c r="JQ24" i="2"/>
  <c r="JP24" i="2"/>
  <c r="JR24" i="2" s="1"/>
  <c r="JM24" i="2"/>
  <c r="JL24" i="2"/>
  <c r="JJ24" i="2"/>
  <c r="JI24" i="2"/>
  <c r="JH24" i="2"/>
  <c r="JE24" i="2"/>
  <c r="JF24" i="2" s="1"/>
  <c r="JD24" i="2"/>
  <c r="IZ24" i="2"/>
  <c r="JA24" i="2" s="1"/>
  <c r="IY24" i="2"/>
  <c r="IW24" i="2"/>
  <c r="IV24" i="2"/>
  <c r="IU24" i="2"/>
  <c r="IS24" i="2"/>
  <c r="IR24" i="2"/>
  <c r="IQ24" i="2"/>
  <c r="IO24" i="2"/>
  <c r="IN24" i="2"/>
  <c r="IM24" i="2"/>
  <c r="IJ24" i="2"/>
  <c r="II24" i="2"/>
  <c r="IK24" i="2" s="1"/>
  <c r="IF24" i="2"/>
  <c r="IE24" i="2"/>
  <c r="IC24" i="2"/>
  <c r="IB24" i="2"/>
  <c r="IA24" i="2"/>
  <c r="HX24" i="2"/>
  <c r="HY24" i="2" s="1"/>
  <c r="HW24" i="2"/>
  <c r="HT24" i="2"/>
  <c r="HU24" i="2" s="1"/>
  <c r="HS24" i="2"/>
  <c r="HP24" i="2"/>
  <c r="HQ24" i="2" s="1"/>
  <c r="HO24" i="2"/>
  <c r="HM24" i="2"/>
  <c r="HL24" i="2"/>
  <c r="HK24" i="2"/>
  <c r="HI24" i="2"/>
  <c r="HH24" i="2"/>
  <c r="HG24" i="2"/>
  <c r="HD24" i="2"/>
  <c r="HC24" i="2"/>
  <c r="HE24" i="2" s="1"/>
  <c r="GZ24" i="2"/>
  <c r="HA24" i="2" s="1"/>
  <c r="GY24" i="2"/>
  <c r="GW24" i="2"/>
  <c r="GV24" i="2"/>
  <c r="GU24" i="2"/>
  <c r="GR24" i="2"/>
  <c r="GS24" i="2" s="1"/>
  <c r="GQ24" i="2"/>
  <c r="GN24" i="2"/>
  <c r="GO24" i="2" s="1"/>
  <c r="GM24" i="2"/>
  <c r="GJ24" i="2"/>
  <c r="GK24" i="2" s="1"/>
  <c r="GI24" i="2"/>
  <c r="GG24" i="2"/>
  <c r="GF24" i="2"/>
  <c r="GE24" i="2"/>
  <c r="GC24" i="2"/>
  <c r="GB24" i="2"/>
  <c r="GA24" i="2"/>
  <c r="FX24" i="2"/>
  <c r="FW24" i="2"/>
  <c r="FY24" i="2" s="1"/>
  <c r="FT24" i="2"/>
  <c r="FU24" i="2" s="1"/>
  <c r="FS24" i="2"/>
  <c r="FQ24" i="2"/>
  <c r="FP24" i="2"/>
  <c r="FO24" i="2"/>
  <c r="FL24" i="2"/>
  <c r="FM24" i="2" s="1"/>
  <c r="FK24" i="2"/>
  <c r="FH24" i="2"/>
  <c r="FI24" i="2" s="1"/>
  <c r="FG24" i="2"/>
  <c r="FD24" i="2"/>
  <c r="FE24" i="2" s="1"/>
  <c r="FC24" i="2"/>
  <c r="FA24" i="2"/>
  <c r="EZ24" i="2"/>
  <c r="EY24" i="2"/>
  <c r="EW24" i="2"/>
  <c r="EV24" i="2"/>
  <c r="EU24" i="2"/>
  <c r="ER24" i="2"/>
  <c r="EQ24" i="2"/>
  <c r="ES24" i="2" s="1"/>
  <c r="EN24" i="2"/>
  <c r="EO24" i="2" s="1"/>
  <c r="EM24" i="2"/>
  <c r="EK24" i="2"/>
  <c r="EJ24" i="2"/>
  <c r="EI24" i="2"/>
  <c r="EF24" i="2"/>
  <c r="EG24" i="2" s="1"/>
  <c r="EE24" i="2"/>
  <c r="EB24" i="2"/>
  <c r="EC24" i="2" s="1"/>
  <c r="EA24" i="2"/>
  <c r="DX24" i="2"/>
  <c r="DY24" i="2" s="1"/>
  <c r="DW24" i="2"/>
  <c r="DU24" i="2"/>
  <c r="DT24" i="2"/>
  <c r="DS24" i="2"/>
  <c r="DQ24" i="2"/>
  <c r="DP24" i="2"/>
  <c r="DO24" i="2"/>
  <c r="DL24" i="2"/>
  <c r="DK24" i="2"/>
  <c r="DM24" i="2" s="1"/>
  <c r="DH24" i="2"/>
  <c r="DG24" i="2"/>
  <c r="DE24" i="2"/>
  <c r="DD24" i="2"/>
  <c r="DC24" i="2"/>
  <c r="CZ24" i="2"/>
  <c r="DA24" i="2" s="1"/>
  <c r="CY24" i="2"/>
  <c r="CV24" i="2"/>
  <c r="CW24" i="2" s="1"/>
  <c r="CU24" i="2"/>
  <c r="CR24" i="2"/>
  <c r="CS24" i="2" s="1"/>
  <c r="CQ24" i="2"/>
  <c r="CO24" i="2"/>
  <c r="CN24" i="2"/>
  <c r="CM24" i="2"/>
  <c r="CK24" i="2"/>
  <c r="CJ24" i="2"/>
  <c r="CI24" i="2"/>
  <c r="CF24" i="2"/>
  <c r="CE24" i="2"/>
  <c r="CG24" i="2" s="1"/>
  <c r="CB24" i="2"/>
  <c r="CA24" i="2"/>
  <c r="BY24" i="2"/>
  <c r="BX24" i="2"/>
  <c r="BW24" i="2"/>
  <c r="BT24" i="2"/>
  <c r="BU24" i="2" s="1"/>
  <c r="BS24" i="2"/>
  <c r="BP24" i="2"/>
  <c r="BQ24" i="2" s="1"/>
  <c r="BO24" i="2"/>
  <c r="BL24" i="2"/>
  <c r="BM24" i="2" s="1"/>
  <c r="BK24" i="2"/>
  <c r="BI24" i="2"/>
  <c r="BH24" i="2"/>
  <c r="BG24" i="2"/>
  <c r="BE24" i="2"/>
  <c r="BD24" i="2"/>
  <c r="BC24" i="2"/>
  <c r="AZ24" i="2"/>
  <c r="AY24" i="2"/>
  <c r="BA24" i="2" s="1"/>
  <c r="AV24" i="2"/>
  <c r="AU24" i="2"/>
  <c r="AS24" i="2"/>
  <c r="AR24" i="2"/>
  <c r="AQ24" i="2"/>
  <c r="AN24" i="2"/>
  <c r="AO24" i="2" s="1"/>
  <c r="AM24" i="2"/>
  <c r="AJ24" i="2"/>
  <c r="AI24" i="2"/>
  <c r="AF24" i="2"/>
  <c r="AG24" i="2" s="1"/>
  <c r="AE24" i="2"/>
  <c r="AC24" i="2"/>
  <c r="AB24" i="2"/>
  <c r="AA24" i="2"/>
  <c r="Y24" i="2"/>
  <c r="X24" i="2"/>
  <c r="W24" i="2"/>
  <c r="T24" i="2"/>
  <c r="S24" i="2"/>
  <c r="P24" i="2"/>
  <c r="Q24" i="2" s="1"/>
  <c r="O24" i="2"/>
  <c r="M24" i="2"/>
  <c r="L24" i="2"/>
  <c r="K24" i="2"/>
  <c r="G24" i="2"/>
  <c r="E24" i="2"/>
  <c r="B24" i="2"/>
  <c r="LA23" i="2"/>
  <c r="LB23" i="2" s="1"/>
  <c r="KZ23" i="2"/>
  <c r="KW23" i="2"/>
  <c r="KX23" i="2" s="1"/>
  <c r="KV23" i="2"/>
  <c r="KS23" i="2"/>
  <c r="KT23" i="2" s="1"/>
  <c r="KR23" i="2"/>
  <c r="KP23" i="2"/>
  <c r="KO23" i="2"/>
  <c r="KN23" i="2"/>
  <c r="KL23" i="2"/>
  <c r="KK23" i="2"/>
  <c r="KJ23" i="2"/>
  <c r="KG23" i="2"/>
  <c r="KF23" i="2"/>
  <c r="KH23" i="2" s="1"/>
  <c r="KC23" i="2"/>
  <c r="KD23" i="2" s="1"/>
  <c r="KB23" i="2"/>
  <c r="JZ23" i="2"/>
  <c r="JY23" i="2"/>
  <c r="JX23" i="2"/>
  <c r="JU23" i="2"/>
  <c r="JV23" i="2" s="1"/>
  <c r="JT23" i="2"/>
  <c r="JQ23" i="2"/>
  <c r="JR23" i="2" s="1"/>
  <c r="JP23" i="2"/>
  <c r="JM23" i="2"/>
  <c r="JN23" i="2" s="1"/>
  <c r="JL23" i="2"/>
  <c r="JJ23" i="2"/>
  <c r="JI23" i="2"/>
  <c r="JH23" i="2"/>
  <c r="JF23" i="2"/>
  <c r="JE23" i="2"/>
  <c r="JD23" i="2"/>
  <c r="IZ23" i="2"/>
  <c r="IY23" i="2"/>
  <c r="JA23" i="2" s="1"/>
  <c r="IW23" i="2"/>
  <c r="IV23" i="2"/>
  <c r="IU23" i="2"/>
  <c r="IS23" i="2"/>
  <c r="IR23" i="2"/>
  <c r="IQ23" i="2"/>
  <c r="IN23" i="2"/>
  <c r="IO23" i="2" s="1"/>
  <c r="IM23" i="2"/>
  <c r="IJ23" i="2"/>
  <c r="IK23" i="2" s="1"/>
  <c r="II23" i="2"/>
  <c r="IF23" i="2"/>
  <c r="IG23" i="2" s="1"/>
  <c r="IE23" i="2"/>
  <c r="IC23" i="2"/>
  <c r="IB23" i="2"/>
  <c r="IA23" i="2"/>
  <c r="HX23" i="2"/>
  <c r="HY23" i="2" s="1"/>
  <c r="HW23" i="2"/>
  <c r="HT23" i="2"/>
  <c r="HS23" i="2"/>
  <c r="HU23" i="2" s="1"/>
  <c r="HP23" i="2"/>
  <c r="HO23" i="2"/>
  <c r="HM23" i="2"/>
  <c r="HL23" i="2"/>
  <c r="HK23" i="2"/>
  <c r="HH23" i="2"/>
  <c r="HI23" i="2" s="1"/>
  <c r="HG23" i="2"/>
  <c r="HD23" i="2"/>
  <c r="HE23" i="2" s="1"/>
  <c r="HC23" i="2"/>
  <c r="GZ23" i="2"/>
  <c r="HA23" i="2" s="1"/>
  <c r="GY23" i="2"/>
  <c r="GW23" i="2"/>
  <c r="GV23" i="2"/>
  <c r="GU23" i="2"/>
  <c r="GR23" i="2"/>
  <c r="GS23" i="2" s="1"/>
  <c r="GQ23" i="2"/>
  <c r="GN23" i="2"/>
  <c r="GM23" i="2"/>
  <c r="GO23" i="2" s="1"/>
  <c r="GJ23" i="2"/>
  <c r="GK23" i="2" s="1"/>
  <c r="GI23" i="2"/>
  <c r="GG23" i="2"/>
  <c r="GF23" i="2"/>
  <c r="GE23" i="2"/>
  <c r="GB23" i="2"/>
  <c r="GC23" i="2" s="1"/>
  <c r="GA23" i="2"/>
  <c r="FX23" i="2"/>
  <c r="FW23" i="2"/>
  <c r="FT23" i="2"/>
  <c r="FU23" i="2" s="1"/>
  <c r="FS23" i="2"/>
  <c r="FQ23" i="2"/>
  <c r="FP23" i="2"/>
  <c r="FO23" i="2"/>
  <c r="FM23" i="2"/>
  <c r="FL23" i="2"/>
  <c r="FK23" i="2"/>
  <c r="FH23" i="2"/>
  <c r="FG23" i="2"/>
  <c r="FI23" i="2" s="1"/>
  <c r="FD23" i="2"/>
  <c r="FC23" i="2"/>
  <c r="FA23" i="2"/>
  <c r="EZ23" i="2"/>
  <c r="EY23" i="2"/>
  <c r="EV23" i="2"/>
  <c r="EW23" i="2" s="1"/>
  <c r="EU23" i="2"/>
  <c r="ER23" i="2"/>
  <c r="EQ23" i="2"/>
  <c r="EN23" i="2"/>
  <c r="EO23" i="2" s="1"/>
  <c r="EM23" i="2"/>
  <c r="EK23" i="2"/>
  <c r="EJ23" i="2"/>
  <c r="EI23" i="2"/>
  <c r="EG23" i="2"/>
  <c r="EF23" i="2"/>
  <c r="EE23" i="2"/>
  <c r="EB23" i="2"/>
  <c r="EA23" i="2"/>
  <c r="EC23" i="2" s="1"/>
  <c r="DX23" i="2"/>
  <c r="DY23" i="2" s="1"/>
  <c r="DW23" i="2"/>
  <c r="DU23" i="2"/>
  <c r="DT23" i="2"/>
  <c r="DS23" i="2"/>
  <c r="DP23" i="2"/>
  <c r="DQ23" i="2" s="1"/>
  <c r="DO23" i="2"/>
  <c r="DL23" i="2"/>
  <c r="DK23" i="2"/>
  <c r="DH23" i="2"/>
  <c r="DI23" i="2" s="1"/>
  <c r="DG23" i="2"/>
  <c r="DE23" i="2"/>
  <c r="DD23" i="2"/>
  <c r="DC23" i="2"/>
  <c r="DA23" i="2"/>
  <c r="CZ23" i="2"/>
  <c r="CY23" i="2"/>
  <c r="CV23" i="2"/>
  <c r="CU23" i="2"/>
  <c r="CW23" i="2" s="1"/>
  <c r="CR23" i="2"/>
  <c r="CS23" i="2" s="1"/>
  <c r="CQ23" i="2"/>
  <c r="CO23" i="2"/>
  <c r="CN23" i="2"/>
  <c r="CM23" i="2"/>
  <c r="CJ23" i="2"/>
  <c r="CK23" i="2" s="1"/>
  <c r="CI23" i="2"/>
  <c r="CF23" i="2"/>
  <c r="CG23" i="2" s="1"/>
  <c r="CE23" i="2"/>
  <c r="CB23" i="2"/>
  <c r="CC23" i="2" s="1"/>
  <c r="CA23" i="2"/>
  <c r="BY23" i="2"/>
  <c r="BX23" i="2"/>
  <c r="BW23" i="2"/>
  <c r="BT23" i="2"/>
  <c r="BU23" i="2" s="1"/>
  <c r="BS23" i="2"/>
  <c r="BP23" i="2"/>
  <c r="BO23" i="2"/>
  <c r="BQ23" i="2" s="1"/>
  <c r="BL23" i="2"/>
  <c r="BM23" i="2" s="1"/>
  <c r="BK23" i="2"/>
  <c r="BI23" i="2"/>
  <c r="BH23" i="2"/>
  <c r="BG23" i="2"/>
  <c r="BD23" i="2"/>
  <c r="BE23" i="2" s="1"/>
  <c r="BC23" i="2"/>
  <c r="AZ23" i="2"/>
  <c r="AY23" i="2"/>
  <c r="AV23" i="2"/>
  <c r="AW23" i="2" s="1"/>
  <c r="AU23" i="2"/>
  <c r="AS23" i="2"/>
  <c r="AR23" i="2"/>
  <c r="AQ23" i="2"/>
  <c r="AN23" i="2"/>
  <c r="AO23" i="2" s="1"/>
  <c r="AM23" i="2"/>
  <c r="AJ23" i="2"/>
  <c r="AI23" i="2"/>
  <c r="AK23" i="2" s="1"/>
  <c r="AF23" i="2"/>
  <c r="AG23" i="2" s="1"/>
  <c r="AE23" i="2"/>
  <c r="AB23" i="2"/>
  <c r="AA23" i="2"/>
  <c r="AC23" i="2" s="1"/>
  <c r="X23" i="2"/>
  <c r="Y23" i="2" s="1"/>
  <c r="W23" i="2"/>
  <c r="T23" i="2"/>
  <c r="D23" i="2" s="1"/>
  <c r="H23" i="2" s="1"/>
  <c r="S23" i="2"/>
  <c r="P23" i="2"/>
  <c r="Q23" i="2" s="1"/>
  <c r="O23" i="2"/>
  <c r="M23" i="2"/>
  <c r="L23" i="2"/>
  <c r="K23" i="2"/>
  <c r="G23" i="2"/>
  <c r="E23" i="2"/>
  <c r="B23" i="2"/>
  <c r="LA22" i="2"/>
  <c r="LB22" i="2" s="1"/>
  <c r="KZ22" i="2"/>
  <c r="KX22" i="2"/>
  <c r="KW22" i="2"/>
  <c r="KV22" i="2"/>
  <c r="KS22" i="2"/>
  <c r="KR22" i="2"/>
  <c r="KO22" i="2"/>
  <c r="KN22" i="2"/>
  <c r="KP22" i="2" s="1"/>
  <c r="KK22" i="2"/>
  <c r="KL22" i="2" s="1"/>
  <c r="KJ22" i="2"/>
  <c r="KG22" i="2"/>
  <c r="KF22" i="2"/>
  <c r="KC22" i="2"/>
  <c r="KD22" i="2" s="1"/>
  <c r="KB22" i="2"/>
  <c r="JZ22" i="2"/>
  <c r="JY22" i="2"/>
  <c r="JX22" i="2"/>
  <c r="JV22" i="2"/>
  <c r="JU22" i="2"/>
  <c r="JT22" i="2"/>
  <c r="JQ22" i="2"/>
  <c r="JP22" i="2"/>
  <c r="JR22" i="2" s="1"/>
  <c r="JM22" i="2"/>
  <c r="JL22" i="2"/>
  <c r="JJ22" i="2"/>
  <c r="JI22" i="2"/>
  <c r="JH22" i="2"/>
  <c r="JE22" i="2"/>
  <c r="JF22" i="2" s="1"/>
  <c r="JD22" i="2"/>
  <c r="IZ22" i="2"/>
  <c r="JA22" i="2" s="1"/>
  <c r="IY22" i="2"/>
  <c r="IW22" i="2"/>
  <c r="IV22" i="2"/>
  <c r="IU22" i="2"/>
  <c r="IS22" i="2"/>
  <c r="IR22" i="2"/>
  <c r="IQ22" i="2"/>
  <c r="IO22" i="2"/>
  <c r="IN22" i="2"/>
  <c r="IM22" i="2"/>
  <c r="IK22" i="2"/>
  <c r="IJ22" i="2"/>
  <c r="II22" i="2"/>
  <c r="IF22" i="2"/>
  <c r="IG22" i="2" s="1"/>
  <c r="IE22" i="2"/>
  <c r="IC22" i="2"/>
  <c r="IB22" i="2"/>
  <c r="IA22" i="2"/>
  <c r="HX22" i="2"/>
  <c r="HY22" i="2" s="1"/>
  <c r="HW22" i="2"/>
  <c r="HT22" i="2"/>
  <c r="HU22" i="2" s="1"/>
  <c r="HS22" i="2"/>
  <c r="HP22" i="2"/>
  <c r="HQ22" i="2" s="1"/>
  <c r="HO22" i="2"/>
  <c r="HM22" i="2"/>
  <c r="HL22" i="2"/>
  <c r="HK22" i="2"/>
  <c r="HH22" i="2"/>
  <c r="HI22" i="2" s="1"/>
  <c r="HG22" i="2"/>
  <c r="HE22" i="2"/>
  <c r="HD22" i="2"/>
  <c r="HC22" i="2"/>
  <c r="GZ22" i="2"/>
  <c r="HA22" i="2" s="1"/>
  <c r="GY22" i="2"/>
  <c r="GW22" i="2"/>
  <c r="GV22" i="2"/>
  <c r="GU22" i="2"/>
  <c r="GR22" i="2"/>
  <c r="GS22" i="2" s="1"/>
  <c r="GQ22" i="2"/>
  <c r="GN22" i="2"/>
  <c r="GO22" i="2" s="1"/>
  <c r="GM22" i="2"/>
  <c r="GJ22" i="2"/>
  <c r="GK22" i="2" s="1"/>
  <c r="GI22" i="2"/>
  <c r="GF22" i="2"/>
  <c r="GE22" i="2"/>
  <c r="GG22" i="2" s="1"/>
  <c r="GB22" i="2"/>
  <c r="GC22" i="2" s="1"/>
  <c r="GA22" i="2"/>
  <c r="FY22" i="2"/>
  <c r="FX22" i="2"/>
  <c r="FW22" i="2"/>
  <c r="FT22" i="2"/>
  <c r="FU22" i="2" s="1"/>
  <c r="FS22" i="2"/>
  <c r="FQ22" i="2"/>
  <c r="FP22" i="2"/>
  <c r="FO22" i="2"/>
  <c r="FL22" i="2"/>
  <c r="FM22" i="2" s="1"/>
  <c r="FK22" i="2"/>
  <c r="FH22" i="2"/>
  <c r="FI22" i="2" s="1"/>
  <c r="FG22" i="2"/>
  <c r="FD22" i="2"/>
  <c r="FE22" i="2" s="1"/>
  <c r="FC22" i="2"/>
  <c r="EZ22" i="2"/>
  <c r="FA22" i="2" s="1"/>
  <c r="EY22" i="2"/>
  <c r="EW22" i="2"/>
  <c r="EV22" i="2"/>
  <c r="EU22" i="2"/>
  <c r="ES22" i="2"/>
  <c r="ER22" i="2"/>
  <c r="EQ22" i="2"/>
  <c r="EN22" i="2"/>
  <c r="EM22" i="2"/>
  <c r="EO22" i="2" s="1"/>
  <c r="EJ22" i="2"/>
  <c r="EK22" i="2" s="1"/>
  <c r="EI22" i="2"/>
  <c r="EF22" i="2"/>
  <c r="EG22" i="2" s="1"/>
  <c r="EE22" i="2"/>
  <c r="EB22" i="2"/>
  <c r="EC22" i="2" s="1"/>
  <c r="EA22" i="2"/>
  <c r="DX22" i="2"/>
  <c r="DY22" i="2" s="1"/>
  <c r="DW22" i="2"/>
  <c r="DT22" i="2"/>
  <c r="DU22" i="2" s="1"/>
  <c r="DS22" i="2"/>
  <c r="DQ22" i="2"/>
  <c r="DP22" i="2"/>
  <c r="DO22" i="2"/>
  <c r="DM22" i="2"/>
  <c r="DL22" i="2"/>
  <c r="DK22" i="2"/>
  <c r="DH22" i="2"/>
  <c r="DG22" i="2"/>
  <c r="DI22" i="2" s="1"/>
  <c r="DD22" i="2"/>
  <c r="DE22" i="2" s="1"/>
  <c r="DC22" i="2"/>
  <c r="CZ22" i="2"/>
  <c r="DA22" i="2" s="1"/>
  <c r="CY22" i="2"/>
  <c r="CV22" i="2"/>
  <c r="CW22" i="2" s="1"/>
  <c r="CU22" i="2"/>
  <c r="CR22" i="2"/>
  <c r="CS22" i="2" s="1"/>
  <c r="CQ22" i="2"/>
  <c r="CN22" i="2"/>
  <c r="CO22" i="2" s="1"/>
  <c r="CM22" i="2"/>
  <c r="CK22" i="2"/>
  <c r="CJ22" i="2"/>
  <c r="CI22" i="2"/>
  <c r="CG22" i="2"/>
  <c r="CF22" i="2"/>
  <c r="CE22" i="2"/>
  <c r="CB22" i="2"/>
  <c r="CA22" i="2"/>
  <c r="CC22" i="2" s="1"/>
  <c r="BX22" i="2"/>
  <c r="BY22" i="2" s="1"/>
  <c r="BW22" i="2"/>
  <c r="BT22" i="2"/>
  <c r="BU22" i="2" s="1"/>
  <c r="BS22" i="2"/>
  <c r="BP22" i="2"/>
  <c r="BQ22" i="2" s="1"/>
  <c r="BO22" i="2"/>
  <c r="BL22" i="2"/>
  <c r="BM22" i="2" s="1"/>
  <c r="BK22" i="2"/>
  <c r="BH22" i="2"/>
  <c r="BI22" i="2" s="1"/>
  <c r="BG22" i="2"/>
  <c r="BE22" i="2"/>
  <c r="BD22" i="2"/>
  <c r="BC22" i="2"/>
  <c r="BA22" i="2"/>
  <c r="AZ22" i="2"/>
  <c r="AY22" i="2"/>
  <c r="AV22" i="2"/>
  <c r="AU22" i="2"/>
  <c r="AR22" i="2"/>
  <c r="AS22" i="2" s="1"/>
  <c r="AQ22" i="2"/>
  <c r="AN22" i="2"/>
  <c r="AO22" i="2" s="1"/>
  <c r="AM22" i="2"/>
  <c r="AJ22" i="2"/>
  <c r="AI22" i="2"/>
  <c r="AF22" i="2"/>
  <c r="AG22" i="2" s="1"/>
  <c r="AE22" i="2"/>
  <c r="AB22" i="2"/>
  <c r="AC22" i="2" s="1"/>
  <c r="AA22" i="2"/>
  <c r="Y22" i="2"/>
  <c r="X22" i="2"/>
  <c r="W22" i="2"/>
  <c r="U22" i="2"/>
  <c r="T22" i="2"/>
  <c r="S22" i="2"/>
  <c r="P22" i="2"/>
  <c r="O22" i="2"/>
  <c r="Q22" i="2" s="1"/>
  <c r="L22" i="2"/>
  <c r="M22" i="2" s="1"/>
  <c r="K22" i="2"/>
  <c r="G22" i="2"/>
  <c r="E22" i="2"/>
  <c r="B22" i="2"/>
  <c r="LA21" i="2"/>
  <c r="LB21" i="2" s="1"/>
  <c r="KZ21" i="2"/>
  <c r="KW21" i="2"/>
  <c r="KX21" i="2" s="1"/>
  <c r="KV21" i="2"/>
  <c r="KS21" i="2"/>
  <c r="KT21" i="2" s="1"/>
  <c r="KR21" i="2"/>
  <c r="KO21" i="2"/>
  <c r="KP21" i="2" s="1"/>
  <c r="KN21" i="2"/>
  <c r="KL21" i="2"/>
  <c r="KK21" i="2"/>
  <c r="KJ21" i="2"/>
  <c r="KH21" i="2"/>
  <c r="KG21" i="2"/>
  <c r="KF21" i="2"/>
  <c r="KC21" i="2"/>
  <c r="KB21" i="2"/>
  <c r="KD21" i="2" s="1"/>
  <c r="JY21" i="2"/>
  <c r="JZ21" i="2" s="1"/>
  <c r="JX21" i="2"/>
  <c r="JU21" i="2"/>
  <c r="JV21" i="2" s="1"/>
  <c r="JT21" i="2"/>
  <c r="JQ21" i="2"/>
  <c r="JR21" i="2" s="1"/>
  <c r="JP21" i="2"/>
  <c r="JM21" i="2"/>
  <c r="JN21" i="2" s="1"/>
  <c r="JL21" i="2"/>
  <c r="JI21" i="2"/>
  <c r="JJ21" i="2" s="1"/>
  <c r="JH21" i="2"/>
  <c r="JF21" i="2"/>
  <c r="JE21" i="2"/>
  <c r="JD21" i="2"/>
  <c r="JA21" i="2"/>
  <c r="IZ21" i="2"/>
  <c r="IY21" i="2"/>
  <c r="IW21" i="2"/>
  <c r="IV21" i="2"/>
  <c r="IU21" i="2"/>
  <c r="IS21" i="2"/>
  <c r="IR21" i="2"/>
  <c r="IQ21" i="2"/>
  <c r="IN21" i="2"/>
  <c r="IO21" i="2" s="1"/>
  <c r="IM21" i="2"/>
  <c r="IJ21" i="2"/>
  <c r="IK21" i="2" s="1"/>
  <c r="II21" i="2"/>
  <c r="IF21" i="2"/>
  <c r="IG21" i="2" s="1"/>
  <c r="IE21" i="2"/>
  <c r="IB21" i="2"/>
  <c r="IC21" i="2" s="1"/>
  <c r="IA21" i="2"/>
  <c r="HY21" i="2"/>
  <c r="HX21" i="2"/>
  <c r="HW21" i="2"/>
  <c r="HU21" i="2"/>
  <c r="HT21" i="2"/>
  <c r="HS21" i="2"/>
  <c r="HP21" i="2"/>
  <c r="HO21" i="2"/>
  <c r="HL21" i="2"/>
  <c r="HM21" i="2" s="1"/>
  <c r="HK21" i="2"/>
  <c r="HH21" i="2"/>
  <c r="HI21" i="2" s="1"/>
  <c r="HG21" i="2"/>
  <c r="HD21" i="2"/>
  <c r="HE21" i="2" s="1"/>
  <c r="HC21" i="2"/>
  <c r="GZ21" i="2"/>
  <c r="HA21" i="2" s="1"/>
  <c r="GY21" i="2"/>
  <c r="GV21" i="2"/>
  <c r="GW21" i="2" s="1"/>
  <c r="GU21" i="2"/>
  <c r="GS21" i="2"/>
  <c r="GR21" i="2"/>
  <c r="GQ21" i="2"/>
  <c r="GO21" i="2"/>
  <c r="GN21" i="2"/>
  <c r="GM21" i="2"/>
  <c r="GJ21" i="2"/>
  <c r="GI21" i="2"/>
  <c r="GK21" i="2" s="1"/>
  <c r="GF21" i="2"/>
  <c r="GG21" i="2" s="1"/>
  <c r="GE21" i="2"/>
  <c r="GB21" i="2"/>
  <c r="GC21" i="2" s="1"/>
  <c r="GA21" i="2"/>
  <c r="FX21" i="2"/>
  <c r="FY21" i="2" s="1"/>
  <c r="FW21" i="2"/>
  <c r="FT21" i="2"/>
  <c r="FU21" i="2" s="1"/>
  <c r="FS21" i="2"/>
  <c r="FP21" i="2"/>
  <c r="FQ21" i="2" s="1"/>
  <c r="FO21" i="2"/>
  <c r="FM21" i="2"/>
  <c r="FL21" i="2"/>
  <c r="FK21" i="2"/>
  <c r="FI21" i="2"/>
  <c r="FH21" i="2"/>
  <c r="FG21" i="2"/>
  <c r="FD21" i="2"/>
  <c r="FC21" i="2"/>
  <c r="FE21" i="2" s="1"/>
  <c r="EZ21" i="2"/>
  <c r="FA21" i="2" s="1"/>
  <c r="EY21" i="2"/>
  <c r="EV21" i="2"/>
  <c r="EW21" i="2" s="1"/>
  <c r="EU21" i="2"/>
  <c r="ER21" i="2"/>
  <c r="ES21" i="2" s="1"/>
  <c r="EQ21" i="2"/>
  <c r="EN21" i="2"/>
  <c r="EO21" i="2" s="1"/>
  <c r="EM21" i="2"/>
  <c r="EJ21" i="2"/>
  <c r="EK21" i="2" s="1"/>
  <c r="EI21" i="2"/>
  <c r="EG21" i="2"/>
  <c r="EF21" i="2"/>
  <c r="EE21" i="2"/>
  <c r="EC21" i="2"/>
  <c r="EB21" i="2"/>
  <c r="EA21" i="2"/>
  <c r="DX21" i="2"/>
  <c r="DW21" i="2"/>
  <c r="DY21" i="2" s="1"/>
  <c r="DT21" i="2"/>
  <c r="DU21" i="2" s="1"/>
  <c r="DS21" i="2"/>
  <c r="DP21" i="2"/>
  <c r="DQ21" i="2" s="1"/>
  <c r="DO21" i="2"/>
  <c r="DL21" i="2"/>
  <c r="DM21" i="2" s="1"/>
  <c r="DK21" i="2"/>
  <c r="DH21" i="2"/>
  <c r="DI21" i="2" s="1"/>
  <c r="DG21" i="2"/>
  <c r="DD21" i="2"/>
  <c r="DE21" i="2" s="1"/>
  <c r="DC21" i="2"/>
  <c r="DA21" i="2"/>
  <c r="CZ21" i="2"/>
  <c r="CY21" i="2"/>
  <c r="CW21" i="2"/>
  <c r="CV21" i="2"/>
  <c r="CU21" i="2"/>
  <c r="CR21" i="2"/>
  <c r="CQ21" i="2"/>
  <c r="CS21" i="2" s="1"/>
  <c r="CN21" i="2"/>
  <c r="CO21" i="2" s="1"/>
  <c r="CM21" i="2"/>
  <c r="CJ21" i="2"/>
  <c r="CK21" i="2" s="1"/>
  <c r="CI21" i="2"/>
  <c r="CF21" i="2"/>
  <c r="CG21" i="2" s="1"/>
  <c r="CE21" i="2"/>
  <c r="CB21" i="2"/>
  <c r="CC21" i="2" s="1"/>
  <c r="CA21" i="2"/>
  <c r="BX21" i="2"/>
  <c r="BY21" i="2" s="1"/>
  <c r="BW21" i="2"/>
  <c r="BU21" i="2"/>
  <c r="BT21" i="2"/>
  <c r="BS21" i="2"/>
  <c r="BQ21" i="2"/>
  <c r="BP21" i="2"/>
  <c r="BO21" i="2"/>
  <c r="BL21" i="2"/>
  <c r="BK21" i="2"/>
  <c r="BM21" i="2" s="1"/>
  <c r="BH21" i="2"/>
  <c r="BI21" i="2" s="1"/>
  <c r="BG21" i="2"/>
  <c r="BD21" i="2"/>
  <c r="BE21" i="2" s="1"/>
  <c r="BC21" i="2"/>
  <c r="AZ21" i="2"/>
  <c r="BA21" i="2" s="1"/>
  <c r="AY21" i="2"/>
  <c r="AV21" i="2"/>
  <c r="AW21" i="2" s="1"/>
  <c r="AU21" i="2"/>
  <c r="AR21" i="2"/>
  <c r="AS21" i="2" s="1"/>
  <c r="AQ21" i="2"/>
  <c r="AO21" i="2"/>
  <c r="AN21" i="2"/>
  <c r="AM21" i="2"/>
  <c r="AK21" i="2"/>
  <c r="AJ21" i="2"/>
  <c r="AI21" i="2"/>
  <c r="AF21" i="2"/>
  <c r="AE21" i="2"/>
  <c r="AG21" i="2" s="1"/>
  <c r="AB21" i="2"/>
  <c r="AC21" i="2" s="1"/>
  <c r="AA21" i="2"/>
  <c r="X21" i="2"/>
  <c r="Y21" i="2" s="1"/>
  <c r="W21" i="2"/>
  <c r="T21" i="2"/>
  <c r="S21" i="2"/>
  <c r="P21" i="2"/>
  <c r="Q21" i="2" s="1"/>
  <c r="O21" i="2"/>
  <c r="L21" i="2"/>
  <c r="M21" i="2" s="1"/>
  <c r="K21" i="2"/>
  <c r="G21" i="2"/>
  <c r="E21" i="2"/>
  <c r="B21" i="2"/>
  <c r="LB20" i="2"/>
  <c r="LA20" i="2"/>
  <c r="KZ20" i="2"/>
  <c r="KX20" i="2"/>
  <c r="KW20" i="2"/>
  <c r="KV20" i="2"/>
  <c r="KS20" i="2"/>
  <c r="KR20" i="2"/>
  <c r="KT20" i="2" s="1"/>
  <c r="KO20" i="2"/>
  <c r="KP20" i="2" s="1"/>
  <c r="KN20" i="2"/>
  <c r="KK20" i="2"/>
  <c r="KL20" i="2" s="1"/>
  <c r="KJ20" i="2"/>
  <c r="KG20" i="2"/>
  <c r="KH20" i="2" s="1"/>
  <c r="KF20" i="2"/>
  <c r="KC20" i="2"/>
  <c r="KD20" i="2" s="1"/>
  <c r="KB20" i="2"/>
  <c r="JY20" i="2"/>
  <c r="JZ20" i="2" s="1"/>
  <c r="JX20" i="2"/>
  <c r="JV20" i="2"/>
  <c r="JU20" i="2"/>
  <c r="JT20" i="2"/>
  <c r="JR20" i="2"/>
  <c r="JQ20" i="2"/>
  <c r="JP20" i="2"/>
  <c r="JM20" i="2"/>
  <c r="JL20" i="2"/>
  <c r="JN20" i="2" s="1"/>
  <c r="JI20" i="2"/>
  <c r="JJ20" i="2" s="1"/>
  <c r="JH20" i="2"/>
  <c r="JE20" i="2"/>
  <c r="JF20" i="2" s="1"/>
  <c r="JD20" i="2"/>
  <c r="IZ20" i="2"/>
  <c r="JA20" i="2" s="1"/>
  <c r="IY20" i="2"/>
  <c r="IW20" i="2"/>
  <c r="IV20" i="2"/>
  <c r="IU20" i="2"/>
  <c r="IS20" i="2"/>
  <c r="IR20" i="2"/>
  <c r="IQ20" i="2"/>
  <c r="IO20" i="2"/>
  <c r="IN20" i="2"/>
  <c r="IM20" i="2"/>
  <c r="IK20" i="2"/>
  <c r="IJ20" i="2"/>
  <c r="II20" i="2"/>
  <c r="IF20" i="2"/>
  <c r="IE20" i="2"/>
  <c r="IG20" i="2" s="1"/>
  <c r="IB20" i="2"/>
  <c r="IC20" i="2" s="1"/>
  <c r="IA20" i="2"/>
  <c r="HX20" i="2"/>
  <c r="HY20" i="2" s="1"/>
  <c r="HW20" i="2"/>
  <c r="HT20" i="2"/>
  <c r="HU20" i="2" s="1"/>
  <c r="HS20" i="2"/>
  <c r="HP20" i="2"/>
  <c r="HQ20" i="2" s="1"/>
  <c r="HO20" i="2"/>
  <c r="HL20" i="2"/>
  <c r="HM20" i="2" s="1"/>
  <c r="HK20" i="2"/>
  <c r="HI20" i="2"/>
  <c r="HH20" i="2"/>
  <c r="HG20" i="2"/>
  <c r="HE20" i="2"/>
  <c r="HD20" i="2"/>
  <c r="HC20" i="2"/>
  <c r="GZ20" i="2"/>
  <c r="GY20" i="2"/>
  <c r="HA20" i="2" s="1"/>
  <c r="GV20" i="2"/>
  <c r="GW20" i="2" s="1"/>
  <c r="GU20" i="2"/>
  <c r="GR20" i="2"/>
  <c r="GS20" i="2" s="1"/>
  <c r="GQ20" i="2"/>
  <c r="GN20" i="2"/>
  <c r="GO20" i="2" s="1"/>
  <c r="GM20" i="2"/>
  <c r="GJ20" i="2"/>
  <c r="GK20" i="2" s="1"/>
  <c r="GI20" i="2"/>
  <c r="GF20" i="2"/>
  <c r="GG20" i="2" s="1"/>
  <c r="GE20" i="2"/>
  <c r="GC20" i="2"/>
  <c r="GB20" i="2"/>
  <c r="GA20" i="2"/>
  <c r="FY20" i="2"/>
  <c r="FX20" i="2"/>
  <c r="FW20" i="2"/>
  <c r="FT20" i="2"/>
  <c r="FS20" i="2"/>
  <c r="FU20" i="2" s="1"/>
  <c r="FP20" i="2"/>
  <c r="FQ20" i="2" s="1"/>
  <c r="FO20" i="2"/>
  <c r="FL20" i="2"/>
  <c r="FM20" i="2" s="1"/>
  <c r="FK20" i="2"/>
  <c r="FH20" i="2"/>
  <c r="FI20" i="2" s="1"/>
  <c r="FG20" i="2"/>
  <c r="FD20" i="2"/>
  <c r="FE20" i="2" s="1"/>
  <c r="FC20" i="2"/>
  <c r="EZ20" i="2"/>
  <c r="FA20" i="2" s="1"/>
  <c r="EY20" i="2"/>
  <c r="EW20" i="2"/>
  <c r="EV20" i="2"/>
  <c r="EU20" i="2"/>
  <c r="ES20" i="2"/>
  <c r="ER20" i="2"/>
  <c r="EQ20" i="2"/>
  <c r="EN20" i="2"/>
  <c r="EM20" i="2"/>
  <c r="EO20" i="2" s="1"/>
  <c r="EJ20" i="2"/>
  <c r="EK20" i="2" s="1"/>
  <c r="EI20" i="2"/>
  <c r="EF20" i="2"/>
  <c r="EG20" i="2" s="1"/>
  <c r="EE20" i="2"/>
  <c r="EB20" i="2"/>
  <c r="EC20" i="2" s="1"/>
  <c r="EA20" i="2"/>
  <c r="DX20" i="2"/>
  <c r="DY20" i="2" s="1"/>
  <c r="DW20" i="2"/>
  <c r="DT20" i="2"/>
  <c r="DU20" i="2" s="1"/>
  <c r="DS20" i="2"/>
  <c r="DQ20" i="2"/>
  <c r="DP20" i="2"/>
  <c r="DO20" i="2"/>
  <c r="DM20" i="2"/>
  <c r="DL20" i="2"/>
  <c r="DK20" i="2"/>
  <c r="DH20" i="2"/>
  <c r="DG20" i="2"/>
  <c r="DI20" i="2" s="1"/>
  <c r="DD20" i="2"/>
  <c r="DE20" i="2" s="1"/>
  <c r="DC20" i="2"/>
  <c r="CZ20" i="2"/>
  <c r="DA20" i="2" s="1"/>
  <c r="CY20" i="2"/>
  <c r="CV20" i="2"/>
  <c r="CW20" i="2" s="1"/>
  <c r="CU20" i="2"/>
  <c r="CR20" i="2"/>
  <c r="CS20" i="2" s="1"/>
  <c r="CQ20" i="2"/>
  <c r="CN20" i="2"/>
  <c r="CO20" i="2" s="1"/>
  <c r="CM20" i="2"/>
  <c r="CK20" i="2"/>
  <c r="CJ20" i="2"/>
  <c r="CI20" i="2"/>
  <c r="CG20" i="2"/>
  <c r="CF20" i="2"/>
  <c r="CE20" i="2"/>
  <c r="CB20" i="2"/>
  <c r="CA20" i="2"/>
  <c r="CC20" i="2" s="1"/>
  <c r="BX20" i="2"/>
  <c r="BY20" i="2" s="1"/>
  <c r="BW20" i="2"/>
  <c r="BT20" i="2"/>
  <c r="BU20" i="2" s="1"/>
  <c r="BS20" i="2"/>
  <c r="BP20" i="2"/>
  <c r="BQ20" i="2" s="1"/>
  <c r="BO20" i="2"/>
  <c r="BL20" i="2"/>
  <c r="BM20" i="2" s="1"/>
  <c r="BK20" i="2"/>
  <c r="BH20" i="2"/>
  <c r="BI20" i="2" s="1"/>
  <c r="BG20" i="2"/>
  <c r="BE20" i="2"/>
  <c r="BD20" i="2"/>
  <c r="BC20" i="2"/>
  <c r="BA20" i="2"/>
  <c r="AZ20" i="2"/>
  <c r="AY20" i="2"/>
  <c r="AV20" i="2"/>
  <c r="AU20" i="2"/>
  <c r="AR20" i="2"/>
  <c r="AS20" i="2" s="1"/>
  <c r="AQ20" i="2"/>
  <c r="AN20" i="2"/>
  <c r="AO20" i="2" s="1"/>
  <c r="AM20" i="2"/>
  <c r="AJ20" i="2"/>
  <c r="AI20" i="2"/>
  <c r="AF20" i="2"/>
  <c r="AG20" i="2" s="1"/>
  <c r="AE20" i="2"/>
  <c r="AB20" i="2"/>
  <c r="AC20" i="2" s="1"/>
  <c r="AA20" i="2"/>
  <c r="Y20" i="2"/>
  <c r="X20" i="2"/>
  <c r="W20" i="2"/>
  <c r="U20" i="2"/>
  <c r="T20" i="2"/>
  <c r="S20" i="2"/>
  <c r="P20" i="2"/>
  <c r="O20" i="2"/>
  <c r="Q20" i="2" s="1"/>
  <c r="L20" i="2"/>
  <c r="M20" i="2" s="1"/>
  <c r="K20" i="2"/>
  <c r="G20" i="2"/>
  <c r="E20" i="2"/>
  <c r="B20" i="2"/>
  <c r="LA19" i="2"/>
  <c r="LB19" i="2" s="1"/>
  <c r="KZ19" i="2"/>
  <c r="KW19" i="2"/>
  <c r="KX19" i="2" s="1"/>
  <c r="KV19" i="2"/>
  <c r="KS19" i="2"/>
  <c r="KT19" i="2" s="1"/>
  <c r="KR19" i="2"/>
  <c r="KO19" i="2"/>
  <c r="KP19" i="2" s="1"/>
  <c r="KN19" i="2"/>
  <c r="KL19" i="2"/>
  <c r="KK19" i="2"/>
  <c r="KJ19" i="2"/>
  <c r="KH19" i="2"/>
  <c r="KG19" i="2"/>
  <c r="KF19" i="2"/>
  <c r="KC19" i="2"/>
  <c r="KB19" i="2"/>
  <c r="KD19" i="2" s="1"/>
  <c r="JY19" i="2"/>
  <c r="JZ19" i="2" s="1"/>
  <c r="JX19" i="2"/>
  <c r="JU19" i="2"/>
  <c r="JV19" i="2" s="1"/>
  <c r="JT19" i="2"/>
  <c r="JQ19" i="2"/>
  <c r="JR19" i="2" s="1"/>
  <c r="JP19" i="2"/>
  <c r="JM19" i="2"/>
  <c r="JN19" i="2" s="1"/>
  <c r="JL19" i="2"/>
  <c r="JI19" i="2"/>
  <c r="JJ19" i="2" s="1"/>
  <c r="JH19" i="2"/>
  <c r="JF19" i="2"/>
  <c r="JE19" i="2"/>
  <c r="JD19" i="2"/>
  <c r="JA19" i="2"/>
  <c r="IZ19" i="2"/>
  <c r="IY19" i="2"/>
  <c r="IW19" i="2"/>
  <c r="IV19" i="2"/>
  <c r="IU19" i="2"/>
  <c r="IS19" i="2"/>
  <c r="IR19" i="2"/>
  <c r="IQ19" i="2"/>
  <c r="IN19" i="2"/>
  <c r="IO19" i="2" s="1"/>
  <c r="IM19" i="2"/>
  <c r="IJ19" i="2"/>
  <c r="IK19" i="2" s="1"/>
  <c r="II19" i="2"/>
  <c r="IF19" i="2"/>
  <c r="IG19" i="2" s="1"/>
  <c r="IE19" i="2"/>
  <c r="IB19" i="2"/>
  <c r="IC19" i="2" s="1"/>
  <c r="IA19" i="2"/>
  <c r="HY19" i="2"/>
  <c r="HX19" i="2"/>
  <c r="HW19" i="2"/>
  <c r="HU19" i="2"/>
  <c r="HT19" i="2"/>
  <c r="HS19" i="2"/>
  <c r="HP19" i="2"/>
  <c r="HO19" i="2"/>
  <c r="HQ19" i="2" s="1"/>
  <c r="HL19" i="2"/>
  <c r="HM19" i="2" s="1"/>
  <c r="HK19" i="2"/>
  <c r="HH19" i="2"/>
  <c r="HI19" i="2" s="1"/>
  <c r="HG19" i="2"/>
  <c r="HD19" i="2"/>
  <c r="HE19" i="2" s="1"/>
  <c r="HC19" i="2"/>
  <c r="GZ19" i="2"/>
  <c r="HA19" i="2" s="1"/>
  <c r="GY19" i="2"/>
  <c r="GV19" i="2"/>
  <c r="GW19" i="2" s="1"/>
  <c r="GU19" i="2"/>
  <c r="GS19" i="2"/>
  <c r="GR19" i="2"/>
  <c r="GQ19" i="2"/>
  <c r="GO19" i="2"/>
  <c r="GN19" i="2"/>
  <c r="GM19" i="2"/>
  <c r="GJ19" i="2"/>
  <c r="GI19" i="2"/>
  <c r="GK19" i="2" s="1"/>
  <c r="GF19" i="2"/>
  <c r="GG19" i="2" s="1"/>
  <c r="GE19" i="2"/>
  <c r="GB19" i="2"/>
  <c r="GC19" i="2" s="1"/>
  <c r="GA19" i="2"/>
  <c r="FX19" i="2"/>
  <c r="FY19" i="2" s="1"/>
  <c r="FW19" i="2"/>
  <c r="FT19" i="2"/>
  <c r="FU19" i="2" s="1"/>
  <c r="FS19" i="2"/>
  <c r="FP19" i="2"/>
  <c r="FQ19" i="2" s="1"/>
  <c r="FO19" i="2"/>
  <c r="FM19" i="2"/>
  <c r="FL19" i="2"/>
  <c r="FK19" i="2"/>
  <c r="FI19" i="2"/>
  <c r="FH19" i="2"/>
  <c r="FG19" i="2"/>
  <c r="FD19" i="2"/>
  <c r="FC19" i="2"/>
  <c r="FE19" i="2" s="1"/>
  <c r="EZ19" i="2"/>
  <c r="FA19" i="2" s="1"/>
  <c r="EY19" i="2"/>
  <c r="EV19" i="2"/>
  <c r="EW19" i="2" s="1"/>
  <c r="EU19" i="2"/>
  <c r="ER19" i="2"/>
  <c r="ES19" i="2" s="1"/>
  <c r="EQ19" i="2"/>
  <c r="EN19" i="2"/>
  <c r="EO19" i="2" s="1"/>
  <c r="EM19" i="2"/>
  <c r="EJ19" i="2"/>
  <c r="EK19" i="2" s="1"/>
  <c r="EI19" i="2"/>
  <c r="EG19" i="2"/>
  <c r="EF19" i="2"/>
  <c r="EE19" i="2"/>
  <c r="EC19" i="2"/>
  <c r="EB19" i="2"/>
  <c r="EA19" i="2"/>
  <c r="DX19" i="2"/>
  <c r="DW19" i="2"/>
  <c r="DY19" i="2" s="1"/>
  <c r="DT19" i="2"/>
  <c r="DU19" i="2" s="1"/>
  <c r="DS19" i="2"/>
  <c r="DP19" i="2"/>
  <c r="DQ19" i="2" s="1"/>
  <c r="DO19" i="2"/>
  <c r="DL19" i="2"/>
  <c r="DM19" i="2" s="1"/>
  <c r="DK19" i="2"/>
  <c r="DH19" i="2"/>
  <c r="DI19" i="2" s="1"/>
  <c r="DG19" i="2"/>
  <c r="DD19" i="2"/>
  <c r="DE19" i="2" s="1"/>
  <c r="DC19" i="2"/>
  <c r="DA19" i="2"/>
  <c r="CZ19" i="2"/>
  <c r="CY19" i="2"/>
  <c r="CW19" i="2"/>
  <c r="CV19" i="2"/>
  <c r="CU19" i="2"/>
  <c r="CR19" i="2"/>
  <c r="CQ19" i="2"/>
  <c r="CS19" i="2" s="1"/>
  <c r="CN19" i="2"/>
  <c r="CO19" i="2" s="1"/>
  <c r="CM19" i="2"/>
  <c r="CJ19" i="2"/>
  <c r="CK19" i="2" s="1"/>
  <c r="CI19" i="2"/>
  <c r="CF19" i="2"/>
  <c r="CG19" i="2" s="1"/>
  <c r="CE19" i="2"/>
  <c r="CB19" i="2"/>
  <c r="CC19" i="2" s="1"/>
  <c r="CA19" i="2"/>
  <c r="BX19" i="2"/>
  <c r="BY19" i="2" s="1"/>
  <c r="BW19" i="2"/>
  <c r="BU19" i="2"/>
  <c r="BT19" i="2"/>
  <c r="BS19" i="2"/>
  <c r="BQ19" i="2"/>
  <c r="BP19" i="2"/>
  <c r="BO19" i="2"/>
  <c r="BL19" i="2"/>
  <c r="BK19" i="2"/>
  <c r="BM19" i="2" s="1"/>
  <c r="BH19" i="2"/>
  <c r="BI19" i="2" s="1"/>
  <c r="BG19" i="2"/>
  <c r="BD19" i="2"/>
  <c r="BE19" i="2" s="1"/>
  <c r="BC19" i="2"/>
  <c r="AZ19" i="2"/>
  <c r="BA19" i="2" s="1"/>
  <c r="AY19" i="2"/>
  <c r="AV19" i="2"/>
  <c r="AW19" i="2" s="1"/>
  <c r="AU19" i="2"/>
  <c r="AR19" i="2"/>
  <c r="AS19" i="2" s="1"/>
  <c r="AQ19" i="2"/>
  <c r="AO19" i="2"/>
  <c r="AN19" i="2"/>
  <c r="AM19" i="2"/>
  <c r="AK19" i="2"/>
  <c r="AJ19" i="2"/>
  <c r="AI19" i="2"/>
  <c r="AF19" i="2"/>
  <c r="AE19" i="2"/>
  <c r="AG19" i="2" s="1"/>
  <c r="AB19" i="2"/>
  <c r="AC19" i="2" s="1"/>
  <c r="AA19" i="2"/>
  <c r="X19" i="2"/>
  <c r="Y19" i="2" s="1"/>
  <c r="W19" i="2"/>
  <c r="T19" i="2"/>
  <c r="S19" i="2"/>
  <c r="P19" i="2"/>
  <c r="Q19" i="2" s="1"/>
  <c r="O19" i="2"/>
  <c r="L19" i="2"/>
  <c r="M19" i="2" s="1"/>
  <c r="K19" i="2"/>
  <c r="G19" i="2"/>
  <c r="E19" i="2"/>
  <c r="B19" i="2"/>
  <c r="LB18" i="2"/>
  <c r="LA18" i="2"/>
  <c r="KZ18" i="2"/>
  <c r="KX18" i="2"/>
  <c r="KW18" i="2"/>
  <c r="KV18" i="2"/>
  <c r="KS18" i="2"/>
  <c r="KR18" i="2"/>
  <c r="KT18" i="2" s="1"/>
  <c r="KO18" i="2"/>
  <c r="KP18" i="2" s="1"/>
  <c r="KN18" i="2"/>
  <c r="KK18" i="2"/>
  <c r="KL18" i="2" s="1"/>
  <c r="KJ18" i="2"/>
  <c r="KG18" i="2"/>
  <c r="KH18" i="2" s="1"/>
  <c r="KF18" i="2"/>
  <c r="KC18" i="2"/>
  <c r="KD18" i="2" s="1"/>
  <c r="KB18" i="2"/>
  <c r="JY18" i="2"/>
  <c r="JZ18" i="2" s="1"/>
  <c r="JX18" i="2"/>
  <c r="JV18" i="2"/>
  <c r="JU18" i="2"/>
  <c r="JT18" i="2"/>
  <c r="JR18" i="2"/>
  <c r="JQ18" i="2"/>
  <c r="JP18" i="2"/>
  <c r="JM18" i="2"/>
  <c r="JL18" i="2"/>
  <c r="JN18" i="2" s="1"/>
  <c r="JI18" i="2"/>
  <c r="JJ18" i="2" s="1"/>
  <c r="JH18" i="2"/>
  <c r="JE18" i="2"/>
  <c r="JF18" i="2" s="1"/>
  <c r="JD18" i="2"/>
  <c r="IZ18" i="2"/>
  <c r="JA18" i="2" s="1"/>
  <c r="IY18" i="2"/>
  <c r="IW18" i="2"/>
  <c r="IV18" i="2"/>
  <c r="IU18" i="2"/>
  <c r="IS18" i="2"/>
  <c r="IR18" i="2"/>
  <c r="IQ18" i="2"/>
  <c r="IO18" i="2"/>
  <c r="IN18" i="2"/>
  <c r="IM18" i="2"/>
  <c r="IK18" i="2"/>
  <c r="IJ18" i="2"/>
  <c r="II18" i="2"/>
  <c r="IF18" i="2"/>
  <c r="IE18" i="2"/>
  <c r="IG18" i="2" s="1"/>
  <c r="IB18" i="2"/>
  <c r="IC18" i="2" s="1"/>
  <c r="IA18" i="2"/>
  <c r="HX18" i="2"/>
  <c r="HY18" i="2" s="1"/>
  <c r="HW18" i="2"/>
  <c r="HT18" i="2"/>
  <c r="HU18" i="2" s="1"/>
  <c r="HS18" i="2"/>
  <c r="HP18" i="2"/>
  <c r="HQ18" i="2" s="1"/>
  <c r="HO18" i="2"/>
  <c r="HL18" i="2"/>
  <c r="HM18" i="2" s="1"/>
  <c r="HK18" i="2"/>
  <c r="HI18" i="2"/>
  <c r="HH18" i="2"/>
  <c r="HG18" i="2"/>
  <c r="HE18" i="2"/>
  <c r="HD18" i="2"/>
  <c r="HC18" i="2"/>
  <c r="GZ18" i="2"/>
  <c r="GY18" i="2"/>
  <c r="HA18" i="2" s="1"/>
  <c r="GV18" i="2"/>
  <c r="GW18" i="2" s="1"/>
  <c r="GU18" i="2"/>
  <c r="GR18" i="2"/>
  <c r="GS18" i="2" s="1"/>
  <c r="GQ18" i="2"/>
  <c r="GN18" i="2"/>
  <c r="GO18" i="2" s="1"/>
  <c r="GM18" i="2"/>
  <c r="GJ18" i="2"/>
  <c r="GK18" i="2" s="1"/>
  <c r="GI18" i="2"/>
  <c r="GF18" i="2"/>
  <c r="GG18" i="2" s="1"/>
  <c r="GE18" i="2"/>
  <c r="GC18" i="2"/>
  <c r="GB18" i="2"/>
  <c r="GA18" i="2"/>
  <c r="FY18" i="2"/>
  <c r="FX18" i="2"/>
  <c r="FW18" i="2"/>
  <c r="FT18" i="2"/>
  <c r="FS18" i="2"/>
  <c r="FU18" i="2" s="1"/>
  <c r="FP18" i="2"/>
  <c r="FQ18" i="2" s="1"/>
  <c r="FO18" i="2"/>
  <c r="FL18" i="2"/>
  <c r="FM18" i="2" s="1"/>
  <c r="FK18" i="2"/>
  <c r="FH18" i="2"/>
  <c r="FI18" i="2" s="1"/>
  <c r="FG18" i="2"/>
  <c r="FD18" i="2"/>
  <c r="FE18" i="2" s="1"/>
  <c r="FC18" i="2"/>
  <c r="EZ18" i="2"/>
  <c r="FA18" i="2" s="1"/>
  <c r="EY18" i="2"/>
  <c r="EW18" i="2"/>
  <c r="EV18" i="2"/>
  <c r="EU18" i="2"/>
  <c r="ES18" i="2"/>
  <c r="ER18" i="2"/>
  <c r="EQ18" i="2"/>
  <c r="EN18" i="2"/>
  <c r="EM18" i="2"/>
  <c r="EO18" i="2" s="1"/>
  <c r="EJ18" i="2"/>
  <c r="EK18" i="2" s="1"/>
  <c r="EI18" i="2"/>
  <c r="EF18" i="2"/>
  <c r="EG18" i="2" s="1"/>
  <c r="EE18" i="2"/>
  <c r="EB18" i="2"/>
  <c r="EC18" i="2" s="1"/>
  <c r="EA18" i="2"/>
  <c r="DX18" i="2"/>
  <c r="DY18" i="2" s="1"/>
  <c r="DW18" i="2"/>
  <c r="DT18" i="2"/>
  <c r="DU18" i="2" s="1"/>
  <c r="DS18" i="2"/>
  <c r="DQ18" i="2"/>
  <c r="DP18" i="2"/>
  <c r="DO18" i="2"/>
  <c r="DM18" i="2"/>
  <c r="DL18" i="2"/>
  <c r="DK18" i="2"/>
  <c r="DH18" i="2"/>
  <c r="DG18" i="2"/>
  <c r="DI18" i="2" s="1"/>
  <c r="DD18" i="2"/>
  <c r="DE18" i="2" s="1"/>
  <c r="DC18" i="2"/>
  <c r="CZ18" i="2"/>
  <c r="DA18" i="2" s="1"/>
  <c r="CY18" i="2"/>
  <c r="CV18" i="2"/>
  <c r="CW18" i="2" s="1"/>
  <c r="CU18" i="2"/>
  <c r="CR18" i="2"/>
  <c r="CS18" i="2" s="1"/>
  <c r="CQ18" i="2"/>
  <c r="CN18" i="2"/>
  <c r="CO18" i="2" s="1"/>
  <c r="CM18" i="2"/>
  <c r="CK18" i="2"/>
  <c r="CJ18" i="2"/>
  <c r="CI18" i="2"/>
  <c r="CG18" i="2"/>
  <c r="CF18" i="2"/>
  <c r="CE18" i="2"/>
  <c r="CB18" i="2"/>
  <c r="CA18" i="2"/>
  <c r="CC18" i="2" s="1"/>
  <c r="BX18" i="2"/>
  <c r="BW18" i="2"/>
  <c r="BT18" i="2"/>
  <c r="BU18" i="2" s="1"/>
  <c r="BS18" i="2"/>
  <c r="BP18" i="2"/>
  <c r="BQ18" i="2" s="1"/>
  <c r="BO18" i="2"/>
  <c r="BL18" i="2"/>
  <c r="BM18" i="2" s="1"/>
  <c r="BK18" i="2"/>
  <c r="BH18" i="2"/>
  <c r="BI18" i="2" s="1"/>
  <c r="BG18" i="2"/>
  <c r="BE18" i="2"/>
  <c r="BD18" i="2"/>
  <c r="BC18" i="2"/>
  <c r="BA18" i="2"/>
  <c r="AZ18" i="2"/>
  <c r="AY18" i="2"/>
  <c r="AV18" i="2"/>
  <c r="AU18" i="2"/>
  <c r="AR18" i="2"/>
  <c r="AS18" i="2" s="1"/>
  <c r="AQ18" i="2"/>
  <c r="AN18" i="2"/>
  <c r="AO18" i="2" s="1"/>
  <c r="AM18" i="2"/>
  <c r="AJ18" i="2"/>
  <c r="AI18" i="2"/>
  <c r="AF18" i="2"/>
  <c r="AG18" i="2" s="1"/>
  <c r="AE18" i="2"/>
  <c r="AB18" i="2"/>
  <c r="AC18" i="2" s="1"/>
  <c r="AA18" i="2"/>
  <c r="Y18" i="2"/>
  <c r="X18" i="2"/>
  <c r="W18" i="2"/>
  <c r="U18" i="2"/>
  <c r="T18" i="2"/>
  <c r="S18" i="2"/>
  <c r="P18" i="2"/>
  <c r="O18" i="2"/>
  <c r="Q18" i="2" s="1"/>
  <c r="L18" i="2"/>
  <c r="M18" i="2" s="1"/>
  <c r="K18" i="2"/>
  <c r="G18" i="2"/>
  <c r="E18" i="2"/>
  <c r="B18" i="2"/>
  <c r="LA17" i="2"/>
  <c r="LB17" i="2" s="1"/>
  <c r="KZ17" i="2"/>
  <c r="KW17" i="2"/>
  <c r="KX17" i="2" s="1"/>
  <c r="KV17" i="2"/>
  <c r="KS17" i="2"/>
  <c r="KT17" i="2" s="1"/>
  <c r="KR17" i="2"/>
  <c r="KO17" i="2"/>
  <c r="KP17" i="2" s="1"/>
  <c r="KN17" i="2"/>
  <c r="KL17" i="2"/>
  <c r="KK17" i="2"/>
  <c r="KJ17" i="2"/>
  <c r="KH17" i="2"/>
  <c r="KG17" i="2"/>
  <c r="KF17" i="2"/>
  <c r="KC17" i="2"/>
  <c r="KB17" i="2"/>
  <c r="KD17" i="2" s="1"/>
  <c r="JY17" i="2"/>
  <c r="JZ17" i="2" s="1"/>
  <c r="JX17" i="2"/>
  <c r="JU17" i="2"/>
  <c r="JV17" i="2" s="1"/>
  <c r="JT17" i="2"/>
  <c r="JQ17" i="2"/>
  <c r="JR17" i="2" s="1"/>
  <c r="JP17" i="2"/>
  <c r="JM17" i="2"/>
  <c r="JN17" i="2" s="1"/>
  <c r="JL17" i="2"/>
  <c r="JI17" i="2"/>
  <c r="JJ17" i="2" s="1"/>
  <c r="JH17" i="2"/>
  <c r="JF17" i="2"/>
  <c r="JE17" i="2"/>
  <c r="JD17" i="2"/>
  <c r="JA17" i="2"/>
  <c r="IZ17" i="2"/>
  <c r="IY17" i="2"/>
  <c r="IW17" i="2"/>
  <c r="IV17" i="2"/>
  <c r="IU17" i="2"/>
  <c r="IS17" i="2"/>
  <c r="IR17" i="2"/>
  <c r="IQ17" i="2"/>
  <c r="IN17" i="2"/>
  <c r="IO17" i="2" s="1"/>
  <c r="IM17" i="2"/>
  <c r="IJ17" i="2"/>
  <c r="IK17" i="2" s="1"/>
  <c r="II17" i="2"/>
  <c r="IF17" i="2"/>
  <c r="IG17" i="2" s="1"/>
  <c r="IE17" i="2"/>
  <c r="IB17" i="2"/>
  <c r="IC17" i="2" s="1"/>
  <c r="IA17" i="2"/>
  <c r="HY17" i="2"/>
  <c r="HX17" i="2"/>
  <c r="HW17" i="2"/>
  <c r="HU17" i="2"/>
  <c r="HT17" i="2"/>
  <c r="HS17" i="2"/>
  <c r="HP17" i="2"/>
  <c r="HO17" i="2"/>
  <c r="HQ17" i="2" s="1"/>
  <c r="HL17" i="2"/>
  <c r="HM17" i="2" s="1"/>
  <c r="HK17" i="2"/>
  <c r="HH17" i="2"/>
  <c r="HI17" i="2" s="1"/>
  <c r="HG17" i="2"/>
  <c r="HD17" i="2"/>
  <c r="HE17" i="2" s="1"/>
  <c r="HC17" i="2"/>
  <c r="GZ17" i="2"/>
  <c r="HA17" i="2" s="1"/>
  <c r="GY17" i="2"/>
  <c r="GV17" i="2"/>
  <c r="GW17" i="2" s="1"/>
  <c r="GU17" i="2"/>
  <c r="GS17" i="2"/>
  <c r="GR17" i="2"/>
  <c r="GQ17" i="2"/>
  <c r="GO17" i="2"/>
  <c r="GN17" i="2"/>
  <c r="GM17" i="2"/>
  <c r="GJ17" i="2"/>
  <c r="GI17" i="2"/>
  <c r="GK17" i="2" s="1"/>
  <c r="GF17" i="2"/>
  <c r="GG17" i="2" s="1"/>
  <c r="GE17" i="2"/>
  <c r="GB17" i="2"/>
  <c r="GC17" i="2" s="1"/>
  <c r="GA17" i="2"/>
  <c r="FX17" i="2"/>
  <c r="FY17" i="2" s="1"/>
  <c r="FW17" i="2"/>
  <c r="FT17" i="2"/>
  <c r="FU17" i="2" s="1"/>
  <c r="FS17" i="2"/>
  <c r="FP17" i="2"/>
  <c r="FQ17" i="2" s="1"/>
  <c r="FO17" i="2"/>
  <c r="FM17" i="2"/>
  <c r="FL17" i="2"/>
  <c r="FK17" i="2"/>
  <c r="FI17" i="2"/>
  <c r="FH17" i="2"/>
  <c r="FG17" i="2"/>
  <c r="FD17" i="2"/>
  <c r="FC17" i="2"/>
  <c r="FE17" i="2" s="1"/>
  <c r="EZ17" i="2"/>
  <c r="EY17" i="2"/>
  <c r="EV17" i="2"/>
  <c r="EW17" i="2" s="1"/>
  <c r="EU17" i="2"/>
  <c r="ER17" i="2"/>
  <c r="ES17" i="2" s="1"/>
  <c r="EQ17" i="2"/>
  <c r="EN17" i="2"/>
  <c r="EO17" i="2" s="1"/>
  <c r="EM17" i="2"/>
  <c r="EJ17" i="2"/>
  <c r="EK17" i="2" s="1"/>
  <c r="EI17" i="2"/>
  <c r="EG17" i="2"/>
  <c r="EF17" i="2"/>
  <c r="EE17" i="2"/>
  <c r="EC17" i="2"/>
  <c r="EB17" i="2"/>
  <c r="EA17" i="2"/>
  <c r="DX17" i="2"/>
  <c r="DW17" i="2"/>
  <c r="DY17" i="2" s="1"/>
  <c r="DT17" i="2"/>
  <c r="DS17" i="2"/>
  <c r="DP17" i="2"/>
  <c r="DQ17" i="2" s="1"/>
  <c r="DO17" i="2"/>
  <c r="DL17" i="2"/>
  <c r="DM17" i="2" s="1"/>
  <c r="DK17" i="2"/>
  <c r="DH17" i="2"/>
  <c r="DI17" i="2" s="1"/>
  <c r="DG17" i="2"/>
  <c r="DD17" i="2"/>
  <c r="DE17" i="2" s="1"/>
  <c r="DC17" i="2"/>
  <c r="DA17" i="2"/>
  <c r="CZ17" i="2"/>
  <c r="CY17" i="2"/>
  <c r="CW17" i="2"/>
  <c r="CV17" i="2"/>
  <c r="CU17" i="2"/>
  <c r="CR17" i="2"/>
  <c r="CQ17" i="2"/>
  <c r="CS17" i="2" s="1"/>
  <c r="CN17" i="2"/>
  <c r="CO17" i="2" s="1"/>
  <c r="CM17" i="2"/>
  <c r="CJ17" i="2"/>
  <c r="CK17" i="2" s="1"/>
  <c r="CI17" i="2"/>
  <c r="CF17" i="2"/>
  <c r="CG17" i="2" s="1"/>
  <c r="CE17" i="2"/>
  <c r="CB17" i="2"/>
  <c r="CC17" i="2" s="1"/>
  <c r="CA17" i="2"/>
  <c r="BX17" i="2"/>
  <c r="BY17" i="2" s="1"/>
  <c r="BW17" i="2"/>
  <c r="BU17" i="2"/>
  <c r="BT17" i="2"/>
  <c r="BS17" i="2"/>
  <c r="BQ17" i="2"/>
  <c r="BP17" i="2"/>
  <c r="BO17" i="2"/>
  <c r="BL17" i="2"/>
  <c r="BK17" i="2"/>
  <c r="BM17" i="2" s="1"/>
  <c r="BH17" i="2"/>
  <c r="BI17" i="2" s="1"/>
  <c r="BG17" i="2"/>
  <c r="BD17" i="2"/>
  <c r="BE17" i="2" s="1"/>
  <c r="BC17" i="2"/>
  <c r="AZ17" i="2"/>
  <c r="BA17" i="2" s="1"/>
  <c r="AY17" i="2"/>
  <c r="AV17" i="2"/>
  <c r="AW17" i="2" s="1"/>
  <c r="AU17" i="2"/>
  <c r="AR17" i="2"/>
  <c r="AS17" i="2" s="1"/>
  <c r="AQ17" i="2"/>
  <c r="AO17" i="2"/>
  <c r="AN17" i="2"/>
  <c r="AM17" i="2"/>
  <c r="AK17" i="2"/>
  <c r="AJ17" i="2"/>
  <c r="AI17" i="2"/>
  <c r="AF17" i="2"/>
  <c r="AE17" i="2"/>
  <c r="AG17" i="2" s="1"/>
  <c r="AB17" i="2"/>
  <c r="AA17" i="2"/>
  <c r="X17" i="2"/>
  <c r="Y17" i="2" s="1"/>
  <c r="W17" i="2"/>
  <c r="T17" i="2"/>
  <c r="S17" i="2"/>
  <c r="C17" i="2" s="1"/>
  <c r="P17" i="2"/>
  <c r="Q17" i="2" s="1"/>
  <c r="O17" i="2"/>
  <c r="L17" i="2"/>
  <c r="M17" i="2" s="1"/>
  <c r="K17" i="2"/>
  <c r="G17" i="2"/>
  <c r="F17" i="2"/>
  <c r="E17" i="2"/>
  <c r="B17" i="2"/>
  <c r="LB16" i="2"/>
  <c r="LA16" i="2"/>
  <c r="KZ16" i="2"/>
  <c r="KX16" i="2"/>
  <c r="KW16" i="2"/>
  <c r="KV16" i="2"/>
  <c r="KS16" i="2"/>
  <c r="KT16" i="2" s="1"/>
  <c r="KR16" i="2"/>
  <c r="KO16" i="2"/>
  <c r="KP16" i="2" s="1"/>
  <c r="KN16" i="2"/>
  <c r="KK16" i="2"/>
  <c r="KL16" i="2" s="1"/>
  <c r="KJ16" i="2"/>
  <c r="KG16" i="2"/>
  <c r="KH16" i="2" s="1"/>
  <c r="KF16" i="2"/>
  <c r="KD16" i="2"/>
  <c r="KC16" i="2"/>
  <c r="KB16" i="2"/>
  <c r="JY16" i="2"/>
  <c r="JX16" i="2"/>
  <c r="JU16" i="2"/>
  <c r="JT16" i="2"/>
  <c r="JV16" i="2" s="1"/>
  <c r="JR16" i="2"/>
  <c r="JQ16" i="2"/>
  <c r="JP16" i="2"/>
  <c r="JM16" i="2"/>
  <c r="JL16" i="2"/>
  <c r="JI16" i="2"/>
  <c r="JH16" i="2"/>
  <c r="JE16" i="2"/>
  <c r="JF16" i="2" s="1"/>
  <c r="JD16" i="2"/>
  <c r="JA16" i="2"/>
  <c r="IZ16" i="2"/>
  <c r="IY16" i="2"/>
  <c r="IW16" i="2"/>
  <c r="IV16" i="2"/>
  <c r="IU16" i="2"/>
  <c r="IS16" i="2"/>
  <c r="IR16" i="2"/>
  <c r="IQ16" i="2"/>
  <c r="IN16" i="2"/>
  <c r="IM16" i="2"/>
  <c r="IO16" i="2" s="1"/>
  <c r="IK16" i="2"/>
  <c r="IJ16" i="2"/>
  <c r="II16" i="2"/>
  <c r="IF16" i="2"/>
  <c r="IG16" i="2" s="1"/>
  <c r="IE16" i="2"/>
  <c r="IB16" i="2"/>
  <c r="IC16" i="2" s="1"/>
  <c r="IA16" i="2"/>
  <c r="HX16" i="2"/>
  <c r="HY16" i="2" s="1"/>
  <c r="HW16" i="2"/>
  <c r="HT16" i="2"/>
  <c r="HU16" i="2" s="1"/>
  <c r="HS16" i="2"/>
  <c r="HP16" i="2"/>
  <c r="HQ16" i="2" s="1"/>
  <c r="HO16" i="2"/>
  <c r="HL16" i="2"/>
  <c r="HK16" i="2"/>
  <c r="HH16" i="2"/>
  <c r="HI16" i="2" s="1"/>
  <c r="HG16" i="2"/>
  <c r="HE16" i="2"/>
  <c r="HD16" i="2"/>
  <c r="HC16" i="2"/>
  <c r="GZ16" i="2"/>
  <c r="HA16" i="2" s="1"/>
  <c r="GY16" i="2"/>
  <c r="GW16" i="2"/>
  <c r="GV16" i="2"/>
  <c r="GU16" i="2"/>
  <c r="GR16" i="2"/>
  <c r="GQ16" i="2"/>
  <c r="GN16" i="2"/>
  <c r="GO16" i="2" s="1"/>
  <c r="GM16" i="2"/>
  <c r="GK16" i="2"/>
  <c r="GJ16" i="2"/>
  <c r="GI16" i="2"/>
  <c r="GF16" i="2"/>
  <c r="GE16" i="2"/>
  <c r="GB16" i="2"/>
  <c r="GC16" i="2" s="1"/>
  <c r="GA16" i="2"/>
  <c r="FY16" i="2"/>
  <c r="FX16" i="2"/>
  <c r="FW16" i="2"/>
  <c r="FT16" i="2"/>
  <c r="FU16" i="2" s="1"/>
  <c r="FS16" i="2"/>
  <c r="FQ16" i="2"/>
  <c r="FP16" i="2"/>
  <c r="FO16" i="2"/>
  <c r="FL16" i="2"/>
  <c r="FM16" i="2" s="1"/>
  <c r="FK16" i="2"/>
  <c r="FH16" i="2"/>
  <c r="FI16" i="2" s="1"/>
  <c r="FG16" i="2"/>
  <c r="FE16" i="2"/>
  <c r="FD16" i="2"/>
  <c r="FC16" i="2"/>
  <c r="EZ16" i="2"/>
  <c r="FA16" i="2" s="1"/>
  <c r="EY16" i="2"/>
  <c r="EV16" i="2"/>
  <c r="EW16" i="2" s="1"/>
  <c r="EU16" i="2"/>
  <c r="ES16" i="2"/>
  <c r="ER16" i="2"/>
  <c r="EQ16" i="2"/>
  <c r="EO16" i="2"/>
  <c r="EN16" i="2"/>
  <c r="EM16" i="2"/>
  <c r="EJ16" i="2"/>
  <c r="EK16" i="2" s="1"/>
  <c r="EI16" i="2"/>
  <c r="EF16" i="2"/>
  <c r="EE16" i="2"/>
  <c r="EC16" i="2"/>
  <c r="EB16" i="2"/>
  <c r="EA16" i="2"/>
  <c r="DX16" i="2"/>
  <c r="DY16" i="2" s="1"/>
  <c r="DW16" i="2"/>
  <c r="DT16" i="2"/>
  <c r="DS16" i="2"/>
  <c r="DQ16" i="2"/>
  <c r="DP16" i="2"/>
  <c r="DO16" i="2"/>
  <c r="DM16" i="2"/>
  <c r="DL16" i="2"/>
  <c r="DK16" i="2"/>
  <c r="DH16" i="2"/>
  <c r="DI16" i="2" s="1"/>
  <c r="DG16" i="2"/>
  <c r="DD16" i="2"/>
  <c r="DE16" i="2" s="1"/>
  <c r="DC16" i="2"/>
  <c r="CZ16" i="2"/>
  <c r="CY16" i="2"/>
  <c r="CV16" i="2"/>
  <c r="CW16" i="2" s="1"/>
  <c r="CU16" i="2"/>
  <c r="CR16" i="2"/>
  <c r="CS16" i="2" s="1"/>
  <c r="CQ16" i="2"/>
  <c r="CN16" i="2"/>
  <c r="CM16" i="2"/>
  <c r="CJ16" i="2"/>
  <c r="CK16" i="2" s="1"/>
  <c r="CI16" i="2"/>
  <c r="CG16" i="2"/>
  <c r="CF16" i="2"/>
  <c r="CE16" i="2"/>
  <c r="CB16" i="2"/>
  <c r="CC16" i="2" s="1"/>
  <c r="CA16" i="2"/>
  <c r="BY16" i="2"/>
  <c r="BX16" i="2"/>
  <c r="BW16" i="2"/>
  <c r="BT16" i="2"/>
  <c r="BS16" i="2"/>
  <c r="BP16" i="2"/>
  <c r="BQ16" i="2" s="1"/>
  <c r="BO16" i="2"/>
  <c r="BM16" i="2"/>
  <c r="BL16" i="2"/>
  <c r="BK16" i="2"/>
  <c r="BH16" i="2"/>
  <c r="BG16" i="2"/>
  <c r="BD16" i="2"/>
  <c r="BE16" i="2" s="1"/>
  <c r="BC16" i="2"/>
  <c r="BA16" i="2"/>
  <c r="AZ16" i="2"/>
  <c r="AY16" i="2"/>
  <c r="AV16" i="2"/>
  <c r="AW16" i="2" s="1"/>
  <c r="AU16" i="2"/>
  <c r="AS16" i="2"/>
  <c r="AR16" i="2"/>
  <c r="AQ16" i="2"/>
  <c r="AN16" i="2"/>
  <c r="AO16" i="2" s="1"/>
  <c r="AM16" i="2"/>
  <c r="AJ16" i="2"/>
  <c r="AK16" i="2" s="1"/>
  <c r="AI16" i="2"/>
  <c r="AG16" i="2"/>
  <c r="AF16" i="2"/>
  <c r="AE16" i="2"/>
  <c r="AB16" i="2"/>
  <c r="AC16" i="2" s="1"/>
  <c r="AA16" i="2"/>
  <c r="X16" i="2"/>
  <c r="Y16" i="2" s="1"/>
  <c r="W16" i="2"/>
  <c r="U16" i="2"/>
  <c r="T16" i="2"/>
  <c r="S16" i="2"/>
  <c r="C16" i="2" s="1"/>
  <c r="F16" i="2" s="1"/>
  <c r="Q16" i="2"/>
  <c r="P16" i="2"/>
  <c r="O16" i="2"/>
  <c r="L16" i="2"/>
  <c r="M16" i="2" s="1"/>
  <c r="K16" i="2"/>
  <c r="G16" i="2"/>
  <c r="E16" i="2"/>
  <c r="B16" i="2"/>
  <c r="LA15" i="2"/>
  <c r="LB15" i="2" s="1"/>
  <c r="KZ15" i="2"/>
  <c r="KX15" i="2"/>
  <c r="KW15" i="2"/>
  <c r="KV15" i="2"/>
  <c r="KS15" i="2"/>
  <c r="KT15" i="2" s="1"/>
  <c r="KR15" i="2"/>
  <c r="KP15" i="2"/>
  <c r="KO15" i="2"/>
  <c r="KN15" i="2"/>
  <c r="KL15" i="2"/>
  <c r="KK15" i="2"/>
  <c r="KJ15" i="2"/>
  <c r="KG15" i="2"/>
  <c r="KF15" i="2"/>
  <c r="KH15" i="2" s="1"/>
  <c r="KC15" i="2"/>
  <c r="KD15" i="2" s="1"/>
  <c r="KB15" i="2"/>
  <c r="JY15" i="2"/>
  <c r="JZ15" i="2" s="1"/>
  <c r="JX15" i="2"/>
  <c r="JU15" i="2"/>
  <c r="JT15" i="2"/>
  <c r="JQ15" i="2"/>
  <c r="JR15" i="2" s="1"/>
  <c r="JP15" i="2"/>
  <c r="JM15" i="2"/>
  <c r="JN15" i="2" s="1"/>
  <c r="JL15" i="2"/>
  <c r="JI15" i="2"/>
  <c r="JJ15" i="2" s="1"/>
  <c r="JH15" i="2"/>
  <c r="JF15" i="2"/>
  <c r="JE15" i="2"/>
  <c r="JD15" i="2"/>
  <c r="IZ15" i="2"/>
  <c r="IY15" i="2"/>
  <c r="JA15" i="2" s="1"/>
  <c r="IW15" i="2"/>
  <c r="IV15" i="2"/>
  <c r="IU15" i="2"/>
  <c r="IS15" i="2"/>
  <c r="IR15" i="2"/>
  <c r="IQ15" i="2"/>
  <c r="IN15" i="2"/>
  <c r="IO15" i="2" s="1"/>
  <c r="IM15" i="2"/>
  <c r="IJ15" i="2"/>
  <c r="IK15" i="2" s="1"/>
  <c r="II15" i="2"/>
  <c r="IF15" i="2"/>
  <c r="IG15" i="2" s="1"/>
  <c r="IE15" i="2"/>
  <c r="IB15" i="2"/>
  <c r="IC15" i="2" s="1"/>
  <c r="IA15" i="2"/>
  <c r="HY15" i="2"/>
  <c r="HX15" i="2"/>
  <c r="HW15" i="2"/>
  <c r="HT15" i="2"/>
  <c r="HU15" i="2" s="1"/>
  <c r="HS15" i="2"/>
  <c r="HQ15" i="2"/>
  <c r="HP15" i="2"/>
  <c r="HO15" i="2"/>
  <c r="HM15" i="2"/>
  <c r="HL15" i="2"/>
  <c r="HK15" i="2"/>
  <c r="HH15" i="2"/>
  <c r="HI15" i="2" s="1"/>
  <c r="HG15" i="2"/>
  <c r="HD15" i="2"/>
  <c r="HE15" i="2" s="1"/>
  <c r="HC15" i="2"/>
  <c r="GZ15" i="2"/>
  <c r="HA15" i="2" s="1"/>
  <c r="GY15" i="2"/>
  <c r="GV15" i="2"/>
  <c r="GW15" i="2" s="1"/>
  <c r="GU15" i="2"/>
  <c r="GS15" i="2"/>
  <c r="GR15" i="2"/>
  <c r="GQ15" i="2"/>
  <c r="GN15" i="2"/>
  <c r="GO15" i="2" s="1"/>
  <c r="GM15" i="2"/>
  <c r="GK15" i="2"/>
  <c r="GJ15" i="2"/>
  <c r="GI15" i="2"/>
  <c r="GG15" i="2"/>
  <c r="GF15" i="2"/>
  <c r="GE15" i="2"/>
  <c r="GB15" i="2"/>
  <c r="GC15" i="2" s="1"/>
  <c r="GA15" i="2"/>
  <c r="FX15" i="2"/>
  <c r="FY15" i="2" s="1"/>
  <c r="FW15" i="2"/>
  <c r="FT15" i="2"/>
  <c r="FU15" i="2" s="1"/>
  <c r="FS15" i="2"/>
  <c r="FP15" i="2"/>
  <c r="FQ15" i="2" s="1"/>
  <c r="FO15" i="2"/>
  <c r="FM15" i="2"/>
  <c r="FL15" i="2"/>
  <c r="FK15" i="2"/>
  <c r="FH15" i="2"/>
  <c r="FI15" i="2" s="1"/>
  <c r="FG15" i="2"/>
  <c r="FE15" i="2"/>
  <c r="FD15" i="2"/>
  <c r="FC15" i="2"/>
  <c r="FA15" i="2"/>
  <c r="EZ15" i="2"/>
  <c r="EY15" i="2"/>
  <c r="EV15" i="2"/>
  <c r="EW15" i="2" s="1"/>
  <c r="EU15" i="2"/>
  <c r="ER15" i="2"/>
  <c r="ES15" i="2" s="1"/>
  <c r="EQ15" i="2"/>
  <c r="EN15" i="2"/>
  <c r="EO15" i="2" s="1"/>
  <c r="EM15" i="2"/>
  <c r="EJ15" i="2"/>
  <c r="EK15" i="2" s="1"/>
  <c r="EI15" i="2"/>
  <c r="EG15" i="2"/>
  <c r="EF15" i="2"/>
  <c r="EE15" i="2"/>
  <c r="EB15" i="2"/>
  <c r="EC15" i="2" s="1"/>
  <c r="EA15" i="2"/>
  <c r="DY15" i="2"/>
  <c r="DX15" i="2"/>
  <c r="DW15" i="2"/>
  <c r="DU15" i="2"/>
  <c r="DT15" i="2"/>
  <c r="DS15" i="2"/>
  <c r="DP15" i="2"/>
  <c r="DQ15" i="2" s="1"/>
  <c r="DO15" i="2"/>
  <c r="DL15" i="2"/>
  <c r="DM15" i="2" s="1"/>
  <c r="DK15" i="2"/>
  <c r="DH15" i="2"/>
  <c r="DI15" i="2" s="1"/>
  <c r="DG15" i="2"/>
  <c r="DD15" i="2"/>
  <c r="DE15" i="2" s="1"/>
  <c r="DC15" i="2"/>
  <c r="DA15" i="2"/>
  <c r="CZ15" i="2"/>
  <c r="CY15" i="2"/>
  <c r="CV15" i="2"/>
  <c r="CW15" i="2" s="1"/>
  <c r="CU15" i="2"/>
  <c r="CS15" i="2"/>
  <c r="CR15" i="2"/>
  <c r="CQ15" i="2"/>
  <c r="CO15" i="2"/>
  <c r="CN15" i="2"/>
  <c r="CM15" i="2"/>
  <c r="CJ15" i="2"/>
  <c r="CK15" i="2" s="1"/>
  <c r="CI15" i="2"/>
  <c r="CF15" i="2"/>
  <c r="CG15" i="2" s="1"/>
  <c r="CE15" i="2"/>
  <c r="CB15" i="2"/>
  <c r="CC15" i="2" s="1"/>
  <c r="CA15" i="2"/>
  <c r="BX15" i="2"/>
  <c r="BY15" i="2" s="1"/>
  <c r="BW15" i="2"/>
  <c r="BU15" i="2"/>
  <c r="BT15" i="2"/>
  <c r="BS15" i="2"/>
  <c r="BP15" i="2"/>
  <c r="BQ15" i="2" s="1"/>
  <c r="BO15" i="2"/>
  <c r="BM15" i="2"/>
  <c r="BL15" i="2"/>
  <c r="BK15" i="2"/>
  <c r="BI15" i="2"/>
  <c r="BH15" i="2"/>
  <c r="BG15" i="2"/>
  <c r="BD15" i="2"/>
  <c r="BE15" i="2" s="1"/>
  <c r="BC15" i="2"/>
  <c r="AZ15" i="2"/>
  <c r="BA15" i="2" s="1"/>
  <c r="AY15" i="2"/>
  <c r="AV15" i="2"/>
  <c r="AW15" i="2" s="1"/>
  <c r="AU15" i="2"/>
  <c r="AR15" i="2"/>
  <c r="AS15" i="2" s="1"/>
  <c r="AQ15" i="2"/>
  <c r="AO15" i="2"/>
  <c r="AN15" i="2"/>
  <c r="AM15" i="2"/>
  <c r="AJ15" i="2"/>
  <c r="AK15" i="2" s="1"/>
  <c r="AI15" i="2"/>
  <c r="AG15" i="2"/>
  <c r="AF15" i="2"/>
  <c r="AE15" i="2"/>
  <c r="AC15" i="2"/>
  <c r="AB15" i="2"/>
  <c r="AA15" i="2"/>
  <c r="X15" i="2"/>
  <c r="Y15" i="2" s="1"/>
  <c r="W15" i="2"/>
  <c r="T15" i="2"/>
  <c r="U15" i="2" s="1"/>
  <c r="S15" i="2"/>
  <c r="P15" i="2"/>
  <c r="Q15" i="2" s="1"/>
  <c r="O15" i="2"/>
  <c r="L15" i="2"/>
  <c r="M15" i="2" s="1"/>
  <c r="K15" i="2"/>
  <c r="G15" i="2"/>
  <c r="E15" i="2"/>
  <c r="F15" i="2" s="1"/>
  <c r="C15" i="2"/>
  <c r="B15" i="2"/>
  <c r="LB14" i="2"/>
  <c r="LA14" i="2"/>
  <c r="KZ14" i="2"/>
  <c r="KW14" i="2"/>
  <c r="KX14" i="2" s="1"/>
  <c r="KV14" i="2"/>
  <c r="KT14" i="2"/>
  <c r="KS14" i="2"/>
  <c r="KR14" i="2"/>
  <c r="KP14" i="2"/>
  <c r="KO14" i="2"/>
  <c r="KN14" i="2"/>
  <c r="KK14" i="2"/>
  <c r="KL14" i="2" s="1"/>
  <c r="KJ14" i="2"/>
  <c r="KH14" i="2"/>
  <c r="KG14" i="2"/>
  <c r="KF14" i="2"/>
  <c r="KC14" i="2"/>
  <c r="KD14" i="2" s="1"/>
  <c r="KB14" i="2"/>
  <c r="JY14" i="2"/>
  <c r="JZ14" i="2" s="1"/>
  <c r="JX14" i="2"/>
  <c r="JV14" i="2"/>
  <c r="JU14" i="2"/>
  <c r="JT14" i="2"/>
  <c r="JQ14" i="2"/>
  <c r="JR14" i="2" s="1"/>
  <c r="JP14" i="2"/>
  <c r="JN14" i="2"/>
  <c r="JM14" i="2"/>
  <c r="JL14" i="2"/>
  <c r="JJ14" i="2"/>
  <c r="JI14" i="2"/>
  <c r="JH14" i="2"/>
  <c r="JE14" i="2"/>
  <c r="JF14" i="2" s="1"/>
  <c r="JD14" i="2"/>
  <c r="IZ14" i="2"/>
  <c r="JA14" i="2" s="1"/>
  <c r="IY14" i="2"/>
  <c r="IW14" i="2"/>
  <c r="IV14" i="2"/>
  <c r="IU14" i="2"/>
  <c r="IS14" i="2"/>
  <c r="IR14" i="2"/>
  <c r="IQ14" i="2"/>
  <c r="IO14" i="2"/>
  <c r="IN14" i="2"/>
  <c r="IM14" i="2"/>
  <c r="IJ14" i="2"/>
  <c r="IK14" i="2" s="1"/>
  <c r="II14" i="2"/>
  <c r="IG14" i="2"/>
  <c r="IF14" i="2"/>
  <c r="IE14" i="2"/>
  <c r="IC14" i="2"/>
  <c r="IB14" i="2"/>
  <c r="IA14" i="2"/>
  <c r="HX14" i="2"/>
  <c r="HY14" i="2" s="1"/>
  <c r="HW14" i="2"/>
  <c r="HT14" i="2"/>
  <c r="HU14" i="2" s="1"/>
  <c r="HS14" i="2"/>
  <c r="HP14" i="2"/>
  <c r="HQ14" i="2" s="1"/>
  <c r="HO14" i="2"/>
  <c r="HL14" i="2"/>
  <c r="HM14" i="2" s="1"/>
  <c r="HK14" i="2"/>
  <c r="HI14" i="2"/>
  <c r="HH14" i="2"/>
  <c r="HG14" i="2"/>
  <c r="HD14" i="2"/>
  <c r="HE14" i="2" s="1"/>
  <c r="HC14" i="2"/>
  <c r="HA14" i="2"/>
  <c r="GZ14" i="2"/>
  <c r="GY14" i="2"/>
  <c r="GW14" i="2"/>
  <c r="GV14" i="2"/>
  <c r="GU14" i="2"/>
  <c r="GR14" i="2"/>
  <c r="GS14" i="2" s="1"/>
  <c r="GQ14" i="2"/>
  <c r="GN14" i="2"/>
  <c r="GO14" i="2" s="1"/>
  <c r="GM14" i="2"/>
  <c r="GJ14" i="2"/>
  <c r="GK14" i="2" s="1"/>
  <c r="GI14" i="2"/>
  <c r="GF14" i="2"/>
  <c r="GG14" i="2" s="1"/>
  <c r="GE14" i="2"/>
  <c r="GC14" i="2"/>
  <c r="GB14" i="2"/>
  <c r="GA14" i="2"/>
  <c r="FX14" i="2"/>
  <c r="FY14" i="2" s="1"/>
  <c r="FW14" i="2"/>
  <c r="FU14" i="2"/>
  <c r="FT14" i="2"/>
  <c r="FS14" i="2"/>
  <c r="FQ14" i="2"/>
  <c r="FP14" i="2"/>
  <c r="FO14" i="2"/>
  <c r="FL14" i="2"/>
  <c r="FM14" i="2" s="1"/>
  <c r="FK14" i="2"/>
  <c r="FH14" i="2"/>
  <c r="FI14" i="2" s="1"/>
  <c r="FG14" i="2"/>
  <c r="FD14" i="2"/>
  <c r="FE14" i="2" s="1"/>
  <c r="FC14" i="2"/>
  <c r="EZ14" i="2"/>
  <c r="FA14" i="2" s="1"/>
  <c r="EY14" i="2"/>
  <c r="EW14" i="2"/>
  <c r="EV14" i="2"/>
  <c r="EU14" i="2"/>
  <c r="ER14" i="2"/>
  <c r="ES14" i="2" s="1"/>
  <c r="EQ14" i="2"/>
  <c r="EO14" i="2"/>
  <c r="EN14" i="2"/>
  <c r="EM14" i="2"/>
  <c r="EK14" i="2"/>
  <c r="EJ14" i="2"/>
  <c r="EI14" i="2"/>
  <c r="EF14" i="2"/>
  <c r="EG14" i="2" s="1"/>
  <c r="EE14" i="2"/>
  <c r="EB14" i="2"/>
  <c r="EC14" i="2" s="1"/>
  <c r="EA14" i="2"/>
  <c r="DX14" i="2"/>
  <c r="DY14" i="2" s="1"/>
  <c r="DW14" i="2"/>
  <c r="DT14" i="2"/>
  <c r="DU14" i="2" s="1"/>
  <c r="DS14" i="2"/>
  <c r="DQ14" i="2"/>
  <c r="DP14" i="2"/>
  <c r="DO14" i="2"/>
  <c r="DL14" i="2"/>
  <c r="DM14" i="2" s="1"/>
  <c r="DK14" i="2"/>
  <c r="DI14" i="2"/>
  <c r="DH14" i="2"/>
  <c r="DG14" i="2"/>
  <c r="DE14" i="2"/>
  <c r="DD14" i="2"/>
  <c r="DC14" i="2"/>
  <c r="CZ14" i="2"/>
  <c r="DA14" i="2" s="1"/>
  <c r="CY14" i="2"/>
  <c r="CV14" i="2"/>
  <c r="CW14" i="2" s="1"/>
  <c r="CU14" i="2"/>
  <c r="CR14" i="2"/>
  <c r="CS14" i="2" s="1"/>
  <c r="CQ14" i="2"/>
  <c r="CN14" i="2"/>
  <c r="CO14" i="2" s="1"/>
  <c r="CM14" i="2"/>
  <c r="CK14" i="2"/>
  <c r="CJ14" i="2"/>
  <c r="CI14" i="2"/>
  <c r="CF14" i="2"/>
  <c r="CG14" i="2" s="1"/>
  <c r="CE14" i="2"/>
  <c r="CC14" i="2"/>
  <c r="CB14" i="2"/>
  <c r="CA14" i="2"/>
  <c r="BY14" i="2"/>
  <c r="BX14" i="2"/>
  <c r="BW14" i="2"/>
  <c r="BT14" i="2"/>
  <c r="BU14" i="2" s="1"/>
  <c r="BS14" i="2"/>
  <c r="BP14" i="2"/>
  <c r="BQ14" i="2" s="1"/>
  <c r="BO14" i="2"/>
  <c r="BL14" i="2"/>
  <c r="BM14" i="2" s="1"/>
  <c r="BK14" i="2"/>
  <c r="BH14" i="2"/>
  <c r="BI14" i="2" s="1"/>
  <c r="BG14" i="2"/>
  <c r="BE14" i="2"/>
  <c r="BD14" i="2"/>
  <c r="BC14" i="2"/>
  <c r="AZ14" i="2"/>
  <c r="BA14" i="2" s="1"/>
  <c r="AY14" i="2"/>
  <c r="AW14" i="2"/>
  <c r="AV14" i="2"/>
  <c r="AU14" i="2"/>
  <c r="AS14" i="2"/>
  <c r="AR14" i="2"/>
  <c r="AQ14" i="2"/>
  <c r="AN14" i="2"/>
  <c r="AO14" i="2" s="1"/>
  <c r="AM14" i="2"/>
  <c r="AJ14" i="2"/>
  <c r="AK14" i="2" s="1"/>
  <c r="AI14" i="2"/>
  <c r="AF14" i="2"/>
  <c r="AG14" i="2" s="1"/>
  <c r="AE14" i="2"/>
  <c r="AB14" i="2"/>
  <c r="AC14" i="2" s="1"/>
  <c r="AA14" i="2"/>
  <c r="Y14" i="2"/>
  <c r="X14" i="2"/>
  <c r="W14" i="2"/>
  <c r="T14" i="2"/>
  <c r="U14" i="2" s="1"/>
  <c r="S14" i="2"/>
  <c r="C14" i="2" s="1"/>
  <c r="Q14" i="2"/>
  <c r="P14" i="2"/>
  <c r="O14" i="2"/>
  <c r="M14" i="2"/>
  <c r="L14" i="2"/>
  <c r="K14" i="2"/>
  <c r="G14" i="2"/>
  <c r="E14" i="2"/>
  <c r="F14" i="2" s="1"/>
  <c r="B14" i="2"/>
  <c r="LA13" i="2"/>
  <c r="KZ13" i="2"/>
  <c r="KZ31" i="2" s="1"/>
  <c r="KZ39" i="2" s="1"/>
  <c r="KW13" i="2"/>
  <c r="KW31" i="2" s="1"/>
  <c r="KV13" i="2"/>
  <c r="KV31" i="2" s="1"/>
  <c r="KV39" i="2" s="1"/>
  <c r="KS13" i="2"/>
  <c r="KR13" i="2"/>
  <c r="KO13" i="2"/>
  <c r="KO31" i="2" s="1"/>
  <c r="KN13" i="2"/>
  <c r="KN31" i="2" s="1"/>
  <c r="KN39" i="2" s="1"/>
  <c r="KL13" i="2"/>
  <c r="KK13" i="2"/>
  <c r="KK31" i="2" s="1"/>
  <c r="KJ13" i="2"/>
  <c r="KG13" i="2"/>
  <c r="KF13" i="2"/>
  <c r="KD13" i="2"/>
  <c r="KC13" i="2"/>
  <c r="KC31" i="2" s="1"/>
  <c r="KB13" i="2"/>
  <c r="JZ13" i="2"/>
  <c r="JY13" i="2"/>
  <c r="JX13" i="2"/>
  <c r="JU13" i="2"/>
  <c r="JU31" i="2" s="1"/>
  <c r="JT13" i="2"/>
  <c r="JT31" i="2" s="1"/>
  <c r="JT39" i="2" s="1"/>
  <c r="JQ13" i="2"/>
  <c r="JQ31" i="2" s="1"/>
  <c r="JP13" i="2"/>
  <c r="JP31" i="2" s="1"/>
  <c r="JP39" i="2" s="1"/>
  <c r="JM13" i="2"/>
  <c r="JL13" i="2"/>
  <c r="JI13" i="2"/>
  <c r="JI31" i="2" s="1"/>
  <c r="JH13" i="2"/>
  <c r="JF13" i="2"/>
  <c r="JE13" i="2"/>
  <c r="JE31" i="2" s="1"/>
  <c r="JD13" i="2"/>
  <c r="IZ13" i="2"/>
  <c r="IY13" i="2"/>
  <c r="IY31" i="2" s="1"/>
  <c r="IY39" i="2" s="1"/>
  <c r="IW13" i="2"/>
  <c r="IV13" i="2"/>
  <c r="IV31" i="2" s="1"/>
  <c r="IV39" i="2" s="1"/>
  <c r="IU13" i="2"/>
  <c r="IU31" i="2" s="1"/>
  <c r="IU39" i="2" s="1"/>
  <c r="IS13" i="2"/>
  <c r="IR13" i="2"/>
  <c r="IQ13" i="2"/>
  <c r="IN13" i="2"/>
  <c r="IN31" i="2" s="1"/>
  <c r="IM13" i="2"/>
  <c r="IM31" i="2" s="1"/>
  <c r="IM39" i="2" s="1"/>
  <c r="IJ13" i="2"/>
  <c r="II13" i="2"/>
  <c r="II31" i="2" s="1"/>
  <c r="II39" i="2" s="1"/>
  <c r="IF13" i="2"/>
  <c r="IE13" i="2"/>
  <c r="IB13" i="2"/>
  <c r="IB31" i="2" s="1"/>
  <c r="IA13" i="2"/>
  <c r="IA31" i="2" s="1"/>
  <c r="IA39" i="2" s="1"/>
  <c r="HY13" i="2"/>
  <c r="HX13" i="2"/>
  <c r="HX31" i="2" s="1"/>
  <c r="HW13" i="2"/>
  <c r="HT13" i="2"/>
  <c r="HS13" i="2"/>
  <c r="HS31" i="2" s="1"/>
  <c r="HS39" i="2" s="1"/>
  <c r="HQ13" i="2"/>
  <c r="HP13" i="2"/>
  <c r="HP31" i="2" s="1"/>
  <c r="HO13" i="2"/>
  <c r="HO31" i="2" s="1"/>
  <c r="HO39" i="2" s="1"/>
  <c r="HM13" i="2"/>
  <c r="HL13" i="2"/>
  <c r="HK13" i="2"/>
  <c r="HH13" i="2"/>
  <c r="HH31" i="2" s="1"/>
  <c r="HG13" i="2"/>
  <c r="HG31" i="2" s="1"/>
  <c r="HG39" i="2" s="1"/>
  <c r="HD13" i="2"/>
  <c r="HD31" i="2" s="1"/>
  <c r="HC13" i="2"/>
  <c r="HC31" i="2" s="1"/>
  <c r="HC39" i="2" s="1"/>
  <c r="GZ13" i="2"/>
  <c r="GY13" i="2"/>
  <c r="GV13" i="2"/>
  <c r="GV31" i="2" s="1"/>
  <c r="GU13" i="2"/>
  <c r="GU31" i="2" s="1"/>
  <c r="GU39" i="2" s="1"/>
  <c r="GS13" i="2"/>
  <c r="GR13" i="2"/>
  <c r="GR31" i="2" s="1"/>
  <c r="GQ13" i="2"/>
  <c r="GN13" i="2"/>
  <c r="GM13" i="2"/>
  <c r="GM31" i="2" s="1"/>
  <c r="GM39" i="2" s="1"/>
  <c r="GK13" i="2"/>
  <c r="GJ13" i="2"/>
  <c r="GJ31" i="2" s="1"/>
  <c r="GI13" i="2"/>
  <c r="GG13" i="2"/>
  <c r="GF13" i="2"/>
  <c r="GE13" i="2"/>
  <c r="GB13" i="2"/>
  <c r="GA13" i="2"/>
  <c r="GA31" i="2" s="1"/>
  <c r="GA39" i="2" s="1"/>
  <c r="FX13" i="2"/>
  <c r="FX31" i="2" s="1"/>
  <c r="FW13" i="2"/>
  <c r="FW31" i="2" s="1"/>
  <c r="FW39" i="2" s="1"/>
  <c r="FT13" i="2"/>
  <c r="FS13" i="2"/>
  <c r="FP13" i="2"/>
  <c r="FP31" i="2" s="1"/>
  <c r="FO13" i="2"/>
  <c r="FO31" i="2" s="1"/>
  <c r="FO39" i="2" s="1"/>
  <c r="FL13" i="2"/>
  <c r="FL31" i="2" s="1"/>
  <c r="FK13" i="2"/>
  <c r="FH13" i="2"/>
  <c r="FG13" i="2"/>
  <c r="FG31" i="2" s="1"/>
  <c r="FG39" i="2" s="1"/>
  <c r="FE13" i="2"/>
  <c r="FD13" i="2"/>
  <c r="FD31" i="2" s="1"/>
  <c r="FC13" i="2"/>
  <c r="FC31" i="2" s="1"/>
  <c r="FC39" i="2" s="1"/>
  <c r="FA13" i="2"/>
  <c r="EZ13" i="2"/>
  <c r="EY13" i="2"/>
  <c r="EV13" i="2"/>
  <c r="EV31" i="2" s="1"/>
  <c r="EU13" i="2"/>
  <c r="EU31" i="2" s="1"/>
  <c r="EU39" i="2" s="1"/>
  <c r="ER13" i="2"/>
  <c r="EQ13" i="2"/>
  <c r="EQ31" i="2" s="1"/>
  <c r="EQ39" i="2" s="1"/>
  <c r="EN13" i="2"/>
  <c r="EM13" i="2"/>
  <c r="EJ13" i="2"/>
  <c r="EJ31" i="2" s="1"/>
  <c r="EI13" i="2"/>
  <c r="EF13" i="2"/>
  <c r="EF31" i="2" s="1"/>
  <c r="EE13" i="2"/>
  <c r="EB13" i="2"/>
  <c r="EA13" i="2"/>
  <c r="EA31" i="2" s="1"/>
  <c r="EA39" i="2" s="1"/>
  <c r="DY13" i="2"/>
  <c r="DX13" i="2"/>
  <c r="DX31" i="2" s="1"/>
  <c r="DW13" i="2"/>
  <c r="DW31" i="2" s="1"/>
  <c r="DW39" i="2" s="1"/>
  <c r="DU13" i="2"/>
  <c r="DT13" i="2"/>
  <c r="DS13" i="2"/>
  <c r="DP13" i="2"/>
  <c r="DP31" i="2" s="1"/>
  <c r="DO13" i="2"/>
  <c r="DO31" i="2" s="1"/>
  <c r="DL13" i="2"/>
  <c r="DK13" i="2"/>
  <c r="DK31" i="2" s="1"/>
  <c r="DK39" i="2" s="1"/>
  <c r="DH13" i="2"/>
  <c r="DG13" i="2"/>
  <c r="DD13" i="2"/>
  <c r="DD31" i="2" s="1"/>
  <c r="DC13" i="2"/>
  <c r="DC31" i="2" s="1"/>
  <c r="DC39" i="2" s="1"/>
  <c r="CZ13" i="2"/>
  <c r="CZ31" i="2" s="1"/>
  <c r="CY13" i="2"/>
  <c r="CV13" i="2"/>
  <c r="CU13" i="2"/>
  <c r="CU31" i="2" s="1"/>
  <c r="CU39" i="2" s="1"/>
  <c r="CS13" i="2"/>
  <c r="CR13" i="2"/>
  <c r="CR31" i="2" s="1"/>
  <c r="CQ13" i="2"/>
  <c r="CQ31" i="2" s="1"/>
  <c r="CQ39" i="2" s="1"/>
  <c r="CO13" i="2"/>
  <c r="CN13" i="2"/>
  <c r="CM13" i="2"/>
  <c r="CJ13" i="2"/>
  <c r="CJ31" i="2" s="1"/>
  <c r="CI13" i="2"/>
  <c r="CI31" i="2" s="1"/>
  <c r="CF13" i="2"/>
  <c r="CE13" i="2"/>
  <c r="CE31" i="2" s="1"/>
  <c r="CE39" i="2" s="1"/>
  <c r="CB13" i="2"/>
  <c r="CA13" i="2"/>
  <c r="BX13" i="2"/>
  <c r="BX31" i="2" s="1"/>
  <c r="BW13" i="2"/>
  <c r="BW31" i="2" s="1"/>
  <c r="BW39" i="2" s="1"/>
  <c r="BT13" i="2"/>
  <c r="BT31" i="2" s="1"/>
  <c r="BS13" i="2"/>
  <c r="BP13" i="2"/>
  <c r="BO13" i="2"/>
  <c r="BO31" i="2" s="1"/>
  <c r="BO39" i="2" s="1"/>
  <c r="BM13" i="2"/>
  <c r="BL13" i="2"/>
  <c r="BL31" i="2" s="1"/>
  <c r="BK13" i="2"/>
  <c r="BI13" i="2"/>
  <c r="BH13" i="2"/>
  <c r="BG13" i="2"/>
  <c r="BD13" i="2"/>
  <c r="BC13" i="2"/>
  <c r="BC31" i="2" s="1"/>
  <c r="AZ13" i="2"/>
  <c r="AZ31" i="2" s="1"/>
  <c r="AY13" i="2"/>
  <c r="AY31" i="2" s="1"/>
  <c r="AY39" i="2" s="1"/>
  <c r="AV13" i="2"/>
  <c r="AU13" i="2"/>
  <c r="AR13" i="2"/>
  <c r="AR31" i="2" s="1"/>
  <c r="AQ13" i="2"/>
  <c r="AQ31" i="2" s="1"/>
  <c r="AQ39" i="2" s="1"/>
  <c r="AN13" i="2"/>
  <c r="AN31" i="2" s="1"/>
  <c r="AM13" i="2"/>
  <c r="AJ13" i="2"/>
  <c r="AI13" i="2"/>
  <c r="AI31" i="2" s="1"/>
  <c r="AI39" i="2" s="1"/>
  <c r="AG13" i="2"/>
  <c r="AF13" i="2"/>
  <c r="AF31" i="2" s="1"/>
  <c r="AE13" i="2"/>
  <c r="AC13" i="2"/>
  <c r="AB13" i="2"/>
  <c r="AA13" i="2"/>
  <c r="X13" i="2"/>
  <c r="X31" i="2" s="1"/>
  <c r="W13" i="2"/>
  <c r="W31" i="2" s="1"/>
  <c r="T13" i="2"/>
  <c r="D13" i="2" s="1"/>
  <c r="S13" i="2"/>
  <c r="S31" i="2" s="1"/>
  <c r="S39" i="2" s="1"/>
  <c r="P13" i="2"/>
  <c r="O13" i="2"/>
  <c r="L13" i="2"/>
  <c r="L31" i="2" s="1"/>
  <c r="K13" i="2"/>
  <c r="G13" i="2"/>
  <c r="E13" i="2"/>
  <c r="B13" i="2"/>
  <c r="B31" i="2" s="1"/>
  <c r="B39" i="2" s="1"/>
  <c r="B40" i="2" s="1"/>
  <c r="I3" i="2"/>
  <c r="C37" i="3"/>
  <c r="B37" i="3"/>
  <c r="DJ35" i="3"/>
  <c r="DG35" i="3"/>
  <c r="DF35" i="3"/>
  <c r="DB35" i="3"/>
  <c r="CY35" i="3"/>
  <c r="CX35" i="3"/>
  <c r="CT35" i="3"/>
  <c r="CQ35" i="3"/>
  <c r="CP35" i="3"/>
  <c r="CL35" i="3"/>
  <c r="CI35" i="3"/>
  <c r="CH35" i="3"/>
  <c r="CD35" i="3"/>
  <c r="CA35" i="3"/>
  <c r="BZ35" i="3"/>
  <c r="BV35" i="3"/>
  <c r="BS35" i="3"/>
  <c r="BR35" i="3"/>
  <c r="BN35" i="3"/>
  <c r="BJ35" i="3"/>
  <c r="BF35" i="3"/>
  <c r="BC35" i="3"/>
  <c r="BB35" i="3"/>
  <c r="AX35" i="3"/>
  <c r="AU35" i="3"/>
  <c r="AT35" i="3"/>
  <c r="AP35" i="3"/>
  <c r="AM35" i="3"/>
  <c r="AL35" i="3"/>
  <c r="AH35" i="3"/>
  <c r="AE35" i="3"/>
  <c r="AD35" i="3"/>
  <c r="Z35" i="3"/>
  <c r="W35" i="3"/>
  <c r="V35" i="3"/>
  <c r="R35" i="3"/>
  <c r="O35" i="3"/>
  <c r="N35" i="3"/>
  <c r="J35" i="3"/>
  <c r="DL34" i="3"/>
  <c r="DK34" i="3"/>
  <c r="DH34" i="3"/>
  <c r="DI34" i="3" s="1"/>
  <c r="DG34" i="3"/>
  <c r="DD34" i="3"/>
  <c r="DE34" i="3" s="1"/>
  <c r="DC34" i="3"/>
  <c r="CZ34" i="3"/>
  <c r="DA34" i="3" s="1"/>
  <c r="CY34" i="3"/>
  <c r="CW34" i="3"/>
  <c r="CV34" i="3"/>
  <c r="CU34" i="3"/>
  <c r="CS34" i="3"/>
  <c r="CR34" i="3"/>
  <c r="CQ34" i="3"/>
  <c r="CO34" i="3"/>
  <c r="CN34" i="3"/>
  <c r="CM34" i="3"/>
  <c r="CJ34" i="3"/>
  <c r="CI34" i="3"/>
  <c r="CK34" i="3" s="1"/>
  <c r="CF34" i="3"/>
  <c r="CE34" i="3"/>
  <c r="CB34" i="3"/>
  <c r="CC34" i="3" s="1"/>
  <c r="CA34" i="3"/>
  <c r="BX34" i="3"/>
  <c r="BY34" i="3" s="1"/>
  <c r="BW34" i="3"/>
  <c r="BT34" i="3"/>
  <c r="BU34" i="3" s="1"/>
  <c r="BS34" i="3"/>
  <c r="BQ34" i="3"/>
  <c r="BP34" i="3"/>
  <c r="BO34" i="3"/>
  <c r="BM34" i="3"/>
  <c r="BL34" i="3"/>
  <c r="BK34" i="3"/>
  <c r="BI34" i="3"/>
  <c r="BH34" i="3"/>
  <c r="BG34" i="3"/>
  <c r="BD34" i="3"/>
  <c r="BC34" i="3"/>
  <c r="BE34" i="3" s="1"/>
  <c r="AZ34" i="3"/>
  <c r="BA34" i="3" s="1"/>
  <c r="AY34" i="3"/>
  <c r="AV34" i="3"/>
  <c r="AW34" i="3" s="1"/>
  <c r="AU34" i="3"/>
  <c r="AR34" i="3"/>
  <c r="AS34" i="3" s="1"/>
  <c r="AQ34" i="3"/>
  <c r="AN34" i="3"/>
  <c r="AO34" i="3" s="1"/>
  <c r="AM34" i="3"/>
  <c r="AK34" i="3"/>
  <c r="AJ34" i="3"/>
  <c r="AI34" i="3"/>
  <c r="AG34" i="3"/>
  <c r="AF34" i="3"/>
  <c r="AE34" i="3"/>
  <c r="AC34" i="3"/>
  <c r="AB34" i="3"/>
  <c r="AA34" i="3"/>
  <c r="X34" i="3"/>
  <c r="W34" i="3"/>
  <c r="Y34" i="3" s="1"/>
  <c r="T34" i="3"/>
  <c r="U34" i="3" s="1"/>
  <c r="S34" i="3"/>
  <c r="P34" i="3"/>
  <c r="Q34" i="3" s="1"/>
  <c r="O34" i="3"/>
  <c r="L34" i="3"/>
  <c r="M34" i="3" s="1"/>
  <c r="K34" i="3"/>
  <c r="F34" i="3"/>
  <c r="D34" i="3"/>
  <c r="B34" i="3"/>
  <c r="DL33" i="3"/>
  <c r="DK33" i="3"/>
  <c r="DI33" i="3"/>
  <c r="DH33" i="3"/>
  <c r="DH35" i="3" s="1"/>
  <c r="DI35" i="3" s="1"/>
  <c r="DG33" i="3"/>
  <c r="DE33" i="3"/>
  <c r="DD33" i="3"/>
  <c r="DD35" i="3" s="1"/>
  <c r="DE35" i="3" s="1"/>
  <c r="DC33" i="3"/>
  <c r="DC35" i="3" s="1"/>
  <c r="DA33" i="3"/>
  <c r="CZ33" i="3"/>
  <c r="CY33" i="3"/>
  <c r="CV33" i="3"/>
  <c r="CV35" i="3" s="1"/>
  <c r="CW35" i="3" s="1"/>
  <c r="CU33" i="3"/>
  <c r="CU35" i="3" s="1"/>
  <c r="CR33" i="3"/>
  <c r="CR35" i="3" s="1"/>
  <c r="CQ33" i="3"/>
  <c r="CS33" i="3" s="1"/>
  <c r="CN33" i="3"/>
  <c r="CO33" i="3" s="1"/>
  <c r="CM33" i="3"/>
  <c r="CM35" i="3" s="1"/>
  <c r="CJ33" i="3"/>
  <c r="CK33" i="3" s="1"/>
  <c r="CI33" i="3"/>
  <c r="CF33" i="3"/>
  <c r="CE33" i="3"/>
  <c r="CE35" i="3" s="1"/>
  <c r="CC33" i="3"/>
  <c r="CB33" i="3"/>
  <c r="CB35" i="3" s="1"/>
  <c r="CC35" i="3" s="1"/>
  <c r="CA33" i="3"/>
  <c r="BY33" i="3"/>
  <c r="BX33" i="3"/>
  <c r="BX35" i="3" s="1"/>
  <c r="BW33" i="3"/>
  <c r="BW35" i="3" s="1"/>
  <c r="BU33" i="3"/>
  <c r="BT33" i="3"/>
  <c r="BT35" i="3" s="1"/>
  <c r="BU35" i="3" s="1"/>
  <c r="BS33" i="3"/>
  <c r="BP33" i="3"/>
  <c r="BP35" i="3" s="1"/>
  <c r="BQ35" i="3" s="1"/>
  <c r="BO33" i="3"/>
  <c r="BO35" i="3" s="1"/>
  <c r="BL33" i="3"/>
  <c r="BL35" i="3" s="1"/>
  <c r="BK33" i="3"/>
  <c r="BM33" i="3" s="1"/>
  <c r="BH33" i="3"/>
  <c r="BI33" i="3" s="1"/>
  <c r="BG33" i="3"/>
  <c r="BG35" i="3" s="1"/>
  <c r="BD33" i="3"/>
  <c r="BE33" i="3" s="1"/>
  <c r="BC33" i="3"/>
  <c r="AZ33" i="3"/>
  <c r="AY33" i="3"/>
  <c r="AW33" i="3"/>
  <c r="AV33" i="3"/>
  <c r="AV35" i="3" s="1"/>
  <c r="AW35" i="3" s="1"/>
  <c r="AU33" i="3"/>
  <c r="AS33" i="3"/>
  <c r="AR33" i="3"/>
  <c r="AR35" i="3" s="1"/>
  <c r="AS35" i="3" s="1"/>
  <c r="AQ33" i="3"/>
  <c r="AQ35" i="3" s="1"/>
  <c r="AO33" i="3"/>
  <c r="AN33" i="3"/>
  <c r="AN35" i="3" s="1"/>
  <c r="AO35" i="3" s="1"/>
  <c r="AM33" i="3"/>
  <c r="AJ33" i="3"/>
  <c r="AJ35" i="3" s="1"/>
  <c r="AI33" i="3"/>
  <c r="AI35" i="3" s="1"/>
  <c r="AF33" i="3"/>
  <c r="AF35" i="3" s="1"/>
  <c r="AG35" i="3" s="1"/>
  <c r="AE33" i="3"/>
  <c r="AG33" i="3" s="1"/>
  <c r="AB33" i="3"/>
  <c r="AC33" i="3" s="1"/>
  <c r="AA33" i="3"/>
  <c r="AA35" i="3" s="1"/>
  <c r="X33" i="3"/>
  <c r="Y33" i="3" s="1"/>
  <c r="W33" i="3"/>
  <c r="T33" i="3"/>
  <c r="S33" i="3"/>
  <c r="S35" i="3" s="1"/>
  <c r="Q33" i="3"/>
  <c r="P33" i="3"/>
  <c r="P35" i="3" s="1"/>
  <c r="Q35" i="3" s="1"/>
  <c r="O33" i="3"/>
  <c r="M33" i="3"/>
  <c r="L33" i="3"/>
  <c r="K33" i="3"/>
  <c r="K35" i="3" s="1"/>
  <c r="F33" i="3"/>
  <c r="F35" i="3" s="1"/>
  <c r="D33" i="3"/>
  <c r="D35" i="3" s="1"/>
  <c r="B33" i="3"/>
  <c r="B35" i="3" s="1"/>
  <c r="DJ31" i="3"/>
  <c r="DJ39" i="3" s="1"/>
  <c r="DF31" i="3"/>
  <c r="DF39" i="3" s="1"/>
  <c r="DB31" i="3"/>
  <c r="DB39" i="3" s="1"/>
  <c r="CX31" i="3"/>
  <c r="CX39" i="3" s="1"/>
  <c r="CT31" i="3"/>
  <c r="CT39" i="3" s="1"/>
  <c r="CP31" i="3"/>
  <c r="CP39" i="3" s="1"/>
  <c r="CL31" i="3"/>
  <c r="CL39" i="3" s="1"/>
  <c r="CH31" i="3"/>
  <c r="CH39" i="3" s="1"/>
  <c r="CD31" i="3"/>
  <c r="CD39" i="3" s="1"/>
  <c r="BZ31" i="3"/>
  <c r="BZ39" i="3" s="1"/>
  <c r="BV31" i="3"/>
  <c r="BV39" i="3" s="1"/>
  <c r="BR31" i="3"/>
  <c r="BR39" i="3" s="1"/>
  <c r="BN31" i="3"/>
  <c r="BN39" i="3" s="1"/>
  <c r="BJ31" i="3"/>
  <c r="BJ39" i="3" s="1"/>
  <c r="BF31" i="3"/>
  <c r="BF39" i="3" s="1"/>
  <c r="BB31" i="3"/>
  <c r="BB39" i="3" s="1"/>
  <c r="AX31" i="3"/>
  <c r="AX39" i="3" s="1"/>
  <c r="AT31" i="3"/>
  <c r="AT39" i="3" s="1"/>
  <c r="AP31" i="3"/>
  <c r="AP39" i="3" s="1"/>
  <c r="AL31" i="3"/>
  <c r="AL39" i="3" s="1"/>
  <c r="AH31" i="3"/>
  <c r="AH39" i="3" s="1"/>
  <c r="AD31" i="3"/>
  <c r="AD39" i="3" s="1"/>
  <c r="Z31" i="3"/>
  <c r="Z39" i="3" s="1"/>
  <c r="V31" i="3"/>
  <c r="V39" i="3" s="1"/>
  <c r="R31" i="3"/>
  <c r="R39" i="3" s="1"/>
  <c r="N31" i="3"/>
  <c r="N39" i="3" s="1"/>
  <c r="J31" i="3"/>
  <c r="J39" i="3" s="1"/>
  <c r="DL30" i="3"/>
  <c r="DM30" i="3" s="1"/>
  <c r="DK30" i="3"/>
  <c r="DH30" i="3"/>
  <c r="DI30" i="3" s="1"/>
  <c r="DG30" i="3"/>
  <c r="DE30" i="3"/>
  <c r="DD30" i="3"/>
  <c r="DC30" i="3"/>
  <c r="CZ30" i="3"/>
  <c r="CY30" i="3"/>
  <c r="DA30" i="3" s="1"/>
  <c r="CW30" i="3"/>
  <c r="CV30" i="3"/>
  <c r="CU30" i="3"/>
  <c r="CS30" i="3"/>
  <c r="CR30" i="3"/>
  <c r="CQ30" i="3"/>
  <c r="CN30" i="3"/>
  <c r="CO30" i="3" s="1"/>
  <c r="CM30" i="3"/>
  <c r="CJ30" i="3"/>
  <c r="CK30" i="3" s="1"/>
  <c r="CI30" i="3"/>
  <c r="CF30" i="3"/>
  <c r="CG30" i="3" s="1"/>
  <c r="CE30" i="3"/>
  <c r="CB30" i="3"/>
  <c r="CC30" i="3" s="1"/>
  <c r="CA30" i="3"/>
  <c r="BY30" i="3"/>
  <c r="BX30" i="3"/>
  <c r="BW30" i="3"/>
  <c r="BT30" i="3"/>
  <c r="BS30" i="3"/>
  <c r="BU30" i="3" s="1"/>
  <c r="BQ30" i="3"/>
  <c r="BP30" i="3"/>
  <c r="BO30" i="3"/>
  <c r="BM30" i="3"/>
  <c r="BL30" i="3"/>
  <c r="BK30" i="3"/>
  <c r="BH30" i="3"/>
  <c r="BG30" i="3"/>
  <c r="BD30" i="3"/>
  <c r="BE30" i="3" s="1"/>
  <c r="BC30" i="3"/>
  <c r="AZ30" i="3"/>
  <c r="BA30" i="3" s="1"/>
  <c r="AY30" i="3"/>
  <c r="AV30" i="3"/>
  <c r="AW30" i="3" s="1"/>
  <c r="AU30" i="3"/>
  <c r="AS30" i="3"/>
  <c r="AR30" i="3"/>
  <c r="AQ30" i="3"/>
  <c r="AN30" i="3"/>
  <c r="AM30" i="3"/>
  <c r="AO30" i="3" s="1"/>
  <c r="AK30" i="3"/>
  <c r="AJ30" i="3"/>
  <c r="AI30" i="3"/>
  <c r="AG30" i="3"/>
  <c r="AF30" i="3"/>
  <c r="AE30" i="3"/>
  <c r="AB30" i="3"/>
  <c r="AC30" i="3" s="1"/>
  <c r="AA30" i="3"/>
  <c r="X30" i="3"/>
  <c r="Y30" i="3" s="1"/>
  <c r="W30" i="3"/>
  <c r="T30" i="3"/>
  <c r="U30" i="3" s="1"/>
  <c r="S30" i="3"/>
  <c r="P30" i="3"/>
  <c r="Q30" i="3" s="1"/>
  <c r="O30" i="3"/>
  <c r="M30" i="3"/>
  <c r="L30" i="3"/>
  <c r="K30" i="3"/>
  <c r="F30" i="3"/>
  <c r="D30" i="3"/>
  <c r="B30" i="3"/>
  <c r="DL29" i="3"/>
  <c r="DM29" i="3" s="1"/>
  <c r="DK29" i="3"/>
  <c r="DI29" i="3"/>
  <c r="DH29" i="3"/>
  <c r="DG29" i="3"/>
  <c r="DE29" i="3"/>
  <c r="DD29" i="3"/>
  <c r="DC29" i="3"/>
  <c r="CZ29" i="3"/>
  <c r="CY29" i="3"/>
  <c r="CV29" i="3"/>
  <c r="CW29" i="3" s="1"/>
  <c r="CU29" i="3"/>
  <c r="CS29" i="3"/>
  <c r="CR29" i="3"/>
  <c r="CQ29" i="3"/>
  <c r="CN29" i="3"/>
  <c r="CO29" i="3" s="1"/>
  <c r="CM29" i="3"/>
  <c r="CK29" i="3"/>
  <c r="CJ29" i="3"/>
  <c r="CI29" i="3"/>
  <c r="CF29" i="3"/>
  <c r="CE29" i="3"/>
  <c r="CG29" i="3" s="1"/>
  <c r="CC29" i="3"/>
  <c r="CB29" i="3"/>
  <c r="CA29" i="3"/>
  <c r="BY29" i="3"/>
  <c r="BX29" i="3"/>
  <c r="BW29" i="3"/>
  <c r="BT29" i="3"/>
  <c r="BU29" i="3" s="1"/>
  <c r="BS29" i="3"/>
  <c r="BP29" i="3"/>
  <c r="BQ29" i="3" s="1"/>
  <c r="BO29" i="3"/>
  <c r="BM29" i="3"/>
  <c r="BL29" i="3"/>
  <c r="BK29" i="3"/>
  <c r="BH29" i="3"/>
  <c r="BI29" i="3" s="1"/>
  <c r="BG29" i="3"/>
  <c r="BE29" i="3"/>
  <c r="BD29" i="3"/>
  <c r="BC29" i="3"/>
  <c r="AZ29" i="3"/>
  <c r="AY29" i="3"/>
  <c r="BA29" i="3" s="1"/>
  <c r="AW29" i="3"/>
  <c r="AV29" i="3"/>
  <c r="AU29" i="3"/>
  <c r="AS29" i="3"/>
  <c r="AR29" i="3"/>
  <c r="AQ29" i="3"/>
  <c r="AN29" i="3"/>
  <c r="AM29" i="3"/>
  <c r="AJ29" i="3"/>
  <c r="AK29" i="3" s="1"/>
  <c r="AI29" i="3"/>
  <c r="AG29" i="3"/>
  <c r="AF29" i="3"/>
  <c r="AE29" i="3"/>
  <c r="AB29" i="3"/>
  <c r="AC29" i="3" s="1"/>
  <c r="AA29" i="3"/>
  <c r="Y29" i="3"/>
  <c r="X29" i="3"/>
  <c r="W29" i="3"/>
  <c r="T29" i="3"/>
  <c r="S29" i="3"/>
  <c r="U29" i="3" s="1"/>
  <c r="Q29" i="3"/>
  <c r="P29" i="3"/>
  <c r="O29" i="3"/>
  <c r="M29" i="3"/>
  <c r="L29" i="3"/>
  <c r="H29" i="3" s="1"/>
  <c r="G29" i="3" s="1"/>
  <c r="K29" i="3"/>
  <c r="F29" i="3"/>
  <c r="D29" i="3"/>
  <c r="B29" i="3"/>
  <c r="DL28" i="3"/>
  <c r="DK28" i="3"/>
  <c r="DH28" i="3"/>
  <c r="DI28" i="3" s="1"/>
  <c r="DG28" i="3"/>
  <c r="DD28" i="3"/>
  <c r="DE28" i="3" s="1"/>
  <c r="DC28" i="3"/>
  <c r="CZ28" i="3"/>
  <c r="DA28" i="3" s="1"/>
  <c r="CY28" i="3"/>
  <c r="CW28" i="3"/>
  <c r="CV28" i="3"/>
  <c r="CU28" i="3"/>
  <c r="CS28" i="3"/>
  <c r="CR28" i="3"/>
  <c r="CQ28" i="3"/>
  <c r="CO28" i="3"/>
  <c r="CN28" i="3"/>
  <c r="CM28" i="3"/>
  <c r="CK28" i="3"/>
  <c r="CJ28" i="3"/>
  <c r="CI28" i="3"/>
  <c r="CF28" i="3"/>
  <c r="CG28" i="3" s="1"/>
  <c r="CE28" i="3"/>
  <c r="CB28" i="3"/>
  <c r="CC28" i="3" s="1"/>
  <c r="CA28" i="3"/>
  <c r="BX28" i="3"/>
  <c r="BY28" i="3" s="1"/>
  <c r="BW28" i="3"/>
  <c r="BT28" i="3"/>
  <c r="BU28" i="3" s="1"/>
  <c r="BS28" i="3"/>
  <c r="BQ28" i="3"/>
  <c r="BP28" i="3"/>
  <c r="BO28" i="3"/>
  <c r="BM28" i="3"/>
  <c r="BL28" i="3"/>
  <c r="BK28" i="3"/>
  <c r="BI28" i="3"/>
  <c r="BH28" i="3"/>
  <c r="BG28" i="3"/>
  <c r="BE28" i="3"/>
  <c r="BD28" i="3"/>
  <c r="BC28" i="3"/>
  <c r="AZ28" i="3"/>
  <c r="AY28" i="3"/>
  <c r="AV28" i="3"/>
  <c r="AW28" i="3" s="1"/>
  <c r="AU28" i="3"/>
  <c r="AR28" i="3"/>
  <c r="AS28" i="3" s="1"/>
  <c r="AQ28" i="3"/>
  <c r="AN28" i="3"/>
  <c r="AO28" i="3" s="1"/>
  <c r="AM28" i="3"/>
  <c r="AK28" i="3"/>
  <c r="AJ28" i="3"/>
  <c r="AI28" i="3"/>
  <c r="AG28" i="3"/>
  <c r="AF28" i="3"/>
  <c r="AE28" i="3"/>
  <c r="AC28" i="3"/>
  <c r="AB28" i="3"/>
  <c r="AA28" i="3"/>
  <c r="Y28" i="3"/>
  <c r="X28" i="3"/>
  <c r="W28" i="3"/>
  <c r="T28" i="3"/>
  <c r="U28" i="3" s="1"/>
  <c r="S28" i="3"/>
  <c r="P28" i="3"/>
  <c r="Q28" i="3" s="1"/>
  <c r="O28" i="3"/>
  <c r="L28" i="3"/>
  <c r="M28" i="3" s="1"/>
  <c r="K28" i="3"/>
  <c r="H28" i="3"/>
  <c r="F28" i="3"/>
  <c r="D28" i="3"/>
  <c r="B28" i="3"/>
  <c r="DL27" i="3"/>
  <c r="DM27" i="3" s="1"/>
  <c r="DK27" i="3"/>
  <c r="DI27" i="3"/>
  <c r="DH27" i="3"/>
  <c r="DG27" i="3"/>
  <c r="DD27" i="3"/>
  <c r="DE27" i="3" s="1"/>
  <c r="DC27" i="3"/>
  <c r="DA27" i="3"/>
  <c r="CZ27" i="3"/>
  <c r="CY27" i="3"/>
  <c r="CW27" i="3"/>
  <c r="CV27" i="3"/>
  <c r="CU27" i="3"/>
  <c r="CR27" i="3"/>
  <c r="CQ27" i="3"/>
  <c r="CS27" i="3" s="1"/>
  <c r="CN27" i="3"/>
  <c r="CO27" i="3" s="1"/>
  <c r="CM27" i="3"/>
  <c r="CJ27" i="3"/>
  <c r="CK27" i="3" s="1"/>
  <c r="CI27" i="3"/>
  <c r="CF27" i="3"/>
  <c r="CG27" i="3" s="1"/>
  <c r="CE27" i="3"/>
  <c r="CC27" i="3"/>
  <c r="CB27" i="3"/>
  <c r="CA27" i="3"/>
  <c r="BX27" i="3"/>
  <c r="BY27" i="3" s="1"/>
  <c r="BW27" i="3"/>
  <c r="BU27" i="3"/>
  <c r="BT27" i="3"/>
  <c r="BS27" i="3"/>
  <c r="BQ27" i="3"/>
  <c r="BP27" i="3"/>
  <c r="BO27" i="3"/>
  <c r="BL27" i="3"/>
  <c r="BK27" i="3"/>
  <c r="BM27" i="3" s="1"/>
  <c r="BH27" i="3"/>
  <c r="BI27" i="3" s="1"/>
  <c r="BG27" i="3"/>
  <c r="BD27" i="3"/>
  <c r="BC27" i="3"/>
  <c r="BE27" i="3" s="1"/>
  <c r="AZ27" i="3"/>
  <c r="BA27" i="3" s="1"/>
  <c r="AY27" i="3"/>
  <c r="AW27" i="3"/>
  <c r="AV27" i="3"/>
  <c r="AU27" i="3"/>
  <c r="AR27" i="3"/>
  <c r="AS27" i="3" s="1"/>
  <c r="AQ27" i="3"/>
  <c r="AO27" i="3"/>
  <c r="AN27" i="3"/>
  <c r="AM27" i="3"/>
  <c r="AK27" i="3"/>
  <c r="AJ27" i="3"/>
  <c r="AI27" i="3"/>
  <c r="AF27" i="3"/>
  <c r="AE27" i="3"/>
  <c r="AG27" i="3" s="1"/>
  <c r="AB27" i="3"/>
  <c r="AC27" i="3" s="1"/>
  <c r="AA27" i="3"/>
  <c r="Y27" i="3"/>
  <c r="X27" i="3"/>
  <c r="W27" i="3"/>
  <c r="T27" i="3"/>
  <c r="U27" i="3" s="1"/>
  <c r="S27" i="3"/>
  <c r="Q27" i="3"/>
  <c r="P27" i="3"/>
  <c r="O27" i="3"/>
  <c r="L27" i="3"/>
  <c r="K27" i="3"/>
  <c r="F27" i="3"/>
  <c r="D27" i="3"/>
  <c r="B27" i="3"/>
  <c r="DM26" i="3"/>
  <c r="DL26" i="3"/>
  <c r="DK26" i="3"/>
  <c r="DI26" i="3"/>
  <c r="DH26" i="3"/>
  <c r="DG26" i="3"/>
  <c r="DD26" i="3"/>
  <c r="DE26" i="3" s="1"/>
  <c r="DC26" i="3"/>
  <c r="CZ26" i="3"/>
  <c r="DA26" i="3" s="1"/>
  <c r="CY26" i="3"/>
  <c r="CV26" i="3"/>
  <c r="CW26" i="3" s="1"/>
  <c r="CU26" i="3"/>
  <c r="CR26" i="3"/>
  <c r="CS26" i="3" s="1"/>
  <c r="CQ26" i="3"/>
  <c r="CO26" i="3"/>
  <c r="CN26" i="3"/>
  <c r="CM26" i="3"/>
  <c r="CJ26" i="3"/>
  <c r="CI26" i="3"/>
  <c r="CK26" i="3" s="1"/>
  <c r="CG26" i="3"/>
  <c r="CF26" i="3"/>
  <c r="CE26" i="3"/>
  <c r="CC26" i="3"/>
  <c r="CB26" i="3"/>
  <c r="CA26" i="3"/>
  <c r="BX26" i="3"/>
  <c r="BY26" i="3" s="1"/>
  <c r="BW26" i="3"/>
  <c r="BT26" i="3"/>
  <c r="BU26" i="3" s="1"/>
  <c r="BS26" i="3"/>
  <c r="BP26" i="3"/>
  <c r="BQ26" i="3" s="1"/>
  <c r="BO26" i="3"/>
  <c r="BL26" i="3"/>
  <c r="BM26" i="3" s="1"/>
  <c r="BK26" i="3"/>
  <c r="BI26" i="3"/>
  <c r="BH26" i="3"/>
  <c r="BG26" i="3"/>
  <c r="BD26" i="3"/>
  <c r="BC26" i="3"/>
  <c r="BE26" i="3" s="1"/>
  <c r="BA26" i="3"/>
  <c r="AZ26" i="3"/>
  <c r="AY26" i="3"/>
  <c r="AW26" i="3"/>
  <c r="AV26" i="3"/>
  <c r="AU26" i="3"/>
  <c r="AR26" i="3"/>
  <c r="AQ26" i="3"/>
  <c r="AN26" i="3"/>
  <c r="AO26" i="3" s="1"/>
  <c r="AM26" i="3"/>
  <c r="AJ26" i="3"/>
  <c r="AK26" i="3" s="1"/>
  <c r="AI26" i="3"/>
  <c r="AF26" i="3"/>
  <c r="AE26" i="3"/>
  <c r="AC26" i="3"/>
  <c r="AB26" i="3"/>
  <c r="AA26" i="3"/>
  <c r="X26" i="3"/>
  <c r="W26" i="3"/>
  <c r="Y26" i="3" s="1"/>
  <c r="U26" i="3"/>
  <c r="T26" i="3"/>
  <c r="S26" i="3"/>
  <c r="Q26" i="3"/>
  <c r="P26" i="3"/>
  <c r="O26" i="3"/>
  <c r="L26" i="3"/>
  <c r="M26" i="3" s="1"/>
  <c r="K26" i="3"/>
  <c r="F26" i="3"/>
  <c r="D26" i="3"/>
  <c r="B26" i="3"/>
  <c r="DL25" i="3"/>
  <c r="DM25" i="3" s="1"/>
  <c r="DK25" i="3"/>
  <c r="DH25" i="3"/>
  <c r="DI25" i="3" s="1"/>
  <c r="DG25" i="3"/>
  <c r="DD25" i="3"/>
  <c r="DE25" i="3" s="1"/>
  <c r="DC25" i="3"/>
  <c r="DA25" i="3"/>
  <c r="CZ25" i="3"/>
  <c r="CY25" i="3"/>
  <c r="CW25" i="3"/>
  <c r="CV25" i="3"/>
  <c r="CU25" i="3"/>
  <c r="CS25" i="3"/>
  <c r="CR25" i="3"/>
  <c r="CQ25" i="3"/>
  <c r="CO25" i="3"/>
  <c r="CN25" i="3"/>
  <c r="CM25" i="3"/>
  <c r="CJ25" i="3"/>
  <c r="CK25" i="3" s="1"/>
  <c r="CI25" i="3"/>
  <c r="CF25" i="3"/>
  <c r="CG25" i="3" s="1"/>
  <c r="CE25" i="3"/>
  <c r="CB25" i="3"/>
  <c r="CC25" i="3" s="1"/>
  <c r="CA25" i="3"/>
  <c r="BX25" i="3"/>
  <c r="BY25" i="3" s="1"/>
  <c r="BW25" i="3"/>
  <c r="BU25" i="3"/>
  <c r="BT25" i="3"/>
  <c r="BS25" i="3"/>
  <c r="BP25" i="3"/>
  <c r="BO25" i="3"/>
  <c r="BQ25" i="3" s="1"/>
  <c r="BM25" i="3"/>
  <c r="BL25" i="3"/>
  <c r="BK25" i="3"/>
  <c r="BI25" i="3"/>
  <c r="BH25" i="3"/>
  <c r="BG25" i="3"/>
  <c r="BD25" i="3"/>
  <c r="BE25" i="3" s="1"/>
  <c r="BC25" i="3"/>
  <c r="AZ25" i="3"/>
  <c r="BA25" i="3" s="1"/>
  <c r="AY25" i="3"/>
  <c r="AV25" i="3"/>
  <c r="AW25" i="3" s="1"/>
  <c r="AU25" i="3"/>
  <c r="AR25" i="3"/>
  <c r="AS25" i="3" s="1"/>
  <c r="AQ25" i="3"/>
  <c r="AO25" i="3"/>
  <c r="AN25" i="3"/>
  <c r="AM25" i="3"/>
  <c r="AK25" i="3"/>
  <c r="AJ25" i="3"/>
  <c r="AI25" i="3"/>
  <c r="AG25" i="3"/>
  <c r="AF25" i="3"/>
  <c r="AE25" i="3"/>
  <c r="AC25" i="3"/>
  <c r="AB25" i="3"/>
  <c r="AA25" i="3"/>
  <c r="X25" i="3"/>
  <c r="W25" i="3"/>
  <c r="C25" i="3" s="1"/>
  <c r="T25" i="3"/>
  <c r="U25" i="3" s="1"/>
  <c r="S25" i="3"/>
  <c r="P25" i="3"/>
  <c r="Q25" i="3" s="1"/>
  <c r="O25" i="3"/>
  <c r="L25" i="3"/>
  <c r="K25" i="3"/>
  <c r="F25" i="3"/>
  <c r="D25" i="3"/>
  <c r="B25" i="3"/>
  <c r="DM24" i="3"/>
  <c r="DL24" i="3"/>
  <c r="DK24" i="3"/>
  <c r="DH24" i="3"/>
  <c r="DG24" i="3"/>
  <c r="DI24" i="3" s="1"/>
  <c r="DE24" i="3"/>
  <c r="DD24" i="3"/>
  <c r="DC24" i="3"/>
  <c r="DA24" i="3"/>
  <c r="CZ24" i="3"/>
  <c r="CY24" i="3"/>
  <c r="CV24" i="3"/>
  <c r="CU24" i="3"/>
  <c r="CR24" i="3"/>
  <c r="CS24" i="3" s="1"/>
  <c r="CQ24" i="3"/>
  <c r="CN24" i="3"/>
  <c r="CO24" i="3" s="1"/>
  <c r="CM24" i="3"/>
  <c r="CJ24" i="3"/>
  <c r="CK24" i="3" s="1"/>
  <c r="CI24" i="3"/>
  <c r="CG24" i="3"/>
  <c r="CF24" i="3"/>
  <c r="CE24" i="3"/>
  <c r="CB24" i="3"/>
  <c r="CA24" i="3"/>
  <c r="CC24" i="3" s="1"/>
  <c r="BY24" i="3"/>
  <c r="BX24" i="3"/>
  <c r="BW24" i="3"/>
  <c r="BU24" i="3"/>
  <c r="BT24" i="3"/>
  <c r="BS24" i="3"/>
  <c r="BP24" i="3"/>
  <c r="BQ24" i="3" s="1"/>
  <c r="BO24" i="3"/>
  <c r="BL24" i="3"/>
  <c r="BM24" i="3" s="1"/>
  <c r="BK24" i="3"/>
  <c r="BH24" i="3"/>
  <c r="BI24" i="3" s="1"/>
  <c r="BG24" i="3"/>
  <c r="BD24" i="3"/>
  <c r="BE24" i="3" s="1"/>
  <c r="BC24" i="3"/>
  <c r="BA24" i="3"/>
  <c r="AZ24" i="3"/>
  <c r="AY24" i="3"/>
  <c r="AV24" i="3"/>
  <c r="AU24" i="3"/>
  <c r="AW24" i="3" s="1"/>
  <c r="AR24" i="3"/>
  <c r="AQ24" i="3"/>
  <c r="AS24" i="3" s="1"/>
  <c r="AO24" i="3"/>
  <c r="AN24" i="3"/>
  <c r="AM24" i="3"/>
  <c r="AJ24" i="3"/>
  <c r="AI24" i="3"/>
  <c r="AF24" i="3"/>
  <c r="AE24" i="3"/>
  <c r="AB24" i="3"/>
  <c r="AC24" i="3" s="1"/>
  <c r="AA24" i="3"/>
  <c r="X24" i="3"/>
  <c r="Y24" i="3" s="1"/>
  <c r="W24" i="3"/>
  <c r="T24" i="3"/>
  <c r="U24" i="3" s="1"/>
  <c r="S24" i="3"/>
  <c r="P24" i="3"/>
  <c r="Q24" i="3" s="1"/>
  <c r="O24" i="3"/>
  <c r="M24" i="3"/>
  <c r="L24" i="3"/>
  <c r="K24" i="3"/>
  <c r="F24" i="3"/>
  <c r="D24" i="3"/>
  <c r="B24" i="3"/>
  <c r="DM23" i="3"/>
  <c r="DL23" i="3"/>
  <c r="DK23" i="3"/>
  <c r="DH23" i="3"/>
  <c r="DI23" i="3" s="1"/>
  <c r="DG23" i="3"/>
  <c r="DD23" i="3"/>
  <c r="DE23" i="3" s="1"/>
  <c r="DC23" i="3"/>
  <c r="CZ23" i="3"/>
  <c r="DA23" i="3" s="1"/>
  <c r="CY23" i="3"/>
  <c r="CV23" i="3"/>
  <c r="CW23" i="3" s="1"/>
  <c r="CU23" i="3"/>
  <c r="CS23" i="3"/>
  <c r="CR23" i="3"/>
  <c r="CQ23" i="3"/>
  <c r="CN23" i="3"/>
  <c r="CO23" i="3" s="1"/>
  <c r="CM23" i="3"/>
  <c r="CK23" i="3"/>
  <c r="CJ23" i="3"/>
  <c r="CI23" i="3"/>
  <c r="CG23" i="3"/>
  <c r="CF23" i="3"/>
  <c r="CE23" i="3"/>
  <c r="CB23" i="3"/>
  <c r="CA23" i="3"/>
  <c r="C23" i="3" s="1"/>
  <c r="E23" i="3" s="1"/>
  <c r="BX23" i="3"/>
  <c r="BY23" i="3" s="1"/>
  <c r="BW23" i="3"/>
  <c r="BT23" i="3"/>
  <c r="BU23" i="3" s="1"/>
  <c r="BS23" i="3"/>
  <c r="BP23" i="3"/>
  <c r="BQ23" i="3" s="1"/>
  <c r="BO23" i="3"/>
  <c r="BL23" i="3"/>
  <c r="BM23" i="3" s="1"/>
  <c r="BK23" i="3"/>
  <c r="BH23" i="3"/>
  <c r="BI23" i="3" s="1"/>
  <c r="BG23" i="3"/>
  <c r="BE23" i="3"/>
  <c r="BD23" i="3"/>
  <c r="BC23" i="3"/>
  <c r="BA23" i="3"/>
  <c r="AZ23" i="3"/>
  <c r="AY23" i="3"/>
  <c r="AV23" i="3"/>
  <c r="AW23" i="3" s="1"/>
  <c r="AU23" i="3"/>
  <c r="AR23" i="3"/>
  <c r="AS23" i="3" s="1"/>
  <c r="AQ23" i="3"/>
  <c r="AN23" i="3"/>
  <c r="AO23" i="3" s="1"/>
  <c r="AM23" i="3"/>
  <c r="AJ23" i="3"/>
  <c r="AK23" i="3" s="1"/>
  <c r="AI23" i="3"/>
  <c r="AG23" i="3"/>
  <c r="AF23" i="3"/>
  <c r="AE23" i="3"/>
  <c r="AB23" i="3"/>
  <c r="AC23" i="3" s="1"/>
  <c r="AA23" i="3"/>
  <c r="X23" i="3"/>
  <c r="W23" i="3"/>
  <c r="Y23" i="3" s="1"/>
  <c r="U23" i="3"/>
  <c r="T23" i="3"/>
  <c r="S23" i="3"/>
  <c r="P23" i="3"/>
  <c r="O23" i="3"/>
  <c r="L23" i="3"/>
  <c r="K23" i="3"/>
  <c r="F23" i="3"/>
  <c r="D23" i="3"/>
  <c r="B23" i="3"/>
  <c r="DL22" i="3"/>
  <c r="DM22" i="3" s="1"/>
  <c r="DK22" i="3"/>
  <c r="DH22" i="3"/>
  <c r="DI22" i="3" s="1"/>
  <c r="DG22" i="3"/>
  <c r="DE22" i="3"/>
  <c r="DD22" i="3"/>
  <c r="DC22" i="3"/>
  <c r="CZ22" i="3"/>
  <c r="DA22" i="3" s="1"/>
  <c r="CY22" i="3"/>
  <c r="CV22" i="3"/>
  <c r="CU22" i="3"/>
  <c r="CW22" i="3" s="1"/>
  <c r="CS22" i="3"/>
  <c r="CR22" i="3"/>
  <c r="CQ22" i="3"/>
  <c r="CN22" i="3"/>
  <c r="CM22" i="3"/>
  <c r="CJ22" i="3"/>
  <c r="CK22" i="3" s="1"/>
  <c r="CI22" i="3"/>
  <c r="CG22" i="3"/>
  <c r="CF22" i="3"/>
  <c r="CE22" i="3"/>
  <c r="CB22" i="3"/>
  <c r="CA22" i="3"/>
  <c r="BX22" i="3"/>
  <c r="BY22" i="3" s="1"/>
  <c r="BW22" i="3"/>
  <c r="BT22" i="3"/>
  <c r="BS22" i="3"/>
  <c r="BU22" i="3" s="1"/>
  <c r="BQ22" i="3"/>
  <c r="BP22" i="3"/>
  <c r="BO22" i="3"/>
  <c r="BL22" i="3"/>
  <c r="BM22" i="3" s="1"/>
  <c r="BK22" i="3"/>
  <c r="BH22" i="3"/>
  <c r="BI22" i="3" s="1"/>
  <c r="BG22" i="3"/>
  <c r="BE22" i="3"/>
  <c r="BD22" i="3"/>
  <c r="BC22" i="3"/>
  <c r="AZ22" i="3"/>
  <c r="BA22" i="3" s="1"/>
  <c r="AY22" i="3"/>
  <c r="AW22" i="3"/>
  <c r="AV22" i="3"/>
  <c r="AU22" i="3"/>
  <c r="AR22" i="3"/>
  <c r="AS22" i="3" s="1"/>
  <c r="AQ22" i="3"/>
  <c r="AN22" i="3"/>
  <c r="AO22" i="3" s="1"/>
  <c r="AM22" i="3"/>
  <c r="C22" i="3" s="1"/>
  <c r="E22" i="3" s="1"/>
  <c r="AJ22" i="3"/>
  <c r="AK22" i="3" s="1"/>
  <c r="AI22" i="3"/>
  <c r="AF22" i="3"/>
  <c r="AE22" i="3"/>
  <c r="AG22" i="3" s="1"/>
  <c r="AC22" i="3"/>
  <c r="AB22" i="3"/>
  <c r="AA22" i="3"/>
  <c r="Y22" i="3"/>
  <c r="X22" i="3"/>
  <c r="W22" i="3"/>
  <c r="T22" i="3"/>
  <c r="U22" i="3" s="1"/>
  <c r="S22" i="3"/>
  <c r="Q22" i="3"/>
  <c r="P22" i="3"/>
  <c r="O22" i="3"/>
  <c r="L22" i="3"/>
  <c r="M22" i="3" s="1"/>
  <c r="K22" i="3"/>
  <c r="H22" i="3"/>
  <c r="G22" i="3" s="1"/>
  <c r="F22" i="3"/>
  <c r="D22" i="3"/>
  <c r="B22" i="3"/>
  <c r="DL21" i="3"/>
  <c r="DM21" i="3" s="1"/>
  <c r="DK21" i="3"/>
  <c r="DH21" i="3"/>
  <c r="DI21" i="3" s="1"/>
  <c r="DG21" i="3"/>
  <c r="DD21" i="3"/>
  <c r="DC21" i="3"/>
  <c r="DE21" i="3" s="1"/>
  <c r="DA21" i="3"/>
  <c r="CZ21" i="3"/>
  <c r="CY21" i="3"/>
  <c r="CW21" i="3"/>
  <c r="CV21" i="3"/>
  <c r="CU21" i="3"/>
  <c r="CR21" i="3"/>
  <c r="CS21" i="3" s="1"/>
  <c r="CQ21" i="3"/>
  <c r="CO21" i="3"/>
  <c r="CN21" i="3"/>
  <c r="CM21" i="3"/>
  <c r="CJ21" i="3"/>
  <c r="CK21" i="3" s="1"/>
  <c r="CI21" i="3"/>
  <c r="CF21" i="3"/>
  <c r="CG21" i="3" s="1"/>
  <c r="CE21" i="3"/>
  <c r="CB21" i="3"/>
  <c r="CC21" i="3" s="1"/>
  <c r="CA21" i="3"/>
  <c r="C21" i="3" s="1"/>
  <c r="BX21" i="3"/>
  <c r="BW21" i="3"/>
  <c r="BY21" i="3" s="1"/>
  <c r="BU21" i="3"/>
  <c r="BT21" i="3"/>
  <c r="BS21" i="3"/>
  <c r="BQ21" i="3"/>
  <c r="BP21" i="3"/>
  <c r="BO21" i="3"/>
  <c r="BL21" i="3"/>
  <c r="BM21" i="3" s="1"/>
  <c r="BK21" i="3"/>
  <c r="BI21" i="3"/>
  <c r="BH21" i="3"/>
  <c r="BG21" i="3"/>
  <c r="BD21" i="3"/>
  <c r="BE21" i="3" s="1"/>
  <c r="BC21" i="3"/>
  <c r="AZ21" i="3"/>
  <c r="BA21" i="3" s="1"/>
  <c r="AY21" i="3"/>
  <c r="AV21" i="3"/>
  <c r="AW21" i="3" s="1"/>
  <c r="AU21" i="3"/>
  <c r="AR21" i="3"/>
  <c r="AQ21" i="3"/>
  <c r="AS21" i="3" s="1"/>
  <c r="AO21" i="3"/>
  <c r="AN21" i="3"/>
  <c r="AM21" i="3"/>
  <c r="AK21" i="3"/>
  <c r="AJ21" i="3"/>
  <c r="AI21" i="3"/>
  <c r="AF21" i="3"/>
  <c r="AG21" i="3" s="1"/>
  <c r="AE21" i="3"/>
  <c r="AC21" i="3"/>
  <c r="AB21" i="3"/>
  <c r="AA21" i="3"/>
  <c r="X21" i="3"/>
  <c r="Y21" i="3" s="1"/>
  <c r="W21" i="3"/>
  <c r="T21" i="3"/>
  <c r="H21" i="3" s="1"/>
  <c r="I21" i="3" s="1"/>
  <c r="S21" i="3"/>
  <c r="P21" i="3"/>
  <c r="Q21" i="3" s="1"/>
  <c r="O21" i="3"/>
  <c r="L21" i="3"/>
  <c r="K21" i="3"/>
  <c r="M21" i="3" s="1"/>
  <c r="F21" i="3"/>
  <c r="D21" i="3"/>
  <c r="E21" i="3" s="1"/>
  <c r="B21" i="3"/>
  <c r="DM20" i="3"/>
  <c r="DL20" i="3"/>
  <c r="DK20" i="3"/>
  <c r="DI20" i="3"/>
  <c r="DH20" i="3"/>
  <c r="DG20" i="3"/>
  <c r="DD20" i="3"/>
  <c r="DE20" i="3" s="1"/>
  <c r="DC20" i="3"/>
  <c r="DA20" i="3"/>
  <c r="CZ20" i="3"/>
  <c r="CY20" i="3"/>
  <c r="CV20" i="3"/>
  <c r="CW20" i="3" s="1"/>
  <c r="CU20" i="3"/>
  <c r="CR20" i="3"/>
  <c r="CS20" i="3" s="1"/>
  <c r="CQ20" i="3"/>
  <c r="CN20" i="3"/>
  <c r="CO20" i="3" s="1"/>
  <c r="CM20" i="3"/>
  <c r="CJ20" i="3"/>
  <c r="CI20" i="3"/>
  <c r="CK20" i="3" s="1"/>
  <c r="CG20" i="3"/>
  <c r="CF20" i="3"/>
  <c r="CE20" i="3"/>
  <c r="CC20" i="3"/>
  <c r="CB20" i="3"/>
  <c r="CA20" i="3"/>
  <c r="BX20" i="3"/>
  <c r="BY20" i="3" s="1"/>
  <c r="BW20" i="3"/>
  <c r="BU20" i="3"/>
  <c r="BT20" i="3"/>
  <c r="BS20" i="3"/>
  <c r="BQ20" i="3"/>
  <c r="BP20" i="3"/>
  <c r="BO20" i="3"/>
  <c r="BL20" i="3"/>
  <c r="BM20" i="3" s="1"/>
  <c r="BK20" i="3"/>
  <c r="BH20" i="3"/>
  <c r="BI20" i="3" s="1"/>
  <c r="BG20" i="3"/>
  <c r="BD20" i="3"/>
  <c r="BC20" i="3"/>
  <c r="BE20" i="3" s="1"/>
  <c r="BA20" i="3"/>
  <c r="AZ20" i="3"/>
  <c r="AY20" i="3"/>
  <c r="AW20" i="3"/>
  <c r="AV20" i="3"/>
  <c r="AU20" i="3"/>
  <c r="AR20" i="3"/>
  <c r="AS20" i="3" s="1"/>
  <c r="AQ20" i="3"/>
  <c r="AO20" i="3"/>
  <c r="AN20" i="3"/>
  <c r="AM20" i="3"/>
  <c r="AK20" i="3"/>
  <c r="AJ20" i="3"/>
  <c r="AI20" i="3"/>
  <c r="AF20" i="3"/>
  <c r="AG20" i="3" s="1"/>
  <c r="AE20" i="3"/>
  <c r="AB20" i="3"/>
  <c r="AC20" i="3" s="1"/>
  <c r="AA20" i="3"/>
  <c r="X20" i="3"/>
  <c r="W20" i="3"/>
  <c r="Y20" i="3" s="1"/>
  <c r="U20" i="3"/>
  <c r="T20" i="3"/>
  <c r="S20" i="3"/>
  <c r="Q20" i="3"/>
  <c r="P20" i="3"/>
  <c r="O20" i="3"/>
  <c r="L20" i="3"/>
  <c r="H20" i="3" s="1"/>
  <c r="K20" i="3"/>
  <c r="C20" i="3" s="1"/>
  <c r="E20" i="3" s="1"/>
  <c r="F20" i="3"/>
  <c r="D20" i="3"/>
  <c r="B20" i="3"/>
  <c r="DM19" i="3"/>
  <c r="DL19" i="3"/>
  <c r="DK19" i="3"/>
  <c r="DI19" i="3"/>
  <c r="DH19" i="3"/>
  <c r="DG19" i="3"/>
  <c r="DD19" i="3"/>
  <c r="DE19" i="3" s="1"/>
  <c r="DC19" i="3"/>
  <c r="CZ19" i="3"/>
  <c r="DA19" i="3" s="1"/>
  <c r="CY19" i="3"/>
  <c r="CV19" i="3"/>
  <c r="CU19" i="3"/>
  <c r="CW19" i="3" s="1"/>
  <c r="CS19" i="3"/>
  <c r="CR19" i="3"/>
  <c r="CQ19" i="3"/>
  <c r="CO19" i="3"/>
  <c r="CN19" i="3"/>
  <c r="CM19" i="3"/>
  <c r="CJ19" i="3"/>
  <c r="CK19" i="3" s="1"/>
  <c r="CI19" i="3"/>
  <c r="CG19" i="3"/>
  <c r="CF19" i="3"/>
  <c r="CE19" i="3"/>
  <c r="CC19" i="3"/>
  <c r="CB19" i="3"/>
  <c r="CA19" i="3"/>
  <c r="BX19" i="3"/>
  <c r="BY19" i="3" s="1"/>
  <c r="BW19" i="3"/>
  <c r="BT19" i="3"/>
  <c r="BU19" i="3" s="1"/>
  <c r="BS19" i="3"/>
  <c r="BP19" i="3"/>
  <c r="BO19" i="3"/>
  <c r="BQ19" i="3" s="1"/>
  <c r="BM19" i="3"/>
  <c r="BL19" i="3"/>
  <c r="BK19" i="3"/>
  <c r="BI19" i="3"/>
  <c r="BH19" i="3"/>
  <c r="BG19" i="3"/>
  <c r="BD19" i="3"/>
  <c r="BE19" i="3" s="1"/>
  <c r="BC19" i="3"/>
  <c r="BA19" i="3"/>
  <c r="AZ19" i="3"/>
  <c r="AY19" i="3"/>
  <c r="AW19" i="3"/>
  <c r="AV19" i="3"/>
  <c r="AU19" i="3"/>
  <c r="AR19" i="3"/>
  <c r="AS19" i="3" s="1"/>
  <c r="AQ19" i="3"/>
  <c r="AN19" i="3"/>
  <c r="AO19" i="3" s="1"/>
  <c r="AM19" i="3"/>
  <c r="AJ19" i="3"/>
  <c r="AI19" i="3"/>
  <c r="AK19" i="3" s="1"/>
  <c r="AG19" i="3"/>
  <c r="AF19" i="3"/>
  <c r="AE19" i="3"/>
  <c r="AC19" i="3"/>
  <c r="AB19" i="3"/>
  <c r="AA19" i="3"/>
  <c r="X19" i="3"/>
  <c r="Y19" i="3" s="1"/>
  <c r="W19" i="3"/>
  <c r="U19" i="3"/>
  <c r="T19" i="3"/>
  <c r="S19" i="3"/>
  <c r="Q19" i="3"/>
  <c r="P19" i="3"/>
  <c r="O19" i="3"/>
  <c r="L19" i="3"/>
  <c r="H19" i="3" s="1"/>
  <c r="K19" i="3"/>
  <c r="F19" i="3"/>
  <c r="D19" i="3"/>
  <c r="E19" i="3" s="1"/>
  <c r="C19" i="3"/>
  <c r="B19" i="3"/>
  <c r="DL18" i="3"/>
  <c r="DM18" i="3" s="1"/>
  <c r="DK18" i="3"/>
  <c r="DH18" i="3"/>
  <c r="DG18" i="3"/>
  <c r="DI18" i="3" s="1"/>
  <c r="DE18" i="3"/>
  <c r="DD18" i="3"/>
  <c r="DC18" i="3"/>
  <c r="DA18" i="3"/>
  <c r="CZ18" i="3"/>
  <c r="CY18" i="3"/>
  <c r="CV18" i="3"/>
  <c r="CW18" i="3" s="1"/>
  <c r="CU18" i="3"/>
  <c r="CS18" i="3"/>
  <c r="CR18" i="3"/>
  <c r="CQ18" i="3"/>
  <c r="CO18" i="3"/>
  <c r="CN18" i="3"/>
  <c r="CM18" i="3"/>
  <c r="CJ18" i="3"/>
  <c r="CK18" i="3" s="1"/>
  <c r="CI18" i="3"/>
  <c r="CF18" i="3"/>
  <c r="CG18" i="3" s="1"/>
  <c r="CE18" i="3"/>
  <c r="CB18" i="3"/>
  <c r="CA18" i="3"/>
  <c r="C18" i="3" s="1"/>
  <c r="BY18" i="3"/>
  <c r="BX18" i="3"/>
  <c r="BW18" i="3"/>
  <c r="BU18" i="3"/>
  <c r="BT18" i="3"/>
  <c r="BS18" i="3"/>
  <c r="BP18" i="3"/>
  <c r="BQ18" i="3" s="1"/>
  <c r="BO18" i="3"/>
  <c r="BM18" i="3"/>
  <c r="BL18" i="3"/>
  <c r="BK18" i="3"/>
  <c r="BI18" i="3"/>
  <c r="BH18" i="3"/>
  <c r="BG18" i="3"/>
  <c r="BD18" i="3"/>
  <c r="BE18" i="3" s="1"/>
  <c r="BC18" i="3"/>
  <c r="AZ18" i="3"/>
  <c r="BA18" i="3" s="1"/>
  <c r="AY18" i="3"/>
  <c r="AV18" i="3"/>
  <c r="AU18" i="3"/>
  <c r="AW18" i="3" s="1"/>
  <c r="AS18" i="3"/>
  <c r="AR18" i="3"/>
  <c r="AQ18" i="3"/>
  <c r="AO18" i="3"/>
  <c r="AN18" i="3"/>
  <c r="AM18" i="3"/>
  <c r="AJ18" i="3"/>
  <c r="AK18" i="3" s="1"/>
  <c r="AI18" i="3"/>
  <c r="AG18" i="3"/>
  <c r="AF18" i="3"/>
  <c r="AE18" i="3"/>
  <c r="AC18" i="3"/>
  <c r="AB18" i="3"/>
  <c r="AA18" i="3"/>
  <c r="X18" i="3"/>
  <c r="Y18" i="3" s="1"/>
  <c r="W18" i="3"/>
  <c r="T18" i="3"/>
  <c r="U18" i="3" s="1"/>
  <c r="S18" i="3"/>
  <c r="P18" i="3"/>
  <c r="O18" i="3"/>
  <c r="Q18" i="3" s="1"/>
  <c r="M18" i="3"/>
  <c r="L18" i="3"/>
  <c r="H18" i="3" s="1"/>
  <c r="K18" i="3"/>
  <c r="F18" i="3"/>
  <c r="D18" i="3"/>
  <c r="E18" i="3" s="1"/>
  <c r="B18" i="3"/>
  <c r="DM17" i="3"/>
  <c r="DL17" i="3"/>
  <c r="DK17" i="3"/>
  <c r="DH17" i="3"/>
  <c r="DI17" i="3" s="1"/>
  <c r="DG17" i="3"/>
  <c r="DE17" i="3"/>
  <c r="DD17" i="3"/>
  <c r="DC17" i="3"/>
  <c r="DA17" i="3"/>
  <c r="CZ17" i="3"/>
  <c r="CY17" i="3"/>
  <c r="CV17" i="3"/>
  <c r="CW17" i="3" s="1"/>
  <c r="CU17" i="3"/>
  <c r="CR17" i="3"/>
  <c r="CS17" i="3" s="1"/>
  <c r="CQ17" i="3"/>
  <c r="CN17" i="3"/>
  <c r="CM17" i="3"/>
  <c r="CO17" i="3" s="1"/>
  <c r="CK17" i="3"/>
  <c r="CJ17" i="3"/>
  <c r="CI17" i="3"/>
  <c r="CG17" i="3"/>
  <c r="CF17" i="3"/>
  <c r="CE17" i="3"/>
  <c r="CB17" i="3"/>
  <c r="CC17" i="3" s="1"/>
  <c r="CA17" i="3"/>
  <c r="C17" i="3" s="1"/>
  <c r="E17" i="3" s="1"/>
  <c r="BY17" i="3"/>
  <c r="BX17" i="3"/>
  <c r="BW17" i="3"/>
  <c r="BU17" i="3"/>
  <c r="BT17" i="3"/>
  <c r="BS17" i="3"/>
  <c r="BP17" i="3"/>
  <c r="BQ17" i="3" s="1"/>
  <c r="BO17" i="3"/>
  <c r="BL17" i="3"/>
  <c r="BM17" i="3" s="1"/>
  <c r="BK17" i="3"/>
  <c r="BH17" i="3"/>
  <c r="BG17" i="3"/>
  <c r="BI17" i="3" s="1"/>
  <c r="BE17" i="3"/>
  <c r="BD17" i="3"/>
  <c r="BC17" i="3"/>
  <c r="BA17" i="3"/>
  <c r="AZ17" i="3"/>
  <c r="AY17" i="3"/>
  <c r="AV17" i="3"/>
  <c r="AW17" i="3" s="1"/>
  <c r="AU17" i="3"/>
  <c r="AS17" i="3"/>
  <c r="AR17" i="3"/>
  <c r="AQ17" i="3"/>
  <c r="AO17" i="3"/>
  <c r="AN17" i="3"/>
  <c r="AM17" i="3"/>
  <c r="AJ17" i="3"/>
  <c r="AK17" i="3" s="1"/>
  <c r="AI17" i="3"/>
  <c r="AF17" i="3"/>
  <c r="AG17" i="3" s="1"/>
  <c r="AE17" i="3"/>
  <c r="AB17" i="3"/>
  <c r="AA17" i="3"/>
  <c r="AC17" i="3" s="1"/>
  <c r="Y17" i="3"/>
  <c r="X17" i="3"/>
  <c r="W17" i="3"/>
  <c r="U17" i="3"/>
  <c r="T17" i="3"/>
  <c r="S17" i="3"/>
  <c r="P17" i="3"/>
  <c r="H17" i="3" s="1"/>
  <c r="O17" i="3"/>
  <c r="M17" i="3"/>
  <c r="L17" i="3"/>
  <c r="K17" i="3"/>
  <c r="F17" i="3"/>
  <c r="G17" i="3" s="1"/>
  <c r="D17" i="3"/>
  <c r="B17" i="3"/>
  <c r="DM16" i="3"/>
  <c r="DL16" i="3"/>
  <c r="DK16" i="3"/>
  <c r="DH16" i="3"/>
  <c r="DI16" i="3" s="1"/>
  <c r="DG16" i="3"/>
  <c r="DD16" i="3"/>
  <c r="DE16" i="3" s="1"/>
  <c r="DC16" i="3"/>
  <c r="CZ16" i="3"/>
  <c r="CY16" i="3"/>
  <c r="DA16" i="3" s="1"/>
  <c r="CW16" i="3"/>
  <c r="CV16" i="3"/>
  <c r="CU16" i="3"/>
  <c r="CS16" i="3"/>
  <c r="CR16" i="3"/>
  <c r="CQ16" i="3"/>
  <c r="CN16" i="3"/>
  <c r="CO16" i="3" s="1"/>
  <c r="CM16" i="3"/>
  <c r="CK16" i="3"/>
  <c r="CJ16" i="3"/>
  <c r="CI16" i="3"/>
  <c r="CG16" i="3"/>
  <c r="CF16" i="3"/>
  <c r="CE16" i="3"/>
  <c r="CB16" i="3"/>
  <c r="CC16" i="3" s="1"/>
  <c r="CA16" i="3"/>
  <c r="C16" i="3" s="1"/>
  <c r="E16" i="3" s="1"/>
  <c r="BX16" i="3"/>
  <c r="BY16" i="3" s="1"/>
  <c r="BW16" i="3"/>
  <c r="BT16" i="3"/>
  <c r="BS16" i="3"/>
  <c r="BU16" i="3" s="1"/>
  <c r="BQ16" i="3"/>
  <c r="BP16" i="3"/>
  <c r="BO16" i="3"/>
  <c r="BM16" i="3"/>
  <c r="BL16" i="3"/>
  <c r="BK16" i="3"/>
  <c r="BH16" i="3"/>
  <c r="BI16" i="3" s="1"/>
  <c r="BG16" i="3"/>
  <c r="BE16" i="3"/>
  <c r="BD16" i="3"/>
  <c r="BC16" i="3"/>
  <c r="BA16" i="3"/>
  <c r="AZ16" i="3"/>
  <c r="AY16" i="3"/>
  <c r="AV16" i="3"/>
  <c r="AW16" i="3" s="1"/>
  <c r="AU16" i="3"/>
  <c r="AR16" i="3"/>
  <c r="AS16" i="3" s="1"/>
  <c r="AQ16" i="3"/>
  <c r="AN16" i="3"/>
  <c r="AM16" i="3"/>
  <c r="AO16" i="3" s="1"/>
  <c r="AK16" i="3"/>
  <c r="AJ16" i="3"/>
  <c r="AI16" i="3"/>
  <c r="AG16" i="3"/>
  <c r="AF16" i="3"/>
  <c r="AE16" i="3"/>
  <c r="AB16" i="3"/>
  <c r="AC16" i="3" s="1"/>
  <c r="AA16" i="3"/>
  <c r="Y16" i="3"/>
  <c r="X16" i="3"/>
  <c r="W16" i="3"/>
  <c r="U16" i="3"/>
  <c r="T16" i="3"/>
  <c r="S16" i="3"/>
  <c r="P16" i="3"/>
  <c r="Q16" i="3" s="1"/>
  <c r="O16" i="3"/>
  <c r="L16" i="3"/>
  <c r="M16" i="3" s="1"/>
  <c r="K16" i="3"/>
  <c r="F16" i="3"/>
  <c r="D16" i="3"/>
  <c r="B16" i="3"/>
  <c r="DL15" i="3"/>
  <c r="DK15" i="3"/>
  <c r="DM15" i="3" s="1"/>
  <c r="DI15" i="3"/>
  <c r="DH15" i="3"/>
  <c r="DG15" i="3"/>
  <c r="DE15" i="3"/>
  <c r="DD15" i="3"/>
  <c r="DC15" i="3"/>
  <c r="CZ15" i="3"/>
  <c r="DA15" i="3" s="1"/>
  <c r="CY15" i="3"/>
  <c r="CW15" i="3"/>
  <c r="CV15" i="3"/>
  <c r="CU15" i="3"/>
  <c r="CS15" i="3"/>
  <c r="CR15" i="3"/>
  <c r="CQ15" i="3"/>
  <c r="CN15" i="3"/>
  <c r="CO15" i="3" s="1"/>
  <c r="CM15" i="3"/>
  <c r="CJ15" i="3"/>
  <c r="CK15" i="3" s="1"/>
  <c r="CI15" i="3"/>
  <c r="CF15" i="3"/>
  <c r="CE15" i="3"/>
  <c r="C15" i="3" s="1"/>
  <c r="CC15" i="3"/>
  <c r="CB15" i="3"/>
  <c r="CA15" i="3"/>
  <c r="BY15" i="3"/>
  <c r="BX15" i="3"/>
  <c r="BW15" i="3"/>
  <c r="BT15" i="3"/>
  <c r="BU15" i="3" s="1"/>
  <c r="BS15" i="3"/>
  <c r="BQ15" i="3"/>
  <c r="BP15" i="3"/>
  <c r="BO15" i="3"/>
  <c r="BM15" i="3"/>
  <c r="BL15" i="3"/>
  <c r="BK15" i="3"/>
  <c r="BH15" i="3"/>
  <c r="BI15" i="3" s="1"/>
  <c r="BG15" i="3"/>
  <c r="BD15" i="3"/>
  <c r="BE15" i="3" s="1"/>
  <c r="BC15" i="3"/>
  <c r="AZ15" i="3"/>
  <c r="AY15" i="3"/>
  <c r="BA15" i="3" s="1"/>
  <c r="AW15" i="3"/>
  <c r="AV15" i="3"/>
  <c r="AU15" i="3"/>
  <c r="AS15" i="3"/>
  <c r="AR15" i="3"/>
  <c r="AQ15" i="3"/>
  <c r="AN15" i="3"/>
  <c r="AO15" i="3" s="1"/>
  <c r="AM15" i="3"/>
  <c r="AK15" i="3"/>
  <c r="AJ15" i="3"/>
  <c r="AI15" i="3"/>
  <c r="AG15" i="3"/>
  <c r="AF15" i="3"/>
  <c r="AE15" i="3"/>
  <c r="AB15" i="3"/>
  <c r="AC15" i="3" s="1"/>
  <c r="AA15" i="3"/>
  <c r="X15" i="3"/>
  <c r="Y15" i="3" s="1"/>
  <c r="W15" i="3"/>
  <c r="T15" i="3"/>
  <c r="S15" i="3"/>
  <c r="U15" i="3" s="1"/>
  <c r="P15" i="3"/>
  <c r="H15" i="3" s="1"/>
  <c r="I15" i="3" s="1"/>
  <c r="O15" i="3"/>
  <c r="M15" i="3"/>
  <c r="L15" i="3"/>
  <c r="K15" i="3"/>
  <c r="F15" i="3"/>
  <c r="D15" i="3"/>
  <c r="B15" i="3"/>
  <c r="DL14" i="3"/>
  <c r="DM14" i="3" s="1"/>
  <c r="DK14" i="3"/>
  <c r="DI14" i="3"/>
  <c r="DH14" i="3"/>
  <c r="DG14" i="3"/>
  <c r="DE14" i="3"/>
  <c r="DD14" i="3"/>
  <c r="DC14" i="3"/>
  <c r="CZ14" i="3"/>
  <c r="DA14" i="3" s="1"/>
  <c r="CY14" i="3"/>
  <c r="CV14" i="3"/>
  <c r="CW14" i="3" s="1"/>
  <c r="CU14" i="3"/>
  <c r="CR14" i="3"/>
  <c r="CQ14" i="3"/>
  <c r="CS14" i="3" s="1"/>
  <c r="CN14" i="3"/>
  <c r="CO14" i="3" s="1"/>
  <c r="CM14" i="3"/>
  <c r="CK14" i="3"/>
  <c r="CJ14" i="3"/>
  <c r="CI14" i="3"/>
  <c r="CF14" i="3"/>
  <c r="CG14" i="3" s="1"/>
  <c r="CE14" i="3"/>
  <c r="CC14" i="3"/>
  <c r="CB14" i="3"/>
  <c r="CA14" i="3"/>
  <c r="C14" i="3" s="1"/>
  <c r="E14" i="3" s="1"/>
  <c r="BY14" i="3"/>
  <c r="BX14" i="3"/>
  <c r="BW14" i="3"/>
  <c r="BT14" i="3"/>
  <c r="BU14" i="3" s="1"/>
  <c r="BS14" i="3"/>
  <c r="BP14" i="3"/>
  <c r="BQ14" i="3" s="1"/>
  <c r="BO14" i="3"/>
  <c r="BL14" i="3"/>
  <c r="BK14" i="3"/>
  <c r="BM14" i="3" s="1"/>
  <c r="BH14" i="3"/>
  <c r="BI14" i="3" s="1"/>
  <c r="BG14" i="3"/>
  <c r="BE14" i="3"/>
  <c r="BD14" i="3"/>
  <c r="BC14" i="3"/>
  <c r="AZ14" i="3"/>
  <c r="BA14" i="3" s="1"/>
  <c r="AY14" i="3"/>
  <c r="AW14" i="3"/>
  <c r="AV14" i="3"/>
  <c r="AU14" i="3"/>
  <c r="AS14" i="3"/>
  <c r="AR14" i="3"/>
  <c r="AQ14" i="3"/>
  <c r="AN14" i="3"/>
  <c r="AO14" i="3" s="1"/>
  <c r="AM14" i="3"/>
  <c r="AJ14" i="3"/>
  <c r="AK14" i="3" s="1"/>
  <c r="AI14" i="3"/>
  <c r="AF14" i="3"/>
  <c r="AE14" i="3"/>
  <c r="AG14" i="3" s="1"/>
  <c r="AB14" i="3"/>
  <c r="H14" i="3" s="1"/>
  <c r="AA14" i="3"/>
  <c r="Y14" i="3"/>
  <c r="X14" i="3"/>
  <c r="W14" i="3"/>
  <c r="T14" i="3"/>
  <c r="U14" i="3" s="1"/>
  <c r="S14" i="3"/>
  <c r="Q14" i="3"/>
  <c r="P14" i="3"/>
  <c r="O14" i="3"/>
  <c r="M14" i="3"/>
  <c r="L14" i="3"/>
  <c r="K14" i="3"/>
  <c r="F14" i="3"/>
  <c r="D14" i="3"/>
  <c r="B14" i="3"/>
  <c r="DL13" i="3"/>
  <c r="DL31" i="3" s="1"/>
  <c r="DK13" i="3"/>
  <c r="DK31" i="3" s="1"/>
  <c r="DH13" i="3"/>
  <c r="DG13" i="3"/>
  <c r="DD13" i="3"/>
  <c r="DC13" i="3"/>
  <c r="DE13" i="3" s="1"/>
  <c r="CZ13" i="3"/>
  <c r="CZ31" i="3" s="1"/>
  <c r="CY13" i="3"/>
  <c r="CW13" i="3"/>
  <c r="CV13" i="3"/>
  <c r="CU13" i="3"/>
  <c r="CR13" i="3"/>
  <c r="CQ13" i="3"/>
  <c r="CQ31" i="3" s="1"/>
  <c r="CQ39" i="3" s="1"/>
  <c r="CO13" i="3"/>
  <c r="CN13" i="3"/>
  <c r="CM13" i="3"/>
  <c r="CK13" i="3"/>
  <c r="CJ13" i="3"/>
  <c r="CI13" i="3"/>
  <c r="CF13" i="3"/>
  <c r="CF31" i="3" s="1"/>
  <c r="CG31" i="3" s="1"/>
  <c r="CE13" i="3"/>
  <c r="CE31" i="3" s="1"/>
  <c r="CE39" i="3" s="1"/>
  <c r="CB13" i="3"/>
  <c r="CA13" i="3"/>
  <c r="C13" i="3" s="1"/>
  <c r="BX13" i="3"/>
  <c r="BW13" i="3"/>
  <c r="BT13" i="3"/>
  <c r="BT31" i="3" s="1"/>
  <c r="BS13" i="3"/>
  <c r="BQ13" i="3"/>
  <c r="BP13" i="3"/>
  <c r="BO13" i="3"/>
  <c r="BL13" i="3"/>
  <c r="BM13" i="3" s="1"/>
  <c r="BK13" i="3"/>
  <c r="BK31" i="3" s="1"/>
  <c r="BI13" i="3"/>
  <c r="BH13" i="3"/>
  <c r="BG13" i="3"/>
  <c r="BE13" i="3"/>
  <c r="BD13" i="3"/>
  <c r="BC13" i="3"/>
  <c r="AZ13" i="3"/>
  <c r="AZ31" i="3" s="1"/>
  <c r="AY13" i="3"/>
  <c r="AY31" i="3" s="1"/>
  <c r="AV13" i="3"/>
  <c r="AU13" i="3"/>
  <c r="AR13" i="3"/>
  <c r="AQ13" i="3"/>
  <c r="AN13" i="3"/>
  <c r="AN31" i="3" s="1"/>
  <c r="AM13" i="3"/>
  <c r="AK13" i="3"/>
  <c r="AJ13" i="3"/>
  <c r="AI13" i="3"/>
  <c r="AF13" i="3"/>
  <c r="AG13" i="3" s="1"/>
  <c r="AE13" i="3"/>
  <c r="AE31" i="3" s="1"/>
  <c r="AE39" i="3" s="1"/>
  <c r="AC13" i="3"/>
  <c r="AB13" i="3"/>
  <c r="AA13" i="3"/>
  <c r="Y13" i="3"/>
  <c r="X13" i="3"/>
  <c r="W13" i="3"/>
  <c r="T13" i="3"/>
  <c r="T31" i="3" s="1"/>
  <c r="U31" i="3" s="1"/>
  <c r="S13" i="3"/>
  <c r="S31" i="3" s="1"/>
  <c r="S39" i="3" s="1"/>
  <c r="P13" i="3"/>
  <c r="O13" i="3"/>
  <c r="L13" i="3"/>
  <c r="K13" i="3"/>
  <c r="H13" i="3"/>
  <c r="F13" i="3"/>
  <c r="D13" i="3"/>
  <c r="B13" i="3"/>
  <c r="J3" i="3"/>
  <c r="BO35" i="4"/>
  <c r="BK35" i="4"/>
  <c r="BG35" i="4"/>
  <c r="BC35" i="4"/>
  <c r="AU35" i="4"/>
  <c r="AQ35" i="4"/>
  <c r="AI35" i="4"/>
  <c r="AE35" i="4"/>
  <c r="AA35" i="4"/>
  <c r="O35" i="4"/>
  <c r="B35" i="4"/>
  <c r="BS33" i="4"/>
  <c r="BN33" i="4"/>
  <c r="BJ33" i="4"/>
  <c r="BF33" i="4"/>
  <c r="BB33" i="4"/>
  <c r="AX33" i="4"/>
  <c r="AT33" i="4"/>
  <c r="AP33" i="4"/>
  <c r="AL33" i="4"/>
  <c r="AH33" i="4"/>
  <c r="AD33" i="4"/>
  <c r="Z33" i="4"/>
  <c r="V33" i="4"/>
  <c r="R33" i="4"/>
  <c r="N33" i="4"/>
  <c r="J33" i="4"/>
  <c r="B33" i="4"/>
  <c r="BU32" i="4"/>
  <c r="BT32" i="4"/>
  <c r="BP32" i="4"/>
  <c r="BO32" i="4"/>
  <c r="BL32" i="4"/>
  <c r="BK32" i="4"/>
  <c r="BH32" i="4"/>
  <c r="BG32" i="4"/>
  <c r="BD32" i="4"/>
  <c r="BC32" i="4"/>
  <c r="AZ32" i="4"/>
  <c r="BA32" i="4" s="1"/>
  <c r="AY32" i="4"/>
  <c r="AV32" i="4"/>
  <c r="AW32" i="4" s="1"/>
  <c r="AU32" i="4"/>
  <c r="AR32" i="4"/>
  <c r="AQ32" i="4"/>
  <c r="AN32" i="4"/>
  <c r="AM32" i="4"/>
  <c r="AJ32" i="4"/>
  <c r="AI32" i="4"/>
  <c r="AG32" i="4"/>
  <c r="AF32" i="4"/>
  <c r="AE32" i="4"/>
  <c r="AB32" i="4"/>
  <c r="AC32" i="4" s="1"/>
  <c r="AA32" i="4"/>
  <c r="X32" i="4"/>
  <c r="W32" i="4"/>
  <c r="T32" i="4"/>
  <c r="S32" i="4"/>
  <c r="P32" i="4"/>
  <c r="O32" i="4"/>
  <c r="L32" i="4"/>
  <c r="K32" i="4"/>
  <c r="F32" i="4"/>
  <c r="D32" i="4"/>
  <c r="BU31" i="4"/>
  <c r="BU33" i="4" s="1"/>
  <c r="BT31" i="4"/>
  <c r="BP31" i="4"/>
  <c r="BP33" i="4" s="1"/>
  <c r="BO31" i="4"/>
  <c r="BO33" i="4" s="1"/>
  <c r="BL31" i="4"/>
  <c r="BL33" i="4" s="1"/>
  <c r="BK31" i="4"/>
  <c r="BH31" i="4"/>
  <c r="BI31" i="4" s="1"/>
  <c r="BG31" i="4"/>
  <c r="BD31" i="4"/>
  <c r="BD33" i="4" s="1"/>
  <c r="BC31" i="4"/>
  <c r="AZ31" i="4"/>
  <c r="AZ33" i="4" s="1"/>
  <c r="AY31" i="4"/>
  <c r="AY33" i="4" s="1"/>
  <c r="AV31" i="4"/>
  <c r="AU31" i="4"/>
  <c r="AU33" i="4" s="1"/>
  <c r="AR31" i="4"/>
  <c r="AQ31" i="4"/>
  <c r="AN31" i="4"/>
  <c r="AN33" i="4" s="1"/>
  <c r="AM31" i="4"/>
  <c r="AJ31" i="4"/>
  <c r="AI31" i="4"/>
  <c r="AI33" i="4" s="1"/>
  <c r="AF31" i="4"/>
  <c r="AF33" i="4" s="1"/>
  <c r="AE31" i="4"/>
  <c r="AE33" i="4" s="1"/>
  <c r="AB31" i="4"/>
  <c r="AC31" i="4" s="1"/>
  <c r="AA31" i="4"/>
  <c r="AA33" i="4" s="1"/>
  <c r="X31" i="4"/>
  <c r="W31" i="4"/>
  <c r="T31" i="4"/>
  <c r="T33" i="4" s="1"/>
  <c r="S31" i="4"/>
  <c r="U31" i="4" s="1"/>
  <c r="P31" i="4"/>
  <c r="P33" i="4" s="1"/>
  <c r="O31" i="4"/>
  <c r="O33" i="4" s="1"/>
  <c r="L31" i="4"/>
  <c r="K31" i="4"/>
  <c r="F31" i="4"/>
  <c r="D31" i="4"/>
  <c r="BS29" i="4"/>
  <c r="BS37" i="4" s="1"/>
  <c r="BN29" i="4"/>
  <c r="BJ29" i="4"/>
  <c r="BJ37" i="4" s="1"/>
  <c r="BF29" i="4"/>
  <c r="BF37" i="4" s="1"/>
  <c r="BB29" i="4"/>
  <c r="BB37" i="4" s="1"/>
  <c r="AX29" i="4"/>
  <c r="AT29" i="4"/>
  <c r="AT37" i="4" s="1"/>
  <c r="AP29" i="4"/>
  <c r="AP37" i="4" s="1"/>
  <c r="AL29" i="4"/>
  <c r="AH29" i="4"/>
  <c r="AD29" i="4"/>
  <c r="Z29" i="4"/>
  <c r="Z37" i="4" s="1"/>
  <c r="V29" i="4"/>
  <c r="V37" i="4" s="1"/>
  <c r="R29" i="4"/>
  <c r="N29" i="4"/>
  <c r="N37" i="4" s="1"/>
  <c r="J29" i="4"/>
  <c r="B29" i="4"/>
  <c r="BU28" i="4"/>
  <c r="BV28" i="4" s="1"/>
  <c r="BT28" i="4"/>
  <c r="BQ28" i="4"/>
  <c r="BP28" i="4"/>
  <c r="BO28" i="4"/>
  <c r="BL28" i="4"/>
  <c r="BK28" i="4"/>
  <c r="BH28" i="4"/>
  <c r="BG28" i="4"/>
  <c r="BI28" i="4" s="1"/>
  <c r="BD28" i="4"/>
  <c r="BC28" i="4"/>
  <c r="AZ28" i="4"/>
  <c r="AY28" i="4"/>
  <c r="AV28" i="4"/>
  <c r="AU28" i="4"/>
  <c r="AR28" i="4"/>
  <c r="AQ28" i="4"/>
  <c r="AS28" i="4" s="1"/>
  <c r="AN28" i="4"/>
  <c r="AM28" i="4"/>
  <c r="AJ28" i="4"/>
  <c r="AI28" i="4"/>
  <c r="AF28" i="4"/>
  <c r="AE28" i="4"/>
  <c r="AB28" i="4"/>
  <c r="AA28" i="4"/>
  <c r="AC28" i="4" s="1"/>
  <c r="X28" i="4"/>
  <c r="W28" i="4"/>
  <c r="T28" i="4"/>
  <c r="S28" i="4"/>
  <c r="P28" i="4"/>
  <c r="O28" i="4"/>
  <c r="L28" i="4"/>
  <c r="K28" i="4"/>
  <c r="M28" i="4" s="1"/>
  <c r="F28" i="4"/>
  <c r="D28" i="4"/>
  <c r="BU27" i="4"/>
  <c r="BT27" i="4"/>
  <c r="BP27" i="4"/>
  <c r="BO27" i="4"/>
  <c r="BL27" i="4"/>
  <c r="BK27" i="4"/>
  <c r="BM27" i="4" s="1"/>
  <c r="BH27" i="4"/>
  <c r="BG27" i="4"/>
  <c r="BD27" i="4"/>
  <c r="BC27" i="4"/>
  <c r="AZ27" i="4"/>
  <c r="AY27" i="4"/>
  <c r="AV27" i="4"/>
  <c r="AU27" i="4"/>
  <c r="AW27" i="4" s="1"/>
  <c r="AR27" i="4"/>
  <c r="AQ27" i="4"/>
  <c r="AN27" i="4"/>
  <c r="AM27" i="4"/>
  <c r="AJ27" i="4"/>
  <c r="AI27" i="4"/>
  <c r="AF27" i="4"/>
  <c r="AE27" i="4"/>
  <c r="AB27" i="4"/>
  <c r="AA27" i="4"/>
  <c r="X27" i="4"/>
  <c r="W27" i="4"/>
  <c r="Y27" i="4" s="1"/>
  <c r="T27" i="4"/>
  <c r="S27" i="4"/>
  <c r="P27" i="4"/>
  <c r="O27" i="4"/>
  <c r="L27" i="4"/>
  <c r="K27" i="4"/>
  <c r="F27" i="4"/>
  <c r="D27" i="4"/>
  <c r="BU26" i="4"/>
  <c r="BT26" i="4"/>
  <c r="BP26" i="4"/>
  <c r="BO26" i="4"/>
  <c r="BL26" i="4"/>
  <c r="BM26" i="4" s="1"/>
  <c r="BK26" i="4"/>
  <c r="BH26" i="4"/>
  <c r="BG26" i="4"/>
  <c r="BD26" i="4"/>
  <c r="BC26" i="4"/>
  <c r="AZ26" i="4"/>
  <c r="AY26" i="4"/>
  <c r="AW26" i="4"/>
  <c r="AV26" i="4"/>
  <c r="AU26" i="4"/>
  <c r="AR26" i="4"/>
  <c r="AQ26" i="4"/>
  <c r="AN26" i="4"/>
  <c r="AM26" i="4"/>
  <c r="AJ26" i="4"/>
  <c r="AI26" i="4"/>
  <c r="AK26" i="4" s="1"/>
  <c r="AF26" i="4"/>
  <c r="AE26" i="4"/>
  <c r="AB26" i="4"/>
  <c r="AC26" i="4" s="1"/>
  <c r="AA26" i="4"/>
  <c r="X26" i="4"/>
  <c r="W26" i="4"/>
  <c r="T26" i="4"/>
  <c r="S26" i="4"/>
  <c r="P26" i="4"/>
  <c r="O26" i="4"/>
  <c r="L26" i="4"/>
  <c r="K26" i="4"/>
  <c r="F26" i="4"/>
  <c r="D26" i="4"/>
  <c r="BU25" i="4"/>
  <c r="BT25" i="4"/>
  <c r="BV25" i="4" s="1"/>
  <c r="BP25" i="4"/>
  <c r="BQ25" i="4" s="1"/>
  <c r="BO25" i="4"/>
  <c r="BL25" i="4"/>
  <c r="BK25" i="4"/>
  <c r="BH25" i="4"/>
  <c r="BG25" i="4"/>
  <c r="BD25" i="4"/>
  <c r="BC25" i="4"/>
  <c r="AZ25" i="4"/>
  <c r="BA25" i="4" s="1"/>
  <c r="AY25" i="4"/>
  <c r="AV25" i="4"/>
  <c r="AU25" i="4"/>
  <c r="AR25" i="4"/>
  <c r="AQ25" i="4"/>
  <c r="AN25" i="4"/>
  <c r="AM25" i="4"/>
  <c r="AJ25" i="4"/>
  <c r="AK25" i="4" s="1"/>
  <c r="AI25" i="4"/>
  <c r="AF25" i="4"/>
  <c r="AE25" i="4"/>
  <c r="AB25" i="4"/>
  <c r="AA25" i="4"/>
  <c r="X25" i="4"/>
  <c r="W25" i="4"/>
  <c r="T25" i="4"/>
  <c r="U25" i="4" s="1"/>
  <c r="S25" i="4"/>
  <c r="P25" i="4"/>
  <c r="Q25" i="4" s="1"/>
  <c r="O25" i="4"/>
  <c r="L25" i="4"/>
  <c r="K25" i="4"/>
  <c r="F25" i="4"/>
  <c r="D25" i="4"/>
  <c r="BU24" i="4"/>
  <c r="BV24" i="4" s="1"/>
  <c r="BT24" i="4"/>
  <c r="BQ24" i="4"/>
  <c r="BP24" i="4"/>
  <c r="BO24" i="4"/>
  <c r="BL24" i="4"/>
  <c r="BM24" i="4" s="1"/>
  <c r="BK24" i="4"/>
  <c r="BH24" i="4"/>
  <c r="BI24" i="4" s="1"/>
  <c r="BG24" i="4"/>
  <c r="BD24" i="4"/>
  <c r="BE24" i="4" s="1"/>
  <c r="BC24" i="4"/>
  <c r="AZ24" i="4"/>
  <c r="AY24" i="4"/>
  <c r="AV24" i="4"/>
  <c r="AU24" i="4"/>
  <c r="AR24" i="4"/>
  <c r="AQ24" i="4"/>
  <c r="AN24" i="4"/>
  <c r="AO24" i="4" s="1"/>
  <c r="AM24" i="4"/>
  <c r="AJ24" i="4"/>
  <c r="AK24" i="4" s="1"/>
  <c r="AI24" i="4"/>
  <c r="AF24" i="4"/>
  <c r="AG24" i="4" s="1"/>
  <c r="AE24" i="4"/>
  <c r="AB24" i="4"/>
  <c r="AA24" i="4"/>
  <c r="X24" i="4"/>
  <c r="W24" i="4"/>
  <c r="T24" i="4"/>
  <c r="S24" i="4"/>
  <c r="P24" i="4"/>
  <c r="O24" i="4"/>
  <c r="L24" i="4"/>
  <c r="K24" i="4"/>
  <c r="F24" i="4"/>
  <c r="D24" i="4"/>
  <c r="BU23" i="4"/>
  <c r="BT23" i="4"/>
  <c r="BP23" i="4"/>
  <c r="BO23" i="4"/>
  <c r="BL23" i="4"/>
  <c r="BK23" i="4"/>
  <c r="BH23" i="4"/>
  <c r="BG23" i="4"/>
  <c r="BD23" i="4"/>
  <c r="BE23" i="4" s="1"/>
  <c r="BC23" i="4"/>
  <c r="AZ23" i="4"/>
  <c r="BA23" i="4" s="1"/>
  <c r="AY23" i="4"/>
  <c r="AV23" i="4"/>
  <c r="AU23" i="4"/>
  <c r="AR23" i="4"/>
  <c r="AQ23" i="4"/>
  <c r="AN23" i="4"/>
  <c r="AM23" i="4"/>
  <c r="AJ23" i="4"/>
  <c r="AI23" i="4"/>
  <c r="AF23" i="4"/>
  <c r="AE23" i="4"/>
  <c r="AB23" i="4"/>
  <c r="AA23" i="4"/>
  <c r="Y23" i="4"/>
  <c r="X23" i="4"/>
  <c r="W23" i="4"/>
  <c r="T23" i="4"/>
  <c r="U23" i="4" s="1"/>
  <c r="S23" i="4"/>
  <c r="P23" i="4"/>
  <c r="O23" i="4"/>
  <c r="L23" i="4"/>
  <c r="K23" i="4"/>
  <c r="F23" i="4"/>
  <c r="D23" i="4"/>
  <c r="BU22" i="4"/>
  <c r="BV22" i="4" s="1"/>
  <c r="BT22" i="4"/>
  <c r="BP22" i="4"/>
  <c r="BO22" i="4"/>
  <c r="BL22" i="4"/>
  <c r="BM22" i="4" s="1"/>
  <c r="BK22" i="4"/>
  <c r="BH22" i="4"/>
  <c r="BG22" i="4"/>
  <c r="BD22" i="4"/>
  <c r="BC22" i="4"/>
  <c r="AZ22" i="4"/>
  <c r="AY22" i="4"/>
  <c r="BA22" i="4" s="1"/>
  <c r="AV22" i="4"/>
  <c r="AW22" i="4" s="1"/>
  <c r="AU22" i="4"/>
  <c r="AR22" i="4"/>
  <c r="AS22" i="4" s="1"/>
  <c r="AQ22" i="4"/>
  <c r="AN22" i="4"/>
  <c r="AM22" i="4"/>
  <c r="AJ22" i="4"/>
  <c r="AI22" i="4"/>
  <c r="AK22" i="4" s="1"/>
  <c r="AF22" i="4"/>
  <c r="AE22" i="4"/>
  <c r="AB22" i="4"/>
  <c r="AA22" i="4"/>
  <c r="X22" i="4"/>
  <c r="W22" i="4"/>
  <c r="T22" i="4"/>
  <c r="S22" i="4"/>
  <c r="P22" i="4"/>
  <c r="O22" i="4"/>
  <c r="L22" i="4"/>
  <c r="K22" i="4"/>
  <c r="F22" i="4"/>
  <c r="D22" i="4"/>
  <c r="BU21" i="4"/>
  <c r="BT21" i="4"/>
  <c r="BP21" i="4"/>
  <c r="BO21" i="4"/>
  <c r="BL21" i="4"/>
  <c r="BK21" i="4"/>
  <c r="BH21" i="4"/>
  <c r="BG21" i="4"/>
  <c r="BD21" i="4"/>
  <c r="BC21" i="4"/>
  <c r="AZ21" i="4"/>
  <c r="BA21" i="4" s="1"/>
  <c r="AY21" i="4"/>
  <c r="AV21" i="4"/>
  <c r="AU21" i="4"/>
  <c r="AR21" i="4"/>
  <c r="AQ21" i="4"/>
  <c r="AN21" i="4"/>
  <c r="AM21" i="4"/>
  <c r="AJ21" i="4"/>
  <c r="AI21" i="4"/>
  <c r="AF21" i="4"/>
  <c r="AE21" i="4"/>
  <c r="AB21" i="4"/>
  <c r="AA21" i="4"/>
  <c r="X21" i="4"/>
  <c r="W21" i="4"/>
  <c r="T21" i="4"/>
  <c r="S21" i="4"/>
  <c r="P21" i="4"/>
  <c r="O21" i="4"/>
  <c r="L21" i="4"/>
  <c r="K21" i="4"/>
  <c r="F21" i="4"/>
  <c r="D21" i="4"/>
  <c r="BU20" i="4"/>
  <c r="BV20" i="4" s="1"/>
  <c r="BT20" i="4"/>
  <c r="BP20" i="4"/>
  <c r="BO20" i="4"/>
  <c r="BL20" i="4"/>
  <c r="BK20" i="4"/>
  <c r="BH20" i="4"/>
  <c r="BG20" i="4"/>
  <c r="BI20" i="4" s="1"/>
  <c r="BD20" i="4"/>
  <c r="BC20" i="4"/>
  <c r="AZ20" i="4"/>
  <c r="AY20" i="4"/>
  <c r="AV20" i="4"/>
  <c r="AU20" i="4"/>
  <c r="AR20" i="4"/>
  <c r="AQ20" i="4"/>
  <c r="AN20" i="4"/>
  <c r="AM20" i="4"/>
  <c r="AJ20" i="4"/>
  <c r="AI20" i="4"/>
  <c r="AF20" i="4"/>
  <c r="AE20" i="4"/>
  <c r="AB20" i="4"/>
  <c r="AA20" i="4"/>
  <c r="AC20" i="4" s="1"/>
  <c r="X20" i="4"/>
  <c r="W20" i="4"/>
  <c r="T20" i="4"/>
  <c r="U20" i="4" s="1"/>
  <c r="S20" i="4"/>
  <c r="P20" i="4"/>
  <c r="O20" i="4"/>
  <c r="L20" i="4"/>
  <c r="K20" i="4"/>
  <c r="F20" i="4"/>
  <c r="D20" i="4"/>
  <c r="BU19" i="4"/>
  <c r="BV19" i="4" s="1"/>
  <c r="BT19" i="4"/>
  <c r="BP19" i="4"/>
  <c r="BO19" i="4"/>
  <c r="BL19" i="4"/>
  <c r="BK19" i="4"/>
  <c r="BH19" i="4"/>
  <c r="BI19" i="4" s="1"/>
  <c r="BG19" i="4"/>
  <c r="BD19" i="4"/>
  <c r="BC19" i="4"/>
  <c r="AZ19" i="4"/>
  <c r="AY19" i="4"/>
  <c r="AV19" i="4"/>
  <c r="AU19" i="4"/>
  <c r="AR19" i="4"/>
  <c r="AS19" i="4" s="1"/>
  <c r="AQ19" i="4"/>
  <c r="AN19" i="4"/>
  <c r="AM19" i="4"/>
  <c r="AJ19" i="4"/>
  <c r="AI19" i="4"/>
  <c r="C19" i="4" s="1"/>
  <c r="E19" i="4" s="1"/>
  <c r="AF19" i="4"/>
  <c r="AE19" i="4"/>
  <c r="AB19" i="4"/>
  <c r="AA19" i="4"/>
  <c r="X19" i="4"/>
  <c r="W19" i="4"/>
  <c r="T19" i="4"/>
  <c r="S19" i="4"/>
  <c r="P19" i="4"/>
  <c r="O19" i="4"/>
  <c r="Q19" i="4" s="1"/>
  <c r="L19" i="4"/>
  <c r="K19" i="4"/>
  <c r="F19" i="4"/>
  <c r="D19" i="4"/>
  <c r="BU18" i="4"/>
  <c r="BT18" i="4"/>
  <c r="BP18" i="4"/>
  <c r="BO18" i="4"/>
  <c r="BL18" i="4"/>
  <c r="BK18" i="4"/>
  <c r="BH18" i="4"/>
  <c r="BG18" i="4"/>
  <c r="BD18" i="4"/>
  <c r="BC18" i="4"/>
  <c r="AZ18" i="4"/>
  <c r="AY18" i="4"/>
  <c r="AV18" i="4"/>
  <c r="AW18" i="4" s="1"/>
  <c r="AU18" i="4"/>
  <c r="AR18" i="4"/>
  <c r="AQ18" i="4"/>
  <c r="AN18" i="4"/>
  <c r="AM18" i="4"/>
  <c r="AJ18" i="4"/>
  <c r="AI18" i="4"/>
  <c r="AF18" i="4"/>
  <c r="AG18" i="4" s="1"/>
  <c r="AE18" i="4"/>
  <c r="AC18" i="4"/>
  <c r="AB18" i="4"/>
  <c r="AA18" i="4"/>
  <c r="X18" i="4"/>
  <c r="Y18" i="4" s="1"/>
  <c r="W18" i="4"/>
  <c r="T18" i="4"/>
  <c r="S18" i="4"/>
  <c r="P18" i="4"/>
  <c r="Q18" i="4" s="1"/>
  <c r="O18" i="4"/>
  <c r="L18" i="4"/>
  <c r="K18" i="4"/>
  <c r="F18" i="4"/>
  <c r="D18" i="4"/>
  <c r="BV17" i="4"/>
  <c r="BU17" i="4"/>
  <c r="BT17" i="4"/>
  <c r="BP17" i="4"/>
  <c r="BQ17" i="4" s="1"/>
  <c r="BO17" i="4"/>
  <c r="BL17" i="4"/>
  <c r="BK17" i="4"/>
  <c r="BH17" i="4"/>
  <c r="BG17" i="4"/>
  <c r="BD17" i="4"/>
  <c r="BC17" i="4"/>
  <c r="AZ17" i="4"/>
  <c r="BA17" i="4" s="1"/>
  <c r="AY17" i="4"/>
  <c r="AV17" i="4"/>
  <c r="AW17" i="4" s="1"/>
  <c r="AU17" i="4"/>
  <c r="AR17" i="4"/>
  <c r="AQ17" i="4"/>
  <c r="AN17" i="4"/>
  <c r="AM17" i="4"/>
  <c r="C17" i="4" s="1"/>
  <c r="E17" i="4" s="1"/>
  <c r="AJ17" i="4"/>
  <c r="AK17" i="4" s="1"/>
  <c r="AI17" i="4"/>
  <c r="AF17" i="4"/>
  <c r="AE17" i="4"/>
  <c r="AB17" i="4"/>
  <c r="AA17" i="4"/>
  <c r="X17" i="4"/>
  <c r="W17" i="4"/>
  <c r="T17" i="4"/>
  <c r="U17" i="4" s="1"/>
  <c r="S17" i="4"/>
  <c r="P17" i="4"/>
  <c r="Q17" i="4" s="1"/>
  <c r="O17" i="4"/>
  <c r="L17" i="4"/>
  <c r="K17" i="4"/>
  <c r="F17" i="4"/>
  <c r="D17" i="4"/>
  <c r="BU16" i="4"/>
  <c r="BT16" i="4"/>
  <c r="BP16" i="4"/>
  <c r="BO16" i="4"/>
  <c r="BL16" i="4"/>
  <c r="BK16" i="4"/>
  <c r="BH16" i="4"/>
  <c r="BI16" i="4" s="1"/>
  <c r="BG16" i="4"/>
  <c r="BD16" i="4"/>
  <c r="BE16" i="4" s="1"/>
  <c r="BC16" i="4"/>
  <c r="AZ16" i="4"/>
  <c r="AY16" i="4"/>
  <c r="BA16" i="4" s="1"/>
  <c r="AV16" i="4"/>
  <c r="AU16" i="4"/>
  <c r="AR16" i="4"/>
  <c r="AQ16" i="4"/>
  <c r="AN16" i="4"/>
  <c r="AO16" i="4" s="1"/>
  <c r="AM16" i="4"/>
  <c r="AJ16" i="4"/>
  <c r="AI16" i="4"/>
  <c r="AF16" i="4"/>
  <c r="AE16" i="4"/>
  <c r="AB16" i="4"/>
  <c r="AC16" i="4" s="1"/>
  <c r="AA16" i="4"/>
  <c r="X16" i="4"/>
  <c r="Y16" i="4" s="1"/>
  <c r="W16" i="4"/>
  <c r="T16" i="4"/>
  <c r="S16" i="4"/>
  <c r="U16" i="4" s="1"/>
  <c r="P16" i="4"/>
  <c r="O16" i="4"/>
  <c r="L16" i="4"/>
  <c r="K16" i="4"/>
  <c r="F16" i="4"/>
  <c r="D16" i="4"/>
  <c r="BU15" i="4"/>
  <c r="BT15" i="4"/>
  <c r="BV15" i="4" s="1"/>
  <c r="BP15" i="4"/>
  <c r="BO15" i="4"/>
  <c r="BL15" i="4"/>
  <c r="BK15" i="4"/>
  <c r="BH15" i="4"/>
  <c r="BG15" i="4"/>
  <c r="BD15" i="4"/>
  <c r="BC15" i="4"/>
  <c r="AZ15" i="4"/>
  <c r="AY15" i="4"/>
  <c r="AV15" i="4"/>
  <c r="AU15" i="4"/>
  <c r="AR15" i="4"/>
  <c r="AS15" i="4" s="1"/>
  <c r="AQ15" i="4"/>
  <c r="AN15" i="4"/>
  <c r="AM15" i="4"/>
  <c r="AJ15" i="4"/>
  <c r="AI15" i="4"/>
  <c r="AF15" i="4"/>
  <c r="AE15" i="4"/>
  <c r="AB15" i="4"/>
  <c r="AA15" i="4"/>
  <c r="X15" i="4"/>
  <c r="W15" i="4"/>
  <c r="Y15" i="4" s="1"/>
  <c r="T15" i="4"/>
  <c r="S15" i="4"/>
  <c r="P15" i="4"/>
  <c r="Q15" i="4" s="1"/>
  <c r="O15" i="4"/>
  <c r="L15" i="4"/>
  <c r="K15" i="4"/>
  <c r="F15" i="4"/>
  <c r="D15" i="4"/>
  <c r="BU14" i="4"/>
  <c r="BT14" i="4"/>
  <c r="BP14" i="4"/>
  <c r="BQ14" i="4" s="1"/>
  <c r="BO14" i="4"/>
  <c r="BM14" i="4"/>
  <c r="BL14" i="4"/>
  <c r="BK14" i="4"/>
  <c r="BH14" i="4"/>
  <c r="BG14" i="4"/>
  <c r="BD14" i="4"/>
  <c r="BC14" i="4"/>
  <c r="AZ14" i="4"/>
  <c r="AY14" i="4"/>
  <c r="AV14" i="4"/>
  <c r="AU14" i="4"/>
  <c r="AR14" i="4"/>
  <c r="AS14" i="4" s="1"/>
  <c r="AQ14" i="4"/>
  <c r="AN14" i="4"/>
  <c r="AO14" i="4" s="1"/>
  <c r="AM14" i="4"/>
  <c r="AJ14" i="4"/>
  <c r="AI14" i="4"/>
  <c r="AF14" i="4"/>
  <c r="AE14" i="4"/>
  <c r="AB14" i="4"/>
  <c r="AA14" i="4"/>
  <c r="X14" i="4"/>
  <c r="W14" i="4"/>
  <c r="T14" i="4"/>
  <c r="U14" i="4" s="1"/>
  <c r="S14" i="4"/>
  <c r="P14" i="4"/>
  <c r="O14" i="4"/>
  <c r="L14" i="4"/>
  <c r="K14" i="4"/>
  <c r="F14" i="4"/>
  <c r="D14" i="4"/>
  <c r="BU13" i="4"/>
  <c r="BV13" i="4" s="1"/>
  <c r="BT13" i="4"/>
  <c r="BP13" i="4"/>
  <c r="BO13" i="4"/>
  <c r="BL13" i="4"/>
  <c r="BK13" i="4"/>
  <c r="BH13" i="4"/>
  <c r="BG13" i="4"/>
  <c r="BD13" i="4"/>
  <c r="BC13" i="4"/>
  <c r="AZ13" i="4"/>
  <c r="AY13" i="4"/>
  <c r="BA13" i="4" s="1"/>
  <c r="AV13" i="4"/>
  <c r="AW13" i="4" s="1"/>
  <c r="AU13" i="4"/>
  <c r="AR13" i="4"/>
  <c r="AQ13" i="4"/>
  <c r="AN13" i="4"/>
  <c r="AM13" i="4"/>
  <c r="AJ13" i="4"/>
  <c r="AI13" i="4"/>
  <c r="AF13" i="4"/>
  <c r="AE13" i="4"/>
  <c r="AB13" i="4"/>
  <c r="AA13" i="4"/>
  <c r="X13" i="4"/>
  <c r="W13" i="4"/>
  <c r="Y13" i="4" s="1"/>
  <c r="U13" i="4"/>
  <c r="T13" i="4"/>
  <c r="S13" i="4"/>
  <c r="P13" i="4"/>
  <c r="O13" i="4"/>
  <c r="L13" i="4"/>
  <c r="M13" i="4" s="1"/>
  <c r="K13" i="4"/>
  <c r="F13" i="4"/>
  <c r="D13" i="4"/>
  <c r="BU12" i="4"/>
  <c r="BT12" i="4"/>
  <c r="BP12" i="4"/>
  <c r="BO12" i="4"/>
  <c r="BL12" i="4"/>
  <c r="BK12" i="4"/>
  <c r="BH12" i="4"/>
  <c r="BG12" i="4"/>
  <c r="BD12" i="4"/>
  <c r="BC12" i="4"/>
  <c r="AZ12" i="4"/>
  <c r="AY12" i="4"/>
  <c r="AV12" i="4"/>
  <c r="AW12" i="4" s="1"/>
  <c r="AU12" i="4"/>
  <c r="AR12" i="4"/>
  <c r="AQ12" i="4"/>
  <c r="AS12" i="4" s="1"/>
  <c r="AN12" i="4"/>
  <c r="AM12" i="4"/>
  <c r="AJ12" i="4"/>
  <c r="AI12" i="4"/>
  <c r="AK12" i="4" s="1"/>
  <c r="AF12" i="4"/>
  <c r="AE12" i="4"/>
  <c r="AB12" i="4"/>
  <c r="AA12" i="4"/>
  <c r="X12" i="4"/>
  <c r="W12" i="4"/>
  <c r="T12" i="4"/>
  <c r="S12" i="4"/>
  <c r="P12" i="4"/>
  <c r="O12" i="4"/>
  <c r="L12" i="4"/>
  <c r="M12" i="4" s="1"/>
  <c r="K12" i="4"/>
  <c r="F12" i="4"/>
  <c r="D12" i="4"/>
  <c r="BU11" i="4"/>
  <c r="BT11" i="4"/>
  <c r="BP11" i="4"/>
  <c r="BO11" i="4"/>
  <c r="BL11" i="4"/>
  <c r="BK11" i="4"/>
  <c r="BH11" i="4"/>
  <c r="BI11" i="4" s="1"/>
  <c r="BG11" i="4"/>
  <c r="BD11" i="4"/>
  <c r="BC11" i="4"/>
  <c r="AZ11" i="4"/>
  <c r="AY11" i="4"/>
  <c r="AV11" i="4"/>
  <c r="AU11" i="4"/>
  <c r="AR11" i="4"/>
  <c r="AQ11" i="4"/>
  <c r="AN11" i="4"/>
  <c r="AM11" i="4"/>
  <c r="AJ11" i="4"/>
  <c r="AI11" i="4"/>
  <c r="AF11" i="4"/>
  <c r="AE11" i="4"/>
  <c r="AB11" i="4"/>
  <c r="AC11" i="4" s="1"/>
  <c r="AA11" i="4"/>
  <c r="X11" i="4"/>
  <c r="W11" i="4"/>
  <c r="T11" i="4"/>
  <c r="S11" i="4"/>
  <c r="P11" i="4"/>
  <c r="O11" i="4"/>
  <c r="L11" i="4"/>
  <c r="K11" i="4"/>
  <c r="F11" i="4"/>
  <c r="D11" i="4"/>
  <c r="H3" i="4"/>
  <c r="E26" i="5" l="1"/>
  <c r="E33" i="5" s="1"/>
  <c r="E41" i="5" s="1"/>
  <c r="F33" i="5"/>
  <c r="F41" i="5" s="1"/>
  <c r="G33" i="5"/>
  <c r="G41" i="5" s="1"/>
  <c r="H26" i="5"/>
  <c r="H30" i="5"/>
  <c r="I30" i="5" s="1"/>
  <c r="D26" i="5"/>
  <c r="D30" i="5"/>
  <c r="P38" i="1"/>
  <c r="Q38" i="1" s="1"/>
  <c r="Q30" i="1"/>
  <c r="AQ38" i="1"/>
  <c r="H15" i="1"/>
  <c r="I24" i="1"/>
  <c r="H24" i="1"/>
  <c r="AG34" i="1"/>
  <c r="AE38" i="1"/>
  <c r="AS30" i="1"/>
  <c r="U34" i="1"/>
  <c r="AF38" i="1"/>
  <c r="AG30" i="1"/>
  <c r="H20" i="1"/>
  <c r="I20" i="1"/>
  <c r="H25" i="1"/>
  <c r="I25" i="1"/>
  <c r="F34" i="1"/>
  <c r="T38" i="1"/>
  <c r="I16" i="1"/>
  <c r="H16" i="1"/>
  <c r="AO34" i="1"/>
  <c r="AB38" i="1"/>
  <c r="AC38" i="1" s="1"/>
  <c r="AC30" i="1"/>
  <c r="AN38" i="1"/>
  <c r="AO38" i="1" s="1"/>
  <c r="AO30" i="1"/>
  <c r="H28" i="1"/>
  <c r="I28" i="1"/>
  <c r="H22" i="1"/>
  <c r="E23" i="1"/>
  <c r="H27" i="1"/>
  <c r="E32" i="1"/>
  <c r="E34" i="1" s="1"/>
  <c r="C34" i="1"/>
  <c r="H33" i="1"/>
  <c r="H12" i="1"/>
  <c r="I12" i="1"/>
  <c r="X38" i="1"/>
  <c r="Y38" i="1" s="1"/>
  <c r="Y30" i="1"/>
  <c r="I14" i="1"/>
  <c r="H14" i="1"/>
  <c r="H17" i="1"/>
  <c r="I17" i="1"/>
  <c r="I18" i="1"/>
  <c r="H23" i="1"/>
  <c r="Y34" i="1"/>
  <c r="AO12" i="1"/>
  <c r="F13" i="1"/>
  <c r="AG14" i="1"/>
  <c r="M19" i="1"/>
  <c r="F21" i="1"/>
  <c r="F30" i="1" s="1"/>
  <c r="AG22" i="1"/>
  <c r="M27" i="1"/>
  <c r="F29" i="1"/>
  <c r="S30" i="1"/>
  <c r="S38" i="1" s="1"/>
  <c r="Q32" i="1"/>
  <c r="M33" i="1"/>
  <c r="C19" i="1"/>
  <c r="E19" i="1" s="1"/>
  <c r="U12" i="1"/>
  <c r="C17" i="1"/>
  <c r="E17" i="1" s="1"/>
  <c r="E30" i="1" s="1"/>
  <c r="E38" i="1" s="1"/>
  <c r="H18" i="1"/>
  <c r="H26" i="1"/>
  <c r="Y27" i="1"/>
  <c r="U28" i="1"/>
  <c r="D30" i="1"/>
  <c r="D38" i="1" s="1"/>
  <c r="L30" i="1"/>
  <c r="AJ30" i="1"/>
  <c r="H32" i="1"/>
  <c r="H34" i="1" s="1"/>
  <c r="AC32" i="1"/>
  <c r="I32" i="1"/>
  <c r="K34" i="1"/>
  <c r="K38" i="1" s="1"/>
  <c r="U32" i="1"/>
  <c r="L34" i="1"/>
  <c r="M34" i="1" s="1"/>
  <c r="AR34" i="1"/>
  <c r="AS34" i="1" s="1"/>
  <c r="Y12" i="1"/>
  <c r="M15" i="1"/>
  <c r="M23" i="1"/>
  <c r="H13" i="2"/>
  <c r="AR39" i="2"/>
  <c r="AS39" i="2" s="1"/>
  <c r="AS31" i="2"/>
  <c r="X39" i="2"/>
  <c r="Y31" i="2"/>
  <c r="AS13" i="2"/>
  <c r="BD31" i="2"/>
  <c r="BY13" i="2"/>
  <c r="CJ39" i="2"/>
  <c r="CK31" i="2"/>
  <c r="DE13" i="2"/>
  <c r="DP39" i="2"/>
  <c r="DQ31" i="2"/>
  <c r="EK13" i="2"/>
  <c r="EV39" i="2"/>
  <c r="EW39" i="2" s="1"/>
  <c r="EW31" i="2"/>
  <c r="FQ13" i="2"/>
  <c r="GB31" i="2"/>
  <c r="GW13" i="2"/>
  <c r="HH39" i="2"/>
  <c r="HI39" i="2" s="1"/>
  <c r="HI31" i="2"/>
  <c r="IC13" i="2"/>
  <c r="IN39" i="2"/>
  <c r="IO39" i="2" s="1"/>
  <c r="IO31" i="2"/>
  <c r="JJ13" i="2"/>
  <c r="JU39" i="2"/>
  <c r="JV39" i="2" s="1"/>
  <c r="JV31" i="2"/>
  <c r="KF31" i="2"/>
  <c r="KF39" i="2" s="1"/>
  <c r="KP13" i="2"/>
  <c r="LA31" i="2"/>
  <c r="D15" i="2"/>
  <c r="JV15" i="2"/>
  <c r="CO16" i="2"/>
  <c r="DA16" i="2"/>
  <c r="HM16" i="2"/>
  <c r="JJ16" i="2"/>
  <c r="H18" i="2"/>
  <c r="D18" i="2"/>
  <c r="AK18" i="2"/>
  <c r="D19" i="2"/>
  <c r="U19" i="2"/>
  <c r="L39" i="2"/>
  <c r="BY31" i="2"/>
  <c r="GV39" i="2"/>
  <c r="GW39" i="2" s="1"/>
  <c r="GW31" i="2"/>
  <c r="D17" i="2"/>
  <c r="I17" i="2" s="1"/>
  <c r="U17" i="2"/>
  <c r="C22" i="2"/>
  <c r="AW22" i="2"/>
  <c r="E31" i="2"/>
  <c r="E39" i="2" s="1"/>
  <c r="O31" i="2"/>
  <c r="O39" i="2" s="1"/>
  <c r="Y13" i="2"/>
  <c r="AJ31" i="2"/>
  <c r="AU31" i="2"/>
  <c r="AU39" i="2" s="1"/>
  <c r="BE13" i="2"/>
  <c r="BP31" i="2"/>
  <c r="CA31" i="2"/>
  <c r="CA39" i="2" s="1"/>
  <c r="CK13" i="2"/>
  <c r="CV31" i="2"/>
  <c r="DG31" i="2"/>
  <c r="DG39" i="2" s="1"/>
  <c r="DQ13" i="2"/>
  <c r="EB31" i="2"/>
  <c r="EM31" i="2"/>
  <c r="EM39" i="2" s="1"/>
  <c r="EW13" i="2"/>
  <c r="FH31" i="2"/>
  <c r="FS31" i="2"/>
  <c r="FS39" i="2" s="1"/>
  <c r="GC13" i="2"/>
  <c r="GN31" i="2"/>
  <c r="GY31" i="2"/>
  <c r="GY39" i="2" s="1"/>
  <c r="HI13" i="2"/>
  <c r="HT31" i="2"/>
  <c r="IE31" i="2"/>
  <c r="IE39" i="2" s="1"/>
  <c r="IO13" i="2"/>
  <c r="IZ31" i="2"/>
  <c r="JL31" i="2"/>
  <c r="JL39" i="2" s="1"/>
  <c r="JV13" i="2"/>
  <c r="KG31" i="2"/>
  <c r="KR31" i="2"/>
  <c r="KR39" i="2" s="1"/>
  <c r="LB13" i="2"/>
  <c r="DU17" i="2"/>
  <c r="D20" i="2"/>
  <c r="AK20" i="2"/>
  <c r="D21" i="2"/>
  <c r="I21" i="2" s="1"/>
  <c r="U21" i="2"/>
  <c r="F22" i="2"/>
  <c r="JI39" i="2"/>
  <c r="P31" i="2"/>
  <c r="AA31" i="2"/>
  <c r="AA39" i="2" s="1"/>
  <c r="AK13" i="2"/>
  <c r="AV31" i="2"/>
  <c r="BG31" i="2"/>
  <c r="BG39" i="2" s="1"/>
  <c r="BQ13" i="2"/>
  <c r="CB31" i="2"/>
  <c r="CM31" i="2"/>
  <c r="CM39" i="2" s="1"/>
  <c r="CW13" i="2"/>
  <c r="DH31" i="2"/>
  <c r="DS31" i="2"/>
  <c r="DS39" i="2" s="1"/>
  <c r="EC13" i="2"/>
  <c r="EN31" i="2"/>
  <c r="EY31" i="2"/>
  <c r="FI13" i="2"/>
  <c r="FT31" i="2"/>
  <c r="GE31" i="2"/>
  <c r="GE39" i="2" s="1"/>
  <c r="GO13" i="2"/>
  <c r="GZ31" i="2"/>
  <c r="HK31" i="2"/>
  <c r="HK39" i="2" s="1"/>
  <c r="HU13" i="2"/>
  <c r="IF31" i="2"/>
  <c r="IQ31" i="2"/>
  <c r="IQ39" i="2" s="1"/>
  <c r="JA13" i="2"/>
  <c r="JM31" i="2"/>
  <c r="JX31" i="2"/>
  <c r="JX39" i="2" s="1"/>
  <c r="KH13" i="2"/>
  <c r="KS31" i="2"/>
  <c r="D16" i="2"/>
  <c r="I16" i="2" s="1"/>
  <c r="BI16" i="2"/>
  <c r="BU16" i="2"/>
  <c r="GG16" i="2"/>
  <c r="GS16" i="2"/>
  <c r="JN16" i="2"/>
  <c r="JZ16" i="2"/>
  <c r="C19" i="2"/>
  <c r="F19" i="2" s="1"/>
  <c r="HQ21" i="2"/>
  <c r="C21" i="2"/>
  <c r="F21" i="2" s="1"/>
  <c r="D22" i="2"/>
  <c r="I22" i="2" s="1"/>
  <c r="AK22" i="2"/>
  <c r="M13" i="2"/>
  <c r="G31" i="2"/>
  <c r="Q13" i="2"/>
  <c r="AB31" i="2"/>
  <c r="AM31" i="2"/>
  <c r="AW13" i="2"/>
  <c r="BH31" i="2"/>
  <c r="BS31" i="2"/>
  <c r="BS39" i="2" s="1"/>
  <c r="CC13" i="2"/>
  <c r="CN31" i="2"/>
  <c r="CY31" i="2"/>
  <c r="DA31" i="2" s="1"/>
  <c r="DI13" i="2"/>
  <c r="DT31" i="2"/>
  <c r="EE31" i="2"/>
  <c r="EO13" i="2"/>
  <c r="EZ31" i="2"/>
  <c r="FK31" i="2"/>
  <c r="FU13" i="2"/>
  <c r="GF31" i="2"/>
  <c r="GQ31" i="2"/>
  <c r="HA13" i="2"/>
  <c r="HL31" i="2"/>
  <c r="HW31" i="2"/>
  <c r="IG13" i="2"/>
  <c r="IR31" i="2"/>
  <c r="IR39" i="2" s="1"/>
  <c r="JD31" i="2"/>
  <c r="JN13" i="2"/>
  <c r="JY31" i="2"/>
  <c r="KJ31" i="2"/>
  <c r="KT13" i="2"/>
  <c r="AC17" i="2"/>
  <c r="FA17" i="2"/>
  <c r="C13" i="2"/>
  <c r="I13" i="2" s="1"/>
  <c r="FP39" i="2"/>
  <c r="FQ39" i="2" s="1"/>
  <c r="FQ31" i="2"/>
  <c r="IB39" i="2"/>
  <c r="IC39" i="2" s="1"/>
  <c r="IC31" i="2"/>
  <c r="AN39" i="2"/>
  <c r="AO31" i="2"/>
  <c r="BT39" i="2"/>
  <c r="CZ39" i="2"/>
  <c r="EF39" i="2"/>
  <c r="EG31" i="2"/>
  <c r="FL39" i="2"/>
  <c r="FM31" i="2"/>
  <c r="GR39" i="2"/>
  <c r="GS31" i="2"/>
  <c r="HX39" i="2"/>
  <c r="HY31" i="2"/>
  <c r="JE39" i="2"/>
  <c r="JF31" i="2"/>
  <c r="KK39" i="2"/>
  <c r="KL31" i="2"/>
  <c r="D14" i="2"/>
  <c r="I14" i="2" s="1"/>
  <c r="F18" i="2"/>
  <c r="T31" i="2"/>
  <c r="AE31" i="2"/>
  <c r="AE39" i="2" s="1"/>
  <c r="AO13" i="2"/>
  <c r="AZ39" i="2"/>
  <c r="BA39" i="2" s="1"/>
  <c r="BA31" i="2"/>
  <c r="BK31" i="2"/>
  <c r="BK39" i="2" s="1"/>
  <c r="BU13" i="2"/>
  <c r="CF31" i="2"/>
  <c r="DA13" i="2"/>
  <c r="DL31" i="2"/>
  <c r="EG13" i="2"/>
  <c r="ER31" i="2"/>
  <c r="FM13" i="2"/>
  <c r="FX39" i="2"/>
  <c r="FY39" i="2" s="1"/>
  <c r="FY31" i="2"/>
  <c r="GI31" i="2"/>
  <c r="GI39" i="2" s="1"/>
  <c r="HE31" i="2"/>
  <c r="IJ31" i="2"/>
  <c r="JQ39" i="2"/>
  <c r="JR39" i="2" s="1"/>
  <c r="JR31" i="2"/>
  <c r="KB31" i="2"/>
  <c r="KD31" i="2" s="1"/>
  <c r="KW39" i="2"/>
  <c r="KX39" i="2" s="1"/>
  <c r="KX31" i="2"/>
  <c r="C18" i="2"/>
  <c r="AW18" i="2"/>
  <c r="DD39" i="2"/>
  <c r="DE39" i="2" s="1"/>
  <c r="DE31" i="2"/>
  <c r="KO39" i="2"/>
  <c r="KP39" i="2" s="1"/>
  <c r="KP31" i="2"/>
  <c r="K31" i="2"/>
  <c r="K39" i="2" s="1"/>
  <c r="U13" i="2"/>
  <c r="AF39" i="2"/>
  <c r="AG39" i="2" s="1"/>
  <c r="AG31" i="2"/>
  <c r="BA13" i="2"/>
  <c r="BL39" i="2"/>
  <c r="BM31" i="2"/>
  <c r="CG13" i="2"/>
  <c r="CR39" i="2"/>
  <c r="CS39" i="2" s="1"/>
  <c r="CS31" i="2"/>
  <c r="DM13" i="2"/>
  <c r="DX39" i="2"/>
  <c r="DY39" i="2" s="1"/>
  <c r="DY31" i="2"/>
  <c r="EI31" i="2"/>
  <c r="EI39" i="2" s="1"/>
  <c r="ES13" i="2"/>
  <c r="FD39" i="2"/>
  <c r="FE39" i="2" s="1"/>
  <c r="FE31" i="2"/>
  <c r="FY13" i="2"/>
  <c r="GJ39" i="2"/>
  <c r="HE13" i="2"/>
  <c r="HP39" i="2"/>
  <c r="HQ39" i="2" s="1"/>
  <c r="HQ31" i="2"/>
  <c r="IK13" i="2"/>
  <c r="JH31" i="2"/>
  <c r="JH39" i="2" s="1"/>
  <c r="JR13" i="2"/>
  <c r="KC39" i="2"/>
  <c r="KX13" i="2"/>
  <c r="DU16" i="2"/>
  <c r="EG16" i="2"/>
  <c r="BY18" i="2"/>
  <c r="C20" i="2"/>
  <c r="F20" i="2" s="1"/>
  <c r="AW20" i="2"/>
  <c r="DM23" i="2"/>
  <c r="HQ23" i="2"/>
  <c r="AW24" i="2"/>
  <c r="C25" i="2"/>
  <c r="F25" i="2" s="1"/>
  <c r="AG25" i="2"/>
  <c r="C26" i="2"/>
  <c r="F26" i="2" s="1"/>
  <c r="DI26" i="2"/>
  <c r="JN26" i="2"/>
  <c r="GK27" i="2"/>
  <c r="F28" i="2"/>
  <c r="HA28" i="2"/>
  <c r="D24" i="2"/>
  <c r="AK24" i="2"/>
  <c r="D25" i="2"/>
  <c r="U25" i="2"/>
  <c r="C29" i="2"/>
  <c r="F29" i="2" s="1"/>
  <c r="DQ34" i="2"/>
  <c r="C34" i="2"/>
  <c r="KT22" i="2"/>
  <c r="BA23" i="2"/>
  <c r="FE23" i="2"/>
  <c r="IG24" i="2"/>
  <c r="HQ25" i="2"/>
  <c r="AW26" i="2"/>
  <c r="C27" i="2"/>
  <c r="F27" i="2" s="1"/>
  <c r="AG27" i="2"/>
  <c r="HQ27" i="2"/>
  <c r="D28" i="2"/>
  <c r="AK28" i="2"/>
  <c r="EO28" i="2"/>
  <c r="KT28" i="2"/>
  <c r="D29" i="2"/>
  <c r="U29" i="2"/>
  <c r="BS35" i="2"/>
  <c r="BU33" i="2"/>
  <c r="D33" i="2"/>
  <c r="H33" i="2" s="1"/>
  <c r="DT35" i="2"/>
  <c r="DU35" i="2" s="1"/>
  <c r="DU33" i="2"/>
  <c r="KJ35" i="2"/>
  <c r="KL33" i="2"/>
  <c r="KH22" i="2"/>
  <c r="ES23" i="2"/>
  <c r="CC24" i="2"/>
  <c r="BM25" i="2"/>
  <c r="D26" i="2"/>
  <c r="AK26" i="2"/>
  <c r="EO26" i="2"/>
  <c r="KT26" i="2"/>
  <c r="D27" i="2"/>
  <c r="U27" i="2"/>
  <c r="DY27" i="2"/>
  <c r="IG28" i="2"/>
  <c r="C23" i="2"/>
  <c r="F23" i="2" s="1"/>
  <c r="C30" i="2"/>
  <c r="F30" i="2" s="1"/>
  <c r="Y30" i="2"/>
  <c r="JN22" i="2"/>
  <c r="U23" i="2"/>
  <c r="FY23" i="2"/>
  <c r="C24" i="2"/>
  <c r="F24" i="2" s="1"/>
  <c r="DI24" i="2"/>
  <c r="JN24" i="2"/>
  <c r="CS25" i="2"/>
  <c r="FU26" i="2"/>
  <c r="FE27" i="2"/>
  <c r="HQ29" i="2"/>
  <c r="EJ35" i="2"/>
  <c r="EK35" i="2" s="1"/>
  <c r="FK35" i="2"/>
  <c r="FM35" i="2" s="1"/>
  <c r="FM33" i="2"/>
  <c r="HL35" i="2"/>
  <c r="HM35" i="2" s="1"/>
  <c r="HM33" i="2"/>
  <c r="M30" i="2"/>
  <c r="AW30" i="2"/>
  <c r="BH35" i="2"/>
  <c r="BI35" i="2" s="1"/>
  <c r="BI33" i="2"/>
  <c r="JY35" i="2"/>
  <c r="JZ35" i="2" s="1"/>
  <c r="JZ33" i="2"/>
  <c r="G35" i="2"/>
  <c r="BX35" i="2"/>
  <c r="BY35" i="2" s="1"/>
  <c r="CY35" i="2"/>
  <c r="DA33" i="2"/>
  <c r="EZ35" i="2"/>
  <c r="FA33" i="2"/>
  <c r="Q30" i="2"/>
  <c r="GQ35" i="2"/>
  <c r="GS35" i="2" s="1"/>
  <c r="GS33" i="2"/>
  <c r="JD35" i="2"/>
  <c r="JF33" i="2"/>
  <c r="U24" i="2"/>
  <c r="U26" i="2"/>
  <c r="U28" i="2"/>
  <c r="AM35" i="2"/>
  <c r="AO33" i="2"/>
  <c r="CN35" i="2"/>
  <c r="CO35" i="2" s="1"/>
  <c r="CO33" i="2"/>
  <c r="D30" i="2"/>
  <c r="BY30" i="2"/>
  <c r="EE35" i="2"/>
  <c r="EG33" i="2"/>
  <c r="GF35" i="2"/>
  <c r="GG35" i="2" s="1"/>
  <c r="GG33" i="2"/>
  <c r="AB35" i="2"/>
  <c r="AC35" i="2" s="1"/>
  <c r="AC33" i="2"/>
  <c r="HW35" i="2"/>
  <c r="HY33" i="2"/>
  <c r="F34" i="2"/>
  <c r="AO35" i="2"/>
  <c r="BU35" i="2"/>
  <c r="DA35" i="2"/>
  <c r="EG35" i="2"/>
  <c r="HY35" i="2"/>
  <c r="JF35" i="2"/>
  <c r="KL35" i="2"/>
  <c r="D34" i="2"/>
  <c r="KB35" i="2"/>
  <c r="KD35" i="2" s="1"/>
  <c r="CF35" i="2"/>
  <c r="CG35" i="2" s="1"/>
  <c r="ER35" i="2"/>
  <c r="ES35" i="2" s="1"/>
  <c r="HD35" i="2"/>
  <c r="HE35" i="2" s="1"/>
  <c r="U33" i="2"/>
  <c r="AG35" i="2"/>
  <c r="BA33" i="2"/>
  <c r="BM35" i="2"/>
  <c r="CS35" i="2"/>
  <c r="DM33" i="2"/>
  <c r="DY35" i="2"/>
  <c r="FE35" i="2"/>
  <c r="FY33" i="2"/>
  <c r="GK35" i="2"/>
  <c r="HQ35" i="2"/>
  <c r="IK33" i="2"/>
  <c r="JR33" i="2"/>
  <c r="EO34" i="2"/>
  <c r="HE34" i="2"/>
  <c r="C37" i="2"/>
  <c r="C33" i="2"/>
  <c r="W35" i="2"/>
  <c r="W39" i="2" s="1"/>
  <c r="AG33" i="2"/>
  <c r="BC35" i="2"/>
  <c r="BC39" i="2" s="1"/>
  <c r="BM33" i="2"/>
  <c r="CI35" i="2"/>
  <c r="CI39" i="2" s="1"/>
  <c r="CS33" i="2"/>
  <c r="DO35" i="2"/>
  <c r="DO39" i="2" s="1"/>
  <c r="DY33" i="2"/>
  <c r="FE33" i="2"/>
  <c r="GK33" i="2"/>
  <c r="HQ33" i="2"/>
  <c r="KD33" i="2"/>
  <c r="KX34" i="2"/>
  <c r="CK35" i="2"/>
  <c r="DQ35" i="2"/>
  <c r="Y33" i="2"/>
  <c r="BE33" i="2"/>
  <c r="CK33" i="2"/>
  <c r="DQ33" i="2"/>
  <c r="EW33" i="2"/>
  <c r="GC33" i="2"/>
  <c r="HI33" i="2"/>
  <c r="IO33" i="2"/>
  <c r="EY35" i="2"/>
  <c r="EW34" i="2"/>
  <c r="I19" i="3"/>
  <c r="G19" i="3"/>
  <c r="I18" i="3"/>
  <c r="G18" i="3"/>
  <c r="E13" i="3"/>
  <c r="E15" i="3"/>
  <c r="G21" i="3"/>
  <c r="G15" i="3"/>
  <c r="G14" i="3"/>
  <c r="I14" i="3"/>
  <c r="I17" i="3"/>
  <c r="I20" i="3"/>
  <c r="G20" i="3"/>
  <c r="I13" i="3"/>
  <c r="AQ31" i="3"/>
  <c r="AQ39" i="3" s="1"/>
  <c r="U21" i="3"/>
  <c r="I22" i="3"/>
  <c r="Y25" i="3"/>
  <c r="BA28" i="3"/>
  <c r="DM28" i="3"/>
  <c r="AO29" i="3"/>
  <c r="C29" i="3"/>
  <c r="E29" i="3" s="1"/>
  <c r="DA29" i="3"/>
  <c r="U13" i="3"/>
  <c r="CR31" i="3"/>
  <c r="M19" i="3"/>
  <c r="L31" i="3"/>
  <c r="W31" i="3"/>
  <c r="W39" i="3" s="1"/>
  <c r="AR31" i="3"/>
  <c r="BC31" i="3"/>
  <c r="BC39" i="3" s="1"/>
  <c r="BX31" i="3"/>
  <c r="CI31" i="3"/>
  <c r="CI39" i="3" s="1"/>
  <c r="CS13" i="3"/>
  <c r="DD31" i="3"/>
  <c r="H16" i="3"/>
  <c r="I16" i="3" s="1"/>
  <c r="Q17" i="3"/>
  <c r="M20" i="3"/>
  <c r="M23" i="3"/>
  <c r="H23" i="3"/>
  <c r="I23" i="3" s="1"/>
  <c r="CC23" i="3"/>
  <c r="AG24" i="3"/>
  <c r="CW24" i="3"/>
  <c r="AS26" i="3"/>
  <c r="C28" i="3"/>
  <c r="E28" i="3" s="1"/>
  <c r="BI30" i="3"/>
  <c r="T35" i="3"/>
  <c r="U35" i="3" s="1"/>
  <c r="U33" i="3"/>
  <c r="AK35" i="3"/>
  <c r="BY35" i="3"/>
  <c r="CZ35" i="3"/>
  <c r="DA35" i="3" s="1"/>
  <c r="DK35" i="3"/>
  <c r="C34" i="3"/>
  <c r="Q15" i="3"/>
  <c r="E25" i="3"/>
  <c r="B31" i="3"/>
  <c r="B39" i="3" s="1"/>
  <c r="B40" i="3" s="1"/>
  <c r="BL31" i="3"/>
  <c r="DM13" i="3"/>
  <c r="D31" i="3"/>
  <c r="D39" i="3" s="1"/>
  <c r="M13" i="3"/>
  <c r="X31" i="3"/>
  <c r="AI31" i="3"/>
  <c r="AI39" i="3" s="1"/>
  <c r="AS13" i="3"/>
  <c r="BD31" i="3"/>
  <c r="BO31" i="3"/>
  <c r="BO39" i="3" s="1"/>
  <c r="BY13" i="3"/>
  <c r="CJ31" i="3"/>
  <c r="CU31" i="3"/>
  <c r="CU39" i="3" s="1"/>
  <c r="CG15" i="3"/>
  <c r="CC18" i="3"/>
  <c r="H25" i="3"/>
  <c r="I25" i="3" s="1"/>
  <c r="M25" i="3"/>
  <c r="C27" i="3"/>
  <c r="E27" i="3" s="1"/>
  <c r="BM35" i="3"/>
  <c r="DL35" i="3"/>
  <c r="DM35" i="3" s="1"/>
  <c r="DM33" i="3"/>
  <c r="CG34" i="3"/>
  <c r="DA13" i="3"/>
  <c r="AC14" i="3"/>
  <c r="K31" i="3"/>
  <c r="K39" i="3" s="1"/>
  <c r="BW31" i="3"/>
  <c r="BW39" i="3" s="1"/>
  <c r="O31" i="3"/>
  <c r="O39" i="3" s="1"/>
  <c r="AJ31" i="3"/>
  <c r="AU31" i="3"/>
  <c r="AU39" i="3" s="1"/>
  <c r="BP31" i="3"/>
  <c r="CA31" i="3"/>
  <c r="CA39" i="3" s="1"/>
  <c r="CV31" i="3"/>
  <c r="DG31" i="3"/>
  <c r="DG39" i="3" s="1"/>
  <c r="CC22" i="3"/>
  <c r="CO22" i="3"/>
  <c r="Q23" i="3"/>
  <c r="AK24" i="3"/>
  <c r="H26" i="3"/>
  <c r="AG26" i="3"/>
  <c r="H27" i="3"/>
  <c r="C30" i="3"/>
  <c r="E30" i="3" s="1"/>
  <c r="H33" i="3"/>
  <c r="AY35" i="3"/>
  <c r="AY39" i="3" s="1"/>
  <c r="BK35" i="3"/>
  <c r="BT39" i="3"/>
  <c r="BU39" i="3" s="1"/>
  <c r="BK39" i="3"/>
  <c r="G23" i="3"/>
  <c r="CF35" i="3"/>
  <c r="CG35" i="3" s="1"/>
  <c r="CG33" i="3"/>
  <c r="DC31" i="3"/>
  <c r="DC39" i="3" s="1"/>
  <c r="F31" i="3"/>
  <c r="F39" i="3" s="1"/>
  <c r="P31" i="3"/>
  <c r="AA31" i="3"/>
  <c r="AA39" i="3" s="1"/>
  <c r="AV31" i="3"/>
  <c r="BG31" i="3"/>
  <c r="BG39" i="3" s="1"/>
  <c r="CB31" i="3"/>
  <c r="CM31" i="3"/>
  <c r="CM39" i="3" s="1"/>
  <c r="DH31" i="3"/>
  <c r="C24" i="3"/>
  <c r="C31" i="3" s="1"/>
  <c r="C39" i="3" s="1"/>
  <c r="C40" i="3" s="1"/>
  <c r="AZ35" i="3"/>
  <c r="BA35" i="3" s="1"/>
  <c r="BA33" i="3"/>
  <c r="E34" i="3"/>
  <c r="DA31" i="3"/>
  <c r="T39" i="3"/>
  <c r="U39" i="3" s="1"/>
  <c r="AO13" i="3"/>
  <c r="BU13" i="3"/>
  <c r="AF31" i="3"/>
  <c r="BA13" i="3"/>
  <c r="CG13" i="3"/>
  <c r="G13" i="3"/>
  <c r="Q13" i="3"/>
  <c r="AB31" i="3"/>
  <c r="AM31" i="3"/>
  <c r="AM39" i="3" s="1"/>
  <c r="AW13" i="3"/>
  <c r="BH31" i="3"/>
  <c r="BS31" i="3"/>
  <c r="BS39" i="3" s="1"/>
  <c r="CC13" i="3"/>
  <c r="CN31" i="3"/>
  <c r="CY31" i="3"/>
  <c r="CY39" i="3" s="1"/>
  <c r="DI13" i="3"/>
  <c r="H24" i="3"/>
  <c r="I24" i="3" s="1"/>
  <c r="C26" i="3"/>
  <c r="E26" i="3" s="1"/>
  <c r="G28" i="3"/>
  <c r="H30" i="3"/>
  <c r="I30" i="3" s="1"/>
  <c r="BA31" i="3"/>
  <c r="DM31" i="3"/>
  <c r="CS35" i="3"/>
  <c r="DM34" i="3"/>
  <c r="AN39" i="3"/>
  <c r="AO39" i="3" s="1"/>
  <c r="AO31" i="3"/>
  <c r="DK39" i="3"/>
  <c r="I28" i="3"/>
  <c r="I29" i="3"/>
  <c r="H34" i="3"/>
  <c r="I34" i="3" s="1"/>
  <c r="X35" i="3"/>
  <c r="Y35" i="3" s="1"/>
  <c r="BD35" i="3"/>
  <c r="BE35" i="3" s="1"/>
  <c r="CJ35" i="3"/>
  <c r="CK35" i="3" s="1"/>
  <c r="C33" i="3"/>
  <c r="C35" i="3" s="1"/>
  <c r="M27" i="3"/>
  <c r="AK33" i="3"/>
  <c r="BQ33" i="3"/>
  <c r="CW33" i="3"/>
  <c r="L35" i="3"/>
  <c r="M35" i="3" s="1"/>
  <c r="AB35" i="3"/>
  <c r="AC35" i="3" s="1"/>
  <c r="BH35" i="3"/>
  <c r="BI35" i="3" s="1"/>
  <c r="CN35" i="3"/>
  <c r="CO35" i="3" s="1"/>
  <c r="Q11" i="4"/>
  <c r="AG11" i="4"/>
  <c r="AC12" i="4"/>
  <c r="AO12" i="4"/>
  <c r="BV12" i="4"/>
  <c r="C13" i="4"/>
  <c r="E13" i="4" s="1"/>
  <c r="M14" i="4"/>
  <c r="AC14" i="4"/>
  <c r="BV14" i="4"/>
  <c r="U15" i="4"/>
  <c r="AO17" i="4"/>
  <c r="AC19" i="4"/>
  <c r="AO20" i="4"/>
  <c r="U21" i="4"/>
  <c r="AG22" i="4"/>
  <c r="BV23" i="4"/>
  <c r="U24" i="4"/>
  <c r="Q27" i="4"/>
  <c r="H27" i="4"/>
  <c r="G27" i="4" s="1"/>
  <c r="BI27" i="4"/>
  <c r="AO28" i="4"/>
  <c r="AD37" i="4"/>
  <c r="AG33" i="4"/>
  <c r="AV33" i="4"/>
  <c r="AW33" i="4" s="1"/>
  <c r="AO32" i="4"/>
  <c r="BV32" i="4"/>
  <c r="C35" i="4"/>
  <c r="BI12" i="4"/>
  <c r="BQ13" i="4"/>
  <c r="M17" i="4"/>
  <c r="AS17" i="4"/>
  <c r="BI17" i="4"/>
  <c r="U18" i="4"/>
  <c r="M23" i="4"/>
  <c r="M25" i="4"/>
  <c r="Y26" i="4"/>
  <c r="B37" i="4"/>
  <c r="B38" i="4" s="1"/>
  <c r="AL37" i="4"/>
  <c r="AK31" i="4"/>
  <c r="AS32" i="4"/>
  <c r="BI32" i="4"/>
  <c r="Q14" i="4"/>
  <c r="BE13" i="4"/>
  <c r="M15" i="4"/>
  <c r="BQ16" i="4"/>
  <c r="BM19" i="4"/>
  <c r="M20" i="4"/>
  <c r="AS20" i="4"/>
  <c r="Q23" i="4"/>
  <c r="AC23" i="4"/>
  <c r="AS23" i="4"/>
  <c r="BI23" i="4"/>
  <c r="Y24" i="4"/>
  <c r="AW25" i="4"/>
  <c r="M26" i="4"/>
  <c r="AS26" i="4"/>
  <c r="BE26" i="4"/>
  <c r="BV26" i="4"/>
  <c r="AM33" i="4"/>
  <c r="AO33" i="4" s="1"/>
  <c r="BA31" i="4"/>
  <c r="BQ31" i="4"/>
  <c r="Q32" i="4"/>
  <c r="BM32" i="4"/>
  <c r="C14" i="4"/>
  <c r="E14" i="4" s="1"/>
  <c r="BT33" i="4"/>
  <c r="BV11" i="4"/>
  <c r="BA12" i="4"/>
  <c r="AC13" i="4"/>
  <c r="BA14" i="4"/>
  <c r="AS16" i="4"/>
  <c r="BE18" i="4"/>
  <c r="BV18" i="4"/>
  <c r="Q20" i="4"/>
  <c r="AW20" i="4"/>
  <c r="BM20" i="4"/>
  <c r="BI21" i="4"/>
  <c r="AW23" i="4"/>
  <c r="AS24" i="4"/>
  <c r="Q26" i="4"/>
  <c r="BE27" i="4"/>
  <c r="AK28" i="4"/>
  <c r="AQ33" i="4"/>
  <c r="BV33" i="4"/>
  <c r="U32" i="4"/>
  <c r="AG13" i="4"/>
  <c r="H18" i="4"/>
  <c r="G18" i="4" s="1"/>
  <c r="BE19" i="4"/>
  <c r="BQ20" i="4"/>
  <c r="AW21" i="4"/>
  <c r="AC22" i="4"/>
  <c r="BG33" i="4"/>
  <c r="AB33" i="4"/>
  <c r="AU29" i="4"/>
  <c r="AU37" i="4" s="1"/>
  <c r="Y12" i="4"/>
  <c r="BQ12" i="4"/>
  <c r="AO13" i="4"/>
  <c r="Y14" i="4"/>
  <c r="BA15" i="4"/>
  <c r="BQ15" i="4"/>
  <c r="Q16" i="4"/>
  <c r="BV16" i="4"/>
  <c r="BM17" i="4"/>
  <c r="BI18" i="4"/>
  <c r="Y19" i="4"/>
  <c r="AK19" i="4"/>
  <c r="BA19" i="4"/>
  <c r="Y20" i="4"/>
  <c r="BA20" i="4"/>
  <c r="Q21" i="4"/>
  <c r="AC21" i="4"/>
  <c r="BQ22" i="4"/>
  <c r="Q24" i="4"/>
  <c r="BM25" i="4"/>
  <c r="BA26" i="4"/>
  <c r="BQ26" i="4"/>
  <c r="M27" i="4"/>
  <c r="AO27" i="4"/>
  <c r="BQ27" i="4"/>
  <c r="Q28" i="4"/>
  <c r="AH37" i="4"/>
  <c r="BN37" i="4"/>
  <c r="Q31" i="4"/>
  <c r="D33" i="4"/>
  <c r="AK32" i="4"/>
  <c r="BE12" i="4"/>
  <c r="Q13" i="4"/>
  <c r="BE14" i="4"/>
  <c r="BE15" i="4"/>
  <c r="AG16" i="4"/>
  <c r="Y17" i="4"/>
  <c r="AK18" i="4"/>
  <c r="BM18" i="4"/>
  <c r="H19" i="4"/>
  <c r="BQ19" i="4"/>
  <c r="BE20" i="4"/>
  <c r="AG21" i="4"/>
  <c r="AO22" i="4"/>
  <c r="AG23" i="4"/>
  <c r="Y25" i="4"/>
  <c r="AO26" i="4"/>
  <c r="AC27" i="4"/>
  <c r="AS27" i="4"/>
  <c r="BV27" i="4"/>
  <c r="U28" i="4"/>
  <c r="AW28" i="4"/>
  <c r="J37" i="4"/>
  <c r="AW31" i="4"/>
  <c r="BK33" i="4"/>
  <c r="S33" i="4"/>
  <c r="D29" i="4"/>
  <c r="W29" i="4"/>
  <c r="BI14" i="4"/>
  <c r="AC15" i="4"/>
  <c r="M18" i="4"/>
  <c r="BA18" i="4"/>
  <c r="BQ18" i="4"/>
  <c r="M19" i="4"/>
  <c r="BM21" i="4"/>
  <c r="H22" i="4"/>
  <c r="G22" i="4" s="1"/>
  <c r="BI22" i="4"/>
  <c r="BA24" i="4"/>
  <c r="F33" i="4"/>
  <c r="H32" i="4"/>
  <c r="G32" i="4" s="1"/>
  <c r="AJ33" i="4"/>
  <c r="C11" i="4"/>
  <c r="E11" i="4" s="1"/>
  <c r="BT29" i="4"/>
  <c r="BT37" i="4" s="1"/>
  <c r="Q12" i="4"/>
  <c r="AG15" i="4"/>
  <c r="BI15" i="4"/>
  <c r="AK16" i="4"/>
  <c r="BM16" i="4"/>
  <c r="BE17" i="4"/>
  <c r="BE25" i="4"/>
  <c r="Y28" i="4"/>
  <c r="BA28" i="4"/>
  <c r="R37" i="4"/>
  <c r="AX37" i="4"/>
  <c r="C31" i="4"/>
  <c r="E31" i="4" s="1"/>
  <c r="U12" i="4"/>
  <c r="BI13" i="4"/>
  <c r="AG14" i="4"/>
  <c r="AW14" i="4"/>
  <c r="AW15" i="4"/>
  <c r="BM15" i="4"/>
  <c r="M16" i="4"/>
  <c r="AG19" i="4"/>
  <c r="AW19" i="4"/>
  <c r="C20" i="4"/>
  <c r="Y21" i="4"/>
  <c r="AO21" i="4"/>
  <c r="BQ21" i="4"/>
  <c r="Q22" i="4"/>
  <c r="BM23" i="4"/>
  <c r="M24" i="4"/>
  <c r="H26" i="4"/>
  <c r="X33" i="4"/>
  <c r="BH33" i="4"/>
  <c r="BI33" i="4" s="1"/>
  <c r="BG29" i="4"/>
  <c r="BG37" i="4" s="1"/>
  <c r="BM13" i="4"/>
  <c r="AK14" i="4"/>
  <c r="AG17" i="4"/>
  <c r="AS18" i="4"/>
  <c r="C21" i="4"/>
  <c r="E21" i="4" s="1"/>
  <c r="BE21" i="4"/>
  <c r="BV21" i="4"/>
  <c r="U22" i="4"/>
  <c r="AC24" i="4"/>
  <c r="AG25" i="4"/>
  <c r="AS25" i="4"/>
  <c r="U26" i="4"/>
  <c r="AG26" i="4"/>
  <c r="AK27" i="4"/>
  <c r="BE28" i="4"/>
  <c r="G19" i="4"/>
  <c r="I19" i="4"/>
  <c r="AI29" i="4"/>
  <c r="AI37" i="4" s="1"/>
  <c r="M22" i="4"/>
  <c r="H23" i="4"/>
  <c r="AK23" i="4"/>
  <c r="C24" i="4"/>
  <c r="E24" i="4" s="1"/>
  <c r="AW24" i="4"/>
  <c r="BI25" i="4"/>
  <c r="C27" i="4"/>
  <c r="E27" i="4" s="1"/>
  <c r="AG27" i="4"/>
  <c r="W33" i="4"/>
  <c r="Y31" i="4"/>
  <c r="BM33" i="4"/>
  <c r="U33" i="4"/>
  <c r="AK33" i="4"/>
  <c r="BA33" i="4"/>
  <c r="BQ33" i="4"/>
  <c r="M11" i="4"/>
  <c r="L29" i="4"/>
  <c r="Y11" i="4"/>
  <c r="AJ29" i="4"/>
  <c r="AK11" i="4"/>
  <c r="AW11" i="4"/>
  <c r="BM12" i="4"/>
  <c r="AO19" i="4"/>
  <c r="AK20" i="4"/>
  <c r="AS21" i="4"/>
  <c r="BE22" i="4"/>
  <c r="AO23" i="4"/>
  <c r="C23" i="4"/>
  <c r="E23" i="4" s="1"/>
  <c r="H24" i="4"/>
  <c r="G24" i="4" s="1"/>
  <c r="BI26" i="4"/>
  <c r="U27" i="4"/>
  <c r="AG28" i="4"/>
  <c r="H28" i="4"/>
  <c r="M31" i="4"/>
  <c r="Y33" i="4"/>
  <c r="BM31" i="4"/>
  <c r="Y32" i="4"/>
  <c r="AV29" i="4"/>
  <c r="AM29" i="4"/>
  <c r="AM37" i="4" s="1"/>
  <c r="H17" i="4"/>
  <c r="AO18" i="4"/>
  <c r="U19" i="4"/>
  <c r="C22" i="4"/>
  <c r="E22" i="4" s="1"/>
  <c r="BQ23" i="4"/>
  <c r="I27" i="4"/>
  <c r="Q33" i="4"/>
  <c r="BC33" i="4"/>
  <c r="BE33" i="4" s="1"/>
  <c r="BE31" i="4"/>
  <c r="M32" i="4"/>
  <c r="K33" i="4"/>
  <c r="K29" i="4"/>
  <c r="AA29" i="4"/>
  <c r="AA37" i="4" s="1"/>
  <c r="BK29" i="4"/>
  <c r="BK37" i="4" s="1"/>
  <c r="H25" i="4"/>
  <c r="AN29" i="4"/>
  <c r="H15" i="4"/>
  <c r="AK15" i="4"/>
  <c r="F29" i="4"/>
  <c r="F37" i="4" s="1"/>
  <c r="AO11" i="4"/>
  <c r="BC29" i="4"/>
  <c r="BM11" i="4"/>
  <c r="H12" i="4"/>
  <c r="AG12" i="4"/>
  <c r="AS13" i="4"/>
  <c r="C15" i="4"/>
  <c r="E15" i="4" s="1"/>
  <c r="C25" i="4"/>
  <c r="E25" i="4" s="1"/>
  <c r="AO25" i="4"/>
  <c r="C26" i="4"/>
  <c r="E26" i="4" s="1"/>
  <c r="BA27" i="4"/>
  <c r="BM28" i="4"/>
  <c r="AS31" i="4"/>
  <c r="BE32" i="4"/>
  <c r="BQ32" i="4"/>
  <c r="L33" i="4"/>
  <c r="AC33" i="4"/>
  <c r="AR33" i="4"/>
  <c r="BU29" i="4"/>
  <c r="D37" i="4"/>
  <c r="AY29" i="4"/>
  <c r="AY37" i="4" s="1"/>
  <c r="C18" i="4"/>
  <c r="E18" i="4" s="1"/>
  <c r="P29" i="4"/>
  <c r="BL29" i="4"/>
  <c r="AE29" i="4"/>
  <c r="AE37" i="4" s="1"/>
  <c r="BD29" i="4"/>
  <c r="BO29" i="4"/>
  <c r="BO37" i="4" s="1"/>
  <c r="AK21" i="4"/>
  <c r="H21" i="4"/>
  <c r="C28" i="4"/>
  <c r="E28" i="4" s="1"/>
  <c r="AK13" i="4"/>
  <c r="H13" i="4"/>
  <c r="X29" i="4"/>
  <c r="BH29" i="4"/>
  <c r="O29" i="4"/>
  <c r="O37" i="4" s="1"/>
  <c r="AB29" i="4"/>
  <c r="AZ29" i="4"/>
  <c r="BA11" i="4"/>
  <c r="H14" i="4"/>
  <c r="S29" i="4"/>
  <c r="AQ29" i="4"/>
  <c r="AQ37" i="4" s="1"/>
  <c r="C12" i="4"/>
  <c r="E12" i="4" s="1"/>
  <c r="H11" i="4"/>
  <c r="T29" i="4"/>
  <c r="U11" i="4"/>
  <c r="AF29" i="4"/>
  <c r="AS11" i="4"/>
  <c r="AR29" i="4"/>
  <c r="BE11" i="4"/>
  <c r="BP29" i="4"/>
  <c r="BQ11" i="4"/>
  <c r="AO15" i="4"/>
  <c r="H16" i="4"/>
  <c r="G16" i="4" s="1"/>
  <c r="C16" i="4"/>
  <c r="E16" i="4" s="1"/>
  <c r="AW16" i="4"/>
  <c r="AC17" i="4"/>
  <c r="E20" i="4"/>
  <c r="AG20" i="4"/>
  <c r="H20" i="4"/>
  <c r="I20" i="4" s="1"/>
  <c r="M21" i="4"/>
  <c r="Y22" i="4"/>
  <c r="AC25" i="4"/>
  <c r="AG31" i="4"/>
  <c r="C32" i="4"/>
  <c r="H31" i="4"/>
  <c r="AO31" i="4"/>
  <c r="BV31" i="4"/>
  <c r="D33" i="5" l="1"/>
  <c r="D41" i="5" s="1"/>
  <c r="I26" i="5"/>
  <c r="H33" i="5"/>
  <c r="F38" i="1"/>
  <c r="L38" i="1"/>
  <c r="M38" i="1" s="1"/>
  <c r="M30" i="1"/>
  <c r="U30" i="1"/>
  <c r="AG38" i="1"/>
  <c r="U38" i="1"/>
  <c r="C30" i="1"/>
  <c r="C38" i="1" s="1"/>
  <c r="C39" i="1" s="1"/>
  <c r="I13" i="1"/>
  <c r="H13" i="1"/>
  <c r="I34" i="1"/>
  <c r="I29" i="1"/>
  <c r="H29" i="1"/>
  <c r="H30" i="1" s="1"/>
  <c r="H38" i="1" s="1"/>
  <c r="I19" i="1"/>
  <c r="AJ38" i="1"/>
  <c r="AK38" i="1" s="1"/>
  <c r="AK30" i="1"/>
  <c r="I21" i="1"/>
  <c r="H21" i="1"/>
  <c r="AR38" i="1"/>
  <c r="AS38" i="1" s="1"/>
  <c r="KG39" i="2"/>
  <c r="KH39" i="2" s="1"/>
  <c r="KH31" i="2"/>
  <c r="AJ39" i="2"/>
  <c r="AK39" i="2" s="1"/>
  <c r="AK31" i="2"/>
  <c r="DQ39" i="2"/>
  <c r="Y39" i="2"/>
  <c r="C35" i="2"/>
  <c r="F33" i="2"/>
  <c r="F35" i="2" s="1"/>
  <c r="FA35" i="2"/>
  <c r="BM39" i="2"/>
  <c r="ER39" i="2"/>
  <c r="ES39" i="2" s="1"/>
  <c r="ES31" i="2"/>
  <c r="AO39" i="2"/>
  <c r="HW39" i="2"/>
  <c r="BH39" i="2"/>
  <c r="BI39" i="2" s="1"/>
  <c r="BI31" i="2"/>
  <c r="DH39" i="2"/>
  <c r="DI39" i="2" s="1"/>
  <c r="DI31" i="2"/>
  <c r="GN39" i="2"/>
  <c r="GO39" i="2" s="1"/>
  <c r="GO31" i="2"/>
  <c r="H27" i="2"/>
  <c r="I27" i="2"/>
  <c r="IJ39" i="2"/>
  <c r="IK39" i="2" s="1"/>
  <c r="IK31" i="2"/>
  <c r="HL39" i="2"/>
  <c r="HM39" i="2" s="1"/>
  <c r="HM31" i="2"/>
  <c r="EE39" i="2"/>
  <c r="JM39" i="2"/>
  <c r="JN39" i="2" s="1"/>
  <c r="JN31" i="2"/>
  <c r="P39" i="2"/>
  <c r="Q39" i="2" s="1"/>
  <c r="Q31" i="2"/>
  <c r="I20" i="2"/>
  <c r="CV39" i="2"/>
  <c r="CW39" i="2" s="1"/>
  <c r="CW31" i="2"/>
  <c r="EK31" i="2"/>
  <c r="GB39" i="2"/>
  <c r="GC39" i="2" s="1"/>
  <c r="GC31" i="2"/>
  <c r="Y35" i="2"/>
  <c r="H30" i="2"/>
  <c r="I30" i="2"/>
  <c r="H29" i="2"/>
  <c r="I29" i="2"/>
  <c r="GK31" i="2"/>
  <c r="DL39" i="2"/>
  <c r="DM39" i="2" s="1"/>
  <c r="DM31" i="2"/>
  <c r="EG39" i="2"/>
  <c r="KJ39" i="2"/>
  <c r="KL39" i="2" s="1"/>
  <c r="DT39" i="2"/>
  <c r="DU39" i="2" s="1"/>
  <c r="DU31" i="2"/>
  <c r="AM39" i="2"/>
  <c r="H22" i="2"/>
  <c r="FT39" i="2"/>
  <c r="FU39" i="2" s="1"/>
  <c r="FU31" i="2"/>
  <c r="JJ31" i="2"/>
  <c r="H20" i="2"/>
  <c r="IZ39" i="2"/>
  <c r="JA39" i="2" s="1"/>
  <c r="JA31" i="2"/>
  <c r="EJ39" i="2"/>
  <c r="EK39" i="2" s="1"/>
  <c r="I19" i="2"/>
  <c r="CK39" i="2"/>
  <c r="H16" i="2"/>
  <c r="BE35" i="2"/>
  <c r="I23" i="2"/>
  <c r="GK39" i="2"/>
  <c r="HD39" i="2"/>
  <c r="HE39" i="2" s="1"/>
  <c r="T39" i="2"/>
  <c r="U39" i="2" s="1"/>
  <c r="U31" i="2"/>
  <c r="JY39" i="2"/>
  <c r="JZ39" i="2" s="1"/>
  <c r="JZ31" i="2"/>
  <c r="GQ39" i="2"/>
  <c r="AB39" i="2"/>
  <c r="AC39" i="2" s="1"/>
  <c r="AC31" i="2"/>
  <c r="CB39" i="2"/>
  <c r="CC39" i="2" s="1"/>
  <c r="CC31" i="2"/>
  <c r="JJ39" i="2"/>
  <c r="H19" i="2"/>
  <c r="FH39" i="2"/>
  <c r="FI39" i="2" s="1"/>
  <c r="FI31" i="2"/>
  <c r="H14" i="2"/>
  <c r="I24" i="2"/>
  <c r="H24" i="2"/>
  <c r="EZ39" i="2"/>
  <c r="FA39" i="2" s="1"/>
  <c r="FA31" i="2"/>
  <c r="GZ39" i="2"/>
  <c r="HA39" i="2" s="1"/>
  <c r="HA31" i="2"/>
  <c r="CF39" i="2"/>
  <c r="CG39" i="2" s="1"/>
  <c r="CG31" i="2"/>
  <c r="HY39" i="2"/>
  <c r="DA39" i="2"/>
  <c r="GF39" i="2"/>
  <c r="GG39" i="2" s="1"/>
  <c r="GG31" i="2"/>
  <c r="CY39" i="2"/>
  <c r="IF39" i="2"/>
  <c r="IG39" i="2" s="1"/>
  <c r="IG31" i="2"/>
  <c r="EY39" i="2"/>
  <c r="BP39" i="2"/>
  <c r="BQ39" i="2" s="1"/>
  <c r="BQ31" i="2"/>
  <c r="BX39" i="2"/>
  <c r="BY39" i="2" s="1"/>
  <c r="I18" i="2"/>
  <c r="I15" i="2"/>
  <c r="H15" i="2"/>
  <c r="H31" i="2" s="1"/>
  <c r="H39" i="2" s="1"/>
  <c r="BD39" i="2"/>
  <c r="BE39" i="2" s="1"/>
  <c r="BE31" i="2"/>
  <c r="H25" i="2"/>
  <c r="I25" i="2"/>
  <c r="BU31" i="2"/>
  <c r="JD39" i="2"/>
  <c r="JF39" i="2" s="1"/>
  <c r="CN39" i="2"/>
  <c r="CO39" i="2" s="1"/>
  <c r="CO31" i="2"/>
  <c r="G39" i="2"/>
  <c r="H21" i="2"/>
  <c r="EN39" i="2"/>
  <c r="EO39" i="2" s="1"/>
  <c r="EO31" i="2"/>
  <c r="HT39" i="2"/>
  <c r="HU39" i="2" s="1"/>
  <c r="HU31" i="2"/>
  <c r="M31" i="2"/>
  <c r="LA39" i="2"/>
  <c r="LB39" i="2" s="1"/>
  <c r="LB31" i="2"/>
  <c r="I26" i="2"/>
  <c r="H26" i="2"/>
  <c r="I34" i="2"/>
  <c r="H34" i="2"/>
  <c r="H35" i="2" s="1"/>
  <c r="D35" i="2"/>
  <c r="I33" i="2"/>
  <c r="I28" i="2"/>
  <c r="H28" i="2"/>
  <c r="KB39" i="2"/>
  <c r="KD39" i="2" s="1"/>
  <c r="GS39" i="2"/>
  <c r="BU39" i="2"/>
  <c r="C31" i="2"/>
  <c r="C39" i="2" s="1"/>
  <c r="C40" i="2" s="1"/>
  <c r="F13" i="2"/>
  <c r="F31" i="2" s="1"/>
  <c r="F39" i="2" s="1"/>
  <c r="FK39" i="2"/>
  <c r="FM39" i="2" s="1"/>
  <c r="KS39" i="2"/>
  <c r="KT39" i="2" s="1"/>
  <c r="KT31" i="2"/>
  <c r="AV39" i="2"/>
  <c r="AW39" i="2" s="1"/>
  <c r="AW31" i="2"/>
  <c r="EB39" i="2"/>
  <c r="EC39" i="2" s="1"/>
  <c r="EC31" i="2"/>
  <c r="M39" i="2"/>
  <c r="H17" i="2"/>
  <c r="D31" i="2"/>
  <c r="G27" i="3"/>
  <c r="I27" i="3"/>
  <c r="BU31" i="3"/>
  <c r="BL39" i="3"/>
  <c r="BM39" i="3" s="1"/>
  <c r="BM31" i="3"/>
  <c r="DD39" i="3"/>
  <c r="DE39" i="3" s="1"/>
  <c r="DE31" i="3"/>
  <c r="G16" i="3"/>
  <c r="G31" i="3" s="1"/>
  <c r="BH39" i="3"/>
  <c r="BI39" i="3" s="1"/>
  <c r="BI31" i="3"/>
  <c r="AF39" i="3"/>
  <c r="AG39" i="3" s="1"/>
  <c r="AG31" i="3"/>
  <c r="P39" i="3"/>
  <c r="Q39" i="3" s="1"/>
  <c r="Q31" i="3"/>
  <c r="I26" i="3"/>
  <c r="G26" i="3"/>
  <c r="BP39" i="3"/>
  <c r="BQ39" i="3" s="1"/>
  <c r="BQ31" i="3"/>
  <c r="AZ39" i="3"/>
  <c r="BA39" i="3" s="1"/>
  <c r="BD39" i="3"/>
  <c r="BE39" i="3" s="1"/>
  <c r="BE31" i="3"/>
  <c r="E24" i="3"/>
  <c r="E31" i="3" s="1"/>
  <c r="E39" i="3" s="1"/>
  <c r="CR39" i="3"/>
  <c r="CS39" i="3" s="1"/>
  <c r="CS31" i="3"/>
  <c r="G25" i="3"/>
  <c r="H31" i="3"/>
  <c r="G24" i="3"/>
  <c r="AV39" i="3"/>
  <c r="AW39" i="3" s="1"/>
  <c r="AW31" i="3"/>
  <c r="CV39" i="3"/>
  <c r="CW39" i="3" s="1"/>
  <c r="CW31" i="3"/>
  <c r="DH39" i="3"/>
  <c r="DI39" i="3" s="1"/>
  <c r="DI31" i="3"/>
  <c r="AJ39" i="3"/>
  <c r="AK39" i="3" s="1"/>
  <c r="AK31" i="3"/>
  <c r="BX39" i="3"/>
  <c r="BY39" i="3" s="1"/>
  <c r="BY31" i="3"/>
  <c r="G34" i="3"/>
  <c r="AB39" i="3"/>
  <c r="AC39" i="3" s="1"/>
  <c r="AC31" i="3"/>
  <c r="G33" i="3"/>
  <c r="H35" i="3"/>
  <c r="I35" i="3" s="1"/>
  <c r="I33" i="3"/>
  <c r="X39" i="3"/>
  <c r="Y39" i="3" s="1"/>
  <c r="Y31" i="3"/>
  <c r="CF39" i="3"/>
  <c r="CG39" i="3" s="1"/>
  <c r="CB39" i="3"/>
  <c r="CC39" i="3" s="1"/>
  <c r="CC31" i="3"/>
  <c r="AR39" i="3"/>
  <c r="AS39" i="3" s="1"/>
  <c r="AS31" i="3"/>
  <c r="DL39" i="3"/>
  <c r="DM39" i="3" s="1"/>
  <c r="L39" i="3"/>
  <c r="M39" i="3" s="1"/>
  <c r="M31" i="3"/>
  <c r="E33" i="3"/>
  <c r="E35" i="3" s="1"/>
  <c r="CN39" i="3"/>
  <c r="CO39" i="3" s="1"/>
  <c r="CO31" i="3"/>
  <c r="CZ39" i="3"/>
  <c r="DA39" i="3" s="1"/>
  <c r="G30" i="3"/>
  <c r="CJ39" i="3"/>
  <c r="CK39" i="3" s="1"/>
  <c r="CK31" i="3"/>
  <c r="S37" i="4"/>
  <c r="I22" i="4"/>
  <c r="W37" i="4"/>
  <c r="I26" i="4"/>
  <c r="I14" i="4"/>
  <c r="I18" i="4"/>
  <c r="AS33" i="4"/>
  <c r="G26" i="4"/>
  <c r="I32" i="4"/>
  <c r="K37" i="4"/>
  <c r="I24" i="4"/>
  <c r="AJ37" i="4"/>
  <c r="AK37" i="4" s="1"/>
  <c r="AK29" i="4"/>
  <c r="AR37" i="4"/>
  <c r="AS37" i="4" s="1"/>
  <c r="AS29" i="4"/>
  <c r="G20" i="4"/>
  <c r="BV29" i="4"/>
  <c r="BU37" i="4"/>
  <c r="BV37" i="4" s="1"/>
  <c r="E32" i="4"/>
  <c r="E33" i="4" s="1"/>
  <c r="G14" i="4"/>
  <c r="I28" i="4"/>
  <c r="E29" i="4"/>
  <c r="Y29" i="4"/>
  <c r="X37" i="4"/>
  <c r="Y37" i="4" s="1"/>
  <c r="I13" i="4"/>
  <c r="G13" i="4"/>
  <c r="AF37" i="4"/>
  <c r="AG37" i="4" s="1"/>
  <c r="AG29" i="4"/>
  <c r="I15" i="4"/>
  <c r="G15" i="4"/>
  <c r="C33" i="4"/>
  <c r="BE29" i="4"/>
  <c r="BD37" i="4"/>
  <c r="C29" i="4"/>
  <c r="I16" i="4"/>
  <c r="AZ37" i="4"/>
  <c r="BA37" i="4" s="1"/>
  <c r="BA29" i="4"/>
  <c r="BL37" i="4"/>
  <c r="BM37" i="4" s="1"/>
  <c r="BM29" i="4"/>
  <c r="AN37" i="4"/>
  <c r="AO37" i="4" s="1"/>
  <c r="AO29" i="4"/>
  <c r="AW29" i="4"/>
  <c r="AV37" i="4"/>
  <c r="AW37" i="4" s="1"/>
  <c r="I23" i="4"/>
  <c r="G23" i="4"/>
  <c r="T37" i="4"/>
  <c r="U37" i="4" s="1"/>
  <c r="U29" i="4"/>
  <c r="AB37" i="4"/>
  <c r="AC37" i="4" s="1"/>
  <c r="AC29" i="4"/>
  <c r="Q29" i="4"/>
  <c r="P37" i="4"/>
  <c r="Q37" i="4" s="1"/>
  <c r="I12" i="4"/>
  <c r="I25" i="4"/>
  <c r="G25" i="4"/>
  <c r="G17" i="4"/>
  <c r="I17" i="4"/>
  <c r="L37" i="4"/>
  <c r="M37" i="4" s="1"/>
  <c r="M29" i="4"/>
  <c r="H33" i="4"/>
  <c r="G31" i="4"/>
  <c r="G33" i="4" s="1"/>
  <c r="I31" i="4"/>
  <c r="H29" i="4"/>
  <c r="G11" i="4"/>
  <c r="I11" i="4"/>
  <c r="I21" i="4"/>
  <c r="G21" i="4"/>
  <c r="M33" i="4"/>
  <c r="G12" i="4"/>
  <c r="BP37" i="4"/>
  <c r="BQ37" i="4" s="1"/>
  <c r="BQ29" i="4"/>
  <c r="BH37" i="4"/>
  <c r="BI37" i="4" s="1"/>
  <c r="BI29" i="4"/>
  <c r="BC37" i="4"/>
  <c r="G28" i="4"/>
  <c r="H41" i="5" l="1"/>
  <c r="I33" i="5"/>
  <c r="F39" i="1"/>
  <c r="I38" i="1"/>
  <c r="I30" i="1"/>
  <c r="D39" i="2"/>
  <c r="I31" i="2"/>
  <c r="C41" i="2"/>
  <c r="I35" i="2"/>
  <c r="H39" i="3"/>
  <c r="I31" i="3"/>
  <c r="G35" i="3"/>
  <c r="G39" i="3" s="1"/>
  <c r="I33" i="4"/>
  <c r="C37" i="4"/>
  <c r="C38" i="4" s="1"/>
  <c r="I29" i="4"/>
  <c r="H37" i="4"/>
  <c r="G29" i="4"/>
  <c r="G37" i="4" s="1"/>
  <c r="E37" i="4"/>
  <c r="BE37" i="4"/>
  <c r="H42" i="5" l="1"/>
  <c r="I41" i="5"/>
  <c r="D40" i="2"/>
  <c r="I39" i="2"/>
  <c r="H40" i="3"/>
  <c r="I39" i="3"/>
  <c r="H38" i="4"/>
  <c r="I37" i="4"/>
</calcChain>
</file>

<file path=xl/sharedStrings.xml><?xml version="1.0" encoding="utf-8"?>
<sst xmlns="http://schemas.openxmlformats.org/spreadsheetml/2006/main" count="1122" uniqueCount="398">
  <si>
    <t>тыс.руб.</t>
  </si>
  <si>
    <t>Наименование  муниципальных  образований</t>
  </si>
  <si>
    <t xml:space="preserve">Всего  </t>
  </si>
  <si>
    <t>в  том  числе</t>
  </si>
  <si>
    <t xml:space="preserve">Дотации на выравнивание бюджетной обеспеченности поселений </t>
  </si>
  <si>
    <t>Дотации местным бюджетам на поддержку мер по обеспечению сбалансированности местных бюджетов</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</si>
  <si>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сельских поселений Липецкой области</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</si>
  <si>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городских поселений Липецкой области</t>
  </si>
  <si>
    <t>Первоначально  утвержденный  бюджет</t>
  </si>
  <si>
    <t>Уточненный  годовой  план</t>
  </si>
  <si>
    <t>Исполнено</t>
  </si>
  <si>
    <t>Процент  выполнения  плана</t>
  </si>
  <si>
    <t>Воловский</t>
  </si>
  <si>
    <t>Грязинский</t>
  </si>
  <si>
    <t>Данковский</t>
  </si>
  <si>
    <t>Добринский</t>
  </si>
  <si>
    <t>Добровский</t>
  </si>
  <si>
    <t>Долгоруковский</t>
  </si>
  <si>
    <t>Елецкий</t>
  </si>
  <si>
    <t>Задонский</t>
  </si>
  <si>
    <t>Измалковский</t>
  </si>
  <si>
    <t>Краснинский</t>
  </si>
  <si>
    <t>Лебедянский</t>
  </si>
  <si>
    <t>Лев-Толстовский</t>
  </si>
  <si>
    <t>Липецкий</t>
  </si>
  <si>
    <t>Становлянский</t>
  </si>
  <si>
    <t>Тербунский</t>
  </si>
  <si>
    <t>Усманский</t>
  </si>
  <si>
    <t>Хлевенский</t>
  </si>
  <si>
    <t>Чаплыгинский</t>
  </si>
  <si>
    <t>Итого  по  районам</t>
  </si>
  <si>
    <t>г.  Елец</t>
  </si>
  <si>
    <t>г.  Липецк</t>
  </si>
  <si>
    <t>Итого  по  городам</t>
  </si>
  <si>
    <t>Нераспределенные  средства</t>
  </si>
  <si>
    <t>ВСЕГО</t>
  </si>
  <si>
    <t>Всего</t>
  </si>
  <si>
    <t>Региональный проект "Формирование комфортной городской среды"</t>
  </si>
  <si>
    <t>Предоставление субсидий местным бюджетам на реализацию муниципальных программ, направленных на приобретение автотранспорта для подвоза детей в общеобразовательные организации</t>
  </si>
  <si>
    <t>Предоставление субсидий местным бюджетам на реализацию муниципальных программ, направленных на выполнение требований антитеррористической защищенности образовательных организаций</t>
  </si>
  <si>
    <t>Предоставление субсидий местным бюджетам на реализацию муниципальных программ, направленных на выполнение требований пожарной безопасности образовательных организаций</t>
  </si>
  <si>
    <t>Предоставление субсидий местным бюджетам на реализацию муниципальных программ, направленных на организацию холодного водоснабжения населения и (или) водоотведения в части строительства, реконструкции, (модернизации), приобретения объектов капитального строительства</t>
  </si>
  <si>
    <t>Предоставление субсидий местным бюджетам на реализацию муниципальных программ, направленных на организацию холодного водоснабжения населения и (или) водоотведения в части сохранения и развития имеющегося потенциала мощности централизованных систем</t>
  </si>
  <si>
    <t>Предоставление субсидий местным бюджетам на реализацию муниципальных программ, направленных на реализацию проектов по строительству, реконструкции, модернизации объектов инфраструктуры</t>
  </si>
  <si>
    <t xml:space="preserve">Предоставление субсидии местным бюджетам на реализацию муниципальных программ в части поддержки социально ориентированных некоммерческих организаций </t>
  </si>
  <si>
    <t>Реализация мероприятий федеральной целевой программы «Увековечение памяти погибших при защите Отечества на 2019-2024 годы» (предоставление субсидий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Великой Отечественной войны 1941 - 1945 годов)</t>
  </si>
  <si>
    <t>Предоставление субсидий местным бюджетам на реализацию муниципальных программ в части проведения мероприятий по укреплению единства российской нации и этнокультурному развитию народов России, социальной и культурной адаптации и интеграции мигрантов в общественное пространство Липецкой области</t>
  </si>
  <si>
    <t>Предоставление субсидий местным бюджетам на реализацию муниципальных программ, направленных на совершенствование муниципального управления</t>
  </si>
  <si>
    <t xml:space="preserve">Реализация мероприятий, направленных на формирование современной городской среды </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</si>
  <si>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жилья на сельских территориях, в том числе путем участия в долевом строительстве жилых домов (квартир), участия в строительстве жилого помещения (жилого дома) на основании договора инвестирования, приобретения у юридического лица объекта индивидуального жилищного строительства, введенного в эксплуатацию не позднее чем за 3 года до заключения муниципального контракта на его приобретение, предоставляемого гражданам по договору найма жилого помещения)</t>
  </si>
  <si>
    <t>521 01 04</t>
  </si>
  <si>
    <t>522 09 00</t>
  </si>
  <si>
    <t>521 01 25</t>
  </si>
  <si>
    <t>521 01 21</t>
  </si>
  <si>
    <t>521 01 20</t>
  </si>
  <si>
    <t>521 01 29</t>
  </si>
  <si>
    <t>522 15 00</t>
  </si>
  <si>
    <t>092 34 00</t>
  </si>
  <si>
    <t>521 01 23</t>
  </si>
  <si>
    <t>521 01 32</t>
  </si>
  <si>
    <t>521 01 28</t>
  </si>
  <si>
    <t>Непрограммные расходы областного бюджета</t>
  </si>
  <si>
    <t>Иные непрограммные мероприятия</t>
  </si>
  <si>
    <t xml:space="preserve">Закон  Липецкой  области  от 15 января 2014  года  № 246-ОЗ  "О  наделении  органов  местного  самоуправления  государственными  полномочиями  по  обеспечению  жилыми  помещениями  отдельных  категорий  граждан  в  Липецкой  области" </t>
  </si>
  <si>
    <t>Закон Липецкой области от 2 сентября 2021 года № 578-ОЗ "О наделении органов местного самоуправления отдельными государственными полномочиями по возмещению стоимости услуг, предоставляемых согласно гарантированному перечню услуг по погребению"</t>
  </si>
  <si>
    <t xml:space="preserve">Закон  Липецкой  области  от  27 декабря 2007  года  № 119-ОЗ "О  наделении  органов  местного  самоуправления  отдельными  государственными  полномочиями  в  сфере  образования" </t>
  </si>
  <si>
    <t xml:space="preserve">Закон  Липецкой  области  от  30 декабря 2004  года  № 167-ОЗ  «О  комиссиях  по  делам  несовершеннолетних  и  защите  их  прав  в  Липецкой  области  и  наделении  органов  местного  самоуправления  государственными  полномочиями  по  образованию  и  организации  деятельности  комиссий  по  делам  несовершеннолетних  и  защите  их  прав»  </t>
  </si>
  <si>
    <t>Закон  Липецкой  области  от  27 декабря 2007  года  №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t>
  </si>
  <si>
    <t>Закон  Липецкой  области  от  8  ноября  2012  года  № 88-ОЗ  "О  наделении  органов  местного  самоуправления  отдельными  государственными  полномочиями  в  области  охраны  труда  и  социально-трудовых  отношений"</t>
  </si>
  <si>
    <t xml:space="preserve">Закон  Липецкой  области  от  11  декабря  2013  года  № 217-ОЗ  "О  нормативах  финансирования  муниципальных  дошкольных  образовательных  организаций" </t>
  </si>
  <si>
    <t xml:space="preserve">Закон  Липецкой  области  от  19  августа  2008  года  № 180-ОЗ  "О нормативах финансирования муниципальных общеобразовательных организаций" </t>
  </si>
  <si>
    <t xml:space="preserve">Закон Липецкой области от 18 сентября 2015 года № 440-ОЗ "О наделении органов местного самоуправления государственными полномочиями по организации предоставления образования лицам, осужденным к лишению свободы" </t>
  </si>
  <si>
    <t>Закон  Липецкой  области  от  27  декабря  2007  года  № 119-ОЗ "О  наделении  органов  местного  самоуправления  отдельными  государственными  полномочиями  в  сфере  образования"</t>
  </si>
  <si>
    <t xml:space="preserve">Закон  Липецкой  области  от  30 ноября 2000  года  № 117-ОЗ  «О  наделении  органов  местного  самоуправления  государственными  полномочиями  Липецкой  области  в  сфере  архивного  дела»  </t>
  </si>
  <si>
    <t>Закон  Липецкой  области  от  15 октября 2009  года  № 311-ОЗ  "О  наделении  органов  местного  самоуправления  отдельными  государственными  полномочиями  по  предоставлению  социальной  выплаты  на  приобретение  или  строительство  жилья  по  подпрограмме  "Ипотечное  жилищное  кредитование"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</si>
  <si>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Закон  Липецкой  области  от  15 декабря  2015  года  № 481-ОЗ  "О  наделении  органов  местного  самоуправления  отдельными  государственными  полномочиями  по  организации  мероприятий  при  осуществлении  деятельности  по  обращению  с  животными  без  владельцев"</t>
  </si>
  <si>
    <t>Закон  Липецкой  области  от  4  мая  2000  года  № 88-ОЗ  "Об органах записи   актов  гражданского  состояния  Липецкой  области  и  наделении  органов  местного  самоуправления  государственными  полномочиями  по  образованию  и  деятельности  органов  записи  актов  гражданского  состояния  и  государственной  регистрации  актов  гражданского  состояния"</t>
  </si>
  <si>
    <t>Федеральный  закон  от  20  августа  2004  года  № 113-ФЗ  "О  присяжных  заседателях  федеральных  судов  общей  юрисдикции  в  Российской  Федерации"</t>
  </si>
  <si>
    <t>Закон  Липецкой  области  от  31 декабря 2009  года  № 349-ОЗ  "О  наделении  органов  местного  самоуправления  отдельными  государственными  полномочиями  по  сбору  информации  от  поселений,  входящих  в  муниципальный  район,  необходимой  для  ведения  Регистра  муниципальных  нормативных  правовых  актов  Липецкой  области"</t>
  </si>
  <si>
    <t>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</si>
  <si>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</si>
  <si>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</si>
  <si>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социальные выплаты на питание обучающимся в муниципальных общеобразовательных организациях, в частных общеобразовательных организациях, имеющих государственную аккредитацию</t>
  </si>
  <si>
    <t>обеспечение бесплатным горячим питанием детей участников специальной военной операции, обучающихся по программам основного общего и среднего общего образования</t>
  </si>
  <si>
    <t>обеспечение бесплатного горячего питания обучающихся по образовательным программам начального общего образования</t>
  </si>
  <si>
    <t>предоставление единовременной выплаты детям-сиротам и детям, оставшимся без попечения родителей, а также лицам из числа детей-сирот и детей, оставшихся без попечения родителей, на ремонт жилого помещения</t>
  </si>
  <si>
    <t>предоставление мер социальной поддержки семьям опекунов (попечителей), приемным семьям и семьям усыновителей</t>
  </si>
  <si>
    <t>осуществление деятельности специалистов органов местного самоуправления по опеке и попечительству</t>
  </si>
  <si>
    <t>99 9 00 51180</t>
  </si>
  <si>
    <t>99 9 00 51200</t>
  </si>
  <si>
    <t>99 9 00 85270</t>
  </si>
  <si>
    <t xml:space="preserve"> Наименование  муниципальных  образований</t>
  </si>
  <si>
    <t>непрограммные расходы областного бюджета</t>
  </si>
  <si>
    <t>Иной межбюджетный трансферт на строительство физкультурно-оздоровительного комплекса</t>
  </si>
  <si>
    <t>Ежемесячное денежное вознаграждение за классное руководство педагогическим работникам государственных образовательных организаций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</si>
  <si>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Иные межбюджетные трансферты местным бюджетам на проведение капитального ремонта объектов муниципальных общеобразовательных организаций</t>
  </si>
  <si>
    <t xml:space="preserve">Финансовое обеспечение организации благоустройства территорий муниципальных образований </t>
  </si>
  <si>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</si>
  <si>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99 9 00 55491</t>
  </si>
  <si>
    <t>99 9 00 87100</t>
  </si>
  <si>
    <t>Всего  межбюджетные  трансферты</t>
  </si>
  <si>
    <t>ИТОГО</t>
  </si>
  <si>
    <t>Нераспределенные  средства,  всего</t>
  </si>
  <si>
    <t>дотация</t>
  </si>
  <si>
    <t xml:space="preserve">субсидия  </t>
  </si>
  <si>
    <t>субвенция</t>
  </si>
  <si>
    <t>иные  МБТ</t>
  </si>
  <si>
    <t>Предоставление субсидий бюджетам муниципальных районов, муниципальных и городских округов на реализацию муниципальных программ, направленных на обеспечение условий для развития физической культуры и массового спорта</t>
  </si>
  <si>
    <t>Предоставление субсидии бюджетам муниципальных районов, муниципальных и городских округов на реализацию муниципальных программ, направленных на обеспечение уровня финансирования организаций, входящих в систему спортивной подготовки</t>
  </si>
  <si>
    <t xml:space="preserve">Реализация мероприятий по модернизации школьных систем образования </t>
  </si>
  <si>
    <t>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</si>
  <si>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Предоставление субсидий местным бюджетам на реализацию муниципальных программ, направленных на создание условий для организации досуга и обеспечения услугами организаций культуры жителей муниципальных районов, муниципальных округов, городских округов и поселений в части подготовки кадров учреждений культуры</t>
  </si>
  <si>
    <t>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водоснабжения</t>
  </si>
  <si>
    <t>Предоставление субсидий местным бюджетам на реализацию муниципальных программ, направленных на обеспечение мероприятий в сфере теплоснабжения, источником финансового обеспечения на реализацию которых являются специальные казначейские кредиты, предоставляемые из федерального бюджета</t>
  </si>
  <si>
    <t>Предоставление субсидий местным бюджетам из областного бюджета на реализацию муниципальных программ в части организации благоустройства, ремонта и восстановления (реконструкции) воинских захоронений</t>
  </si>
  <si>
    <t>Закон  Липецкой  области  от  4  февраля  2008  года  № 129-ОЗ  "О  наделении  органов  местного  самоуправления  отдельными  государственными  полномочиями  на  оплату  жилых  помещений  и  коммунальных  услуг  педагогическим,  медицинским  работникам,  работникам  культуры  и  искусства"</t>
  </si>
  <si>
    <t>оплата  жилых  помещений  и  коммунальных  услуг  педагогическим  работникам,  медицинским  работникам  образовательных  организаций</t>
  </si>
  <si>
    <t>оплата  жилых  помещений  и  коммунальных  услуг  работникам  учреждений  культуры  и  искусства</t>
  </si>
  <si>
    <t>Иные межбюджетные трансферты на исполнение обязательств концедента по концессионному соглашению о создании, реконструкции и эксплуатации объектов транспортной инфраструктуры и технологически связанных с ними транспортных средств, обеспечивающих деятельность, связанную с перевозками пассажиров транспортом общего пользования в муниципальном образовании</t>
  </si>
  <si>
    <t xml:space="preserve">Иные межбюджетные трансферты на реализацию инициативных проектов в рамках инициативного бюджетирования </t>
  </si>
  <si>
    <t>Реализация мероприятий, связанных с достижением показателей деятельности органов исполнительной власти Липецкой области (иные межбюджетные трансферты на цели поощрения муниципальных управленческих команд)</t>
  </si>
  <si>
    <t>Иные межбюджетные трансферты в целях поощрения муниципальных образований Липецкой области за лучшие практики деятельности органов местного самоуправления в сфере муниципального управления</t>
  </si>
  <si>
    <t>99 9 00 87120</t>
  </si>
  <si>
    <t>Постановление Правительства Липецкой области от 07.12.2023 года № 687 "Об утверждении государственной программы Липецкой области "Управление государственными финансами и государственным долгом Липецкой области"</t>
  </si>
  <si>
    <t>Непрограммные  расходы  областного  бюджета</t>
  </si>
  <si>
    <t>Комплекс процессных мероприятий "Создание условий для эффективного и ответственного управления государственными и муниципальными финансами, повышения устойчивости бюджетов муниципальных образований"</t>
  </si>
  <si>
    <t xml:space="preserve">Дотации на выравнивание бюджетной обеспеченности муниципальных районов (муниципальных округов, городских округов) </t>
  </si>
  <si>
    <t>Иные дотации местным бюджетам в целях поощрения достижения наилучших значений показателей качества управления финансами и платежеспособности городских округов, муниципальных округов и муниципальных районов Липецкой области</t>
  </si>
  <si>
    <t>Иные дотации местным бюджетам в целях поощрения достижения наилучших значений показателей увеличения налогового потенциала городских округов, муниципальных округов и муниципальных районов Липецкой области</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</si>
  <si>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городских округов, муниципальных округов и муниципальных районов Липецкой области</t>
  </si>
  <si>
    <t xml:space="preserve">Иные дотации местным бюджетам на премирование муниципальных образований - победителей Всероссийского конкурса "Лучшая муниципальная практика" </t>
  </si>
  <si>
    <t>отчет</t>
  </si>
  <si>
    <t>отклонение</t>
  </si>
  <si>
    <t>21 4 03 80010</t>
  </si>
  <si>
    <t>21 4 03 80020</t>
  </si>
  <si>
    <t>21 4 03 80030</t>
  </si>
  <si>
    <t>21 4 03 80040</t>
  </si>
  <si>
    <t>21 4 03 80050</t>
  </si>
  <si>
    <t>21 4 03 80060</t>
  </si>
  <si>
    <t>21 4 03 80070</t>
  </si>
  <si>
    <t>21 4 03 80080</t>
  </si>
  <si>
    <t>99 9 00 53990</t>
  </si>
  <si>
    <t>Постановление Правительства Липецкой области от 28 декабря 2023 года № 811 "Об утверждении государственной программы Липецкой области "Социальная поддержка граждан, реализация семейно-демографической политики Липецкой области"</t>
  </si>
  <si>
    <t>Постановление Правительства Липецкой области от 21.12.2023 года № 740 "Об утверждении государственной программы Липецкой области "Развитие физической культуры и спорта Липецкой области"</t>
  </si>
  <si>
    <t xml:space="preserve">Постановление Правительства Липецкой области от 20.12.2023 года № 725 "Об утверждении государственной программы Липецкой области "Развитие образования Липецкой области" </t>
  </si>
  <si>
    <t>Постановление Правительства Липецкой области от 27.12.2023 года № 794 "Об утверждении государственной программы Липецкой области "Развитие культуры и туризма в Липецкой области"</t>
  </si>
  <si>
    <t>Постановление Правительства Липецкой области от 26.12.2023 года № 770 "Об утверждении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t>
  </si>
  <si>
    <t>Постановление Правительства Липецкой области от 04.12.2023 года № 666 "Об утверждении комплексной государственной программы Липецкой области "Комплексное развитие сельских территорий Липецкой области"</t>
  </si>
  <si>
    <t>Постановление Правительства Липецкой области от 25.12.2023 года № 767 "Об утверждении государственной программы Липецкой области "Развитие транспортной системы Липецкой области"</t>
  </si>
  <si>
    <t>Постановление Правительства Липецкой области от 08.12.2023 года № 702 "Об утверждении государственной программы Липецкой области "Обеспечение жителей Липецкой области качественным жильем, социальной и инженерной инфраструктурой"</t>
  </si>
  <si>
    <t>Постановление Правительства Липецкой области от 21.12.2023 года № 741 "Об утверждении государственной программы Липецкой области "Энергоэффективность, развитие энергетики и повышение надежности энергоснабжения в Липецкой области"</t>
  </si>
  <si>
    <t>Постановление Правительства Липецкой области от 29.12.2023 года № 825 "Об утверждении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t>
  </si>
  <si>
    <t>Постановление Правительства Липецкой области от 26.12.2023 года № 779 "Об утверждении государственной программы Липецкой области "Профилактика терроризма и экстремизма в Липецкой области"</t>
  </si>
  <si>
    <t>Постановление Правительства Липецкой области от 21.12.2023 года № 744 "Об утверждении государственной программы Липецкой области "Развитие малого и среднего предпринимательства Липецкой области"</t>
  </si>
  <si>
    <t>Постановление Правительства Липецкой области от 08.12.2023 года № 701 "Об утверждении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</si>
  <si>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Постановление Правительства Липецкой области от 26.12.2023 года № 781 "Об утверждении государственной программы Липецкой области "Эффективное государственное управление и развитие муниципальной службы Липецкой области"</t>
  </si>
  <si>
    <t>Постановление Правительства Липецкой области от 08.12.2023 года № 700 "Об утверждении государственной программы Липецкой области "Реализация внутренней политики Липецкой области"</t>
  </si>
  <si>
    <t xml:space="preserve">Комплекс процессных мероприятий "Доступная среда" </t>
  </si>
  <si>
    <t xml:space="preserve">Региональный проект "Развитие спортивной инфраструктуры" </t>
  </si>
  <si>
    <t xml:space="preserve">Комплекс процессных мероприятий "Развитие физической культуры, массового спорта и спорта высших достижений" </t>
  </si>
  <si>
    <t xml:space="preserve">Региональный проект "Успех каждого ребенка" </t>
  </si>
  <si>
    <t xml:space="preserve">Комплекс процессных мероприятий "Развитие и совершенствование системы дошкольного, общего и дополнительного образования" </t>
  </si>
  <si>
    <t xml:space="preserve">Комплекс процессных мероприятий "Поддержка профессионального развития педагогического корпуса системы образования" </t>
  </si>
  <si>
    <t xml:space="preserve">Комплекс процессных мероприятий "Развитие культуры в Липецкой области" </t>
  </si>
  <si>
    <t>Региональный проект "Развитие и модернизация коммунальной инфраструктуры Липецкой области"</t>
  </si>
  <si>
    <t>Комплекс процессных мероприятий "Улучшение качества жилищного фонда, развитие и модернизация коммунальной инфраструктуры Липецкой области"</t>
  </si>
  <si>
    <t>Региональный проект "Развитие жилищного строительства на сельских территориях и повышение уровня благоустройства домовладений"</t>
  </si>
  <si>
    <t xml:space="preserve">Региональный проект "Благоустройство сельских территорий" </t>
  </si>
  <si>
    <t xml:space="preserve">Региональный проект "Региональный проект "Развитие транспортной инфраструктуры на сельских территориях"" </t>
  </si>
  <si>
    <t>Региональный проект "Современный облик сельских территорий"</t>
  </si>
  <si>
    <t xml:space="preserve">Региональный проект "Региональная и местная дорожная сеть" </t>
  </si>
  <si>
    <t xml:space="preserve">Регионального проекта "Развитие общественного транспорта" </t>
  </si>
  <si>
    <t xml:space="preserve">Ведомственный проект "Развитие и увеличение пропускной способности автомобильных дорог общего пользования и искусственных сооружений на них" </t>
  </si>
  <si>
    <t xml:space="preserve">Комплекс процессных мероприятий "Приведение автомобильных дорог общего пользования и мостовых сооружений в нормативное транспортно-эксплуатационное состояние и обеспечение сохранности существующей сети дорог" </t>
  </si>
  <si>
    <t xml:space="preserve">Региональный проект "Жилье" </t>
  </si>
  <si>
    <t xml:space="preserve">Ведомственный проект "Стимулирование жилищного и социального строительства в Липецкой области" </t>
  </si>
  <si>
    <t xml:space="preserve">Комплекс процессных мероприятий «Энергоэффективность, развитие энергетики и повышение надежности энергоснабжения» </t>
  </si>
  <si>
    <t>Ведомственный проект «Создание условий для развития деятельности по сбору, обработке, утилизации, обезвреживанию и захоронению отходов на территории Липецкой области»</t>
  </si>
  <si>
    <t>Комплекс процессных мероприятий "Профилактика терроризма и экстремизма, минимизация и ликвидация последствий их проявлений на территории Липецкой области"</t>
  </si>
  <si>
    <t xml:space="preserve">Комплекс процессных мероприятий "Создание условий для повышения конкурентоспособности субъектов малого и среднего предпринимательства региона" </t>
  </si>
  <si>
    <t xml:space="preserve">Региональный проект "Вовлечение в оборот и комплексная мелиорация земель сельскохозяйственного назначения" </t>
  </si>
  <si>
    <t>Комплекс процессных мероприятий "Повышение эффективности оказания государственных (муниципальных) услуг, исполнения государственных функций"</t>
  </si>
  <si>
    <t>Комплекс процессных мероприятий "Совершенствование государственной гражданской и муниципальной службы Липецкой области"</t>
  </si>
  <si>
    <t xml:space="preserve">Комплекс процессных мероприятий "Общественные организации и гражданское общество" </t>
  </si>
  <si>
    <t>Комплекс процессных мероприятий "Патриотическое воспитание населения и допризывная подготовка"</t>
  </si>
  <si>
    <t xml:space="preserve">Комплекс процессных мероприятий "Укрепление гражданского единства, сохранение российской нации, гармонизация межнациональных (межэтнических) отношений, обеспечения межнационального мира" </t>
  </si>
  <si>
    <t xml:space="preserve">Реализация мероприятий, направленных на закупку и монтаж оборудования для создания "умных" спортивных площадок </t>
  </si>
  <si>
    <t>Предоставление субсидий местным бюджетам на реализацию муниципальных программ, направленных на выполнение мероприятий по благоустройству и созданию спортивной (игровой) инфраструктуры на прилегающих территориях к зданиям капитально отремонтированных общеобразовательных учреждений</t>
  </si>
  <si>
    <t xml:space="preserve">Реализация мероприятий по модернизации школьных систем образования в целях достижения значений базового результата проекта </t>
  </si>
  <si>
    <t xml:space="preserve">Предоставление субсидий местным бюджетам на реализацию муниципальных программ, направленных на дополнительное профессиональное образование педагогических работников муниципальных образовательных организаций </t>
  </si>
  <si>
    <t>Создание модельных муниципальных библиотек</t>
  </si>
  <si>
    <t>Предоставление субсидий местным бюджетам на реализацию муниципальных программ, направленных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</si>
  <si>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Поддержка отрасли культуры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городских округов и поселений)</t>
  </si>
  <si>
    <t xml:space="preserve">Реализация мероприятий, направленных на формирование современной городской среды в целях достижения значений базового результата регионального проекта (предоставление субсидий местным бюджетам на реализацию муниципальных программ, направленных на организацию благоустройства территорий поселений, муниципальных и городских округов) </t>
  </si>
  <si>
    <t>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теплоснабжения за счет средств публично-правовой компании "Фонд развития территорий"</t>
  </si>
  <si>
    <t xml:space="preserve">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водоснабжения за счет средств публично-правовой компании "Фонд развития территорий"  </t>
  </si>
  <si>
    <t>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теплоснабжения</t>
  </si>
  <si>
    <t xml:space="preserve">Предоставление субсидий местным бюджетам на реализацию муниципальных программ, направленных на обеспечение мероприятий в сфере водоснабжения и водоотведения, источником финансового обеспечения на реализацию которых являются специальные казначейские кредиты, предоставляемые из федерального бюджета </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</si>
  <si>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реализацию проектов по благоустройству общественных пространств на сельских территориях)</t>
  </si>
  <si>
    <t>Развитие транспортной инфраструктуры на сельских территориях (предоставление субсидий местным бюджетам на реализацию муниципальных программ, направленных на развитие транспортной инфраструктуры на сельских территориях)</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</si>
  <si>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t>
  </si>
  <si>
    <t xml:space="preserve">Финансовое обеспечение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t>
  </si>
  <si>
    <t xml:space="preserve">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строительства (реконструкции) автомобильных дорог, в том числе  дорог с твердым покрытием до сельских населенных пунктов, не имеющих круглогодичной связи с сетью автомобильных дорог общего пользования, и проектирования искусственных сооружений на них </t>
  </si>
  <si>
    <t>Предоставление субсидий местным бюджетам на реализацию муниципальных программ, направленных на обеспечение дорожной деятельности в части капитального ремонта и ремонта автомобильных дорог общего пользования местного значения</t>
  </si>
  <si>
    <t xml:space="preserve">Предоставление субсидий местным бюджетам на реализацию муниципальных программ, направленных на обеспечение дорожной деятельности в части содержания автомобильных дорог общего пользования местного значения населенных пунктов  </t>
  </si>
  <si>
    <t>Стимулирование программ развития жилищного строительства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водоснабжения и (или) водоотведения в целях реализации проектов по развитию территорий)</t>
  </si>
  <si>
    <t>Стимулирование программ развития жилищного строительства (на цели строительства (реконструкции) объектов транспортной инфраструктуры в целях реализации проектов по развитию территорий)</t>
  </si>
  <si>
    <t>Стимулирование программ развития жилищного строительства (в части строительства (реконструкции) объектов теплоснабжения в целях реализации проектов по развитию территорий)</t>
  </si>
  <si>
    <t>Предоставление субсидий местным бюджетам на реализацию муниципальных программ, направленных на осуществление капитального ремонта и бюджетных инвестиций в объекты муниципальной собственности</t>
  </si>
  <si>
    <t>Предоставление субсидий местным бюджетам на реализацию муниципальных программ в области энергосбережения и повышения энергетической эффективности</t>
  </si>
  <si>
    <t>Предоставление субсидий местным бюджетам на реализацию муниципальных программ, содержащих мероприятия по модернизации объектов электросетевого комплекса, предназначенного для энергоснабжения потребителей, расположенных на территориях садоводческих некоммерческих товариществ</t>
  </si>
  <si>
    <t xml:space="preserve">Предоставление субсидий местным бюджетам на реализацию муниципальных программ, направленных на разработку проектов по рекультивации земель (разработка проектно-сметной документации и прохождение ее государственной экологической экспертизы в соответствии с требованиями действующего законодательства Российской Федерации), на рекультивацию земель, находящихся в муниципальной собственности, нарушенных при складировании и захоронении отходов производства и потребления </t>
  </si>
  <si>
    <t>Предоставление субсидий местным бюджетам на реализацию муниципальных программ, направленных на создание мест (площадок) накопления твердых коммунальных отходов, а также на приобретение, размещение контейнеров, бункеров</t>
  </si>
  <si>
    <t xml:space="preserve">Предоставление субсидий местным бюджетам на реализацию муниципальных программ, направленных на создание условий для обеспечения услугами торговли муниципального округа, поселений, входящих в состав муниципального района </t>
  </si>
  <si>
    <t xml:space="preserve">Проведение комплексных кадастровых работ </t>
  </si>
  <si>
    <t>01 4 05 86130</t>
  </si>
  <si>
    <t>01 4 05 86310</t>
  </si>
  <si>
    <t>03 2 01 R7530</t>
  </si>
  <si>
    <t>03 4 01 86440</t>
  </si>
  <si>
    <t>03 4 01 86820</t>
  </si>
  <si>
    <t>04 1 E2 50980</t>
  </si>
  <si>
    <t>04 4 02 86560</t>
  </si>
  <si>
    <t>04 4 02 86880</t>
  </si>
  <si>
    <t>04 4 04 86910</t>
  </si>
  <si>
    <t>05 4 02 R4660</t>
  </si>
  <si>
    <t>05 4 02 R5191</t>
  </si>
  <si>
    <t>06 2 01 09506</t>
  </si>
  <si>
    <t>06 2 01 09507</t>
  </si>
  <si>
    <t>06 2 01 09606</t>
  </si>
  <si>
    <t>06 2 01 09607</t>
  </si>
  <si>
    <t>06 2 01 86120</t>
  </si>
  <si>
    <t>06 2 01 86390</t>
  </si>
  <si>
    <t>06 2 01 97010</t>
  </si>
  <si>
    <t>06 2 01 97020</t>
  </si>
  <si>
    <t>06 4 01 86490</t>
  </si>
  <si>
    <t>07 2 01 R5762</t>
  </si>
  <si>
    <t>07 2 01 R5764</t>
  </si>
  <si>
    <t>07 2 02 R5763</t>
  </si>
  <si>
    <t>07 2 03 R3722</t>
  </si>
  <si>
    <t>07 2 04 R5766</t>
  </si>
  <si>
    <t>09 3 01 86010</t>
  </si>
  <si>
    <t>10 4 01 86080</t>
  </si>
  <si>
    <t>10 4 01 86180</t>
  </si>
  <si>
    <t>11 3 02 86210</t>
  </si>
  <si>
    <t>11 3 02 86380</t>
  </si>
  <si>
    <t>14 4 01 86160</t>
  </si>
  <si>
    <t>15 4 01 86060</t>
  </si>
  <si>
    <t>19 4 01 86470</t>
  </si>
  <si>
    <t>19 4 01 R5110</t>
  </si>
  <si>
    <t>19 4 02 86790</t>
  </si>
  <si>
    <t>20 4 01 86670</t>
  </si>
  <si>
    <t>20 4 02 86650</t>
  </si>
  <si>
    <t>20 4 02 R2991</t>
  </si>
  <si>
    <t>20 4 03 86630</t>
  </si>
  <si>
    <t>Постановление Правительства Липецкой области от 20.12.2023 года № 725 "Об утверждении государственной программы Липецкой области "Развитие образования Липецкой области"</t>
  </si>
  <si>
    <t>Постановление Правительства Липецкой области от 21.12.2023 года № 742 "Об утверждении государственной программы Липецкой области "Обеспечение общественной безопасности населения и территории Липецкой области"</t>
  </si>
  <si>
    <t>Постановление Правительства Липецкой области от 26.12.2023 года № 786 "Об утверждении государственной программы Липецкой области "Развитие рынка труда и содействие занятости населения в Липецкой области"</t>
  </si>
  <si>
    <t>Комплекс процессных мероприятий "Совершенствование системы социальной поддержки граждан"</t>
  </si>
  <si>
    <t>Комплекс процессных мероприятий "Совершенствование социальной поддержки семьи и детей"</t>
  </si>
  <si>
    <t>Комплекс процессных мероприятий "Обеспечение жилыми помещениями детей-сирот, детей, оставшихся без попечения родителей, и лиц из их числа"</t>
  </si>
  <si>
    <t>Комплекс процессных мероприятий "Обеспечение деятельности органов записи актов гражданского состояния, органов в сфере архивного дела и подведомственных учреждений"</t>
  </si>
  <si>
    <t>Комплекс процессных мероприятий "Оказание государственной поддержки в рамках приобретения (строительства) жилья"</t>
  </si>
  <si>
    <t>Комплекс процессных мероприятий "Профилактика правонарушений в Липецкой области"</t>
  </si>
  <si>
    <t>Комплекс процессных мероприятий «Обеспечение эпизоотического и ветеринарно-санитарного благополучия на территории Липецкой области»</t>
  </si>
  <si>
    <t>Комплекс процессных мероприятий "Улучшение условий и охраны труда"</t>
  </si>
  <si>
    <t>Закон  Липецкой  области  от  31  августа  2004  года  № 120-ОЗ  "О  наделении  органов  местного  самоуправления  отдельными  государственными  полномочиями  в  сфере  деятельности  административных  комиссий  и  производства  по  делам  об  административных  правонарушениях"</t>
  </si>
  <si>
    <t>Закон Липецкой области от 2 мая 2023 года № 329-ОЗ "О наделении органов местного самоуправления отдельными государственными полномочиями Липецкой области по организации проведения мероприятий по предупреждению и ликвидации болезней животных, их лечению, защите населения от болезней, общих для человека и животных"</t>
  </si>
  <si>
    <t xml:space="preserve">Постановление  Правительства  Российский  Федерации  от  29 апреля 2006  года  № 258  "О субвенциях на осуществление полномочий по первичному воинскому учету органами местного самоуправления поселений, муниципальных и городских округов" </t>
  </si>
  <si>
    <t>01 4 01 51340</t>
  </si>
  <si>
    <t>01 4 01 51350</t>
  </si>
  <si>
    <t>01 4 01 51760</t>
  </si>
  <si>
    <t>01 4 01 85190</t>
  </si>
  <si>
    <t>01 4 01 85251</t>
  </si>
  <si>
    <t>01 4 01 85252</t>
  </si>
  <si>
    <t>01 4 03 85080</t>
  </si>
  <si>
    <t>01 4 03 85130</t>
  </si>
  <si>
    <t xml:space="preserve">01 4 03 85460 </t>
  </si>
  <si>
    <t>01 4 03 R3040</t>
  </si>
  <si>
    <t>01 4 03 85430</t>
  </si>
  <si>
    <t>01 4 03 85440</t>
  </si>
  <si>
    <t>01 4 04 85450</t>
  </si>
  <si>
    <t>04 4 02 85090</t>
  </si>
  <si>
    <t>04 4 02 85160</t>
  </si>
  <si>
    <t>04 4 02 85350</t>
  </si>
  <si>
    <t>04 4 02 85420</t>
  </si>
  <si>
    <t>05 4 04 59300,  05 4 04 85020</t>
  </si>
  <si>
    <t>05 4 04 85060</t>
  </si>
  <si>
    <t>09 4 01 85010</t>
  </si>
  <si>
    <t>13 4 01 85070</t>
  </si>
  <si>
    <t>17 4 03 85170</t>
  </si>
  <si>
    <t>17 4 03 85210</t>
  </si>
  <si>
    <t>18 4 03 85340</t>
  </si>
  <si>
    <t>Региональный проект "Развитие спортивной инфраструктуры"</t>
  </si>
  <si>
    <t>Региональный проект «Формирование комфортной городской среды»</t>
  </si>
  <si>
    <t>Комплекс процессных мероприятий «Формирование современной городской среды»</t>
  </si>
  <si>
    <t>Комплекс процессных мероприятий «Организация и развитие транспортного обслуживания населения Липецкой области»</t>
  </si>
  <si>
    <t>Ведомственный проект "Развитие механизма инициативного бюджетирования"</t>
  </si>
  <si>
    <t>Иные  непрограммные  мероприятия</t>
  </si>
  <si>
    <t xml:space="preserve">Ежемесячное денежное вознаграждение советникам директоров по воспитанию и взаимодействию с детскими общественными объединениями областных государственных общеобразовательных организаций, областных профессиональных образовательных организаций, муниципальных общеобразовательных организаций </t>
  </si>
  <si>
    <t xml:space="preserve">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в целях достижения значений базового результата регионального проекта </t>
  </si>
  <si>
    <t xml:space="preserve">Иные межбюджетные трансферты на финансовое обеспечение затрат, связанных с приобретением подвижного состава пассажирского транспорта общего пользования за счет средств специального казначейского кредита </t>
  </si>
  <si>
    <t>Иные межбюджетные трансферты местным бюджетам на проведение капитального ремонта объектов социальной сферы муниципальных образований</t>
  </si>
  <si>
    <t xml:space="preserve">Реализация программы комплексного развития молодежной политики "Регион для молодых" в Липецкой области  </t>
  </si>
  <si>
    <t>Иные межбюджетные трансферты на поощрение муниципальных управленческих команд за достижение отдельных показателей деятельности органов местного самоуправления муниципальных районов, муниципальных округов и городских округов Липецкой области в сфере экономики</t>
  </si>
  <si>
    <t>03 2 01 87090</t>
  </si>
  <si>
    <t>06 4 03 87070</t>
  </si>
  <si>
    <t>08 4 02 87110</t>
  </si>
  <si>
    <t>08 4 02 97060</t>
  </si>
  <si>
    <t>09 3 01 87130</t>
  </si>
  <si>
    <t>21 3 01 80090</t>
  </si>
  <si>
    <t>СВЕДЕНИЯ  О  ПЕРЕЧИСЛЕНИИ  ИНЫХ  МЕЖБЮДЖЕТНЫХ  ТРАНСФЕРТОВ  В  2025  ГОДУ</t>
  </si>
  <si>
    <t xml:space="preserve">Региональный проект "Все лучшее детям" </t>
  </si>
  <si>
    <t>Региональный проект "Педагоги и наставники"</t>
  </si>
  <si>
    <t>Региональный проект "Создание условий для обучения, отдыха и оздоровления детей и молодежи"</t>
  </si>
  <si>
    <t>Региональный проект "Россия-страна возможностей"</t>
  </si>
  <si>
    <t xml:space="preserve">Иные межбюджетные трансферты местным бюджетам на оснащение предметных кабинетов муниципальных общеобразовательных организаций оборудованием, средствами обучения и воспитания </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</si>
  <si>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</si>
  <si>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04 1 Ю4 85590</t>
  </si>
  <si>
    <t>04 1 Ю6 50500</t>
  </si>
  <si>
    <t>04 1 Ю6 51790</t>
  </si>
  <si>
    <t xml:space="preserve">04 1 Ю6 53030 </t>
  </si>
  <si>
    <t>04 2 03 87080</t>
  </si>
  <si>
    <t>06 1 И4 А4240</t>
  </si>
  <si>
    <t>20 1 Ю1 51160</t>
  </si>
  <si>
    <t>СВЕДЕНИЯ  О  ПЕРЕЧИСЛЕНИИ  СУБВЕНЦИИ  ИЗ  ОБЛАСТНОГО  БЮДЖЕТА  В  2025  ГОДУ</t>
  </si>
  <si>
    <t>компенсация затрат родителей (законных представителей) детей-инвалидов на организацию обучения по основным общеобразовательным программам на дому</t>
  </si>
  <si>
    <t>СВЕДЕНИЯ  О  ПЕРЕЧИСЛЕНИИ  СУБСИДИИ  ИЗ ОБЛАСТНОГО  БЮДЖЕТА  В  2025  ГОДУ</t>
  </si>
  <si>
    <t>Региональный проект "Поддержка семьи"</t>
  </si>
  <si>
    <t>Региональный проект "Все  лучшее  детям"</t>
  </si>
  <si>
    <t xml:space="preserve">Региональный проект "Семейные ценности и инфраструктура культуры" </t>
  </si>
  <si>
    <t>Региональный проект "Модернизация коммунальной инфраструктуры"</t>
  </si>
  <si>
    <t>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t>
  </si>
  <si>
    <t>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 в целях, в целях достижения значений базового результата федерального проекта</t>
  </si>
  <si>
    <t>Предоставление субсидии бюджетам муниципальных образований на реализацию муниципальных программ, содержащих мероприятия по созданию в общеобразовательных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и оснащение общеобразовательных организаций специальным, в том числе учебным, реабилитационным, компьютерным, оборудованием и автотранспортом</t>
  </si>
  <si>
    <t>Предоставление субсидий местным бюджетам на реализацию муниципальных программ, содержащих мероприятия по созданию условий для инклюзивного образования детей-инвалидов в дошкольных образовательных организациях</t>
  </si>
  <si>
    <t>Реализация мероприятий, направленных на закупку и монтаж оборудования для создания модульных спортивных сооружений</t>
  </si>
  <si>
    <t xml:space="preserve">Реализация мероприятий, направленных на оснащение объектов спортивной инфраструктуры спортивно-технологическим оборудованием </t>
  </si>
  <si>
    <t>Предоставление субсидий местным бюджетам на реализацию муниципальных программ, направленных на оснащение средствами обучения и воспитания, необходимыми для реализации образовательных программ начального общего, основного общего и среднего общего образования, соответствующими современным условиям обучения, новых мест, созданных в общеобразовательных организациях</t>
  </si>
  <si>
    <t>Модернизация инфраструктуры общего образования</t>
  </si>
  <si>
    <t>Реализация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t>
  </si>
  <si>
    <t>Реализация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 в целях достижения значений базового результата</t>
  </si>
  <si>
    <t>Модернизация региональных и муниципальных библиотек</t>
  </si>
  <si>
    <t>Развитие сети учреждений культурно-досугового типа</t>
  </si>
  <si>
    <t>Государственная поддержка отрасли культуры (предоставление субсидий местным бюджетам на реализацию муниципальных программ, направленных на оснащение музыкальными инструментами, оборудованием и учебными материалами детских школ искусств)</t>
  </si>
  <si>
    <t>Оснащение региональных и муниципальных театров, находящихся в городах с численностью населения более 300 тысяч человек</t>
  </si>
  <si>
    <t>Создание школ креативных индустрий (предоставление субсидий местным бюджетам на реализацию муниципальных программ, направленных на создание школ креативных индустрий)</t>
  </si>
  <si>
    <t>Реализация мероприятий по модернизации коммунальной инфраструктуры</t>
  </si>
  <si>
    <t>Предоставление субсидий местным бюджетам на реализацию муниципальных программ, направленных на организацию холодного водоснабжения населения и (или) водоотведения в части строительства, реконструкции, (модернизации), приобретения объектов капитального строительства, за счет средств, высвобождаемых в результате списания задолженности по бюджетным кредитам</t>
  </si>
  <si>
    <t xml:space="preserve">Предоставление субсидий местным бюджетам на реализацию муниципальных программ, направленных на обеспечение мероприятий в сфере теплоснабжения, за счет средств, высвобождаемых в результате списания задолженности по бюджетным кредитам </t>
  </si>
  <si>
    <t>Предоставление субсидий местным бюджетам на реализацию муниципальных программ, направленных на реализацию инфраструктурных проектов (мероприятий) в сфере водоснабжения и водоотведения, источником финансового обеспечения которых являются казначейские инфраструктурные кредиты, предоставляемые из федерального бюджета</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</si>
  <si>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жилья, предоставляемого гражданам Российской Федерации, проживающим на сельских территориях, территориях опорных населенных пунктов и прилегающих территориях, по договору найма жилого помещения)</t>
  </si>
  <si>
    <t xml:space="preserve">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в рамках реализации национального проекта "Инфраструктура для жизни" </t>
  </si>
  <si>
    <t>Финансовое обеспечение дорожной деятельности в рамках реализации национального проекта "Инфраструктура для жизни" в рамках достижения базового результата (предоставление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рамках регионального проекта "Региональная и местная дорожная сеть" (на сети автомобильных дорог Липецкой агломерации))</t>
  </si>
  <si>
    <t xml:space="preserve">Предоставление субсидий местным бюджетам на реализацию муниципальных программ, направленных на подготовку проектов межевания земельных участков и на проведение кадастровых работ (проведение кадастровых работ) </t>
  </si>
  <si>
    <t xml:space="preserve">Предоставление субсидий местным бюджетам на реализацию муниципальных программ, направленных на подготовку проектов межевания земельных участков и на проведение кадастровых работ (подготовка проектов межевания земельных участков) </t>
  </si>
  <si>
    <t xml:space="preserve">Предоставление субсидий местным бюджетам на реализацию мероприятий, направленных на проведение комплексных кадастровых работ без условий софинансирования с федеральным бюджетом </t>
  </si>
  <si>
    <t xml:space="preserve">Предоставление субсидий местным бюджетам из областного бюджета на реализацию муниципальных программ в части организации благоустройства, ремонта и восстановления (реконструкции) памятников, монументов, обелисков и иных объектов, увековечивающих память о событиях, об участниках, о ветеранах и жертвах Великой Отечественной войны 1941-1945 годов  </t>
  </si>
  <si>
    <t>01 1 Я1 53150</t>
  </si>
  <si>
    <t>01 1 Я1 A3150</t>
  </si>
  <si>
    <t>03 2 01 R1440</t>
  </si>
  <si>
    <t>03 2 01 R2280</t>
  </si>
  <si>
    <t>04 1 Ю4 57500</t>
  </si>
  <si>
    <t>04 1 Ю4 А7500</t>
  </si>
  <si>
    <t>04 2 03 86890</t>
  </si>
  <si>
    <t>04 2 03 86920</t>
  </si>
  <si>
    <t>04 2 03 R2390</t>
  </si>
  <si>
    <t>04 2 03 R4940</t>
  </si>
  <si>
    <t>04 2 03 A4940</t>
  </si>
  <si>
    <t>05 1 Я5 53480</t>
  </si>
  <si>
    <t>05 1 Я5 54540</t>
  </si>
  <si>
    <t>05 1 Я5 55130</t>
  </si>
  <si>
    <t>05 1 Я5 55195</t>
  </si>
  <si>
    <t>05 1 Я5 55840</t>
  </si>
  <si>
    <t>05 4 02 86280</t>
  </si>
  <si>
    <t>05 4 02 R3530</t>
  </si>
  <si>
    <t>06 1 И3 51540</t>
  </si>
  <si>
    <t>06 1 И4 54240</t>
  </si>
  <si>
    <t>06 1 И4 55550</t>
  </si>
  <si>
    <t>06 1 И4 А5551</t>
  </si>
  <si>
    <t>06 2 01 P6390</t>
  </si>
  <si>
    <t>06 2 01 Р6590</t>
  </si>
  <si>
    <t>06 2 01 97600</t>
  </si>
  <si>
    <t>08 1 И6 54010</t>
  </si>
  <si>
    <t>08 1 И8 54470</t>
  </si>
  <si>
    <t>08 1 И8 А4474</t>
  </si>
  <si>
    <t>08 3 01 9Д110</t>
  </si>
  <si>
    <t>08 4 01 9Д120</t>
  </si>
  <si>
    <t>08 4 01 9Д130</t>
  </si>
  <si>
    <t>17 2 05 R5991</t>
  </si>
  <si>
    <t>17 2 05 R5992</t>
  </si>
  <si>
    <t>20 4 02 86930</t>
  </si>
  <si>
    <t>09 1 И2 50212</t>
  </si>
  <si>
    <t>09 1 И2 50213</t>
  </si>
  <si>
    <t>09 1 И2 50214</t>
  </si>
  <si>
    <t>СВЕДЕНИЯ  О  ПЕРЕЧИСЛЕНИИ  ДОТАЦИИ  ИЗ ОБЛАСТНОГО  БЮДЖЕТА  В  2025  ГОДУ</t>
  </si>
  <si>
    <t>СВЕДЕНИЯ  О  ПЕРЕЧИСЛЕНИИ  МЕЖБЮДЖЕТНЫХ  ТРАНСФЕРТОВ  ИЗ ОБЛАСТНОГО  БЮДЖЕТА  В  2025  ГОДУ</t>
  </si>
  <si>
    <t>Первоначально  утвержденный  план Законом Липецкой области от 19.12.2024г № 580-ОЗ "Об областном бюджете на 2025 год и на плановый период 2026 и 2027 годов"</t>
  </si>
  <si>
    <t>Уточненный  годовой  план (Отчет об исполнении бюджета по форме 0503317)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</si>
</sst>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р_._-;\-* #,##0.00_р_._-;_-* &quot;-&quot;??_р_._-;_-@_-"/>
    <numFmt numFmtId="165" formatCode="_-* #,##0.0_р_._-;\-* #,##0.0_р_._-;_-* &quot;-&quot;??_р_._-;_-@_-"/>
    <numFmt numFmtId="166" formatCode="_-* #,##0_р_._-;\-* #,##0_р_._-;_-* &quot;-&quot;_р_._-;_-@_-"/>
    <numFmt numFmtId="167" formatCode="_-* #,##0_р_._-;\-* #,##0_р_._-;_-* &quot;-&quot;??_р_._-;_-@_-"/>
    <numFmt numFmtId="168" formatCode="_-* #,##0.0\ _₽_-;\-* #,##0.0\ _₽_-;_-* &quot;-&quot;?\ _₽_-;_-@_-"/>
  </numFmts>
  <fonts count="20" x14ac:knownFonts="1">
    <font>
      <sz val="10"/>
      <name val="Arial Cyr"/>
      <charset val="204"/>
    </font>
    <font>
      <sz val="10"/>
      <name val="Arial Cyr"/>
      <charset val="204"/>
    </font>
    <font>
      <b/>
      <sz val="11"/>
      <name val="Arial Cyr"/>
      <family val="2"/>
      <charset val="204"/>
    </font>
    <font>
      <b/>
      <sz val="14"/>
      <name val="Arial Cyr"/>
      <family val="2"/>
      <charset val="204"/>
    </font>
    <font>
      <b/>
      <sz val="12"/>
      <name val="Arial Cyr"/>
      <family val="2"/>
      <charset val="204"/>
    </font>
    <font>
      <sz val="11"/>
      <name val="Arial CYR"/>
      <family val="2"/>
      <charset val="204"/>
    </font>
    <font>
      <sz val="12"/>
      <name val="Arial Cyr"/>
      <family val="2"/>
      <charset val="204"/>
    </font>
    <font>
      <b/>
      <sz val="12"/>
      <name val="Arial Cyr"/>
      <charset val="204"/>
    </font>
    <font>
      <b/>
      <sz val="13"/>
      <name val="Arial Cyr"/>
      <family val="2"/>
      <charset val="204"/>
    </font>
    <font>
      <sz val="13"/>
      <name val="Arial Cyr"/>
      <charset val="204"/>
    </font>
    <font>
      <b/>
      <sz val="13"/>
      <name val="Arial Cyr"/>
      <charset val="204"/>
    </font>
    <font>
      <sz val="12"/>
      <name val="Arial Cyr"/>
      <charset val="204"/>
    </font>
    <font>
      <b/>
      <sz val="12"/>
      <name val="Arial"/>
      <family val="2"/>
      <charset val="204"/>
    </font>
    <font>
      <sz val="13"/>
      <name val="Arial Cyr"/>
      <family val="2"/>
      <charset val="204"/>
    </font>
    <font>
      <sz val="12"/>
      <name val="Times New Roman"/>
      <family val="1"/>
    </font>
    <font>
      <sz val="12"/>
      <name val="Helv"/>
    </font>
    <font>
      <sz val="10"/>
      <name val="Arial Cyr"/>
      <family val="2"/>
      <charset val="204"/>
    </font>
    <font>
      <b/>
      <sz val="10"/>
      <name val="Arial Cyr"/>
      <family val="2"/>
      <charset val="204"/>
    </font>
    <font>
      <b/>
      <sz val="14"/>
      <name val="Arial Cyr"/>
      <charset val="204"/>
    </font>
    <font>
      <b/>
      <sz val="13"/>
      <name val="Arial"/>
      <family val="2"/>
      <charset val="204"/>
    </font>
  </fonts>
  <fills count="6">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indexed="11"/>
        <bgColor indexed="64"/>
      </patternFill>
    </fill>
    <fill>
      <patternFill patternType="solid">
        <fgColor theme="8" tint="0.59999389629810485"/>
        <bgColor indexed="64"/>
      </patternFill>
    </fill>
  </fills>
  <borders count="33">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164"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cellStyleXfs>
  <cellXfs count="492">
    <xf numFmtId="0" fontId="0" fillId="0" borderId="0" xfId="0"/>
    <xf numFmtId="0" fontId="2" fillId="0" borderId="0" xfId="0" applyFont="1"/>
    <xf numFmtId="0" fontId="3" fillId="0" borderId="0" xfId="0" applyFont="1" applyAlignment="1">
      <alignment horizontal="center"/>
    </xf>
    <xf numFmtId="0" fontId="5" fillId="0" borderId="0" xfId="0" applyFont="1"/>
    <xf numFmtId="0" fontId="6" fillId="0" borderId="0" xfId="0" applyFont="1"/>
    <xf numFmtId="0" fontId="4" fillId="0" borderId="0" xfId="0" applyFont="1" applyAlignment="1">
      <alignment horizontal="center"/>
    </xf>
    <xf numFmtId="0" fontId="3" fillId="0" borderId="0" xfId="0" applyFont="1" applyAlignment="1">
      <alignment horizontal="left"/>
    </xf>
    <xf numFmtId="0" fontId="4" fillId="0" borderId="15" xfId="0" applyFont="1" applyBorder="1" applyAlignment="1">
      <alignment horizontal="center" vertical="center" wrapText="1"/>
    </xf>
    <xf numFmtId="0" fontId="9" fillId="2" borderId="14" xfId="0" applyFont="1" applyFill="1" applyBorder="1"/>
    <xf numFmtId="0" fontId="9" fillId="0" borderId="0" xfId="0" applyFont="1"/>
    <xf numFmtId="165" fontId="8" fillId="0" borderId="17" xfId="1" applyNumberFormat="1" applyFont="1" applyBorder="1"/>
    <xf numFmtId="0" fontId="4" fillId="0" borderId="21" xfId="0" applyFont="1" applyBorder="1"/>
    <xf numFmtId="165" fontId="8" fillId="0" borderId="8" xfId="1" applyNumberFormat="1" applyFont="1" applyBorder="1"/>
    <xf numFmtId="165" fontId="8" fillId="0" borderId="15" xfId="1" applyNumberFormat="1" applyFont="1" applyBorder="1" applyAlignment="1">
      <alignment horizontal="center"/>
    </xf>
    <xf numFmtId="165" fontId="8" fillId="0" borderId="5" xfId="1" applyNumberFormat="1" applyFont="1" applyBorder="1" applyAlignment="1">
      <alignment horizontal="center"/>
    </xf>
    <xf numFmtId="165" fontId="8" fillId="0" borderId="15" xfId="1" applyNumberFormat="1" applyFont="1" applyBorder="1"/>
    <xf numFmtId="165" fontId="8" fillId="0" borderId="1" xfId="1" applyNumberFormat="1" applyFont="1" applyBorder="1"/>
    <xf numFmtId="165" fontId="8" fillId="0" borderId="22" xfId="1" applyNumberFormat="1" applyFont="1" applyBorder="1"/>
    <xf numFmtId="0" fontId="4" fillId="0" borderId="11" xfId="0" applyFont="1" applyBorder="1"/>
    <xf numFmtId="165" fontId="8" fillId="0" borderId="1" xfId="1" applyNumberFormat="1" applyFont="1" applyBorder="1" applyAlignment="1">
      <alignment horizontal="center"/>
    </xf>
    <xf numFmtId="0" fontId="4" fillId="0" borderId="2" xfId="0" applyFont="1" applyBorder="1"/>
    <xf numFmtId="0" fontId="4" fillId="0" borderId="9" xfId="0" applyFont="1" applyBorder="1" applyAlignment="1">
      <alignment wrapText="1"/>
    </xf>
    <xf numFmtId="165" fontId="8" fillId="0" borderId="8" xfId="1" applyNumberFormat="1" applyFont="1" applyBorder="1" applyAlignment="1">
      <alignment horizontal="center"/>
    </xf>
    <xf numFmtId="165" fontId="8" fillId="0" borderId="14" xfId="1" applyNumberFormat="1" applyFont="1" applyBorder="1" applyAlignment="1">
      <alignment horizontal="center"/>
    </xf>
    <xf numFmtId="0" fontId="4" fillId="0" borderId="11" xfId="0" applyFont="1" applyBorder="1" applyAlignment="1">
      <alignment horizontal="center"/>
    </xf>
    <xf numFmtId="0" fontId="11" fillId="0" borderId="0" xfId="0" applyFont="1"/>
    <xf numFmtId="0" fontId="7" fillId="0" borderId="0" xfId="0" applyFont="1"/>
    <xf numFmtId="0" fontId="7" fillId="0" borderId="6" xfId="0" applyFont="1" applyBorder="1"/>
    <xf numFmtId="0" fontId="11" fillId="0" borderId="6" xfId="0" applyFont="1" applyBorder="1"/>
    <xf numFmtId="0" fontId="4" fillId="0" borderId="7" xfId="0" applyFont="1" applyBorder="1" applyAlignment="1">
      <alignment horizontal="center"/>
    </xf>
    <xf numFmtId="0" fontId="12" fillId="0" borderId="0" xfId="0" applyFont="1" applyAlignment="1">
      <alignment vertical="center" wrapText="1"/>
    </xf>
    <xf numFmtId="0" fontId="13" fillId="0" borderId="0" xfId="0" applyFont="1" applyAlignment="1">
      <alignment vertical="center"/>
    </xf>
    <xf numFmtId="164" fontId="6" fillId="0" borderId="0" xfId="0" applyNumberFormat="1" applyFont="1"/>
    <xf numFmtId="0" fontId="4" fillId="0" borderId="29" xfId="0" applyFont="1" applyBorder="1"/>
    <xf numFmtId="0" fontId="4" fillId="0" borderId="5" xfId="0" applyFont="1" applyBorder="1"/>
    <xf numFmtId="0" fontId="4" fillId="0" borderId="9" xfId="0" applyFont="1" applyBorder="1"/>
    <xf numFmtId="165" fontId="8" fillId="0" borderId="5" xfId="0" applyNumberFormat="1" applyFont="1" applyBorder="1"/>
    <xf numFmtId="165" fontId="8" fillId="0" borderId="1" xfId="0" applyNumberFormat="1" applyFont="1" applyBorder="1"/>
    <xf numFmtId="165" fontId="13" fillId="0" borderId="9" xfId="0" applyNumberFormat="1" applyFont="1" applyBorder="1"/>
    <xf numFmtId="165" fontId="8" fillId="0" borderId="14" xfId="1" applyNumberFormat="1" applyFont="1" applyBorder="1"/>
    <xf numFmtId="165" fontId="8" fillId="0" borderId="14" xfId="0" applyNumberFormat="1" applyFont="1" applyBorder="1"/>
    <xf numFmtId="0" fontId="2" fillId="0" borderId="0" xfId="0" applyFont="1" applyAlignment="1">
      <alignment horizontal="center"/>
    </xf>
    <xf numFmtId="165" fontId="8" fillId="0" borderId="8" xfId="0" applyNumberFormat="1" applyFont="1" applyBorder="1"/>
    <xf numFmtId="165" fontId="8" fillId="0" borderId="14" xfId="2" applyNumberFormat="1" applyFont="1" applyBorder="1" applyAlignment="1">
      <alignment horizontal="center"/>
    </xf>
    <xf numFmtId="0" fontId="7" fillId="0" borderId="6" xfId="0" applyFont="1" applyBorder="1" applyAlignment="1">
      <alignment vertical="center" wrapText="1"/>
    </xf>
    <xf numFmtId="0" fontId="12" fillId="0" borderId="6" xfId="0" applyFont="1" applyBorder="1" applyAlignment="1">
      <alignment vertical="center" wrapText="1"/>
    </xf>
    <xf numFmtId="0" fontId="12" fillId="0" borderId="7" xfId="0" applyFont="1" applyBorder="1" applyAlignment="1">
      <alignment vertical="center" wrapText="1"/>
    </xf>
    <xf numFmtId="0" fontId="7" fillId="0" borderId="7" xfId="0" applyFont="1" applyBorder="1" applyAlignment="1">
      <alignment vertical="center" wrapText="1"/>
    </xf>
    <xf numFmtId="165" fontId="8" fillId="3" borderId="15" xfId="1" applyNumberFormat="1" applyFont="1" applyFill="1" applyBorder="1" applyAlignment="1">
      <alignment horizontal="center"/>
    </xf>
    <xf numFmtId="165" fontId="8" fillId="0" borderId="15" xfId="0" applyNumberFormat="1" applyFont="1" applyBorder="1"/>
    <xf numFmtId="0" fontId="4" fillId="2" borderId="0" xfId="0" applyFont="1" applyFill="1" applyAlignment="1">
      <alignment horizontal="center"/>
    </xf>
    <xf numFmtId="0" fontId="4" fillId="2" borderId="9" xfId="0" applyFont="1" applyFill="1" applyBorder="1" applyAlignment="1">
      <alignment horizontal="center"/>
    </xf>
    <xf numFmtId="165" fontId="8" fillId="3" borderId="5" xfId="1" applyNumberFormat="1" applyFont="1" applyFill="1" applyBorder="1" applyAlignment="1">
      <alignment horizontal="center"/>
    </xf>
    <xf numFmtId="165" fontId="8" fillId="3" borderId="7" xfId="1" applyNumberFormat="1" applyFont="1" applyFill="1" applyBorder="1" applyAlignment="1">
      <alignment horizontal="center"/>
    </xf>
    <xf numFmtId="165" fontId="8" fillId="3" borderId="6" xfId="1" applyNumberFormat="1" applyFont="1" applyFill="1" applyBorder="1" applyAlignment="1">
      <alignment horizontal="center"/>
    </xf>
    <xf numFmtId="165" fontId="8" fillId="3" borderId="10" xfId="1" applyNumberFormat="1" applyFont="1" applyFill="1" applyBorder="1"/>
    <xf numFmtId="165" fontId="8" fillId="3" borderId="0" xfId="1" applyNumberFormat="1" applyFont="1" applyFill="1"/>
    <xf numFmtId="165" fontId="8" fillId="3" borderId="8" xfId="1" applyNumberFormat="1" applyFont="1" applyFill="1" applyBorder="1"/>
    <xf numFmtId="165" fontId="8" fillId="3" borderId="13" xfId="1" applyNumberFormat="1" applyFont="1" applyFill="1" applyBorder="1"/>
    <xf numFmtId="165" fontId="8" fillId="3" borderId="12" xfId="1" applyNumberFormat="1" applyFont="1" applyFill="1" applyBorder="1"/>
    <xf numFmtId="165" fontId="8" fillId="3" borderId="14" xfId="1" applyNumberFormat="1" applyFont="1" applyFill="1" applyBorder="1"/>
    <xf numFmtId="0" fontId="7" fillId="0" borderId="6" xfId="0" applyFont="1" applyBorder="1" applyAlignment="1">
      <alignment horizontal="center" vertical="center" wrapText="1"/>
    </xf>
    <xf numFmtId="0" fontId="8" fillId="3" borderId="6" xfId="0" applyFont="1" applyFill="1" applyBorder="1" applyAlignment="1">
      <alignment horizontal="center" vertical="center" wrapText="1"/>
    </xf>
    <xf numFmtId="0" fontId="4" fillId="0" borderId="13" xfId="0" applyFont="1" applyBorder="1" applyAlignment="1">
      <alignment horizontal="center" vertical="center" wrapText="1"/>
    </xf>
    <xf numFmtId="0" fontId="12" fillId="0" borderId="6"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0" xfId="0" applyFont="1" applyAlignment="1">
      <alignment horizontal="center" vertical="center" wrapText="1"/>
    </xf>
    <xf numFmtId="0" fontId="3" fillId="0" borderId="0" xfId="0" applyFont="1"/>
    <xf numFmtId="0" fontId="4" fillId="0" borderId="6" xfId="0" applyFont="1" applyBorder="1" applyAlignment="1">
      <alignment vertical="center" wrapText="1"/>
    </xf>
    <xf numFmtId="0" fontId="4" fillId="0" borderId="7" xfId="0" applyFont="1" applyBorder="1" applyAlignment="1">
      <alignment vertical="center" wrapText="1"/>
    </xf>
    <xf numFmtId="0" fontId="4" fillId="2" borderId="12" xfId="0" applyFont="1" applyFill="1" applyBorder="1" applyAlignment="1">
      <alignment horizontal="center"/>
    </xf>
    <xf numFmtId="0" fontId="4" fillId="2" borderId="11" xfId="0" applyFont="1" applyFill="1" applyBorder="1" applyAlignment="1">
      <alignment horizontal="center"/>
    </xf>
    <xf numFmtId="0" fontId="4" fillId="2" borderId="14" xfId="0" applyFont="1" applyFill="1" applyBorder="1" applyAlignment="1">
      <alignment horizontal="center"/>
    </xf>
    <xf numFmtId="0" fontId="13" fillId="2" borderId="5" xfId="0" applyFont="1" applyFill="1" applyBorder="1" applyAlignment="1">
      <alignment vertical="center"/>
    </xf>
    <xf numFmtId="0" fontId="4" fillId="0" borderId="16" xfId="0" applyFont="1" applyBorder="1"/>
    <xf numFmtId="165" fontId="8" fillId="0" borderId="19" xfId="1" applyNumberFormat="1" applyFont="1" applyBorder="1"/>
    <xf numFmtId="165" fontId="8" fillId="0" borderId="9" xfId="0" applyNumberFormat="1" applyFont="1" applyBorder="1"/>
    <xf numFmtId="165" fontId="8" fillId="0" borderId="6" xfId="1" applyNumberFormat="1" applyFont="1" applyBorder="1" applyAlignment="1">
      <alignment horizontal="center"/>
    </xf>
    <xf numFmtId="165" fontId="8" fillId="0" borderId="0" xfId="0" applyNumberFormat="1" applyFont="1"/>
    <xf numFmtId="165" fontId="8" fillId="3" borderId="8" xfId="0" applyNumberFormat="1" applyFont="1" applyFill="1" applyBorder="1"/>
    <xf numFmtId="165" fontId="8" fillId="3" borderId="0" xfId="0" applyNumberFormat="1" applyFont="1" applyFill="1"/>
    <xf numFmtId="165" fontId="8" fillId="3" borderId="10" xfId="0" applyNumberFormat="1" applyFont="1" applyFill="1" applyBorder="1"/>
    <xf numFmtId="165" fontId="8" fillId="0" borderId="12" xfId="0" applyNumberFormat="1" applyFont="1" applyBorder="1"/>
    <xf numFmtId="165" fontId="8" fillId="3" borderId="14" xfId="0" applyNumberFormat="1" applyFont="1" applyFill="1" applyBorder="1"/>
    <xf numFmtId="165" fontId="8" fillId="3" borderId="12" xfId="0" applyNumberFormat="1" applyFont="1" applyFill="1" applyBorder="1"/>
    <xf numFmtId="165" fontId="8" fillId="0" borderId="7" xfId="0" applyNumberFormat="1" applyFont="1" applyBorder="1"/>
    <xf numFmtId="165" fontId="8" fillId="3" borderId="14" xfId="2" applyNumberFormat="1" applyFont="1" applyFill="1" applyBorder="1" applyAlignment="1">
      <alignment horizontal="center"/>
    </xf>
    <xf numFmtId="165" fontId="8" fillId="3" borderId="12" xfId="2" applyNumberFormat="1" applyFont="1" applyFill="1" applyBorder="1" applyAlignment="1">
      <alignment horizontal="center"/>
    </xf>
    <xf numFmtId="0" fontId="13" fillId="0" borderId="0" xfId="0" applyFont="1"/>
    <xf numFmtId="0" fontId="4" fillId="0" borderId="12" xfId="0" applyFont="1" applyBorder="1" applyAlignment="1">
      <alignment horizontal="center"/>
    </xf>
    <xf numFmtId="0" fontId="14" fillId="0" borderId="0" xfId="0" applyFont="1" applyAlignment="1">
      <alignment horizontal="center"/>
    </xf>
    <xf numFmtId="0" fontId="4" fillId="0" borderId="6" xfId="0" applyFont="1" applyBorder="1" applyAlignment="1">
      <alignment horizontal="center"/>
    </xf>
    <xf numFmtId="0" fontId="12" fillId="0" borderId="6" xfId="0" applyFont="1" applyBorder="1"/>
    <xf numFmtId="0" fontId="15" fillId="0" borderId="6" xfId="0" applyFont="1" applyBorder="1"/>
    <xf numFmtId="0" fontId="7" fillId="0" borderId="3" xfId="0" applyFont="1" applyBorder="1"/>
    <xf numFmtId="0" fontId="15" fillId="0" borderId="3" xfId="0" applyFont="1" applyBorder="1"/>
    <xf numFmtId="0" fontId="14" fillId="0" borderId="6" xfId="0" applyFont="1" applyBorder="1"/>
    <xf numFmtId="0" fontId="4" fillId="2" borderId="1" xfId="0" applyFont="1" applyFill="1" applyBorder="1" applyAlignment="1">
      <alignment horizontal="center"/>
    </xf>
    <xf numFmtId="165" fontId="8" fillId="0" borderId="12" xfId="1" applyNumberFormat="1" applyFont="1" applyBorder="1" applyAlignment="1">
      <alignment horizontal="center"/>
    </xf>
    <xf numFmtId="165" fontId="8" fillId="0" borderId="11" xfId="1" applyNumberFormat="1" applyFont="1" applyBorder="1" applyAlignment="1">
      <alignment horizontal="center"/>
    </xf>
    <xf numFmtId="165" fontId="9" fillId="0" borderId="0" xfId="0" applyNumberFormat="1" applyFont="1"/>
    <xf numFmtId="0" fontId="4" fillId="0" borderId="3" xfId="0" applyFont="1" applyBorder="1" applyAlignment="1">
      <alignment horizontal="center"/>
    </xf>
    <xf numFmtId="165" fontId="0" fillId="0" borderId="0" xfId="1" applyNumberFormat="1" applyFont="1"/>
    <xf numFmtId="0" fontId="16" fillId="0" borderId="0" xfId="0" applyFont="1"/>
    <xf numFmtId="0" fontId="4" fillId="0" borderId="1" xfId="0" applyFont="1" applyBorder="1"/>
    <xf numFmtId="0" fontId="4" fillId="0" borderId="0" xfId="0" applyFont="1" applyAlignment="1">
      <alignment horizontal="left"/>
    </xf>
    <xf numFmtId="0" fontId="4" fillId="0" borderId="0" xfId="0" applyFont="1"/>
    <xf numFmtId="0" fontId="2" fillId="0" borderId="6" xfId="0" applyFont="1" applyBorder="1"/>
    <xf numFmtId="0" fontId="2" fillId="0" borderId="6" xfId="0" applyFont="1" applyBorder="1" applyAlignment="1">
      <alignment horizontal="center"/>
    </xf>
    <xf numFmtId="0" fontId="2" fillId="0" borderId="7" xfId="0" applyFont="1" applyBorder="1"/>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12" xfId="0" applyFont="1" applyBorder="1" applyAlignment="1">
      <alignment horizontal="center"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5" fillId="0" borderId="0" xfId="0" applyFont="1" applyAlignment="1">
      <alignment vertical="center"/>
    </xf>
    <xf numFmtId="0" fontId="2" fillId="0" borderId="13" xfId="0" applyFont="1" applyBorder="1" applyAlignment="1">
      <alignment vertical="center" wrapText="1"/>
    </xf>
    <xf numFmtId="0" fontId="2" fillId="0" borderId="15" xfId="0" applyFont="1" applyBorder="1" applyAlignment="1">
      <alignment horizontal="center" vertical="center" wrapText="1"/>
    </xf>
    <xf numFmtId="0" fontId="2" fillId="0" borderId="8" xfId="0" applyFont="1" applyBorder="1" applyAlignment="1">
      <alignment horizontal="center" vertical="center" wrapText="1"/>
    </xf>
    <xf numFmtId="0" fontId="2" fillId="2" borderId="9" xfId="0" applyFont="1" applyFill="1" applyBorder="1" applyAlignment="1">
      <alignment horizontal="center"/>
    </xf>
    <xf numFmtId="0" fontId="2" fillId="0" borderId="1" xfId="0" applyFont="1" applyBorder="1" applyAlignment="1">
      <alignment horizontal="center" vertical="center" wrapText="1"/>
    </xf>
    <xf numFmtId="0" fontId="4" fillId="2" borderId="15" xfId="0" applyFont="1" applyFill="1" applyBorder="1" applyAlignment="1">
      <alignment horizontal="center" vertical="center" wrapText="1"/>
    </xf>
    <xf numFmtId="0" fontId="2" fillId="0" borderId="16" xfId="0" applyFont="1" applyBorder="1"/>
    <xf numFmtId="165" fontId="4" fillId="0" borderId="16" xfId="1" applyNumberFormat="1" applyFont="1" applyBorder="1"/>
    <xf numFmtId="165" fontId="4" fillId="0" borderId="17" xfId="1" applyNumberFormat="1" applyFont="1" applyBorder="1"/>
    <xf numFmtId="165" fontId="4" fillId="0" borderId="30" xfId="1" applyNumberFormat="1" applyFont="1" applyBorder="1"/>
    <xf numFmtId="165" fontId="4" fillId="0" borderId="27" xfId="1" applyNumberFormat="1" applyFont="1" applyBorder="1"/>
    <xf numFmtId="165" fontId="4" fillId="0" borderId="18" xfId="1" applyNumberFormat="1" applyFont="1" applyBorder="1"/>
    <xf numFmtId="165" fontId="4" fillId="0" borderId="19" xfId="1" applyNumberFormat="1" applyFont="1" applyBorder="1"/>
    <xf numFmtId="0" fontId="2" fillId="0" borderId="21" xfId="0" applyFont="1" applyBorder="1"/>
    <xf numFmtId="165" fontId="4" fillId="0" borderId="23" xfId="1" applyNumberFormat="1" applyFont="1" applyBorder="1"/>
    <xf numFmtId="165" fontId="4" fillId="0" borderId="25" xfId="1" applyNumberFormat="1" applyFont="1" applyBorder="1"/>
    <xf numFmtId="0" fontId="2" fillId="0" borderId="24" xfId="0" applyFont="1" applyBorder="1"/>
    <xf numFmtId="165" fontId="4" fillId="0" borderId="31" xfId="1" applyNumberFormat="1" applyFont="1" applyBorder="1"/>
    <xf numFmtId="165" fontId="4" fillId="0" borderId="32" xfId="1" applyNumberFormat="1" applyFont="1" applyBorder="1"/>
    <xf numFmtId="165" fontId="4" fillId="0" borderId="8" xfId="1" applyNumberFormat="1" applyFont="1" applyBorder="1"/>
    <xf numFmtId="0" fontId="2" fillId="0" borderId="1" xfId="0" applyFont="1" applyBorder="1"/>
    <xf numFmtId="165" fontId="4" fillId="0" borderId="15" xfId="1" applyNumberFormat="1" applyFont="1" applyBorder="1" applyAlignment="1">
      <alignment horizontal="center"/>
    </xf>
    <xf numFmtId="165" fontId="4" fillId="3" borderId="15" xfId="1" applyNumberFormat="1" applyFont="1" applyFill="1" applyBorder="1" applyAlignment="1">
      <alignment horizontal="center"/>
    </xf>
    <xf numFmtId="165" fontId="4" fillId="0" borderId="5" xfId="1" applyNumberFormat="1" applyFont="1" applyBorder="1"/>
    <xf numFmtId="165" fontId="4" fillId="0" borderId="11" xfId="1" applyNumberFormat="1" applyFont="1" applyBorder="1" applyAlignment="1">
      <alignment horizontal="center"/>
    </xf>
    <xf numFmtId="165" fontId="4" fillId="0" borderId="14" xfId="1" applyNumberFormat="1" applyFont="1" applyBorder="1" applyAlignment="1">
      <alignment horizontal="center"/>
    </xf>
    <xf numFmtId="165" fontId="4" fillId="0" borderId="12" xfId="1" applyNumberFormat="1" applyFont="1" applyBorder="1"/>
    <xf numFmtId="165" fontId="4" fillId="0" borderId="13" xfId="1" applyNumberFormat="1" applyFont="1" applyBorder="1"/>
    <xf numFmtId="165" fontId="4" fillId="0" borderId="13" xfId="1" applyNumberFormat="1" applyFont="1" applyBorder="1" applyAlignment="1">
      <alignment horizontal="center"/>
    </xf>
    <xf numFmtId="165" fontId="4" fillId="0" borderId="7" xfId="1" applyNumberFormat="1" applyFont="1" applyBorder="1"/>
    <xf numFmtId="165" fontId="4" fillId="0" borderId="15" xfId="1" applyNumberFormat="1" applyFont="1" applyBorder="1"/>
    <xf numFmtId="165" fontId="4" fillId="0" borderId="5" xfId="1" applyNumberFormat="1" applyFont="1" applyBorder="1" applyAlignment="1">
      <alignment horizontal="center"/>
    </xf>
    <xf numFmtId="165" fontId="4" fillId="0" borderId="6" xfId="1" applyNumberFormat="1" applyFont="1" applyBorder="1" applyAlignment="1">
      <alignment horizontal="center"/>
    </xf>
    <xf numFmtId="165" fontId="4" fillId="0" borderId="7" xfId="1" applyNumberFormat="1" applyFont="1" applyBorder="1" applyAlignment="1">
      <alignment horizontal="center"/>
    </xf>
    <xf numFmtId="165" fontId="4" fillId="0" borderId="0" xfId="1" applyNumberFormat="1" applyFont="1"/>
    <xf numFmtId="165" fontId="4" fillId="0" borderId="10" xfId="1" applyNumberFormat="1" applyFont="1" applyBorder="1"/>
    <xf numFmtId="0" fontId="2" fillId="0" borderId="22" xfId="0" applyFont="1" applyBorder="1"/>
    <xf numFmtId="165" fontId="4" fillId="0" borderId="21" xfId="1" applyNumberFormat="1" applyFont="1" applyBorder="1"/>
    <xf numFmtId="165" fontId="4" fillId="0" borderId="22" xfId="1" applyNumberFormat="1" applyFont="1" applyBorder="1"/>
    <xf numFmtId="0" fontId="2" fillId="0" borderId="14" xfId="0" applyFont="1" applyBorder="1"/>
    <xf numFmtId="165" fontId="4" fillId="0" borderId="20" xfId="1" applyNumberFormat="1" applyFont="1" applyBorder="1"/>
    <xf numFmtId="0" fontId="2" fillId="0" borderId="2" xfId="0" applyFont="1" applyBorder="1"/>
    <xf numFmtId="165" fontId="4" fillId="0" borderId="15" xfId="0" applyNumberFormat="1" applyFont="1" applyBorder="1"/>
    <xf numFmtId="165" fontId="4" fillId="0" borderId="7" xfId="0" applyNumberFormat="1" applyFont="1" applyBorder="1"/>
    <xf numFmtId="165" fontId="4" fillId="3" borderId="6" xfId="0" applyNumberFormat="1" applyFont="1" applyFill="1" applyBorder="1"/>
    <xf numFmtId="165" fontId="4" fillId="3" borderId="5" xfId="0" applyNumberFormat="1" applyFont="1" applyFill="1" applyBorder="1"/>
    <xf numFmtId="165" fontId="4" fillId="3" borderId="15" xfId="0" applyNumberFormat="1" applyFont="1" applyFill="1" applyBorder="1"/>
    <xf numFmtId="165" fontId="4" fillId="0" borderId="5" xfId="0" applyNumberFormat="1" applyFont="1" applyBorder="1"/>
    <xf numFmtId="165" fontId="4" fillId="0" borderId="6" xfId="0" applyNumberFormat="1" applyFont="1" applyBorder="1"/>
    <xf numFmtId="165" fontId="4" fillId="0" borderId="8" xfId="1" applyNumberFormat="1" applyFont="1" applyBorder="1" applyAlignment="1">
      <alignment horizontal="center"/>
    </xf>
    <xf numFmtId="165" fontId="6" fillId="0" borderId="10" xfId="0" applyNumberFormat="1" applyFont="1" applyBorder="1"/>
    <xf numFmtId="165" fontId="6" fillId="3" borderId="0" xfId="0" applyNumberFormat="1" applyFont="1" applyFill="1"/>
    <xf numFmtId="165" fontId="6" fillId="3" borderId="9" xfId="0" applyNumberFormat="1" applyFont="1" applyFill="1" applyBorder="1"/>
    <xf numFmtId="165" fontId="6" fillId="0" borderId="8" xfId="0" applyNumberFormat="1" applyFont="1" applyBorder="1"/>
    <xf numFmtId="165" fontId="6" fillId="3" borderId="1" xfId="0" applyNumberFormat="1" applyFont="1" applyFill="1" applyBorder="1"/>
    <xf numFmtId="165" fontId="6" fillId="0" borderId="9" xfId="0" applyNumberFormat="1" applyFont="1" applyBorder="1"/>
    <xf numFmtId="165" fontId="4" fillId="0" borderId="4" xfId="1" applyNumberFormat="1" applyFont="1" applyBorder="1" applyAlignment="1">
      <alignment horizontal="center"/>
    </xf>
    <xf numFmtId="165" fontId="6" fillId="0" borderId="0" xfId="0" applyNumberFormat="1" applyFont="1"/>
    <xf numFmtId="165" fontId="4" fillId="0" borderId="1" xfId="1" applyNumberFormat="1" applyFont="1" applyBorder="1" applyAlignment="1">
      <alignment horizontal="center"/>
    </xf>
    <xf numFmtId="165" fontId="4" fillId="0" borderId="0" xfId="1" applyNumberFormat="1" applyFont="1" applyAlignment="1">
      <alignment horizontal="center"/>
    </xf>
    <xf numFmtId="165" fontId="4" fillId="0" borderId="9" xfId="1" applyNumberFormat="1" applyFont="1" applyBorder="1" applyAlignment="1">
      <alignment horizontal="center"/>
    </xf>
    <xf numFmtId="165" fontId="6" fillId="3" borderId="8" xfId="0" applyNumberFormat="1" applyFont="1" applyFill="1" applyBorder="1"/>
    <xf numFmtId="165" fontId="4" fillId="0" borderId="10" xfId="1" applyNumberFormat="1" applyFont="1" applyBorder="1" applyAlignment="1">
      <alignment horizontal="center"/>
    </xf>
    <xf numFmtId="0" fontId="2" fillId="0" borderId="11" xfId="0" applyFont="1" applyBorder="1"/>
    <xf numFmtId="165" fontId="6" fillId="3" borderId="14" xfId="0" applyNumberFormat="1" applyFont="1" applyFill="1" applyBorder="1"/>
    <xf numFmtId="0" fontId="2" fillId="0" borderId="11" xfId="0" applyFont="1" applyBorder="1" applyAlignment="1">
      <alignment horizontal="center"/>
    </xf>
    <xf numFmtId="0" fontId="17" fillId="0" borderId="0" xfId="0" applyFont="1"/>
    <xf numFmtId="165" fontId="4" fillId="0" borderId="0" xfId="0" applyNumberFormat="1" applyFont="1"/>
    <xf numFmtId="0" fontId="17" fillId="0" borderId="14" xfId="0" applyFont="1" applyBorder="1" applyAlignment="1">
      <alignment horizontal="center" vertical="center" wrapText="1"/>
    </xf>
    <xf numFmtId="0" fontId="17" fillId="2" borderId="14" xfId="0" applyFont="1" applyFill="1" applyBorder="1" applyAlignment="1">
      <alignment horizontal="center"/>
    </xf>
    <xf numFmtId="0" fontId="17" fillId="2" borderId="8" xfId="0" applyFont="1" applyFill="1" applyBorder="1" applyAlignment="1">
      <alignment horizontal="center"/>
    </xf>
    <xf numFmtId="0" fontId="17" fillId="0" borderId="16" xfId="0" applyFont="1" applyBorder="1"/>
    <xf numFmtId="165" fontId="2" fillId="0" borderId="17" xfId="1" applyNumberFormat="1" applyFont="1" applyBorder="1" applyAlignment="1">
      <alignment horizontal="center"/>
    </xf>
    <xf numFmtId="0" fontId="17" fillId="0" borderId="21" xfId="0" applyFont="1" applyBorder="1"/>
    <xf numFmtId="0" fontId="17" fillId="0" borderId="24" xfId="0" applyFont="1" applyBorder="1"/>
    <xf numFmtId="165" fontId="2" fillId="0" borderId="8" xfId="1" applyNumberFormat="1" applyFont="1" applyBorder="1" applyAlignment="1">
      <alignment horizontal="center"/>
    </xf>
    <xf numFmtId="0" fontId="17" fillId="0" borderId="9" xfId="0" applyFont="1" applyBorder="1"/>
    <xf numFmtId="165" fontId="2" fillId="0" borderId="5" xfId="1" applyNumberFormat="1" applyFont="1" applyBorder="1" applyAlignment="1">
      <alignment horizontal="center"/>
    </xf>
    <xf numFmtId="165" fontId="2" fillId="2" borderId="11" xfId="1" applyNumberFormat="1" applyFont="1" applyFill="1" applyBorder="1" applyAlignment="1">
      <alignment horizontal="center"/>
    </xf>
    <xf numFmtId="165" fontId="2" fillId="2" borderId="14" xfId="1" applyNumberFormat="1" applyFont="1" applyFill="1" applyBorder="1" applyAlignment="1">
      <alignment horizontal="center"/>
    </xf>
    <xf numFmtId="165" fontId="2" fillId="2" borderId="12" xfId="1" applyNumberFormat="1" applyFont="1" applyFill="1" applyBorder="1" applyAlignment="1">
      <alignment horizontal="center"/>
    </xf>
    <xf numFmtId="165" fontId="2" fillId="2" borderId="15" xfId="1" applyNumberFormat="1" applyFont="1" applyFill="1" applyBorder="1" applyAlignment="1">
      <alignment horizontal="center"/>
    </xf>
    <xf numFmtId="165" fontId="2" fillId="0" borderId="15" xfId="1" applyNumberFormat="1" applyFont="1" applyBorder="1" applyAlignment="1">
      <alignment horizontal="center"/>
    </xf>
    <xf numFmtId="0" fontId="17" fillId="0" borderId="2" xfId="0" applyFont="1" applyBorder="1"/>
    <xf numFmtId="165" fontId="2" fillId="0" borderId="2" xfId="0" applyNumberFormat="1" applyFont="1" applyBorder="1"/>
    <xf numFmtId="165" fontId="2" fillId="0" borderId="1" xfId="0" applyNumberFormat="1" applyFont="1" applyBorder="1"/>
    <xf numFmtId="0" fontId="17" fillId="0" borderId="11" xfId="0" applyFont="1" applyBorder="1"/>
    <xf numFmtId="165" fontId="2" fillId="0" borderId="5" xfId="2" applyNumberFormat="1" applyFont="1" applyBorder="1" applyAlignment="1">
      <alignment horizontal="center"/>
    </xf>
    <xf numFmtId="165" fontId="2" fillId="2" borderId="5" xfId="2" applyNumberFormat="1" applyFont="1" applyFill="1" applyBorder="1" applyAlignment="1">
      <alignment horizontal="center"/>
    </xf>
    <xf numFmtId="165" fontId="2" fillId="2" borderId="15" xfId="2" applyNumberFormat="1" applyFont="1" applyFill="1" applyBorder="1" applyAlignment="1">
      <alignment horizontal="center"/>
    </xf>
    <xf numFmtId="165" fontId="2" fillId="2" borderId="6" xfId="2" applyNumberFormat="1" applyFont="1" applyFill="1" applyBorder="1" applyAlignment="1">
      <alignment horizontal="center"/>
    </xf>
    <xf numFmtId="165" fontId="2" fillId="0" borderId="15" xfId="2" applyNumberFormat="1" applyFont="1" applyBorder="1" applyAlignment="1">
      <alignment horizontal="center"/>
    </xf>
    <xf numFmtId="165" fontId="2" fillId="0" borderId="9" xfId="0" applyNumberFormat="1" applyFont="1" applyBorder="1"/>
    <xf numFmtId="165" fontId="2" fillId="2" borderId="9" xfId="0" applyNumberFormat="1" applyFont="1" applyFill="1" applyBorder="1"/>
    <xf numFmtId="165" fontId="2" fillId="0" borderId="8" xfId="0" applyNumberFormat="1" applyFont="1" applyBorder="1"/>
    <xf numFmtId="165" fontId="2" fillId="0" borderId="1" xfId="1" applyNumberFormat="1" applyFont="1" applyBorder="1" applyAlignment="1">
      <alignment horizontal="center"/>
    </xf>
    <xf numFmtId="165" fontId="2" fillId="0" borderId="14" xfId="1" applyNumberFormat="1" applyFont="1" applyBorder="1" applyAlignment="1">
      <alignment horizontal="center"/>
    </xf>
    <xf numFmtId="0" fontId="17" fillId="0" borderId="15" xfId="0" applyFont="1" applyBorder="1" applyAlignment="1">
      <alignment horizontal="center"/>
    </xf>
    <xf numFmtId="165" fontId="2" fillId="2" borderId="6" xfId="1" applyNumberFormat="1" applyFont="1" applyFill="1" applyBorder="1" applyAlignment="1">
      <alignment horizontal="center"/>
    </xf>
    <xf numFmtId="165" fontId="2" fillId="0" borderId="16" xfId="1" applyNumberFormat="1" applyFont="1" applyBorder="1"/>
    <xf numFmtId="165" fontId="2" fillId="2" borderId="19" xfId="1" applyNumberFormat="1" applyFont="1" applyFill="1" applyBorder="1" applyAlignment="1">
      <alignment horizontal="center"/>
    </xf>
    <xf numFmtId="165" fontId="2" fillId="2" borderId="30" xfId="1" applyNumberFormat="1" applyFont="1" applyFill="1" applyBorder="1" applyAlignment="1">
      <alignment horizontal="center"/>
    </xf>
    <xf numFmtId="165" fontId="2" fillId="2" borderId="18" xfId="1" applyNumberFormat="1" applyFont="1" applyFill="1" applyBorder="1" applyAlignment="1">
      <alignment horizontal="center"/>
    </xf>
    <xf numFmtId="165" fontId="2" fillId="0" borderId="17" xfId="0" applyNumberFormat="1" applyFont="1" applyBorder="1"/>
    <xf numFmtId="165" fontId="2" fillId="2" borderId="22" xfId="1" applyNumberFormat="1" applyFont="1" applyFill="1" applyBorder="1" applyAlignment="1">
      <alignment horizontal="center"/>
    </xf>
    <xf numFmtId="165" fontId="2" fillId="2" borderId="23" xfId="1" applyNumberFormat="1" applyFont="1" applyFill="1" applyBorder="1" applyAlignment="1">
      <alignment horizontal="center"/>
    </xf>
    <xf numFmtId="165" fontId="2" fillId="2" borderId="28" xfId="1" applyNumberFormat="1" applyFont="1" applyFill="1" applyBorder="1" applyAlignment="1">
      <alignment horizontal="center"/>
    </xf>
    <xf numFmtId="165" fontId="2" fillId="2" borderId="31" xfId="1" applyNumberFormat="1" applyFont="1" applyFill="1" applyBorder="1" applyAlignment="1">
      <alignment horizontal="center"/>
    </xf>
    <xf numFmtId="165" fontId="2" fillId="2" borderId="9" xfId="1" applyNumberFormat="1" applyFont="1" applyFill="1" applyBorder="1" applyAlignment="1">
      <alignment horizontal="center"/>
    </xf>
    <xf numFmtId="165" fontId="2" fillId="2" borderId="8" xfId="1" applyNumberFormat="1" applyFont="1" applyFill="1" applyBorder="1" applyAlignment="1">
      <alignment horizontal="center"/>
    </xf>
    <xf numFmtId="165" fontId="2" fillId="2" borderId="10" xfId="1" applyNumberFormat="1" applyFont="1" applyFill="1" applyBorder="1" applyAlignment="1">
      <alignment horizontal="center"/>
    </xf>
    <xf numFmtId="165" fontId="2" fillId="0" borderId="21" xfId="1" applyNumberFormat="1" applyFont="1" applyBorder="1"/>
    <xf numFmtId="165" fontId="2" fillId="0" borderId="22" xfId="1" applyNumberFormat="1" applyFont="1" applyBorder="1"/>
    <xf numFmtId="165" fontId="2" fillId="2" borderId="25" xfId="1" applyNumberFormat="1" applyFont="1" applyFill="1" applyBorder="1" applyAlignment="1">
      <alignment horizontal="center"/>
    </xf>
    <xf numFmtId="165" fontId="2" fillId="0" borderId="22" xfId="0" applyNumberFormat="1" applyFont="1" applyBorder="1"/>
    <xf numFmtId="0" fontId="17" fillId="0" borderId="8" xfId="0" applyFont="1" applyBorder="1"/>
    <xf numFmtId="165" fontId="2" fillId="0" borderId="8" xfId="1" applyNumberFormat="1" applyFont="1" applyBorder="1"/>
    <xf numFmtId="165" fontId="2" fillId="2" borderId="0" xfId="1" applyNumberFormat="1" applyFont="1" applyFill="1"/>
    <xf numFmtId="165" fontId="2" fillId="2" borderId="8" xfId="1" applyNumberFormat="1" applyFont="1" applyFill="1" applyBorder="1"/>
    <xf numFmtId="0" fontId="17" fillId="2" borderId="0" xfId="0" applyFont="1" applyFill="1"/>
    <xf numFmtId="0" fontId="17" fillId="2" borderId="8" xfId="0" applyFont="1" applyFill="1" applyBorder="1"/>
    <xf numFmtId="0" fontId="17" fillId="0" borderId="8" xfId="0" applyFont="1" applyBorder="1" applyAlignment="1">
      <alignment wrapText="1"/>
    </xf>
    <xf numFmtId="0" fontId="17" fillId="0" borderId="8" xfId="0" applyFont="1" applyBorder="1" applyAlignment="1">
      <alignment horizontal="center" wrapText="1"/>
    </xf>
    <xf numFmtId="0" fontId="17" fillId="0" borderId="15" xfId="0" applyFont="1" applyBorder="1" applyAlignment="1">
      <alignment horizontal="center" wrapText="1"/>
    </xf>
    <xf numFmtId="165" fontId="2" fillId="0" borderId="15" xfId="1" applyNumberFormat="1" applyFont="1" applyBorder="1"/>
    <xf numFmtId="165" fontId="2" fillId="2" borderId="6" xfId="1" applyNumberFormat="1" applyFont="1" applyFill="1" applyBorder="1"/>
    <xf numFmtId="165" fontId="2" fillId="2" borderId="15" xfId="1" applyNumberFormat="1" applyFont="1" applyFill="1" applyBorder="1"/>
    <xf numFmtId="165" fontId="17" fillId="0" borderId="0" xfId="0" applyNumberFormat="1" applyFont="1"/>
    <xf numFmtId="168" fontId="16" fillId="0" borderId="0" xfId="0" applyNumberFormat="1" applyFont="1"/>
    <xf numFmtId="165" fontId="4" fillId="0" borderId="16" xfId="1" applyNumberFormat="1" applyFont="1" applyBorder="1" applyAlignment="1">
      <alignment horizontal="center"/>
    </xf>
    <xf numFmtId="165" fontId="4" fillId="0" borderId="17" xfId="1" applyNumberFormat="1" applyFont="1" applyBorder="1" applyAlignment="1">
      <alignment horizontal="center"/>
    </xf>
    <xf numFmtId="165" fontId="4" fillId="0" borderId="18" xfId="1" applyNumberFormat="1" applyFont="1" applyBorder="1" applyAlignment="1">
      <alignment horizontal="center"/>
    </xf>
    <xf numFmtId="165" fontId="4" fillId="0" borderId="26" xfId="1" applyNumberFormat="1" applyFont="1" applyBorder="1" applyAlignment="1">
      <alignment horizontal="center"/>
    </xf>
    <xf numFmtId="165" fontId="4" fillId="0" borderId="19" xfId="1" applyNumberFormat="1" applyFont="1" applyBorder="1" applyAlignment="1">
      <alignment horizontal="center"/>
    </xf>
    <xf numFmtId="165" fontId="4" fillId="0" borderId="27" xfId="1" applyNumberFormat="1" applyFont="1" applyBorder="1" applyAlignment="1">
      <alignment horizontal="center"/>
    </xf>
    <xf numFmtId="165" fontId="4" fillId="0" borderId="20" xfId="1" applyNumberFormat="1" applyFont="1" applyBorder="1" applyAlignment="1">
      <alignment horizontal="center"/>
    </xf>
    <xf numFmtId="165" fontId="4" fillId="0" borderId="21" xfId="1" applyNumberFormat="1" applyFont="1" applyBorder="1" applyAlignment="1">
      <alignment horizontal="center"/>
    </xf>
    <xf numFmtId="165" fontId="4" fillId="0" borderId="22" xfId="1" applyNumberFormat="1" applyFont="1" applyBorder="1" applyAlignment="1">
      <alignment horizontal="center"/>
    </xf>
    <xf numFmtId="165" fontId="4" fillId="0" borderId="25" xfId="1" applyNumberFormat="1" applyFont="1" applyBorder="1" applyAlignment="1">
      <alignment horizontal="center"/>
    </xf>
    <xf numFmtId="165" fontId="4" fillId="3" borderId="17" xfId="1" applyNumberFormat="1" applyFont="1" applyFill="1" applyBorder="1" applyAlignment="1">
      <alignment horizontal="center"/>
    </xf>
    <xf numFmtId="165" fontId="4" fillId="3" borderId="18" xfId="1" applyNumberFormat="1" applyFont="1" applyFill="1" applyBorder="1" applyAlignment="1">
      <alignment horizontal="center"/>
    </xf>
    <xf numFmtId="165" fontId="4" fillId="0" borderId="24" xfId="1" applyNumberFormat="1" applyFont="1" applyBorder="1" applyAlignment="1">
      <alignment horizontal="center"/>
    </xf>
    <xf numFmtId="165" fontId="4" fillId="0" borderId="28" xfId="1" applyNumberFormat="1" applyFont="1" applyBorder="1" applyAlignment="1">
      <alignment horizontal="center"/>
    </xf>
    <xf numFmtId="165" fontId="4" fillId="0" borderId="32" xfId="1" applyNumberFormat="1" applyFont="1" applyBorder="1" applyAlignment="1">
      <alignment horizontal="center"/>
    </xf>
    <xf numFmtId="165" fontId="4" fillId="3" borderId="9" xfId="1" applyNumberFormat="1" applyFont="1" applyFill="1" applyBorder="1" applyAlignment="1">
      <alignment horizontal="center"/>
    </xf>
    <xf numFmtId="165" fontId="4" fillId="3" borderId="22" xfId="1" applyNumberFormat="1" applyFont="1" applyFill="1" applyBorder="1" applyAlignment="1">
      <alignment horizontal="center"/>
    </xf>
    <xf numFmtId="165" fontId="4" fillId="3" borderId="25" xfId="1" applyNumberFormat="1" applyFont="1" applyFill="1" applyBorder="1" applyAlignment="1">
      <alignment horizontal="center"/>
    </xf>
    <xf numFmtId="165" fontId="4" fillId="0" borderId="23" xfId="1" applyNumberFormat="1" applyFont="1" applyBorder="1" applyAlignment="1">
      <alignment horizontal="center"/>
    </xf>
    <xf numFmtId="0" fontId="0" fillId="0" borderId="0" xfId="0" applyFont="1"/>
    <xf numFmtId="0" fontId="7" fillId="0" borderId="0" xfId="0" applyFont="1" applyAlignment="1">
      <alignment horizontal="center"/>
    </xf>
    <xf numFmtId="0" fontId="18" fillId="0" borderId="0" xfId="0" applyFont="1" applyAlignment="1">
      <alignment horizontal="left"/>
    </xf>
    <xf numFmtId="0" fontId="10" fillId="0" borderId="0" xfId="0" applyFont="1" applyAlignment="1">
      <alignment horizontal="left"/>
    </xf>
    <xf numFmtId="0" fontId="18" fillId="0" borderId="0" xfId="0" applyFont="1" applyAlignment="1">
      <alignment horizontal="center"/>
    </xf>
    <xf numFmtId="168" fontId="18" fillId="0" borderId="0" xfId="0" applyNumberFormat="1" applyFont="1" applyAlignment="1">
      <alignment horizontal="center"/>
    </xf>
    <xf numFmtId="0" fontId="7" fillId="0" borderId="6" xfId="0" applyFont="1" applyBorder="1" applyAlignment="1">
      <alignment horizontal="center"/>
    </xf>
    <xf numFmtId="0" fontId="7" fillId="0" borderId="6" xfId="0" applyFont="1" applyBorder="1" applyAlignment="1">
      <alignment horizontal="center" vertical="center"/>
    </xf>
    <xf numFmtId="0" fontId="7" fillId="0" borderId="7" xfId="0" applyFont="1" applyBorder="1" applyAlignment="1">
      <alignment horizontal="center"/>
    </xf>
    <xf numFmtId="0" fontId="7" fillId="0" borderId="12" xfId="0" applyFont="1" applyBorder="1" applyAlignment="1">
      <alignment horizontal="center" vertical="center" wrapText="1"/>
    </xf>
    <xf numFmtId="0" fontId="7" fillId="0" borderId="12" xfId="0" applyFont="1" applyBorder="1" applyAlignment="1">
      <alignment vertical="center" wrapText="1"/>
    </xf>
    <xf numFmtId="0" fontId="7" fillId="0" borderId="13" xfId="0" applyFont="1" applyBorder="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7" fillId="0" borderId="5" xfId="0" applyFont="1" applyBorder="1" applyAlignment="1">
      <alignment vertical="center" wrapText="1"/>
    </xf>
    <xf numFmtId="0" fontId="7" fillId="0" borderId="15" xfId="0" applyFont="1" applyBorder="1" applyAlignment="1">
      <alignment horizontal="center" vertical="center" wrapText="1"/>
    </xf>
    <xf numFmtId="0" fontId="7" fillId="0" borderId="14" xfId="0" applyFont="1" applyBorder="1" applyAlignment="1">
      <alignment horizontal="center" vertical="center" wrapText="1"/>
    </xf>
    <xf numFmtId="0" fontId="7" fillId="2" borderId="14" xfId="0" applyFont="1" applyFill="1" applyBorder="1" applyAlignment="1">
      <alignment horizontal="center" vertical="center"/>
    </xf>
    <xf numFmtId="0" fontId="7" fillId="2" borderId="12" xfId="0" applyFont="1" applyFill="1" applyBorder="1" applyAlignment="1">
      <alignment horizontal="center" vertical="center"/>
    </xf>
    <xf numFmtId="0" fontId="0" fillId="2" borderId="14" xfId="0" applyFont="1" applyFill="1" applyBorder="1"/>
    <xf numFmtId="0" fontId="0" fillId="2" borderId="11" xfId="0" applyFont="1" applyFill="1" applyBorder="1"/>
    <xf numFmtId="0" fontId="0" fillId="2" borderId="6" xfId="0" applyFont="1" applyFill="1" applyBorder="1" applyAlignment="1">
      <alignment horizontal="center"/>
    </xf>
    <xf numFmtId="0" fontId="7" fillId="4" borderId="6" xfId="0" applyFont="1" applyFill="1" applyBorder="1" applyAlignment="1">
      <alignment horizontal="center" vertical="center" wrapText="1"/>
    </xf>
    <xf numFmtId="0" fontId="7" fillId="0" borderId="26" xfId="0" applyFont="1" applyBorder="1"/>
    <xf numFmtId="165" fontId="10" fillId="0" borderId="26" xfId="1" applyNumberFormat="1" applyFont="1" applyBorder="1"/>
    <xf numFmtId="165" fontId="10" fillId="0" borderId="19" xfId="1" applyNumberFormat="1" applyFont="1" applyBorder="1"/>
    <xf numFmtId="165" fontId="10" fillId="0" borderId="27" xfId="1" applyNumberFormat="1" applyFont="1" applyBorder="1"/>
    <xf numFmtId="165" fontId="10" fillId="0" borderId="30" xfId="1" applyNumberFormat="1" applyFont="1" applyBorder="1"/>
    <xf numFmtId="165" fontId="10" fillId="0" borderId="18" xfId="1" applyNumberFormat="1" applyFont="1" applyBorder="1"/>
    <xf numFmtId="165" fontId="10" fillId="0" borderId="16" xfId="1" applyNumberFormat="1" applyFont="1" applyBorder="1" applyAlignment="1">
      <alignment horizontal="center"/>
    </xf>
    <xf numFmtId="165" fontId="10" fillId="0" borderId="17" xfId="1" applyNumberFormat="1" applyFont="1" applyBorder="1"/>
    <xf numFmtId="165" fontId="10" fillId="0" borderId="20" xfId="1" applyNumberFormat="1" applyFont="1" applyBorder="1" applyAlignment="1">
      <alignment horizontal="center"/>
    </xf>
    <xf numFmtId="0" fontId="7" fillId="0" borderId="21" xfId="0" applyFont="1" applyBorder="1"/>
    <xf numFmtId="165" fontId="10" fillId="0" borderId="21" xfId="1" applyNumberFormat="1" applyFont="1" applyBorder="1"/>
    <xf numFmtId="165" fontId="10" fillId="0" borderId="22" xfId="1" applyNumberFormat="1" applyFont="1" applyBorder="1"/>
    <xf numFmtId="165" fontId="10" fillId="0" borderId="25" xfId="1" applyNumberFormat="1" applyFont="1" applyBorder="1"/>
    <xf numFmtId="165" fontId="10" fillId="0" borderId="23" xfId="1" applyNumberFormat="1" applyFont="1" applyBorder="1"/>
    <xf numFmtId="165" fontId="10" fillId="3" borderId="23" xfId="1" applyNumberFormat="1" applyFont="1" applyFill="1" applyBorder="1"/>
    <xf numFmtId="165" fontId="10" fillId="3" borderId="22" xfId="1" applyNumberFormat="1" applyFont="1" applyFill="1" applyBorder="1"/>
    <xf numFmtId="0" fontId="7" fillId="0" borderId="24" xfId="0" applyFont="1" applyBorder="1"/>
    <xf numFmtId="165" fontId="10" fillId="0" borderId="24" xfId="1" applyNumberFormat="1" applyFont="1" applyBorder="1"/>
    <xf numFmtId="165" fontId="10" fillId="0" borderId="28" xfId="1" applyNumberFormat="1" applyFont="1" applyBorder="1"/>
    <xf numFmtId="165" fontId="10" fillId="0" borderId="32" xfId="1" applyNumberFormat="1" applyFont="1" applyBorder="1"/>
    <xf numFmtId="165" fontId="10" fillId="3" borderId="31" xfId="1" applyNumberFormat="1" applyFont="1" applyFill="1" applyBorder="1"/>
    <xf numFmtId="165" fontId="10" fillId="3" borderId="28" xfId="1" applyNumberFormat="1" applyFont="1" applyFill="1" applyBorder="1"/>
    <xf numFmtId="0" fontId="7" fillId="0" borderId="15" xfId="0" applyFont="1" applyBorder="1"/>
    <xf numFmtId="165" fontId="10" fillId="0" borderId="12" xfId="1" applyNumberFormat="1" applyFont="1" applyBorder="1" applyAlignment="1">
      <alignment horizontal="center"/>
    </xf>
    <xf numFmtId="165" fontId="10" fillId="0" borderId="14" xfId="1" applyNumberFormat="1" applyFont="1" applyBorder="1" applyAlignment="1">
      <alignment horizontal="center"/>
    </xf>
    <xf numFmtId="165" fontId="10" fillId="0" borderId="13" xfId="1" applyNumberFormat="1" applyFont="1" applyBorder="1" applyAlignment="1">
      <alignment horizontal="center"/>
    </xf>
    <xf numFmtId="165" fontId="10" fillId="3" borderId="11" xfId="1" applyNumberFormat="1" applyFont="1" applyFill="1" applyBorder="1" applyAlignment="1">
      <alignment horizontal="center"/>
    </xf>
    <xf numFmtId="165" fontId="10" fillId="3" borderId="14" xfId="1" applyNumberFormat="1" applyFont="1" applyFill="1" applyBorder="1" applyAlignment="1">
      <alignment horizontal="center"/>
    </xf>
    <xf numFmtId="165" fontId="10" fillId="3" borderId="12" xfId="1" applyNumberFormat="1" applyFont="1" applyFill="1" applyBorder="1" applyAlignment="1">
      <alignment horizontal="center"/>
    </xf>
    <xf numFmtId="165" fontId="10" fillId="0" borderId="7" xfId="1" applyNumberFormat="1" applyFont="1" applyBorder="1"/>
    <xf numFmtId="165" fontId="10" fillId="0" borderId="5" xfId="1" applyNumberFormat="1" applyFont="1" applyBorder="1" applyAlignment="1">
      <alignment horizontal="center"/>
    </xf>
    <xf numFmtId="165" fontId="10" fillId="0" borderId="15" xfId="1" applyNumberFormat="1" applyFont="1" applyBorder="1"/>
    <xf numFmtId="0" fontId="7" fillId="0" borderId="1" xfId="0" applyFont="1" applyBorder="1"/>
    <xf numFmtId="164" fontId="10" fillId="0" borderId="3" xfId="1" applyFont="1" applyBorder="1"/>
    <xf numFmtId="164" fontId="10" fillId="0" borderId="1" xfId="1" applyFont="1" applyBorder="1"/>
    <xf numFmtId="165" fontId="10" fillId="0" borderId="4" xfId="1" applyNumberFormat="1" applyFont="1" applyBorder="1"/>
    <xf numFmtId="165" fontId="10" fillId="3" borderId="0" xfId="1" applyNumberFormat="1" applyFont="1" applyFill="1" applyAlignment="1">
      <alignment horizontal="center"/>
    </xf>
    <xf numFmtId="165" fontId="10" fillId="3" borderId="8" xfId="1" applyNumberFormat="1" applyFont="1" applyFill="1" applyBorder="1" applyAlignment="1">
      <alignment horizontal="center"/>
    </xf>
    <xf numFmtId="165" fontId="10" fillId="0" borderId="1" xfId="1" applyNumberFormat="1" applyFont="1" applyBorder="1"/>
    <xf numFmtId="165" fontId="10" fillId="0" borderId="8" xfId="1" applyNumberFormat="1" applyFont="1" applyBorder="1"/>
    <xf numFmtId="165" fontId="10" fillId="0" borderId="9" xfId="1" applyNumberFormat="1" applyFont="1" applyBorder="1" applyAlignment="1">
      <alignment horizontal="center"/>
    </xf>
    <xf numFmtId="165" fontId="10" fillId="0" borderId="0" xfId="1" applyNumberFormat="1" applyFont="1" applyAlignment="1">
      <alignment horizontal="center"/>
    </xf>
    <xf numFmtId="0" fontId="7" fillId="0" borderId="22" xfId="0" applyFont="1" applyBorder="1"/>
    <xf numFmtId="165" fontId="10" fillId="3" borderId="21" xfId="1" applyNumberFormat="1" applyFont="1" applyFill="1" applyBorder="1"/>
    <xf numFmtId="165" fontId="10" fillId="0" borderId="21" xfId="1" applyNumberFormat="1" applyFont="1" applyBorder="1" applyAlignment="1">
      <alignment horizontal="center"/>
    </xf>
    <xf numFmtId="165" fontId="10" fillId="0" borderId="22" xfId="1" applyNumberFormat="1" applyFont="1" applyBorder="1" applyAlignment="1">
      <alignment horizontal="center"/>
    </xf>
    <xf numFmtId="165" fontId="10" fillId="0" borderId="23" xfId="1" applyNumberFormat="1" applyFont="1" applyBorder="1" applyAlignment="1">
      <alignment horizontal="center"/>
    </xf>
    <xf numFmtId="0" fontId="7" fillId="0" borderId="14" xfId="0" applyFont="1" applyBorder="1"/>
    <xf numFmtId="165" fontId="10" fillId="0" borderId="2" xfId="1" applyNumberFormat="1" applyFont="1" applyBorder="1" applyAlignment="1">
      <alignment horizontal="center"/>
    </xf>
    <xf numFmtId="165" fontId="10" fillId="0" borderId="1" xfId="1" applyNumberFormat="1" applyFont="1" applyBorder="1" applyAlignment="1">
      <alignment horizontal="center"/>
    </xf>
    <xf numFmtId="165" fontId="10" fillId="0" borderId="4" xfId="1" applyNumberFormat="1" applyFont="1" applyBorder="1" applyAlignment="1">
      <alignment horizontal="center"/>
    </xf>
    <xf numFmtId="165" fontId="10" fillId="2" borderId="6" xfId="1" applyNumberFormat="1" applyFont="1" applyFill="1" applyBorder="1" applyAlignment="1">
      <alignment horizontal="center"/>
    </xf>
    <xf numFmtId="165" fontId="10" fillId="2" borderId="15" xfId="1" applyNumberFormat="1" applyFont="1" applyFill="1" applyBorder="1" applyAlignment="1">
      <alignment horizontal="center"/>
    </xf>
    <xf numFmtId="165" fontId="10" fillId="0" borderId="15" xfId="0" applyNumberFormat="1" applyFont="1" applyBorder="1"/>
    <xf numFmtId="165" fontId="10" fillId="0" borderId="15" xfId="1" applyNumberFormat="1" applyFont="1" applyBorder="1" applyAlignment="1">
      <alignment horizontal="center"/>
    </xf>
    <xf numFmtId="0" fontId="7" fillId="0" borderId="2" xfId="0" applyFont="1" applyBorder="1"/>
    <xf numFmtId="165" fontId="10" fillId="0" borderId="2" xfId="1" applyNumberFormat="1" applyFont="1" applyBorder="1"/>
    <xf numFmtId="165" fontId="10" fillId="2" borderId="3" xfId="1" applyNumberFormat="1" applyFont="1" applyFill="1" applyBorder="1"/>
    <xf numFmtId="165" fontId="10" fillId="2" borderId="1" xfId="1" applyNumberFormat="1" applyFont="1" applyFill="1" applyBorder="1"/>
    <xf numFmtId="165" fontId="10" fillId="0" borderId="8" xfId="1" applyNumberFormat="1" applyFont="1" applyBorder="1" applyAlignment="1">
      <alignment horizontal="center"/>
    </xf>
    <xf numFmtId="0" fontId="7" fillId="0" borderId="9" xfId="0" applyFont="1" applyBorder="1" applyAlignment="1">
      <alignment wrapText="1"/>
    </xf>
    <xf numFmtId="165" fontId="10" fillId="0" borderId="9" xfId="1" applyNumberFormat="1" applyFont="1" applyBorder="1"/>
    <xf numFmtId="165" fontId="10" fillId="0" borderId="10" xfId="1" applyNumberFormat="1" applyFont="1" applyBorder="1"/>
    <xf numFmtId="165" fontId="10" fillId="2" borderId="0" xfId="1" applyNumberFormat="1" applyFont="1" applyFill="1"/>
    <xf numFmtId="165" fontId="10" fillId="2" borderId="8" xfId="1" applyNumberFormat="1" applyFont="1" applyFill="1" applyBorder="1"/>
    <xf numFmtId="0" fontId="7" fillId="0" borderId="11" xfId="0" applyFont="1" applyBorder="1"/>
    <xf numFmtId="165" fontId="10" fillId="0" borderId="11" xfId="1" applyNumberFormat="1" applyFont="1" applyBorder="1"/>
    <xf numFmtId="165" fontId="10" fillId="0" borderId="14" xfId="1" applyNumberFormat="1" applyFont="1" applyBorder="1"/>
    <xf numFmtId="165" fontId="10" fillId="0" borderId="13" xfId="1" applyNumberFormat="1" applyFont="1" applyBorder="1"/>
    <xf numFmtId="165" fontId="10" fillId="2" borderId="12" xfId="1" applyNumberFormat="1" applyFont="1" applyFill="1" applyBorder="1"/>
    <xf numFmtId="165" fontId="10" fillId="2" borderId="14" xfId="1" applyNumberFormat="1" applyFont="1" applyFill="1" applyBorder="1"/>
    <xf numFmtId="0" fontId="7" fillId="0" borderId="14" xfId="0" applyFont="1" applyBorder="1" applyAlignment="1">
      <alignment horizontal="center"/>
    </xf>
    <xf numFmtId="0" fontId="10" fillId="0" borderId="0" xfId="0" applyFont="1"/>
    <xf numFmtId="165" fontId="10" fillId="0" borderId="0" xfId="1" applyNumberFormat="1" applyFont="1"/>
    <xf numFmtId="168" fontId="10" fillId="0" borderId="0" xfId="0" applyNumberFormat="1" applyFont="1"/>
    <xf numFmtId="168" fontId="7" fillId="0" borderId="0" xfId="0" applyNumberFormat="1" applyFont="1"/>
    <xf numFmtId="168" fontId="0" fillId="0" borderId="0" xfId="0" applyNumberFormat="1" applyFont="1"/>
    <xf numFmtId="0" fontId="18" fillId="0" borderId="0" xfId="0" applyFont="1"/>
    <xf numFmtId="165" fontId="8" fillId="0" borderId="16" xfId="1" applyNumberFormat="1" applyFont="1" applyBorder="1"/>
    <xf numFmtId="165" fontId="8" fillId="0" borderId="16" xfId="1" applyNumberFormat="1" applyFont="1" applyBorder="1" applyAlignment="1">
      <alignment horizontal="center"/>
    </xf>
    <xf numFmtId="165" fontId="8" fillId="3" borderId="16" xfId="1" applyNumberFormat="1" applyFont="1" applyFill="1" applyBorder="1"/>
    <xf numFmtId="165" fontId="10" fillId="0" borderId="0" xfId="0" applyNumberFormat="1" applyFont="1"/>
    <xf numFmtId="167" fontId="0" fillId="0" borderId="0" xfId="0" applyNumberFormat="1" applyFont="1"/>
    <xf numFmtId="165" fontId="8" fillId="0" borderId="21" xfId="0" applyNumberFormat="1" applyFont="1" applyBorder="1"/>
    <xf numFmtId="165" fontId="8" fillId="0" borderId="22" xfId="1" applyNumberFormat="1" applyFont="1" applyBorder="1" applyAlignment="1">
      <alignment horizontal="center"/>
    </xf>
    <xf numFmtId="165" fontId="8" fillId="0" borderId="23" xfId="1" applyNumberFormat="1" applyFont="1" applyBorder="1" applyAlignment="1">
      <alignment horizontal="center"/>
    </xf>
    <xf numFmtId="165" fontId="8" fillId="3" borderId="8" xfId="1" applyNumberFormat="1" applyFont="1" applyFill="1" applyBorder="1" applyAlignment="1">
      <alignment horizontal="center"/>
    </xf>
    <xf numFmtId="165" fontId="8" fillId="3" borderId="0" xfId="1" applyNumberFormat="1" applyFont="1" applyFill="1" applyAlignment="1">
      <alignment horizontal="center"/>
    </xf>
    <xf numFmtId="165" fontId="8" fillId="0" borderId="9" xfId="1" applyNumberFormat="1" applyFont="1" applyBorder="1" applyAlignment="1">
      <alignment horizontal="center"/>
    </xf>
    <xf numFmtId="165" fontId="8" fillId="0" borderId="21" xfId="1" applyNumberFormat="1" applyFont="1" applyBorder="1" applyAlignment="1">
      <alignment horizontal="center"/>
    </xf>
    <xf numFmtId="165" fontId="13" fillId="0" borderId="0" xfId="0" applyNumberFormat="1" applyFont="1"/>
    <xf numFmtId="167" fontId="16" fillId="0" borderId="0" xfId="0" applyNumberFormat="1" applyFont="1"/>
    <xf numFmtId="0" fontId="17" fillId="0" borderId="1" xfId="0" applyFont="1" applyBorder="1" applyAlignment="1">
      <alignment horizontal="center" vertical="center" wrapText="1"/>
    </xf>
    <xf numFmtId="0" fontId="16" fillId="0" borderId="14" xfId="0" applyFont="1" applyBorder="1"/>
    <xf numFmtId="0" fontId="4" fillId="0" borderId="0" xfId="0" applyFont="1" applyAlignment="1">
      <alignment horizont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3" fillId="0" borderId="0" xfId="0" applyFont="1" applyAlignment="1">
      <alignment horizontal="center"/>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xf>
    <xf numFmtId="0" fontId="2" fillId="0" borderId="6" xfId="0" applyFont="1" applyBorder="1" applyAlignment="1">
      <alignment horizontal="center"/>
    </xf>
    <xf numFmtId="3" fontId="4" fillId="2" borderId="5" xfId="0" quotePrefix="1" applyNumberFormat="1" applyFont="1" applyFill="1" applyBorder="1" applyAlignment="1">
      <alignment horizontal="center" vertical="center"/>
    </xf>
    <xf numFmtId="3" fontId="4" fillId="2" borderId="6" xfId="0" quotePrefix="1" applyNumberFormat="1" applyFont="1" applyFill="1" applyBorder="1" applyAlignment="1">
      <alignment horizontal="center" vertical="center"/>
    </xf>
    <xf numFmtId="3" fontId="4" fillId="2" borderId="7" xfId="0" quotePrefix="1" applyNumberFormat="1" applyFont="1" applyFill="1" applyBorder="1" applyAlignment="1">
      <alignment horizontal="center" vertical="center"/>
    </xf>
    <xf numFmtId="3" fontId="4" fillId="2" borderId="5" xfId="0" applyNumberFormat="1" applyFont="1" applyFill="1" applyBorder="1" applyAlignment="1">
      <alignment horizontal="center" vertical="center"/>
    </xf>
    <xf numFmtId="3" fontId="4" fillId="2" borderId="6" xfId="0" applyNumberFormat="1" applyFont="1" applyFill="1" applyBorder="1" applyAlignment="1">
      <alignment horizontal="center" vertical="center"/>
    </xf>
    <xf numFmtId="3" fontId="4" fillId="2" borderId="7" xfId="0" applyNumberFormat="1" applyFont="1" applyFill="1" applyBorder="1" applyAlignment="1">
      <alignment horizontal="center" vertical="center"/>
    </xf>
    <xf numFmtId="3" fontId="4" fillId="3" borderId="5" xfId="0" applyNumberFormat="1" applyFont="1" applyFill="1" applyBorder="1" applyAlignment="1">
      <alignment horizontal="center" vertical="center"/>
    </xf>
    <xf numFmtId="3" fontId="4" fillId="3" borderId="6" xfId="0" applyNumberFormat="1" applyFont="1" applyFill="1" applyBorder="1" applyAlignment="1">
      <alignment horizontal="center" vertical="center"/>
    </xf>
    <xf numFmtId="3" fontId="4" fillId="3" borderId="7" xfId="0" applyNumberFormat="1" applyFont="1" applyFill="1" applyBorder="1" applyAlignment="1">
      <alignment horizontal="center" vertical="center"/>
    </xf>
    <xf numFmtId="0" fontId="7" fillId="4" borderId="5"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0" fillId="2" borderId="5" xfId="0" applyFont="1" applyFill="1" applyBorder="1" applyAlignment="1">
      <alignment horizontal="center"/>
    </xf>
    <xf numFmtId="0" fontId="0" fillId="2" borderId="6" xfId="0" applyFont="1" applyFill="1" applyBorder="1" applyAlignment="1">
      <alignment horizontal="center"/>
    </xf>
    <xf numFmtId="0" fontId="0" fillId="2" borderId="7" xfId="0" applyFont="1" applyFill="1" applyBorder="1" applyAlignment="1">
      <alignment horizontal="center"/>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18" fillId="0" borderId="0" xfId="0" applyFont="1" applyAlignment="1">
      <alignment horizontal="center"/>
    </xf>
    <xf numFmtId="0" fontId="7" fillId="0" borderId="1"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Alignment="1">
      <alignment horizontal="center" vertical="center" wrapText="1"/>
    </xf>
    <xf numFmtId="0" fontId="7" fillId="0" borderId="10" xfId="0" applyFont="1" applyBorder="1" applyAlignment="1">
      <alignment horizontal="center" vertical="center" wrapText="1"/>
    </xf>
    <xf numFmtId="0" fontId="7" fillId="0" borderId="2" xfId="0" applyFont="1" applyBorder="1" applyAlignment="1">
      <alignment horizontal="center"/>
    </xf>
    <xf numFmtId="0" fontId="7" fillId="0" borderId="3" xfId="0" applyFont="1" applyBorder="1" applyAlignment="1">
      <alignment horizontal="center"/>
    </xf>
    <xf numFmtId="0" fontId="9" fillId="2" borderId="2" xfId="0" applyFont="1" applyFill="1" applyBorder="1" applyAlignment="1">
      <alignment horizontal="center"/>
    </xf>
    <xf numFmtId="0" fontId="9" fillId="2" borderId="3" xfId="0" applyFont="1" applyFill="1" applyBorder="1" applyAlignment="1">
      <alignment horizontal="center"/>
    </xf>
    <xf numFmtId="0" fontId="9" fillId="2" borderId="6" xfId="0" applyFont="1" applyFill="1" applyBorder="1" applyAlignment="1">
      <alignment horizontal="center"/>
    </xf>
    <xf numFmtId="0" fontId="9" fillId="2" borderId="7" xfId="0" applyFont="1" applyFill="1" applyBorder="1" applyAlignment="1">
      <alignment horizontal="center"/>
    </xf>
    <xf numFmtId="0" fontId="10" fillId="3" borderId="5" xfId="0" quotePrefix="1" applyFont="1" applyFill="1" applyBorder="1" applyAlignment="1">
      <alignment horizontal="center" vertical="center" wrapText="1"/>
    </xf>
    <xf numFmtId="0" fontId="10" fillId="3" borderId="6" xfId="0" quotePrefix="1" applyFont="1" applyFill="1" applyBorder="1" applyAlignment="1">
      <alignment horizontal="center" vertical="center" wrapText="1"/>
    </xf>
    <xf numFmtId="0" fontId="10" fillId="3" borderId="7" xfId="0" quotePrefix="1" applyFont="1" applyFill="1" applyBorder="1" applyAlignment="1">
      <alignment horizontal="center" vertical="center" wrapText="1"/>
    </xf>
    <xf numFmtId="0" fontId="7" fillId="4" borderId="5" xfId="0" quotePrefix="1"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0" xfId="0" applyFont="1" applyAlignment="1">
      <alignment horizontal="center" vertical="center" wrapText="1"/>
    </xf>
    <xf numFmtId="0" fontId="4" fillId="0" borderId="10" xfId="0" applyFont="1" applyBorder="1" applyAlignment="1">
      <alignment horizontal="center" vertical="center" wrapText="1"/>
    </xf>
    <xf numFmtId="0" fontId="4" fillId="0" borderId="5" xfId="0" applyFont="1" applyBorder="1" applyAlignment="1">
      <alignment horizontal="center"/>
    </xf>
    <xf numFmtId="0" fontId="4" fillId="0" borderId="6" xfId="0" applyFont="1" applyBorder="1" applyAlignment="1">
      <alignment horizont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cellXfs>
  <cellStyles count="4">
    <cellStyle name="Обычный" xfId="0" builtinId="0"/>
    <cellStyle name="Финансовый" xfId="1" builtinId="3"/>
    <cellStyle name="Финансовый [0] 2" xfId="2"/>
    <cellStyle name="Финансовый 2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aygroup/2025%20%20&#1043;&#1054;&#1044;/&#1052;&#1077;&#1078;&#1073;&#1102;&#1076;&#1078;&#1077;&#1090;&#1085;&#1099;&#1077;%20%20&#1090;&#1088;&#1072;&#1085;&#1089;&#1092;&#1077;&#1088;&#1090;&#1099;%20%202025_&#1095;&#1072;&#1089;&#1090;&#1100;%20I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aygroup/2025%20%20&#1043;&#1054;&#1044;/&#1057;&#1074;&#1077;&#1076;&#1077;&#1085;&#1080;&#1103;%20%20202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aygroup/2025%20%20&#1043;&#1054;&#1044;/&#1052;&#1077;&#1078;&#1073;&#1102;&#1076;&#1078;&#1077;&#1090;&#1085;&#1099;&#1077;%20%20&#1090;&#1088;&#1072;&#1085;&#1089;&#1092;&#1077;&#1088;&#1090;&#1099;%20%202025_&#1095;&#1072;&#1089;&#1090;&#1100;%20%20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Raygroup/2025%20%20&#1043;&#1054;&#1044;/&#1055;&#1088;&#1086;&#1074;&#1077;&#1088;&#1086;&#1095;&#1085;&#1072;&#1103;%20%20&#1090;&#1072;&#1073;&#1083;&#1080;&#1094;&#1072;%20%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отация"/>
      <sheetName val="Субсидия"/>
      <sheetName val="Субвенция"/>
      <sheetName val="Иные  МБТ"/>
      <sheetName val="Всего  МБТ"/>
      <sheetName val="Исполнение  по  дотации"/>
      <sheetName val="Исполнение  по  субсидии"/>
      <sheetName val="Исполнение  по  субвенции"/>
      <sheetName val="Исполнение  по  иным  МБТ"/>
      <sheetName val="Исполнение  по  МБТ  всего"/>
      <sheetName val="Дотация  на  выравнивание  БП"/>
      <sheetName val="Дотация  на  выравнивание  МР"/>
      <sheetName val="Дотация  на  сбалансированность"/>
      <sheetName val="Субсидия_ФСР"/>
      <sheetName val="Субсидия  из  ОБ"/>
      <sheetName val="Уточнения  по  МБТ  в  феврале "/>
      <sheetName val="Уточнения  по  МБТ  в  апреле"/>
      <sheetName val="Уточнения  по  МБТ  в  мае"/>
      <sheetName val="Уточнения  по  МБТ  в  июне"/>
      <sheetName val="Уточнения  по  МБТ  в  июле"/>
      <sheetName val="Уточнения  по  МБТ  в  сентябре"/>
      <sheetName val="Уточнения  по  МБТ  в  ноябре"/>
      <sheetName val="Уточнения  по  МБТ  в  декабре"/>
      <sheetName val="Уточнения  по  МБТ  без  закона"/>
      <sheetName val="Уточнения  по  субвенции"/>
      <sheetName val="Уточнение  по  МБТ  за  год"/>
      <sheetName val="Годовые  поправки  по МБТ_всего"/>
      <sheetName val="Уточнения  по  уровням  бюджета"/>
    </sheetNames>
    <sheetDataSet>
      <sheetData sheetId="0">
        <row r="12">
          <cell r="B12">
            <v>166789.79699999999</v>
          </cell>
          <cell r="C12">
            <v>166926.16063</v>
          </cell>
          <cell r="F12">
            <v>166926.16063</v>
          </cell>
        </row>
        <row r="13">
          <cell r="B13">
            <v>179549.13134999998</v>
          </cell>
          <cell r="C13">
            <v>192349.55935</v>
          </cell>
          <cell r="F13">
            <v>192349.55935</v>
          </cell>
        </row>
        <row r="14">
          <cell r="B14">
            <v>110650.47772</v>
          </cell>
          <cell r="C14">
            <v>129528.52335</v>
          </cell>
          <cell r="F14">
            <v>129528.52335</v>
          </cell>
        </row>
        <row r="15">
          <cell r="B15">
            <v>96831.54690999999</v>
          </cell>
          <cell r="C15">
            <v>108586.10090999999</v>
          </cell>
          <cell r="F15">
            <v>108586.10090999999</v>
          </cell>
        </row>
        <row r="16">
          <cell r="B16">
            <v>215029.15</v>
          </cell>
          <cell r="C16">
            <v>401565.51363</v>
          </cell>
          <cell r="F16">
            <v>401565.51363</v>
          </cell>
        </row>
        <row r="17">
          <cell r="B17">
            <v>118588.8314</v>
          </cell>
          <cell r="C17">
            <v>125255.19503</v>
          </cell>
          <cell r="F17">
            <v>125255.19503</v>
          </cell>
        </row>
        <row r="18">
          <cell r="B18">
            <v>101810.07258000001</v>
          </cell>
          <cell r="C18">
            <v>121393.43621000001</v>
          </cell>
          <cell r="F18">
            <v>121393.43621000001</v>
          </cell>
        </row>
        <row r="19">
          <cell r="B19">
            <v>172441.57250000001</v>
          </cell>
          <cell r="C19">
            <v>184076.34649999999</v>
          </cell>
          <cell r="F19">
            <v>184076.34649999999</v>
          </cell>
        </row>
        <row r="20">
          <cell r="B20">
            <v>315262.65000000002</v>
          </cell>
          <cell r="C20">
            <v>370862.65</v>
          </cell>
          <cell r="F20">
            <v>370862.65</v>
          </cell>
        </row>
        <row r="21">
          <cell r="B21">
            <v>60225.194000000003</v>
          </cell>
          <cell r="C21">
            <v>64991.326000000001</v>
          </cell>
          <cell r="F21">
            <v>64991.326000000001</v>
          </cell>
        </row>
        <row r="22">
          <cell r="B22">
            <v>615028.62531999988</v>
          </cell>
          <cell r="C22">
            <v>585648.52094999992</v>
          </cell>
          <cell r="F22">
            <v>585648.52094999992</v>
          </cell>
        </row>
        <row r="23">
          <cell r="B23">
            <v>70431.711410000004</v>
          </cell>
          <cell r="C23">
            <v>70741.961410000004</v>
          </cell>
          <cell r="F23">
            <v>70741.961410000004</v>
          </cell>
        </row>
        <row r="24">
          <cell r="B24">
            <v>168568.58100000001</v>
          </cell>
          <cell r="C24">
            <v>286704.94462999998</v>
          </cell>
          <cell r="F24">
            <v>286704.94462999998</v>
          </cell>
        </row>
        <row r="25">
          <cell r="B25">
            <v>44851.347999999998</v>
          </cell>
          <cell r="C25">
            <v>44987.711629999998</v>
          </cell>
          <cell r="F25">
            <v>44987.711629999998</v>
          </cell>
        </row>
        <row r="26">
          <cell r="B26">
            <v>81432.602910000001</v>
          </cell>
          <cell r="C26">
            <v>89239.103540000011</v>
          </cell>
          <cell r="F26">
            <v>89239.103540000011</v>
          </cell>
        </row>
        <row r="27">
          <cell r="B27">
            <v>246002.42329000001</v>
          </cell>
          <cell r="C27">
            <v>268883.94691999996</v>
          </cell>
          <cell r="F27">
            <v>268883.94691999996</v>
          </cell>
        </row>
        <row r="28">
          <cell r="B28">
            <v>92193.177059999987</v>
          </cell>
          <cell r="C28">
            <v>180648.47206</v>
          </cell>
          <cell r="F28">
            <v>180648.47206</v>
          </cell>
        </row>
        <row r="29">
          <cell r="B29">
            <v>148452.48441999999</v>
          </cell>
          <cell r="C29">
            <v>173022.49841999999</v>
          </cell>
          <cell r="F29">
            <v>173022.49841999999</v>
          </cell>
        </row>
        <row r="32">
          <cell r="B32">
            <v>103416.859</v>
          </cell>
          <cell r="C32">
            <v>285313.22262999997</v>
          </cell>
          <cell r="F32">
            <v>285313.22262999997</v>
          </cell>
        </row>
        <row r="33">
          <cell r="B33">
            <v>375346.17499999999</v>
          </cell>
          <cell r="C33">
            <v>1454646.175</v>
          </cell>
          <cell r="F33">
            <v>1454646.175</v>
          </cell>
        </row>
        <row r="36">
          <cell r="B36">
            <v>712242.77982000005</v>
          </cell>
          <cell r="C36">
            <v>152773.8218900002</v>
          </cell>
        </row>
      </sheetData>
      <sheetData sheetId="1">
        <row r="13">
          <cell r="B13">
            <v>109642.13520999999</v>
          </cell>
          <cell r="C13">
            <v>114808.98104</v>
          </cell>
          <cell r="D13">
            <v>109821.09569000002</v>
          </cell>
        </row>
        <row r="14">
          <cell r="B14">
            <v>216324.58731</v>
          </cell>
          <cell r="C14">
            <v>247651.32042000003</v>
          </cell>
          <cell r="D14">
            <v>246590.15067</v>
          </cell>
        </row>
        <row r="15">
          <cell r="B15">
            <v>304116.69140000001</v>
          </cell>
          <cell r="C15">
            <v>328135.35281999997</v>
          </cell>
          <cell r="D15">
            <v>323949.55773999996</v>
          </cell>
        </row>
        <row r="16">
          <cell r="B16">
            <v>301575.34510999999</v>
          </cell>
          <cell r="C16">
            <v>322258.15062000003</v>
          </cell>
          <cell r="D16">
            <v>321002.25984000001</v>
          </cell>
        </row>
        <row r="17">
          <cell r="B17">
            <v>986819.72629999975</v>
          </cell>
          <cell r="C17">
            <v>1252792.5957800001</v>
          </cell>
          <cell r="D17">
            <v>1252461.8588100004</v>
          </cell>
        </row>
        <row r="18">
          <cell r="B18">
            <v>238505.54</v>
          </cell>
          <cell r="C18">
            <v>260469.38799000002</v>
          </cell>
          <cell r="D18">
            <v>230524.93482999998</v>
          </cell>
        </row>
        <row r="19">
          <cell r="B19">
            <v>144472.45530999999</v>
          </cell>
          <cell r="C19">
            <v>82647.113100000002</v>
          </cell>
          <cell r="D19">
            <v>82317.689379999996</v>
          </cell>
        </row>
        <row r="20">
          <cell r="B20">
            <v>212593.25211999999</v>
          </cell>
          <cell r="C20">
            <v>195883.32407999999</v>
          </cell>
          <cell r="D20">
            <v>187554.23509999996</v>
          </cell>
        </row>
        <row r="21">
          <cell r="B21">
            <v>211204.75367000001</v>
          </cell>
          <cell r="C21">
            <v>217605.92697000003</v>
          </cell>
          <cell r="D21">
            <v>217295.31362000003</v>
          </cell>
        </row>
        <row r="22">
          <cell r="B22">
            <v>101198.67112000001</v>
          </cell>
          <cell r="C22">
            <v>100287.07895000002</v>
          </cell>
          <cell r="D22">
            <v>97729.066349999994</v>
          </cell>
        </row>
        <row r="23">
          <cell r="B23">
            <v>839678.69962000009</v>
          </cell>
          <cell r="C23">
            <v>1158084.08311</v>
          </cell>
          <cell r="D23">
            <v>1150595.7637700003</v>
          </cell>
        </row>
        <row r="24">
          <cell r="B24">
            <v>47946.522870000001</v>
          </cell>
          <cell r="C24">
            <v>176371.70157999996</v>
          </cell>
          <cell r="D24">
            <v>176131.42218999998</v>
          </cell>
        </row>
        <row r="25">
          <cell r="B25">
            <v>269341.02750000003</v>
          </cell>
          <cell r="C25">
            <v>609543.72542999999</v>
          </cell>
          <cell r="D25">
            <v>584147.24412000005</v>
          </cell>
        </row>
        <row r="26">
          <cell r="B26">
            <v>115733.03676999999</v>
          </cell>
          <cell r="C26">
            <v>126644.55763000002</v>
          </cell>
          <cell r="D26">
            <v>126071.18160000004</v>
          </cell>
        </row>
        <row r="27">
          <cell r="B27">
            <v>200570.54760999998</v>
          </cell>
          <cell r="C27">
            <v>278708.51212999993</v>
          </cell>
          <cell r="D27">
            <v>278672.54075999995</v>
          </cell>
        </row>
        <row r="28">
          <cell r="B28">
            <v>286200.16843000002</v>
          </cell>
          <cell r="C28">
            <v>404986.31047000003</v>
          </cell>
          <cell r="D28">
            <v>403790.81594000012</v>
          </cell>
        </row>
        <row r="29">
          <cell r="B29">
            <v>301097.37685000006</v>
          </cell>
          <cell r="C29">
            <v>302259.37150000001</v>
          </cell>
          <cell r="D29">
            <v>301957.52912999998</v>
          </cell>
        </row>
        <row r="30">
          <cell r="B30">
            <v>783873.72429999989</v>
          </cell>
          <cell r="C30">
            <v>728062.79598000005</v>
          </cell>
          <cell r="D30">
            <v>667919.27606000006</v>
          </cell>
        </row>
        <row r="33">
          <cell r="B33">
            <v>520808.05214999989</v>
          </cell>
          <cell r="C33">
            <v>679796.26558999997</v>
          </cell>
          <cell r="D33">
            <v>536380.63513999991</v>
          </cell>
        </row>
        <row r="34">
          <cell r="B34">
            <v>3186948.9223900004</v>
          </cell>
          <cell r="C34">
            <v>4135084.1154600005</v>
          </cell>
          <cell r="D34">
            <v>4091247.5174000002</v>
          </cell>
        </row>
        <row r="37">
          <cell r="B37">
            <v>0</v>
          </cell>
          <cell r="C37">
            <v>206189.27416999993</v>
          </cell>
        </row>
      </sheetData>
      <sheetData sheetId="2">
        <row r="13">
          <cell r="B13">
            <v>207072.36923000004</v>
          </cell>
          <cell r="C13">
            <v>215455.96122000006</v>
          </cell>
          <cell r="H13">
            <v>213636.22883000001</v>
          </cell>
        </row>
        <row r="14">
          <cell r="B14">
            <v>1181974.4121999997</v>
          </cell>
          <cell r="C14">
            <v>1231302.4573799996</v>
          </cell>
          <cell r="H14">
            <v>1229951.6692399997</v>
          </cell>
        </row>
        <row r="15">
          <cell r="B15">
            <v>545018.64182999975</v>
          </cell>
          <cell r="C15">
            <v>570285.8067399998</v>
          </cell>
          <cell r="H15">
            <v>569621.58079000004</v>
          </cell>
        </row>
        <row r="16">
          <cell r="B16">
            <v>508970.81904000009</v>
          </cell>
          <cell r="C16">
            <v>534353.38473000005</v>
          </cell>
          <cell r="H16">
            <v>526462.32595000009</v>
          </cell>
        </row>
        <row r="17">
          <cell r="B17">
            <v>576328.40981999994</v>
          </cell>
          <cell r="C17">
            <v>604304.48033999989</v>
          </cell>
          <cell r="H17">
            <v>603682.74384000001</v>
          </cell>
        </row>
        <row r="18">
          <cell r="B18">
            <v>338066.78495999996</v>
          </cell>
          <cell r="C18">
            <v>355048.65819999995</v>
          </cell>
          <cell r="H18">
            <v>352976.68653999997</v>
          </cell>
        </row>
        <row r="19">
          <cell r="B19">
            <v>571172.21430999984</v>
          </cell>
          <cell r="C19">
            <v>599472.00435000006</v>
          </cell>
          <cell r="H19">
            <v>596481.39110000012</v>
          </cell>
        </row>
        <row r="20">
          <cell r="B20">
            <v>427349.12403999997</v>
          </cell>
          <cell r="C20">
            <v>443551.96594999993</v>
          </cell>
          <cell r="H20">
            <v>441820.64516999997</v>
          </cell>
        </row>
        <row r="21">
          <cell r="B21">
            <v>302180.20418</v>
          </cell>
          <cell r="C21">
            <v>312865.49116999999</v>
          </cell>
          <cell r="H21">
            <v>312058.78811000002</v>
          </cell>
        </row>
        <row r="22">
          <cell r="B22">
            <v>273066.81892000005</v>
          </cell>
          <cell r="C22">
            <v>289001.60782999999</v>
          </cell>
          <cell r="H22">
            <v>284903.05472000001</v>
          </cell>
        </row>
        <row r="23">
          <cell r="B23">
            <v>648747.90553999995</v>
          </cell>
          <cell r="C23">
            <v>690721.61745000002</v>
          </cell>
          <cell r="H23">
            <v>688012.49964000005</v>
          </cell>
        </row>
        <row r="24">
          <cell r="B24">
            <v>384881.47747000004</v>
          </cell>
          <cell r="C24">
            <v>403115.20219000004</v>
          </cell>
          <cell r="H24">
            <v>394403.86845000001</v>
          </cell>
        </row>
        <row r="25">
          <cell r="B25">
            <v>1073499.3911700002</v>
          </cell>
          <cell r="C25">
            <v>1123362.7698300001</v>
          </cell>
          <cell r="H25">
            <v>1109258.1627699998</v>
          </cell>
        </row>
        <row r="26">
          <cell r="B26">
            <v>321786.07887000003</v>
          </cell>
          <cell r="C26">
            <v>336017.41886000003</v>
          </cell>
          <cell r="H26">
            <v>335108.35055000003</v>
          </cell>
        </row>
        <row r="27">
          <cell r="B27">
            <v>448816.95973999996</v>
          </cell>
          <cell r="C27">
            <v>469363.50865999988</v>
          </cell>
          <cell r="H27">
            <v>460165.28221999994</v>
          </cell>
        </row>
        <row r="28">
          <cell r="B28">
            <v>749672.6825</v>
          </cell>
          <cell r="C28">
            <v>777057.58242000011</v>
          </cell>
          <cell r="H28">
            <v>762762.83704000001</v>
          </cell>
        </row>
        <row r="29">
          <cell r="B29">
            <v>354890.35810999997</v>
          </cell>
          <cell r="C29">
            <v>371345.33744000003</v>
          </cell>
          <cell r="H29">
            <v>364491.62169000006</v>
          </cell>
        </row>
        <row r="30">
          <cell r="B30">
            <v>508760.83398000005</v>
          </cell>
          <cell r="C30">
            <v>529754.51589999988</v>
          </cell>
          <cell r="H30">
            <v>529164.62453000003</v>
          </cell>
        </row>
        <row r="33">
          <cell r="B33">
            <v>1455675.6036499999</v>
          </cell>
          <cell r="C33">
            <v>1517300.58011</v>
          </cell>
          <cell r="H33">
            <v>1516895.38906</v>
          </cell>
        </row>
        <row r="34">
          <cell r="B34">
            <v>8569476.4009000007</v>
          </cell>
          <cell r="C34">
            <v>9022721.8807500005</v>
          </cell>
          <cell r="H34">
            <v>9021823.0806800015</v>
          </cell>
        </row>
        <row r="37">
          <cell r="B37">
            <v>0</v>
          </cell>
          <cell r="C37">
            <v>0</v>
          </cell>
        </row>
      </sheetData>
      <sheetData sheetId="3">
        <row r="11">
          <cell r="C11">
            <v>62123.272190000003</v>
          </cell>
          <cell r="H11">
            <v>61353.960950000001</v>
          </cell>
        </row>
        <row r="12">
          <cell r="C12">
            <v>117765.46350000001</v>
          </cell>
          <cell r="H12">
            <v>117765.23608</v>
          </cell>
        </row>
        <row r="13">
          <cell r="C13">
            <v>57617.953270000005</v>
          </cell>
          <cell r="H13">
            <v>55475.587940000005</v>
          </cell>
        </row>
        <row r="14">
          <cell r="C14">
            <v>85403.833859999999</v>
          </cell>
          <cell r="H14">
            <v>84059.837419999996</v>
          </cell>
        </row>
        <row r="15">
          <cell r="C15">
            <v>71733.09547</v>
          </cell>
          <cell r="H15">
            <v>70872.270369999998</v>
          </cell>
        </row>
        <row r="16">
          <cell r="C16">
            <v>68332.294929999989</v>
          </cell>
          <cell r="H16">
            <v>67549.66915999999</v>
          </cell>
        </row>
        <row r="17">
          <cell r="C17">
            <v>72156.631160000004</v>
          </cell>
          <cell r="H17">
            <v>68639.945560000007</v>
          </cell>
        </row>
        <row r="18">
          <cell r="C18">
            <v>55461.116119999999</v>
          </cell>
          <cell r="H18">
            <v>52125.465709999997</v>
          </cell>
        </row>
        <row r="19">
          <cell r="C19">
            <v>39722.490039999997</v>
          </cell>
          <cell r="H19">
            <v>39636.917699999991</v>
          </cell>
        </row>
        <row r="20">
          <cell r="C20">
            <v>33044.16908</v>
          </cell>
          <cell r="H20">
            <v>32944.112939999999</v>
          </cell>
        </row>
        <row r="21">
          <cell r="C21">
            <v>141367.74272000004</v>
          </cell>
          <cell r="H21">
            <v>138362.97377000001</v>
          </cell>
        </row>
        <row r="22">
          <cell r="C22">
            <v>40728.023020000001</v>
          </cell>
          <cell r="H22">
            <v>40676.501019999996</v>
          </cell>
        </row>
        <row r="23">
          <cell r="C23">
            <v>85452.063469999994</v>
          </cell>
          <cell r="H23">
            <v>84185.106750000006</v>
          </cell>
        </row>
        <row r="24">
          <cell r="C24">
            <v>41698.182820000002</v>
          </cell>
          <cell r="H24">
            <v>41513.642210000005</v>
          </cell>
        </row>
        <row r="25">
          <cell r="C25">
            <v>51179.495359999994</v>
          </cell>
          <cell r="H25">
            <v>50255.324299999993</v>
          </cell>
        </row>
        <row r="26">
          <cell r="C26">
            <v>96908.295779999986</v>
          </cell>
          <cell r="H26">
            <v>96449.435739999986</v>
          </cell>
        </row>
        <row r="27">
          <cell r="C27">
            <v>49884.012549999999</v>
          </cell>
          <cell r="H27">
            <v>48155.118950000004</v>
          </cell>
        </row>
        <row r="28">
          <cell r="C28">
            <v>110276.20419999999</v>
          </cell>
          <cell r="H28">
            <v>55769.634230000011</v>
          </cell>
        </row>
        <row r="31">
          <cell r="C31">
            <v>318137.63549000002</v>
          </cell>
          <cell r="H31">
            <v>201731.37411999999</v>
          </cell>
        </row>
        <row r="32">
          <cell r="C32">
            <v>799473.60881999996</v>
          </cell>
          <cell r="H32">
            <v>798794.48616000009</v>
          </cell>
        </row>
        <row r="35">
          <cell r="B35">
            <v>2667345.5723799998</v>
          </cell>
          <cell r="C35">
            <v>88233.759950000021</v>
          </cell>
        </row>
      </sheetData>
      <sheetData sheetId="4"/>
      <sheetData sheetId="5">
        <row r="12">
          <cell r="AG12">
            <v>0</v>
          </cell>
          <cell r="AH12">
            <v>0</v>
          </cell>
        </row>
        <row r="13">
          <cell r="AG13">
            <v>0</v>
          </cell>
          <cell r="AH13">
            <v>0</v>
          </cell>
        </row>
        <row r="14">
          <cell r="AG14">
            <v>0</v>
          </cell>
          <cell r="AH14">
            <v>0</v>
          </cell>
        </row>
        <row r="15">
          <cell r="AG15">
            <v>0</v>
          </cell>
          <cell r="AH15">
            <v>0</v>
          </cell>
        </row>
        <row r="16">
          <cell r="AG16">
            <v>0</v>
          </cell>
          <cell r="AH16">
            <v>0</v>
          </cell>
        </row>
        <row r="17">
          <cell r="AG17">
            <v>0</v>
          </cell>
          <cell r="AH17">
            <v>0</v>
          </cell>
        </row>
        <row r="18">
          <cell r="AG18">
            <v>10000</v>
          </cell>
          <cell r="AH18">
            <v>10000</v>
          </cell>
        </row>
        <row r="19">
          <cell r="AG19">
            <v>0</v>
          </cell>
          <cell r="AH19">
            <v>0</v>
          </cell>
        </row>
        <row r="20">
          <cell r="AG20">
            <v>0</v>
          </cell>
          <cell r="AH20">
            <v>0</v>
          </cell>
        </row>
        <row r="21">
          <cell r="AG21">
            <v>0</v>
          </cell>
          <cell r="AH21">
            <v>0</v>
          </cell>
        </row>
        <row r="22">
          <cell r="AG22">
            <v>0</v>
          </cell>
          <cell r="AH22">
            <v>0</v>
          </cell>
        </row>
        <row r="23">
          <cell r="AG23">
            <v>0</v>
          </cell>
          <cell r="AH23">
            <v>0</v>
          </cell>
        </row>
        <row r="24">
          <cell r="AG24">
            <v>0</v>
          </cell>
          <cell r="AH24">
            <v>0</v>
          </cell>
        </row>
        <row r="25">
          <cell r="AG25">
            <v>0</v>
          </cell>
          <cell r="AH25">
            <v>0</v>
          </cell>
        </row>
        <row r="26">
          <cell r="AG26">
            <v>0</v>
          </cell>
          <cell r="AH26">
            <v>0</v>
          </cell>
        </row>
        <row r="27">
          <cell r="AG27">
            <v>0</v>
          </cell>
          <cell r="AH27">
            <v>0</v>
          </cell>
        </row>
        <row r="28">
          <cell r="AG28">
            <v>0</v>
          </cell>
          <cell r="AH28">
            <v>0</v>
          </cell>
        </row>
        <row r="29">
          <cell r="AG29">
            <v>0</v>
          </cell>
          <cell r="AH29">
            <v>0</v>
          </cell>
        </row>
        <row r="32">
          <cell r="AG32">
            <v>0</v>
          </cell>
          <cell r="AH32">
            <v>0</v>
          </cell>
        </row>
        <row r="33">
          <cell r="AG33">
            <v>0</v>
          </cell>
          <cell r="AH33">
            <v>0</v>
          </cell>
        </row>
        <row r="43">
          <cell r="B43">
            <v>5458145.1906899996</v>
          </cell>
          <cell r="E43">
            <v>5305371.3687999994</v>
          </cell>
        </row>
      </sheetData>
      <sheetData sheetId="6">
        <row r="13">
          <cell r="DG13">
            <v>10224.265660000001</v>
          </cell>
          <cell r="DH13">
            <v>10224.265660000001</v>
          </cell>
          <cell r="DJ13">
            <v>0</v>
          </cell>
          <cell r="DK13">
            <v>0</v>
          </cell>
          <cell r="EE13">
            <v>0</v>
          </cell>
        </row>
        <row r="14">
          <cell r="DG14">
            <v>0</v>
          </cell>
          <cell r="DH14">
            <v>0</v>
          </cell>
          <cell r="DJ14">
            <v>0</v>
          </cell>
          <cell r="DK14">
            <v>0</v>
          </cell>
          <cell r="EE14">
            <v>0</v>
          </cell>
        </row>
        <row r="15">
          <cell r="DG15">
            <v>19110</v>
          </cell>
          <cell r="DH15">
            <v>19110</v>
          </cell>
          <cell r="DJ15">
            <v>0</v>
          </cell>
          <cell r="DK15">
            <v>0</v>
          </cell>
          <cell r="EE15">
            <v>0</v>
          </cell>
        </row>
        <row r="16">
          <cell r="DG16">
            <v>33410.489809999999</v>
          </cell>
          <cell r="DH16">
            <v>33410.489809999999</v>
          </cell>
          <cell r="DJ16">
            <v>0</v>
          </cell>
          <cell r="DK16">
            <v>0</v>
          </cell>
          <cell r="EE16">
            <v>0</v>
          </cell>
        </row>
        <row r="17">
          <cell r="DG17">
            <v>41175.615700000002</v>
          </cell>
          <cell r="DH17">
            <v>40868.687850000002</v>
          </cell>
          <cell r="DJ17">
            <v>0</v>
          </cell>
          <cell r="DK17">
            <v>0</v>
          </cell>
          <cell r="EE17">
            <v>832464.57446999999</v>
          </cell>
        </row>
        <row r="18">
          <cell r="DG18">
            <v>0</v>
          </cell>
          <cell r="DH18">
            <v>0</v>
          </cell>
          <cell r="DJ18">
            <v>0</v>
          </cell>
          <cell r="DK18">
            <v>0</v>
          </cell>
          <cell r="EE18">
            <v>0</v>
          </cell>
        </row>
        <row r="19">
          <cell r="DG19">
            <v>0</v>
          </cell>
          <cell r="DH19">
            <v>0</v>
          </cell>
          <cell r="DJ19">
            <v>0</v>
          </cell>
          <cell r="DK19">
            <v>0</v>
          </cell>
          <cell r="EE19">
            <v>0</v>
          </cell>
        </row>
        <row r="20">
          <cell r="DG20">
            <v>8115.85</v>
          </cell>
          <cell r="DH20">
            <v>7671.4003400000001</v>
          </cell>
          <cell r="DJ20">
            <v>0</v>
          </cell>
          <cell r="DK20">
            <v>0</v>
          </cell>
          <cell r="EE20">
            <v>0</v>
          </cell>
        </row>
        <row r="21">
          <cell r="DG21">
            <v>0</v>
          </cell>
          <cell r="DH21">
            <v>0</v>
          </cell>
          <cell r="DJ21">
            <v>0</v>
          </cell>
          <cell r="DK21">
            <v>0</v>
          </cell>
          <cell r="EE21">
            <v>109843.93617</v>
          </cell>
        </row>
        <row r="22">
          <cell r="DG22">
            <v>31484.408289999999</v>
          </cell>
          <cell r="DH22">
            <v>28992.056809999998</v>
          </cell>
          <cell r="DJ22">
            <v>0</v>
          </cell>
          <cell r="DK22">
            <v>0</v>
          </cell>
          <cell r="EE22">
            <v>0</v>
          </cell>
        </row>
        <row r="23">
          <cell r="DG23">
            <v>15225.89675</v>
          </cell>
          <cell r="DH23">
            <v>15225.89675</v>
          </cell>
          <cell r="DJ23">
            <v>0</v>
          </cell>
          <cell r="DK23">
            <v>0</v>
          </cell>
          <cell r="EE23">
            <v>707126.59577000001</v>
          </cell>
          <cell r="EF23">
            <v>707126.4611500001</v>
          </cell>
        </row>
        <row r="24">
          <cell r="DG24">
            <v>0</v>
          </cell>
          <cell r="DH24">
            <v>0</v>
          </cell>
          <cell r="DJ24">
            <v>0</v>
          </cell>
          <cell r="DK24">
            <v>0</v>
          </cell>
          <cell r="EE24">
            <v>0</v>
          </cell>
        </row>
        <row r="25">
          <cell r="DG25">
            <v>0</v>
          </cell>
          <cell r="DH25">
            <v>0</v>
          </cell>
          <cell r="DJ25">
            <v>0</v>
          </cell>
          <cell r="DK25">
            <v>0</v>
          </cell>
          <cell r="EE25">
            <v>0</v>
          </cell>
          <cell r="FO25">
            <v>126</v>
          </cell>
          <cell r="FP25">
            <v>126</v>
          </cell>
        </row>
        <row r="26">
          <cell r="DG26">
            <v>0</v>
          </cell>
          <cell r="DH26">
            <v>0</v>
          </cell>
          <cell r="DJ26">
            <v>0</v>
          </cell>
          <cell r="DK26">
            <v>0</v>
          </cell>
          <cell r="EE26">
            <v>0</v>
          </cell>
        </row>
        <row r="27">
          <cell r="DG27">
            <v>58407.862110000002</v>
          </cell>
          <cell r="DH27">
            <v>58407.862110000002</v>
          </cell>
          <cell r="DJ27">
            <v>0</v>
          </cell>
          <cell r="DK27">
            <v>0</v>
          </cell>
          <cell r="EE27">
            <v>0</v>
          </cell>
        </row>
        <row r="28">
          <cell r="DG28">
            <v>54233.765299999999</v>
          </cell>
          <cell r="DH28">
            <v>54233.765299999999</v>
          </cell>
          <cell r="DJ28">
            <v>0</v>
          </cell>
          <cell r="DK28">
            <v>0</v>
          </cell>
          <cell r="EE28">
            <v>0</v>
          </cell>
        </row>
        <row r="29">
          <cell r="DG29">
            <v>29999.999999999996</v>
          </cell>
          <cell r="DH29">
            <v>30000</v>
          </cell>
          <cell r="DJ29">
            <v>0</v>
          </cell>
          <cell r="DK29">
            <v>0</v>
          </cell>
          <cell r="EE29">
            <v>0</v>
          </cell>
        </row>
        <row r="30">
          <cell r="DG30">
            <v>188000</v>
          </cell>
          <cell r="DH30">
            <v>150000.90209000002</v>
          </cell>
          <cell r="DJ30">
            <v>0</v>
          </cell>
          <cell r="DK30">
            <v>0</v>
          </cell>
          <cell r="EE30">
            <v>0</v>
          </cell>
        </row>
        <row r="33">
          <cell r="DG33">
            <v>0</v>
          </cell>
          <cell r="DH33">
            <v>0</v>
          </cell>
          <cell r="DJ33">
            <v>0</v>
          </cell>
          <cell r="DK33">
            <v>0</v>
          </cell>
        </row>
        <row r="34">
          <cell r="DG34">
            <v>0</v>
          </cell>
          <cell r="DH34">
            <v>0</v>
          </cell>
          <cell r="DJ34">
            <v>70851.228180000006</v>
          </cell>
          <cell r="DK34">
            <v>47542.520119999994</v>
          </cell>
        </row>
        <row r="38">
          <cell r="B38">
            <v>11722080.67065</v>
          </cell>
        </row>
        <row r="44">
          <cell r="B44">
            <v>11928269.94482</v>
          </cell>
          <cell r="C44">
            <v>11386160.088140002</v>
          </cell>
        </row>
      </sheetData>
      <sheetData sheetId="7">
        <row r="3">
          <cell r="N3" t="str">
            <v>ПО  СОСТОЯНИЮ  НА  1  ЯНВАРЯ  2026  ГОДА</v>
          </cell>
        </row>
        <row r="44">
          <cell r="B44">
            <v>20396402.231520001</v>
          </cell>
          <cell r="G44">
            <v>20313680.830920003</v>
          </cell>
        </row>
      </sheetData>
      <sheetData sheetId="8">
        <row r="42">
          <cell r="B42">
            <v>2486699.3437999999</v>
          </cell>
          <cell r="G42">
            <v>2206316.6010800004</v>
          </cell>
        </row>
      </sheetData>
      <sheetData sheetId="9">
        <row r="36">
          <cell r="B36">
            <v>152773.8218900002</v>
          </cell>
        </row>
        <row r="41">
          <cell r="G41">
            <v>39211528.888940006</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3">
          <cell r="A3" t="str">
            <v>ПО  СОСТОЯНИЮ  НА  1  ЯНВАРЯ  2026  ГОДА</v>
          </cell>
        </row>
      </sheetData>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Остатки  по  БП  на  01.01.2025"/>
      <sheetName val="Остатки  средств  на  начало"/>
      <sheetName val="Остатки  средств  на  конец"/>
      <sheetName val="Проверка  остатков  средств"/>
      <sheetName val="Проверка  изменения  остатков"/>
      <sheetName val="Исполнение  бюджета"/>
      <sheetName val="Исполнение для  руководства  MФ"/>
      <sheetName val="Для администрации КБ_точно"/>
      <sheetName val="Исполнение для администрации_МР"/>
      <sheetName val="Исполнение для администрации_БП"/>
      <sheetName val="план  и  факт  точно"/>
      <sheetName val="Объем  долга_МР  и  ГО_план"/>
      <sheetName val="Объем  долга_МР  и  ГО_факт"/>
      <sheetName val="Невыясненные  поступления"/>
      <sheetName val="Расходы  на  программы"/>
      <sheetName val="Уточненный  план"/>
      <sheetName val="Уточненный  план  МР  и  ГО"/>
      <sheetName val="Уточненный  план  БП"/>
      <sheetName val="Кредит  районам  и  городам"/>
      <sheetName val="Информация  по  кредиту"/>
      <sheetName val="Погашение  кредита"/>
      <sheetName val="Муниципальный  долг  КБ"/>
      <sheetName val="Исполнение для  руководства  УФ"/>
    </sheetNames>
    <sheetDataSet>
      <sheetData sheetId="0"/>
      <sheetData sheetId="1"/>
      <sheetData sheetId="2"/>
      <sheetData sheetId="3"/>
      <sheetData sheetId="4"/>
      <sheetData sheetId="5"/>
      <sheetData sheetId="6"/>
      <sheetData sheetId="7">
        <row r="14">
          <cell r="AP14">
            <v>551737.44610000006</v>
          </cell>
        </row>
        <row r="15">
          <cell r="AP15">
            <v>1786656.6153399998</v>
          </cell>
        </row>
        <row r="16">
          <cell r="AP16">
            <v>1078575.24982</v>
          </cell>
        </row>
        <row r="17">
          <cell r="AP17">
            <v>1040110.5241199998</v>
          </cell>
        </row>
        <row r="18">
          <cell r="AP18">
            <v>2328582.3866499998</v>
          </cell>
        </row>
        <row r="19">
          <cell r="AP19">
            <v>776306.48555999994</v>
          </cell>
        </row>
        <row r="20">
          <cell r="AP20">
            <v>868832.46224999998</v>
          </cell>
        </row>
        <row r="21">
          <cell r="AP21">
            <v>865576.69248000009</v>
          </cell>
        </row>
        <row r="22">
          <cell r="AP22">
            <v>939853.66943000001</v>
          </cell>
        </row>
        <row r="23">
          <cell r="AP23">
            <v>480567.56000999996</v>
          </cell>
        </row>
        <row r="24">
          <cell r="AP24">
            <v>2562619.75813</v>
          </cell>
        </row>
        <row r="25">
          <cell r="AP25">
            <v>681953.75306999998</v>
          </cell>
        </row>
        <row r="26">
          <cell r="AP26">
            <v>2064295.4582700005</v>
          </cell>
        </row>
        <row r="27">
          <cell r="AP27">
            <v>547680.88598999998</v>
          </cell>
        </row>
        <row r="28">
          <cell r="AP28">
            <v>878332.25082000007</v>
          </cell>
        </row>
        <row r="29">
          <cell r="AP29">
            <v>1531887.0356400004</v>
          </cell>
        </row>
        <row r="30">
          <cell r="AP30">
            <v>895252.74182999996</v>
          </cell>
        </row>
        <row r="31">
          <cell r="AP31">
            <v>1425876.0332399998</v>
          </cell>
        </row>
        <row r="34">
          <cell r="AP34">
            <v>2540320.6209499999</v>
          </cell>
        </row>
        <row r="35">
          <cell r="AP35">
            <v>15366511.259240003</v>
          </cell>
        </row>
      </sheetData>
      <sheetData sheetId="8">
        <row r="14">
          <cell r="M14">
            <v>559314.37508000003</v>
          </cell>
          <cell r="P14">
            <v>166926.16063</v>
          </cell>
          <cell r="Q14">
            <v>166926.16063</v>
          </cell>
          <cell r="T14">
            <v>114808.98104</v>
          </cell>
          <cell r="U14">
            <v>109821.09569</v>
          </cell>
          <cell r="X14">
            <v>215455.96122000003</v>
          </cell>
          <cell r="Y14">
            <v>213636.22883000001</v>
          </cell>
          <cell r="AB14">
            <v>62123.272189999996</v>
          </cell>
          <cell r="AC14">
            <v>61353.960950000001</v>
          </cell>
        </row>
        <row r="15">
          <cell r="M15">
            <v>1789068.8006499999</v>
          </cell>
          <cell r="P15">
            <v>192349.55935</v>
          </cell>
          <cell r="Q15">
            <v>192349.55935</v>
          </cell>
          <cell r="T15">
            <v>247651.32041999997</v>
          </cell>
          <cell r="U15">
            <v>246590.15066999997</v>
          </cell>
          <cell r="X15">
            <v>1231302.4573799998</v>
          </cell>
          <cell r="Y15">
            <v>1229951.66924</v>
          </cell>
          <cell r="AB15">
            <v>117765.4635</v>
          </cell>
          <cell r="AC15">
            <v>117765.23608</v>
          </cell>
        </row>
        <row r="16">
          <cell r="M16">
            <v>1085567.6361799999</v>
          </cell>
          <cell r="P16">
            <v>129528.52334999999</v>
          </cell>
          <cell r="Q16">
            <v>129528.52334999999</v>
          </cell>
          <cell r="T16">
            <v>328135.35282000003</v>
          </cell>
          <cell r="U16">
            <v>323949.55774000002</v>
          </cell>
          <cell r="X16">
            <v>570285.80674000003</v>
          </cell>
          <cell r="Y16">
            <v>569621.58078999992</v>
          </cell>
          <cell r="AB16">
            <v>57617.953270000005</v>
          </cell>
          <cell r="AC16">
            <v>55475.587939999998</v>
          </cell>
        </row>
        <row r="17">
          <cell r="M17">
            <v>1050601.47012</v>
          </cell>
          <cell r="P17">
            <v>108586.10090999999</v>
          </cell>
          <cell r="Q17">
            <v>108586.10090999999</v>
          </cell>
          <cell r="T17">
            <v>322258.15062000003</v>
          </cell>
          <cell r="U17">
            <v>321002.25983999996</v>
          </cell>
          <cell r="X17">
            <v>534353.38472999993</v>
          </cell>
          <cell r="Y17">
            <v>526462.32594999997</v>
          </cell>
          <cell r="AB17">
            <v>85403.833859999999</v>
          </cell>
          <cell r="AC17">
            <v>84059.837419999996</v>
          </cell>
        </row>
        <row r="18">
          <cell r="M18">
            <v>2330395.6852200003</v>
          </cell>
          <cell r="P18">
            <v>401565.51363</v>
          </cell>
          <cell r="Q18">
            <v>401565.51363</v>
          </cell>
          <cell r="T18">
            <v>1252792.5957800003</v>
          </cell>
          <cell r="U18">
            <v>1252461.8588099999</v>
          </cell>
          <cell r="X18">
            <v>604304.48033999989</v>
          </cell>
          <cell r="Y18">
            <v>603682.74384000001</v>
          </cell>
          <cell r="AB18">
            <v>71733.09547</v>
          </cell>
          <cell r="AC18">
            <v>70872.270369999998</v>
          </cell>
        </row>
        <row r="19">
          <cell r="M19">
            <v>809105.53614999994</v>
          </cell>
          <cell r="P19">
            <v>125255.19503</v>
          </cell>
          <cell r="Q19">
            <v>125255.19503</v>
          </cell>
          <cell r="T19">
            <v>260469.38798999996</v>
          </cell>
          <cell r="U19">
            <v>230524.93483000001</v>
          </cell>
          <cell r="X19">
            <v>355048.65820000001</v>
          </cell>
          <cell r="Y19">
            <v>352976.68654000002</v>
          </cell>
          <cell r="AB19">
            <v>68332.294930000004</v>
          </cell>
          <cell r="AC19">
            <v>67549.66915999999</v>
          </cell>
        </row>
        <row r="20">
          <cell r="M20">
            <v>875669.18482000008</v>
          </cell>
          <cell r="P20">
            <v>121393.43621</v>
          </cell>
          <cell r="Q20">
            <v>121393.43621</v>
          </cell>
          <cell r="T20">
            <v>82647.113100000002</v>
          </cell>
          <cell r="U20">
            <v>82317.689379999996</v>
          </cell>
          <cell r="X20">
            <v>599472.00435000006</v>
          </cell>
          <cell r="Y20">
            <v>596481.39110000001</v>
          </cell>
          <cell r="AB20">
            <v>72156.63115999999</v>
          </cell>
          <cell r="AC20">
            <v>68639.945560000007</v>
          </cell>
        </row>
        <row r="21">
          <cell r="M21">
            <v>878972.75265000004</v>
          </cell>
          <cell r="P21">
            <v>184076.34650000001</v>
          </cell>
          <cell r="Q21">
            <v>184076.34650000001</v>
          </cell>
          <cell r="T21">
            <v>195883.32408000002</v>
          </cell>
          <cell r="U21">
            <v>187554.23509999999</v>
          </cell>
          <cell r="X21">
            <v>443551.96594999998</v>
          </cell>
          <cell r="Y21">
            <v>441820.64517000003</v>
          </cell>
          <cell r="AB21">
            <v>55461.116119999999</v>
          </cell>
          <cell r="AC21">
            <v>52125.465710000004</v>
          </cell>
        </row>
        <row r="22">
          <cell r="M22">
            <v>941056.55817999993</v>
          </cell>
          <cell r="P22">
            <v>370862.65</v>
          </cell>
          <cell r="Q22">
            <v>370862.65</v>
          </cell>
          <cell r="T22">
            <v>217605.92697</v>
          </cell>
          <cell r="U22">
            <v>217295.31362</v>
          </cell>
          <cell r="X22">
            <v>312865.49116999994</v>
          </cell>
          <cell r="Y22">
            <v>312058.78811000002</v>
          </cell>
          <cell r="AB22">
            <v>39722.490039999997</v>
          </cell>
          <cell r="AC22">
            <v>39636.917700000005</v>
          </cell>
        </row>
        <row r="23">
          <cell r="M23">
            <v>487324.18186000007</v>
          </cell>
          <cell r="P23">
            <v>64991.326000000001</v>
          </cell>
          <cell r="Q23">
            <v>64991.326000000001</v>
          </cell>
          <cell r="T23">
            <v>100287.07895000001</v>
          </cell>
          <cell r="U23">
            <v>97729.066349999994</v>
          </cell>
          <cell r="X23">
            <v>289001.60783000005</v>
          </cell>
          <cell r="Y23">
            <v>284903.05472000001</v>
          </cell>
          <cell r="AB23">
            <v>33044.16908</v>
          </cell>
          <cell r="AC23">
            <v>32944.112939999999</v>
          </cell>
        </row>
        <row r="24">
          <cell r="M24">
            <v>2575821.96423</v>
          </cell>
          <cell r="P24">
            <v>585648.52095000003</v>
          </cell>
          <cell r="Q24">
            <v>585648.52095000003</v>
          </cell>
          <cell r="T24">
            <v>1158084.08311</v>
          </cell>
          <cell r="U24">
            <v>1150595.7637700001</v>
          </cell>
          <cell r="X24">
            <v>690721.61745000002</v>
          </cell>
          <cell r="Y24">
            <v>688012.49963999994</v>
          </cell>
          <cell r="AB24">
            <v>141367.74272000001</v>
          </cell>
          <cell r="AC24">
            <v>138362.97377000001</v>
          </cell>
        </row>
        <row r="25">
          <cell r="M25">
            <v>690956.88819999993</v>
          </cell>
          <cell r="P25">
            <v>70741.961410000004</v>
          </cell>
          <cell r="Q25">
            <v>70741.961410000004</v>
          </cell>
          <cell r="T25">
            <v>176371.70157999996</v>
          </cell>
          <cell r="U25">
            <v>176131.42219000001</v>
          </cell>
          <cell r="X25">
            <v>403115.20218999998</v>
          </cell>
          <cell r="Y25">
            <v>394403.86845000001</v>
          </cell>
          <cell r="AB25">
            <v>40728.023020000001</v>
          </cell>
          <cell r="AC25">
            <v>40676.501020000003</v>
          </cell>
        </row>
        <row r="26">
          <cell r="M26">
            <v>2105063.5033600004</v>
          </cell>
          <cell r="P26">
            <v>286704.94462999998</v>
          </cell>
          <cell r="Q26">
            <v>286704.94462999998</v>
          </cell>
          <cell r="T26">
            <v>609543.72543000011</v>
          </cell>
          <cell r="U26">
            <v>584147.24412000005</v>
          </cell>
          <cell r="X26">
            <v>1123362.7698300001</v>
          </cell>
          <cell r="Y26">
            <v>1109258.1627700001</v>
          </cell>
          <cell r="AB26">
            <v>85452.063469999994</v>
          </cell>
          <cell r="AC26">
            <v>84185.106750000006</v>
          </cell>
        </row>
        <row r="27">
          <cell r="M27">
            <v>549347.87094000005</v>
          </cell>
          <cell r="P27">
            <v>44987.711630000005</v>
          </cell>
          <cell r="Q27">
            <v>44987.711630000005</v>
          </cell>
          <cell r="T27">
            <v>126644.55763000001</v>
          </cell>
          <cell r="U27">
            <v>126071.1816</v>
          </cell>
          <cell r="X27">
            <v>336017.41885999998</v>
          </cell>
          <cell r="Y27">
            <v>335108.35055000003</v>
          </cell>
          <cell r="AB27">
            <v>41698.182820000002</v>
          </cell>
          <cell r="AC27">
            <v>41513.642209999998</v>
          </cell>
        </row>
        <row r="28">
          <cell r="M28">
            <v>888490.61969000008</v>
          </cell>
          <cell r="P28">
            <v>89239.103540000011</v>
          </cell>
          <cell r="Q28">
            <v>89239.103540000011</v>
          </cell>
          <cell r="T28">
            <v>278708.51212999999</v>
          </cell>
          <cell r="U28">
            <v>278672.54076</v>
          </cell>
          <cell r="X28">
            <v>469363.50866000005</v>
          </cell>
          <cell r="Y28">
            <v>460165.28222000005</v>
          </cell>
          <cell r="AB28">
            <v>51179.495360000001</v>
          </cell>
          <cell r="AC28">
            <v>50255.3243</v>
          </cell>
        </row>
        <row r="29">
          <cell r="M29">
            <v>1547836.1355900001</v>
          </cell>
          <cell r="P29">
            <v>268883.94691999996</v>
          </cell>
          <cell r="Q29">
            <v>268883.94692000002</v>
          </cell>
          <cell r="T29">
            <v>404986.31047000003</v>
          </cell>
          <cell r="U29">
            <v>403790.81594</v>
          </cell>
          <cell r="X29">
            <v>777057.58242000011</v>
          </cell>
          <cell r="Y29">
            <v>762762.83704000001</v>
          </cell>
          <cell r="AB29">
            <v>96908.29578</v>
          </cell>
          <cell r="AC29">
            <v>96449.435740000001</v>
          </cell>
        </row>
        <row r="30">
          <cell r="M30">
            <v>904137.19354999997</v>
          </cell>
          <cell r="P30">
            <v>180648.47206</v>
          </cell>
          <cell r="Q30">
            <v>180648.47206</v>
          </cell>
          <cell r="T30">
            <v>302259.37150000001</v>
          </cell>
          <cell r="U30">
            <v>301957.52912999998</v>
          </cell>
          <cell r="X30">
            <v>371345.33743999997</v>
          </cell>
          <cell r="Y30">
            <v>364491.62169</v>
          </cell>
          <cell r="AB30">
            <v>49884.012549999999</v>
          </cell>
          <cell r="AC30">
            <v>48155.118950000004</v>
          </cell>
        </row>
        <row r="31">
          <cell r="M31">
            <v>1541116.0145</v>
          </cell>
          <cell r="P31">
            <v>173022.49842000002</v>
          </cell>
          <cell r="Q31">
            <v>173022.49841999999</v>
          </cell>
          <cell r="T31">
            <v>728062.79598000005</v>
          </cell>
          <cell r="U31">
            <v>667919.27605999995</v>
          </cell>
          <cell r="X31">
            <v>529754.5159</v>
          </cell>
          <cell r="Y31">
            <v>529164.62452999991</v>
          </cell>
          <cell r="AB31">
            <v>110276.20419999999</v>
          </cell>
          <cell r="AC31">
            <v>55769.634229999996</v>
          </cell>
        </row>
        <row r="34">
          <cell r="M34">
            <v>2800547.7038200004</v>
          </cell>
          <cell r="P34">
            <v>285313.22262999997</v>
          </cell>
          <cell r="Q34">
            <v>285313.22262999997</v>
          </cell>
          <cell r="T34">
            <v>679796.26559000008</v>
          </cell>
          <cell r="U34">
            <v>536380.63514000003</v>
          </cell>
          <cell r="X34">
            <v>1517300.5801100002</v>
          </cell>
          <cell r="Y34">
            <v>1516895.38906</v>
          </cell>
          <cell r="AB34">
            <v>318137.63549000002</v>
          </cell>
          <cell r="AC34">
            <v>201731.37411999999</v>
          </cell>
        </row>
        <row r="35">
          <cell r="M35">
            <v>15411925.780030001</v>
          </cell>
          <cell r="P35">
            <v>1454646.175</v>
          </cell>
          <cell r="Q35">
            <v>1454646.175</v>
          </cell>
          <cell r="T35">
            <v>4135084.1154599995</v>
          </cell>
          <cell r="U35">
            <v>4091247.5174000002</v>
          </cell>
          <cell r="X35">
            <v>9022721.8807500005</v>
          </cell>
          <cell r="Y35">
            <v>9021823.0806799997</v>
          </cell>
          <cell r="AB35">
            <v>799473.60881999996</v>
          </cell>
          <cell r="AC35">
            <v>798794.48615999997</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равнение  ФП"/>
      <sheetName val="Субвенция,  иные  МБТ"/>
      <sheetName val="Финансовая  помощь  (план)"/>
      <sheetName val="Финансовая  помощь  (факт)"/>
      <sheetName val="Расходы  без  учета  МБТ (план)"/>
      <sheetName val="Расходы  за  счет  МБТ  (план)"/>
      <sheetName val="Итого расходов по отраслям_план"/>
      <sheetName val="Расходы  по отраслям_точно_план"/>
      <sheetName val="Доходы  3  года"/>
      <sheetName val="Проект  бюджета"/>
      <sheetName val="Регулирование  МР  и  ГО"/>
      <sheetName val="Регулирование  БП"/>
      <sheetName val="Регулирование  КБ"/>
      <sheetName val="Доходы  МР  и  ГО  на  3  года"/>
      <sheetName val="Доходы  МР и  ГО  на 3 года_3 "/>
      <sheetName val="Бюджет  МР  и  ГО"/>
      <sheetName val="Бюджет  поселений"/>
      <sheetName val="Консолидированный  бюджет  МО"/>
      <sheetName val="Приложен. по нормативам МР и ГО"/>
      <sheetName val="Приложение по нормативам_акцизы"/>
      <sheetName val="Приложение на выравнив._МР"/>
      <sheetName val="Приложение на выравнив._БП"/>
      <sheetName val="Приложение на сбаланс._МР_план"/>
      <sheetName val="Приложение  на сбаланс._МР_факт"/>
      <sheetName val="Приложение на сбаланс._БП"/>
      <sheetName val="Приложение по субвенции_МР_план"/>
      <sheetName val="Вставка  в  закон  2025"/>
      <sheetName val="Вставка  в  закон  2026-2027"/>
      <sheetName val="Приложение по субвенции_МР_факт"/>
      <sheetName val="Приложение по субвении_БП_план"/>
      <sheetName val="Приложение по субвении_БП_факт"/>
      <sheetName val="Перечень субсидий_план"/>
      <sheetName val="Перечень субсидий_факт"/>
      <sheetName val="Перечень субсидий_факт (2 вар.)"/>
      <sheetName val="Приложение  по  субсидии  план"/>
      <sheetName val="Приложение  по  ГП  1_план"/>
      <sheetName val="Приложение  по  ГП  3_план"/>
      <sheetName val="Приложение  по  ГП  4_план"/>
      <sheetName val="Приложение  по  ГП  5_план"/>
      <sheetName val="Приложение  по  ГП  6_план"/>
      <sheetName val="Приложение  по  ГП  7_план "/>
      <sheetName val="Приложение  по  ГП  8_план"/>
      <sheetName val="Приложение  по  ГП  10_план"/>
      <sheetName val="Приложение  по  ГП  11_план"/>
      <sheetName val="Приложение  по  ГП  14_план"/>
      <sheetName val="Приложение  по  ГП  15_план"/>
      <sheetName val="Приложение  по  ГП  19_план"/>
      <sheetName val="Приложение  по  ГП  20_план"/>
      <sheetName val="Приложение по субсидии_февраль"/>
      <sheetName val="Приложение  по  субсидии_апрель"/>
      <sheetName val="Приложение  по  субсидии_май"/>
      <sheetName val="Приложение  по  субсидии_июнь"/>
      <sheetName val="Приложение  по  субсидии_июль"/>
      <sheetName val="Приложение по субсидии_сентябрь"/>
      <sheetName val="Приложение по субсидии_ноябрь"/>
      <sheetName val="Приложение по субсидии_декабрь"/>
      <sheetName val="Приложение  по  ГП  1_факт"/>
      <sheetName val="Приложение  по  ГП  3_факт"/>
      <sheetName val="Приложение  по  ГП  4_факт"/>
      <sheetName val="Приложение  по  ГП  5_факт"/>
      <sheetName val="Приложение  по  ГП  6_факт"/>
      <sheetName val="Приложение  по  ГП  7_факт"/>
      <sheetName val="Приложение  по  ГП  8_факт"/>
      <sheetName val="Приложение  по  ГП  10_факт"/>
      <sheetName val="Приложение  по  ГП  11_факт"/>
      <sheetName val="Приложение  по  ГП  14_факт"/>
      <sheetName val="Приложение  по  ГП  15_факт"/>
      <sheetName val="Приложение  по  ГП  17_факт"/>
      <sheetName val="Приложение  по  ГП  19_факт"/>
      <sheetName val="Приложение  по  ГП  20_факт"/>
      <sheetName val="Приложение  по  ГП  9_факт"/>
      <sheetName val="Приложен. по субвенции_МР_план"/>
      <sheetName val="Приложен. по субвенции_МР_факт"/>
      <sheetName val="Дотация  поселениям_2025 - 2027"/>
      <sheetName val="Дотация  из  ОБ_факт"/>
      <sheetName val="Субвенция_план"/>
      <sheetName val="Субвенция_факт"/>
      <sheetName val="Субвенция  ВУС_Хранилище"/>
      <sheetName val="Субвенция  ВУС_для  ограничений"/>
      <sheetName val="Субсидия_факт"/>
      <sheetName val="Нераспределенная  субсидия"/>
      <sheetName val="Капвложения по отраслям_факт"/>
      <sheetName val="Субсидия  БП_для  ограничений"/>
      <sheetName val="Иные межбюджетные трансферты"/>
      <sheetName val="МБТ  2024 - 2025"/>
      <sheetName val="МБТ  2024 - 2025_2"/>
      <sheetName val="Дотация  ОМС"/>
      <sheetName val="Итоги 2025-2027_для закона_план"/>
      <sheetName val="Итоги 2025-2027_для закона_ (2)"/>
      <sheetName val="Итоги 2025-2027_для закона_факт"/>
      <sheetName val="Утвержденный  объем  МБТ"/>
      <sheetName val="Утвержденный  объем  МБТ (2)"/>
      <sheetName val="Факт  средств  из  ОБ_год "/>
      <sheetName val="Сводная  таблица"/>
      <sheetName val="Приложение  по  субсидии_январь"/>
      <sheetName val="Приложение  по  субсидии_март"/>
      <sheetName val="Елец"/>
      <sheetName val="Приложение  на  сбаланс._МР "/>
      <sheetName val="Приложение  по  субсидии_"/>
      <sheetName val="Приложение  по  ГП  17_план"/>
      <sheetName val="Приложение  по  ГП  9"/>
      <sheetName val="Приложение на выравнив._МР_план"/>
      <sheetName val="Приложение на выравнив._МР_факт"/>
      <sheetName val="Приложение на выравнив._БП_план"/>
      <sheetName val="Приложение на выравнив._БП_факт"/>
      <sheetName val="Приложение на сбаланс._БП_план"/>
      <sheetName val="Приложение  по  ГП  9_план"/>
      <sheetName val="Приложение  по  субсидии  факт"/>
      <sheetName val="Отклонение руб.коп. от тыс.руб."/>
      <sheetName val="Прилож. по дотации_ФФПМР_план"/>
      <sheetName val="Прилож. по дотации_ФФПМР_факт "/>
      <sheetName val="Приложение по дотации_ФФПП_план"/>
      <sheetName val="Приложение по дотации_ФФПП_факт"/>
      <sheetName val="Дотация  из  ФСМБ_БП_план"/>
      <sheetName val="доля  иных  МБТ_план"/>
      <sheetName val="доля  иных  МБТ_факт"/>
      <sheetName val="Приложение_перечень субсид_план"/>
      <sheetName val="Приложение_перечень субсид_факт"/>
      <sheetName val="Приложение  по  ГП  7_план"/>
      <sheetName val="Приложение  по  ГП  12_план"/>
      <sheetName val="Приложение  по  ГП  13_план"/>
      <sheetName val="Приложение  по  ГП  16_план"/>
      <sheetName val="Приложение  по  ГП  18_план"/>
      <sheetName val="Приложение  по  ГП  21_план "/>
      <sheetName val="Приложение  по  ГП  12_факт"/>
      <sheetName val="Приложение  по  ГП  13_факт"/>
      <sheetName val="Приложение  по  ГП  16_факт"/>
      <sheetName val="Приложение  по  ГП  18_факт"/>
      <sheetName val="Приложение  по  ГП  21_факт"/>
      <sheetName val="План по субвенции_МР_2025-2027"/>
      <sheetName val="Субвенция,  иные  МБТ_2025-2027"/>
      <sheetName val="Итоги 2024-2027_для закона_факт"/>
      <sheetName val="Фонды 2025-2027_для закона_план"/>
      <sheetName val="Доходы  3  года (2)"/>
      <sheetName val="Вставка  в  закон"/>
    </sheetNames>
    <sheetDataSet>
      <sheetData sheetId="0"/>
      <sheetData sheetId="1"/>
      <sheetData sheetId="2">
        <row r="11">
          <cell r="E11">
            <v>166789.79699999999</v>
          </cell>
        </row>
        <row r="39">
          <cell r="B39">
            <v>35688549.489569999</v>
          </cell>
        </row>
        <row r="42">
          <cell r="B42">
            <v>900876.02087000001</v>
          </cell>
        </row>
        <row r="43">
          <cell r="B43">
            <v>3294269.1698200004</v>
          </cell>
        </row>
        <row r="44">
          <cell r="B44">
            <v>9378651.236039998</v>
          </cell>
        </row>
        <row r="45">
          <cell r="B45">
            <v>19447407.490460001</v>
          </cell>
        </row>
        <row r="46">
          <cell r="B46">
            <v>2667345.5723800003</v>
          </cell>
        </row>
      </sheetData>
      <sheetData sheetId="3">
        <row r="11">
          <cell r="F11">
            <v>166926.16063</v>
          </cell>
        </row>
        <row r="40">
          <cell r="C40">
            <v>40269516.710829996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ow r="16">
          <cell r="C16">
            <v>3000</v>
          </cell>
        </row>
      </sheetData>
      <sheetData sheetId="72">
        <row r="16">
          <cell r="C16">
            <v>3000</v>
          </cell>
        </row>
      </sheetData>
      <sheetData sheetId="73"/>
      <sheetData sheetId="74"/>
      <sheetData sheetId="75"/>
      <sheetData sheetId="76"/>
      <sheetData sheetId="77"/>
      <sheetData sheetId="78"/>
      <sheetData sheetId="79">
        <row r="8">
          <cell r="F8">
            <v>114808981.03999999</v>
          </cell>
        </row>
      </sheetData>
      <sheetData sheetId="80">
        <row r="6">
          <cell r="C6">
            <v>112944.05999998748</v>
          </cell>
        </row>
        <row r="9">
          <cell r="C9">
            <v>6277300.0799999833</v>
          </cell>
        </row>
        <row r="10">
          <cell r="C10">
            <v>131604.86999999918</v>
          </cell>
        </row>
        <row r="11">
          <cell r="C11">
            <v>564000</v>
          </cell>
        </row>
        <row r="14">
          <cell r="C14">
            <v>11760815.649999976</v>
          </cell>
        </row>
        <row r="15">
          <cell r="C15">
            <v>447644.68000006676</v>
          </cell>
        </row>
        <row r="16">
          <cell r="C16">
            <v>282994.83000028133</v>
          </cell>
        </row>
        <row r="17">
          <cell r="C17">
            <v>54857403.789999962</v>
          </cell>
        </row>
        <row r="18">
          <cell r="C18">
            <v>55599007.50999999</v>
          </cell>
        </row>
        <row r="19">
          <cell r="C19">
            <v>30524811.719999909</v>
          </cell>
        </row>
        <row r="22">
          <cell r="C22">
            <v>60661.520000001416</v>
          </cell>
        </row>
        <row r="24">
          <cell r="C24">
            <v>367579.96999999881</v>
          </cell>
        </row>
        <row r="26">
          <cell r="C26">
            <v>2006942.529999733</v>
          </cell>
        </row>
        <row r="29">
          <cell r="C29">
            <v>5496295.4500000477</v>
          </cell>
        </row>
        <row r="30">
          <cell r="C30">
            <v>1498511.3299999833</v>
          </cell>
        </row>
        <row r="32">
          <cell r="C32">
            <v>36012241.899999999</v>
          </cell>
        </row>
        <row r="37">
          <cell r="C37">
            <v>16183</v>
          </cell>
        </row>
        <row r="40">
          <cell r="C40">
            <v>154402.50999999995</v>
          </cell>
        </row>
        <row r="42">
          <cell r="C42">
            <v>17928.770000000019</v>
          </cell>
        </row>
      </sheetData>
      <sheetData sheetId="81"/>
      <sheetData sheetId="82"/>
      <sheetData sheetId="83">
        <row r="8">
          <cell r="B8">
            <v>62123272.189999998</v>
          </cell>
        </row>
        <row r="35">
          <cell r="D35">
            <v>0</v>
          </cell>
          <cell r="J35">
            <v>0</v>
          </cell>
          <cell r="K35">
            <v>0</v>
          </cell>
          <cell r="L35">
            <v>0</v>
          </cell>
          <cell r="Q35">
            <v>67869525.189999998</v>
          </cell>
          <cell r="U35">
            <v>402488.62000000477</v>
          </cell>
          <cell r="Z35">
            <v>1253784.8400000036</v>
          </cell>
          <cell r="AC35">
            <v>0</v>
          </cell>
          <cell r="AD35">
            <v>0</v>
          </cell>
          <cell r="AE35">
            <v>18707961.300000012</v>
          </cell>
        </row>
      </sheetData>
      <sheetData sheetId="84"/>
      <sheetData sheetId="85"/>
      <sheetData sheetId="86"/>
      <sheetData sheetId="87"/>
      <sheetData sheetId="88"/>
      <sheetData sheetId="89"/>
      <sheetData sheetId="90"/>
      <sheetData sheetId="91"/>
      <sheetData sheetId="92">
        <row r="4">
          <cell r="D4" t="str">
            <v>ПО  СОСТОЯНИЮ  НА  1  ЯНВАРЯ  2026  ГОДА</v>
          </cell>
        </row>
      </sheetData>
      <sheetData sheetId="93">
        <row r="34">
          <cell r="D34">
            <v>5305371368.8000011</v>
          </cell>
        </row>
      </sheetData>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верочная  таблица"/>
      <sheetName val="Прочая  субсидия_МР  и  ГО"/>
      <sheetName val="Прочая  субсидия_БП"/>
      <sheetName val="Субвенция  на  полномочия"/>
      <sheetName val="Район  и  поселения"/>
      <sheetName val="Федеральные  средства  по  МО"/>
      <sheetName val="Федеральные  средства"/>
      <sheetName val="МБТ  по  программам"/>
      <sheetName val="МБТ  по  видам  расходов"/>
      <sheetName val="Дотация"/>
      <sheetName val="Субсидия"/>
      <sheetName val="Иные  МБТ"/>
      <sheetName val="субсидия  фед."/>
      <sheetName val="субсидия  ВР 522"/>
      <sheetName val="субсидия  ВР 523"/>
      <sheetName val="ВУС"/>
      <sheetName val="Бюджетирование"/>
      <sheetName val="ВУС  по  МО"/>
      <sheetName val="Федеральная  субсидия"/>
    </sheetNames>
    <sheetDataSet>
      <sheetData sheetId="0">
        <row r="13">
          <cell r="B13">
            <v>559314375.07999992</v>
          </cell>
          <cell r="F13">
            <v>141900000</v>
          </cell>
          <cell r="G13">
            <v>141900000</v>
          </cell>
          <cell r="H13">
            <v>0</v>
          </cell>
          <cell r="I13"/>
          <cell r="N13">
            <v>24889797</v>
          </cell>
          <cell r="O13">
            <v>24889797</v>
          </cell>
          <cell r="P13">
            <v>0</v>
          </cell>
          <cell r="Q13"/>
          <cell r="AI13">
            <v>136363.63</v>
          </cell>
          <cell r="AJ13">
            <v>0</v>
          </cell>
          <cell r="AK13">
            <v>0</v>
          </cell>
          <cell r="AM13">
            <v>136363.63</v>
          </cell>
          <cell r="AN13">
            <v>0</v>
          </cell>
          <cell r="AO13">
            <v>0</v>
          </cell>
          <cell r="AQ13">
            <v>0</v>
          </cell>
          <cell r="AR13">
            <v>0</v>
          </cell>
          <cell r="AT13"/>
          <cell r="AU13"/>
          <cell r="BC13">
            <v>48578855.129999995</v>
          </cell>
          <cell r="BE13">
            <v>0</v>
          </cell>
          <cell r="BG13">
            <v>43742603.609999999</v>
          </cell>
          <cell r="BI13"/>
          <cell r="BK13">
            <v>0</v>
          </cell>
          <cell r="BM13"/>
          <cell r="BW13">
            <v>0</v>
          </cell>
          <cell r="BX13">
            <v>0</v>
          </cell>
          <cell r="BZ13"/>
          <cell r="CA13"/>
          <cell r="CC13">
            <v>0</v>
          </cell>
          <cell r="CD13">
            <v>0</v>
          </cell>
          <cell r="CF13"/>
          <cell r="CG13"/>
          <cell r="CI13">
            <v>0</v>
          </cell>
          <cell r="CJ13">
            <v>0</v>
          </cell>
          <cell r="CK13">
            <v>0</v>
          </cell>
          <cell r="CL13">
            <v>0</v>
          </cell>
          <cell r="CM13">
            <v>0</v>
          </cell>
          <cell r="CN13">
            <v>0</v>
          </cell>
          <cell r="CP13"/>
          <cell r="CQ13"/>
          <cell r="CR13"/>
          <cell r="CS13"/>
          <cell r="CT13"/>
          <cell r="CU13"/>
          <cell r="CW13">
            <v>0</v>
          </cell>
          <cell r="CX13">
            <v>0</v>
          </cell>
          <cell r="CZ13"/>
          <cell r="DA13"/>
          <cell r="DG13">
            <v>0</v>
          </cell>
          <cell r="DH13">
            <v>0</v>
          </cell>
          <cell r="DJ13">
            <v>0</v>
          </cell>
          <cell r="DK13">
            <v>0</v>
          </cell>
          <cell r="DL13">
            <v>0</v>
          </cell>
          <cell r="DO13">
            <v>0</v>
          </cell>
          <cell r="DR13">
            <v>0</v>
          </cell>
          <cell r="DU13">
            <v>0</v>
          </cell>
          <cell r="DX13">
            <v>0</v>
          </cell>
          <cell r="EA13">
            <v>0</v>
          </cell>
          <cell r="ED13">
            <v>0</v>
          </cell>
          <cell r="EG13">
            <v>0</v>
          </cell>
          <cell r="EK13">
            <v>0</v>
          </cell>
          <cell r="EL13">
            <v>0</v>
          </cell>
          <cell r="EN13"/>
          <cell r="EO13"/>
          <cell r="EQ13">
            <v>0</v>
          </cell>
          <cell r="ER13">
            <v>0</v>
          </cell>
          <cell r="ET13"/>
          <cell r="EU13"/>
          <cell r="EW13">
            <v>0</v>
          </cell>
          <cell r="EX13">
            <v>0</v>
          </cell>
          <cell r="EZ13"/>
          <cell r="FA13"/>
          <cell r="FO13">
            <v>0</v>
          </cell>
          <cell r="FP13">
            <v>0</v>
          </cell>
          <cell r="FQ13">
            <v>0</v>
          </cell>
          <cell r="FS13"/>
          <cell r="FT13"/>
          <cell r="FU13"/>
          <cell r="FV13">
            <v>0</v>
          </cell>
          <cell r="FY13">
            <v>0</v>
          </cell>
          <cell r="GB13">
            <v>0</v>
          </cell>
          <cell r="GE13">
            <v>0</v>
          </cell>
          <cell r="GH13">
            <v>0</v>
          </cell>
          <cell r="GK13">
            <v>0</v>
          </cell>
          <cell r="GN13">
            <v>0</v>
          </cell>
          <cell r="GQ13">
            <v>0</v>
          </cell>
          <cell r="GX13">
            <v>0</v>
          </cell>
          <cell r="HA13">
            <v>0</v>
          </cell>
          <cell r="HD13">
            <v>0</v>
          </cell>
          <cell r="HG13">
            <v>0</v>
          </cell>
          <cell r="HJ13">
            <v>0</v>
          </cell>
          <cell r="HM13">
            <v>0</v>
          </cell>
          <cell r="IC13">
            <v>0</v>
          </cell>
          <cell r="ID13">
            <v>0</v>
          </cell>
          <cell r="IE13">
            <v>0</v>
          </cell>
          <cell r="IG13"/>
          <cell r="IH13"/>
          <cell r="II13"/>
          <cell r="IK13">
            <v>0</v>
          </cell>
          <cell r="IM13"/>
          <cell r="JH13">
            <v>0</v>
          </cell>
          <cell r="JK13">
            <v>0</v>
          </cell>
          <cell r="JN13">
            <v>0</v>
          </cell>
          <cell r="JQ13">
            <v>0</v>
          </cell>
          <cell r="KS13">
            <v>0</v>
          </cell>
          <cell r="KT13">
            <v>0</v>
          </cell>
          <cell r="KU13">
            <v>0</v>
          </cell>
          <cell r="KW13"/>
          <cell r="KX13"/>
          <cell r="KY13"/>
          <cell r="LA13">
            <v>0</v>
          </cell>
          <cell r="LB13">
            <v>0</v>
          </cell>
          <cell r="LD13"/>
          <cell r="LE13"/>
          <cell r="LQ13">
            <v>0</v>
          </cell>
          <cell r="LR13">
            <v>0</v>
          </cell>
          <cell r="LT13"/>
          <cell r="LU13"/>
          <cell r="LW13">
            <v>0</v>
          </cell>
          <cell r="LX13">
            <v>0</v>
          </cell>
          <cell r="LZ13"/>
          <cell r="MA13"/>
          <cell r="MO13">
            <v>0</v>
          </cell>
          <cell r="MP13">
            <v>0</v>
          </cell>
          <cell r="MT13">
            <v>36511.459999999992</v>
          </cell>
          <cell r="MU13">
            <v>98716.160000000003</v>
          </cell>
          <cell r="MW13"/>
          <cell r="MX13"/>
          <cell r="NB13">
            <v>36511.459999999992</v>
          </cell>
          <cell r="NC13">
            <v>98716.160000000003</v>
          </cell>
          <cell r="NE13">
            <v>0</v>
          </cell>
          <cell r="NF13">
            <v>0</v>
          </cell>
          <cell r="NH13"/>
          <cell r="NI13"/>
          <cell r="NW13">
            <v>0</v>
          </cell>
          <cell r="NX13">
            <v>0</v>
          </cell>
          <cell r="NY13">
            <v>5000000</v>
          </cell>
          <cell r="OA13"/>
          <cell r="OB13"/>
          <cell r="OC13">
            <v>5000000</v>
          </cell>
          <cell r="OE13">
            <v>0</v>
          </cell>
          <cell r="OF13">
            <v>0</v>
          </cell>
          <cell r="OG13">
            <v>0</v>
          </cell>
          <cell r="OI13"/>
          <cell r="OJ13"/>
          <cell r="OK13"/>
          <cell r="PC13">
            <v>0</v>
          </cell>
          <cell r="PD13">
            <v>0</v>
          </cell>
          <cell r="PH13"/>
          <cell r="PI13"/>
          <cell r="PM13">
            <v>0</v>
          </cell>
          <cell r="PN13">
            <v>0</v>
          </cell>
          <cell r="PR13"/>
          <cell r="PS13"/>
          <cell r="QP13">
            <v>0</v>
          </cell>
          <cell r="QS13">
            <v>0</v>
          </cell>
          <cell r="RU13">
            <v>25452.55</v>
          </cell>
          <cell r="RV13">
            <v>68816.17</v>
          </cell>
          <cell r="RZ13">
            <v>25452.55</v>
          </cell>
          <cell r="SA13">
            <v>68816.17</v>
          </cell>
          <cell r="SE13">
            <v>0</v>
          </cell>
          <cell r="SF13">
            <v>0</v>
          </cell>
          <cell r="SJ13"/>
          <cell r="SK13"/>
          <cell r="SS13">
            <v>0</v>
          </cell>
          <cell r="ST13">
            <v>0</v>
          </cell>
          <cell r="SU13">
            <v>0</v>
          </cell>
          <cell r="SV13">
            <v>0</v>
          </cell>
          <cell r="SW13">
            <v>0</v>
          </cell>
          <cell r="SY13"/>
          <cell r="SZ13"/>
          <cell r="TA13"/>
          <cell r="TB13"/>
          <cell r="TC13"/>
          <cell r="TD13">
            <v>0</v>
          </cell>
          <cell r="TG13">
            <v>0</v>
          </cell>
          <cell r="TK13">
            <v>0</v>
          </cell>
          <cell r="TL13">
            <v>0</v>
          </cell>
          <cell r="TM13">
            <v>0</v>
          </cell>
          <cell r="TN13">
            <v>0</v>
          </cell>
          <cell r="TR13"/>
          <cell r="TS13"/>
          <cell r="TT13"/>
          <cell r="TU13"/>
          <cell r="TV13"/>
          <cell r="TW13"/>
          <cell r="TY13">
            <v>0</v>
          </cell>
          <cell r="TZ13">
            <v>0</v>
          </cell>
          <cell r="UA13">
            <v>0</v>
          </cell>
          <cell r="UB13">
            <v>0</v>
          </cell>
          <cell r="UF13"/>
          <cell r="UG13"/>
          <cell r="UH13"/>
          <cell r="UI13"/>
          <cell r="UJ13"/>
          <cell r="UK13"/>
          <cell r="WD13">
            <v>4312536</v>
          </cell>
          <cell r="WE13">
            <v>4307125.79</v>
          </cell>
          <cell r="WF13">
            <v>1011100</v>
          </cell>
          <cell r="WG13">
            <v>870826.72</v>
          </cell>
          <cell r="WH13">
            <v>0</v>
          </cell>
          <cell r="WI13"/>
          <cell r="WJ13">
            <v>3000</v>
          </cell>
          <cell r="WK13">
            <v>0</v>
          </cell>
          <cell r="WL13">
            <v>0</v>
          </cell>
          <cell r="WM13"/>
          <cell r="WN13">
            <v>0</v>
          </cell>
          <cell r="WO13"/>
          <cell r="WP13">
            <v>0</v>
          </cell>
          <cell r="WQ13"/>
          <cell r="WR13">
            <v>4722100.0999999996</v>
          </cell>
          <cell r="WU13">
            <v>4722100.0999999996</v>
          </cell>
          <cell r="WX13">
            <v>2774900</v>
          </cell>
          <cell r="XA13">
            <v>2774900</v>
          </cell>
          <cell r="XF13">
            <v>312480</v>
          </cell>
          <cell r="XI13">
            <v>310469.39</v>
          </cell>
          <cell r="XL13">
            <v>0</v>
          </cell>
          <cell r="XO13">
            <v>0</v>
          </cell>
          <cell r="XR13">
            <v>1081880.52</v>
          </cell>
          <cell r="XU13">
            <v>1081880.51</v>
          </cell>
          <cell r="XX13">
            <v>15707280</v>
          </cell>
          <cell r="YA13">
            <v>15662648.359999999</v>
          </cell>
          <cell r="YD13">
            <v>0</v>
          </cell>
          <cell r="YF13">
            <v>0</v>
          </cell>
          <cell r="YH13">
            <v>0</v>
          </cell>
          <cell r="YJ13">
            <v>0</v>
          </cell>
          <cell r="YQ13">
            <v>0</v>
          </cell>
          <cell r="YR13">
            <v>2272327.3600000003</v>
          </cell>
          <cell r="YS13">
            <v>0</v>
          </cell>
          <cell r="YT13">
            <v>0</v>
          </cell>
          <cell r="YU13">
            <v>0</v>
          </cell>
          <cell r="YV13">
            <v>0</v>
          </cell>
          <cell r="YW13">
            <v>23070950.039999999</v>
          </cell>
          <cell r="YX13">
            <v>6828359.6200000001</v>
          </cell>
          <cell r="YY13">
            <v>305126.76</v>
          </cell>
          <cell r="YZ13">
            <v>0</v>
          </cell>
          <cell r="ZA13">
            <v>12544867.889999999</v>
          </cell>
          <cell r="ZC13"/>
          <cell r="ZD13">
            <v>2272327.36</v>
          </cell>
          <cell r="ZE13"/>
          <cell r="ZF13"/>
          <cell r="ZG13"/>
          <cell r="ZH13"/>
          <cell r="ZI13">
            <v>23070950.039999999</v>
          </cell>
          <cell r="ZJ13">
            <v>6105690.6399999997</v>
          </cell>
          <cell r="ZK13">
            <v>305126.76</v>
          </cell>
          <cell r="ZL13"/>
          <cell r="ZM13">
            <v>12544867.889999999</v>
          </cell>
          <cell r="ZO13">
            <v>0</v>
          </cell>
          <cell r="ZP13">
            <v>0</v>
          </cell>
          <cell r="ZQ13">
            <v>0</v>
          </cell>
          <cell r="ZR13">
            <v>0</v>
          </cell>
          <cell r="ZS13">
            <v>0</v>
          </cell>
          <cell r="ZU13">
            <v>0</v>
          </cell>
          <cell r="ZV13"/>
          <cell r="ZW13"/>
          <cell r="ZX13"/>
          <cell r="ZY13"/>
        </row>
        <row r="14">
          <cell r="F14">
            <v>0</v>
          </cell>
          <cell r="G14"/>
          <cell r="H14">
            <v>0</v>
          </cell>
          <cell r="I14"/>
          <cell r="N14">
            <v>399729150</v>
          </cell>
          <cell r="O14">
            <v>399729150</v>
          </cell>
          <cell r="P14">
            <v>0</v>
          </cell>
          <cell r="Q14"/>
          <cell r="AI14">
            <v>136363.63</v>
          </cell>
          <cell r="AJ14">
            <v>1700000</v>
          </cell>
          <cell r="AK14">
            <v>0</v>
          </cell>
          <cell r="AM14">
            <v>136363.63</v>
          </cell>
          <cell r="AN14">
            <v>1700000</v>
          </cell>
          <cell r="AO14">
            <v>0</v>
          </cell>
          <cell r="AQ14">
            <v>0</v>
          </cell>
          <cell r="AR14">
            <v>0</v>
          </cell>
          <cell r="AT14"/>
          <cell r="AU14"/>
          <cell r="BC14">
            <v>25218512.82</v>
          </cell>
          <cell r="BE14">
            <v>0</v>
          </cell>
          <cell r="BG14">
            <v>25218507.52</v>
          </cell>
          <cell r="BI14"/>
          <cell r="BK14">
            <v>0</v>
          </cell>
          <cell r="BM14"/>
          <cell r="BW14">
            <v>0</v>
          </cell>
          <cell r="BX14">
            <v>0</v>
          </cell>
          <cell r="BZ14"/>
          <cell r="CA14"/>
          <cell r="CC14">
            <v>0</v>
          </cell>
          <cell r="CD14">
            <v>0</v>
          </cell>
          <cell r="CF14"/>
          <cell r="CG14"/>
          <cell r="CI14">
            <v>0</v>
          </cell>
          <cell r="CJ14">
            <v>0</v>
          </cell>
          <cell r="CK14">
            <v>0</v>
          </cell>
          <cell r="CL14">
            <v>0</v>
          </cell>
          <cell r="CM14">
            <v>0</v>
          </cell>
          <cell r="CN14">
            <v>0</v>
          </cell>
          <cell r="CP14"/>
          <cell r="CQ14"/>
          <cell r="CR14"/>
          <cell r="CS14"/>
          <cell r="CT14"/>
          <cell r="CU14"/>
          <cell r="CW14">
            <v>0</v>
          </cell>
          <cell r="CX14">
            <v>0</v>
          </cell>
          <cell r="CZ14"/>
          <cell r="DA14"/>
          <cell r="DG14">
            <v>0</v>
          </cell>
          <cell r="DH14">
            <v>0</v>
          </cell>
          <cell r="DJ14">
            <v>0</v>
          </cell>
          <cell r="DK14">
            <v>0</v>
          </cell>
          <cell r="DL14">
            <v>0</v>
          </cell>
          <cell r="DO14">
            <v>0</v>
          </cell>
          <cell r="DR14">
            <v>0</v>
          </cell>
          <cell r="DU14">
            <v>0</v>
          </cell>
          <cell r="DX14">
            <v>52452580.649999999</v>
          </cell>
          <cell r="EA14">
            <v>52452580.649999999</v>
          </cell>
          <cell r="ED14">
            <v>0</v>
          </cell>
          <cell r="EG14">
            <v>0</v>
          </cell>
          <cell r="EK14">
            <v>0</v>
          </cell>
          <cell r="EL14">
            <v>0</v>
          </cell>
          <cell r="EN14"/>
          <cell r="EO14"/>
          <cell r="EQ14">
            <v>0</v>
          </cell>
          <cell r="ER14">
            <v>0</v>
          </cell>
          <cell r="ET14"/>
          <cell r="EU14"/>
          <cell r="EW14">
            <v>0</v>
          </cell>
          <cell r="EX14">
            <v>0</v>
          </cell>
          <cell r="EZ14"/>
          <cell r="FA14"/>
          <cell r="FO14">
            <v>0</v>
          </cell>
          <cell r="FP14">
            <v>0</v>
          </cell>
          <cell r="FQ14">
            <v>0</v>
          </cell>
          <cell r="FS14"/>
          <cell r="FT14"/>
          <cell r="FU14"/>
          <cell r="FV14">
            <v>0</v>
          </cell>
          <cell r="FY14">
            <v>0</v>
          </cell>
          <cell r="GB14">
            <v>0</v>
          </cell>
          <cell r="GE14">
            <v>0</v>
          </cell>
          <cell r="GH14">
            <v>94775645.570000008</v>
          </cell>
          <cell r="GK14">
            <v>94775645.570000008</v>
          </cell>
          <cell r="GN14">
            <v>0</v>
          </cell>
          <cell r="GQ14">
            <v>0</v>
          </cell>
          <cell r="GX14">
            <v>0</v>
          </cell>
          <cell r="HA14">
            <v>0</v>
          </cell>
          <cell r="HD14">
            <v>0</v>
          </cell>
          <cell r="HG14">
            <v>0</v>
          </cell>
          <cell r="HJ14">
            <v>0</v>
          </cell>
          <cell r="HM14">
            <v>0</v>
          </cell>
          <cell r="IC14">
            <v>0</v>
          </cell>
          <cell r="ID14">
            <v>0</v>
          </cell>
          <cell r="IE14">
            <v>0</v>
          </cell>
          <cell r="IG14"/>
          <cell r="IH14"/>
          <cell r="II14"/>
          <cell r="IK14">
            <v>0</v>
          </cell>
          <cell r="IM14"/>
          <cell r="JH14">
            <v>0</v>
          </cell>
          <cell r="JK14">
            <v>0</v>
          </cell>
          <cell r="JN14">
            <v>0</v>
          </cell>
          <cell r="JQ14">
            <v>0</v>
          </cell>
          <cell r="KS14">
            <v>0</v>
          </cell>
          <cell r="KT14">
            <v>0</v>
          </cell>
          <cell r="KU14">
            <v>0</v>
          </cell>
          <cell r="KW14"/>
          <cell r="KX14"/>
          <cell r="KY14"/>
          <cell r="LA14">
            <v>0</v>
          </cell>
          <cell r="LB14">
            <v>0</v>
          </cell>
          <cell r="LD14"/>
          <cell r="LE14"/>
          <cell r="LQ14">
            <v>0</v>
          </cell>
          <cell r="LR14">
            <v>0</v>
          </cell>
          <cell r="LT14"/>
          <cell r="LU14"/>
          <cell r="LW14">
            <v>0</v>
          </cell>
          <cell r="LX14">
            <v>0</v>
          </cell>
          <cell r="LZ14"/>
          <cell r="MA14"/>
          <cell r="MO14">
            <v>0</v>
          </cell>
          <cell r="MP14">
            <v>0</v>
          </cell>
          <cell r="MT14">
            <v>72642.399999999994</v>
          </cell>
          <cell r="MU14">
            <v>196403.53</v>
          </cell>
          <cell r="MW14"/>
          <cell r="MX14"/>
          <cell r="NB14">
            <v>72642.399999999994</v>
          </cell>
          <cell r="NC14">
            <v>196403.53</v>
          </cell>
          <cell r="NE14">
            <v>0</v>
          </cell>
          <cell r="NF14">
            <v>0</v>
          </cell>
          <cell r="NH14"/>
          <cell r="NI14"/>
          <cell r="NW14">
            <v>0</v>
          </cell>
          <cell r="NX14">
            <v>0</v>
          </cell>
          <cell r="NY14">
            <v>17266070.52</v>
          </cell>
          <cell r="OA14"/>
          <cell r="OB14"/>
          <cell r="OC14">
            <v>17266070.52</v>
          </cell>
          <cell r="OE14">
            <v>0</v>
          </cell>
          <cell r="OF14">
            <v>0</v>
          </cell>
          <cell r="OG14">
            <v>0</v>
          </cell>
          <cell r="OI14"/>
          <cell r="OJ14"/>
          <cell r="OK14"/>
          <cell r="PC14">
            <v>194063.81999999998</v>
          </cell>
          <cell r="PD14">
            <v>3040333.07</v>
          </cell>
          <cell r="PH14">
            <v>194063.82</v>
          </cell>
          <cell r="PI14">
            <v>3040333.07</v>
          </cell>
          <cell r="PJ14">
            <v>11790274.48</v>
          </cell>
          <cell r="PK14">
            <v>184714300</v>
          </cell>
          <cell r="PM14">
            <v>0</v>
          </cell>
          <cell r="PN14">
            <v>0</v>
          </cell>
          <cell r="PR14"/>
          <cell r="PS14"/>
          <cell r="QP14">
            <v>0</v>
          </cell>
          <cell r="QS14">
            <v>0</v>
          </cell>
          <cell r="RU14"/>
          <cell r="RV14"/>
          <cell r="RZ14">
            <v>0</v>
          </cell>
          <cell r="SA14">
            <v>0</v>
          </cell>
          <cell r="SE14">
            <v>0</v>
          </cell>
          <cell r="SF14">
            <v>0</v>
          </cell>
          <cell r="SJ14"/>
          <cell r="SK14"/>
          <cell r="SS14">
            <v>0</v>
          </cell>
          <cell r="ST14">
            <v>0</v>
          </cell>
          <cell r="SU14">
            <v>0</v>
          </cell>
          <cell r="SV14">
            <v>0</v>
          </cell>
          <cell r="SW14">
            <v>0</v>
          </cell>
          <cell r="SY14"/>
          <cell r="SZ14"/>
          <cell r="TA14"/>
          <cell r="TB14"/>
          <cell r="TC14"/>
          <cell r="TD14">
            <v>0</v>
          </cell>
          <cell r="TG14">
            <v>0</v>
          </cell>
          <cell r="TK14">
            <v>0</v>
          </cell>
          <cell r="TL14">
            <v>0</v>
          </cell>
          <cell r="TM14">
            <v>4002408.51</v>
          </cell>
          <cell r="TN14">
            <v>62704400</v>
          </cell>
          <cell r="TR14"/>
          <cell r="TS14"/>
          <cell r="TT14">
            <v>4002408.51</v>
          </cell>
          <cell r="TU14">
            <v>62704400</v>
          </cell>
          <cell r="TV14">
            <v>38157599.990000002</v>
          </cell>
          <cell r="TW14">
            <v>597802400</v>
          </cell>
          <cell r="TY14">
            <v>0</v>
          </cell>
          <cell r="TZ14">
            <v>0</v>
          </cell>
          <cell r="UA14">
            <v>0</v>
          </cell>
          <cell r="UB14">
            <v>0</v>
          </cell>
          <cell r="UF14"/>
          <cell r="UG14"/>
          <cell r="UH14"/>
          <cell r="UI14"/>
          <cell r="UJ14"/>
          <cell r="UK14"/>
          <cell r="WD14">
            <v>11666919</v>
          </cell>
          <cell r="WE14">
            <v>11147884.73</v>
          </cell>
          <cell r="WF14">
            <v>1134600</v>
          </cell>
          <cell r="WG14">
            <v>1134600</v>
          </cell>
          <cell r="WH14">
            <v>0</v>
          </cell>
          <cell r="WI14"/>
          <cell r="WJ14">
            <v>4000</v>
          </cell>
          <cell r="WK14">
            <v>4000</v>
          </cell>
          <cell r="WL14">
            <v>0</v>
          </cell>
          <cell r="WM14"/>
          <cell r="WN14">
            <v>0</v>
          </cell>
          <cell r="WO14"/>
          <cell r="WP14">
            <v>0</v>
          </cell>
          <cell r="WQ14"/>
          <cell r="WR14">
            <v>16596567.73</v>
          </cell>
          <cell r="WU14">
            <v>16596567.73</v>
          </cell>
          <cell r="WX14">
            <v>2925000</v>
          </cell>
          <cell r="XA14">
            <v>2925000</v>
          </cell>
          <cell r="XF14">
            <v>1015560</v>
          </cell>
          <cell r="XI14">
            <v>933930</v>
          </cell>
          <cell r="XL14">
            <v>0</v>
          </cell>
          <cell r="XO14">
            <v>0</v>
          </cell>
          <cell r="XR14">
            <v>3516111.7</v>
          </cell>
          <cell r="XU14">
            <v>3516111.6900000004</v>
          </cell>
          <cell r="XX14">
            <v>30194480</v>
          </cell>
          <cell r="YA14">
            <v>30155479.66</v>
          </cell>
          <cell r="YD14">
            <v>0</v>
          </cell>
          <cell r="YF14">
            <v>0</v>
          </cell>
          <cell r="YH14">
            <v>0</v>
          </cell>
          <cell r="YJ14">
            <v>0</v>
          </cell>
          <cell r="YQ14">
            <v>0</v>
          </cell>
          <cell r="YR14">
            <v>1922243.61</v>
          </cell>
          <cell r="YS14">
            <v>0</v>
          </cell>
          <cell r="YT14">
            <v>3180201.79</v>
          </cell>
          <cell r="YU14">
            <v>0</v>
          </cell>
          <cell r="YV14">
            <v>0</v>
          </cell>
          <cell r="YW14">
            <v>12359595.289999999</v>
          </cell>
          <cell r="YX14">
            <v>4994762.29</v>
          </cell>
          <cell r="YY14">
            <v>678083.53999999992</v>
          </cell>
          <cell r="YZ14">
            <v>0</v>
          </cell>
          <cell r="ZA14">
            <v>13872057.250000002</v>
          </cell>
          <cell r="ZC14"/>
          <cell r="ZD14">
            <v>1922243.61</v>
          </cell>
          <cell r="ZE14"/>
          <cell r="ZF14">
            <v>3180201.79</v>
          </cell>
          <cell r="ZG14"/>
          <cell r="ZH14"/>
          <cell r="ZI14">
            <v>12082564.01</v>
          </cell>
          <cell r="ZJ14">
            <v>4531598.82</v>
          </cell>
          <cell r="ZK14">
            <v>678083.54</v>
          </cell>
          <cell r="ZL14"/>
          <cell r="ZM14">
            <v>13872057.250000002</v>
          </cell>
          <cell r="ZO14">
            <v>0</v>
          </cell>
          <cell r="ZP14">
            <v>0</v>
          </cell>
          <cell r="ZQ14">
            <v>0</v>
          </cell>
          <cell r="ZR14">
            <v>0</v>
          </cell>
          <cell r="ZS14">
            <v>0</v>
          </cell>
          <cell r="ZU14">
            <v>0</v>
          </cell>
          <cell r="ZV14"/>
          <cell r="ZW14"/>
          <cell r="ZX14"/>
          <cell r="ZY14"/>
        </row>
        <row r="15">
          <cell r="F15">
            <v>167410000</v>
          </cell>
          <cell r="G15">
            <v>167410000</v>
          </cell>
          <cell r="H15">
            <v>0</v>
          </cell>
          <cell r="I15"/>
          <cell r="N15">
            <v>202952650</v>
          </cell>
          <cell r="O15">
            <v>202952650</v>
          </cell>
          <cell r="P15">
            <v>0</v>
          </cell>
          <cell r="Q15"/>
          <cell r="AI15">
            <v>0</v>
          </cell>
          <cell r="AJ15">
            <v>500000</v>
          </cell>
          <cell r="AK15">
            <v>0</v>
          </cell>
          <cell r="AM15">
            <v>0</v>
          </cell>
          <cell r="AN15">
            <v>500000</v>
          </cell>
          <cell r="AO15">
            <v>0</v>
          </cell>
          <cell r="AQ15">
            <v>0</v>
          </cell>
          <cell r="AR15">
            <v>0</v>
          </cell>
          <cell r="AT15"/>
          <cell r="AU15"/>
          <cell r="BC15">
            <v>19328882.469999999</v>
          </cell>
          <cell r="BE15">
            <v>0</v>
          </cell>
          <cell r="BG15">
            <v>19027769.120000001</v>
          </cell>
          <cell r="BI15"/>
          <cell r="BK15">
            <v>0</v>
          </cell>
          <cell r="BM15"/>
          <cell r="BW15">
            <v>0</v>
          </cell>
          <cell r="BX15">
            <v>0</v>
          </cell>
          <cell r="BZ15"/>
          <cell r="CA15"/>
          <cell r="CC15">
            <v>0</v>
          </cell>
          <cell r="CD15">
            <v>0</v>
          </cell>
          <cell r="CF15"/>
          <cell r="CG15"/>
          <cell r="CI15">
            <v>0</v>
          </cell>
          <cell r="CJ15">
            <v>0</v>
          </cell>
          <cell r="CK15">
            <v>0</v>
          </cell>
          <cell r="CL15">
            <v>0</v>
          </cell>
          <cell r="CM15">
            <v>0</v>
          </cell>
          <cell r="CN15">
            <v>0</v>
          </cell>
          <cell r="CP15"/>
          <cell r="CQ15"/>
          <cell r="CR15"/>
          <cell r="CS15"/>
          <cell r="CT15"/>
          <cell r="CU15"/>
          <cell r="CW15">
            <v>0</v>
          </cell>
          <cell r="CX15">
            <v>0</v>
          </cell>
          <cell r="CZ15"/>
          <cell r="DA15"/>
          <cell r="DG15">
            <v>0</v>
          </cell>
          <cell r="DH15">
            <v>0</v>
          </cell>
          <cell r="DJ15">
            <v>0</v>
          </cell>
          <cell r="DK15">
            <v>0</v>
          </cell>
          <cell r="DL15">
            <v>0</v>
          </cell>
          <cell r="DO15">
            <v>0</v>
          </cell>
          <cell r="DR15">
            <v>0</v>
          </cell>
          <cell r="DU15">
            <v>0</v>
          </cell>
          <cell r="DX15">
            <v>0</v>
          </cell>
          <cell r="EA15">
            <v>0</v>
          </cell>
          <cell r="ED15">
            <v>0</v>
          </cell>
          <cell r="EG15">
            <v>0</v>
          </cell>
          <cell r="EK15">
            <v>0</v>
          </cell>
          <cell r="EL15">
            <v>0</v>
          </cell>
          <cell r="EN15"/>
          <cell r="EO15"/>
          <cell r="EQ15">
            <v>0</v>
          </cell>
          <cell r="ER15">
            <v>0</v>
          </cell>
          <cell r="ET15"/>
          <cell r="EU15"/>
          <cell r="EW15">
            <v>0</v>
          </cell>
          <cell r="EX15">
            <v>0</v>
          </cell>
          <cell r="EZ15"/>
          <cell r="FA15"/>
          <cell r="FO15">
            <v>0</v>
          </cell>
          <cell r="FP15">
            <v>0</v>
          </cell>
          <cell r="FQ15">
            <v>0</v>
          </cell>
          <cell r="FS15"/>
          <cell r="FT15"/>
          <cell r="FU15"/>
          <cell r="FV15">
            <v>0</v>
          </cell>
          <cell r="FY15">
            <v>0</v>
          </cell>
          <cell r="GB15">
            <v>0</v>
          </cell>
          <cell r="GE15">
            <v>0</v>
          </cell>
          <cell r="GH15">
            <v>0</v>
          </cell>
          <cell r="GK15">
            <v>0</v>
          </cell>
          <cell r="GN15">
            <v>0</v>
          </cell>
          <cell r="GQ15">
            <v>0</v>
          </cell>
          <cell r="GX15">
            <v>0</v>
          </cell>
          <cell r="HA15">
            <v>0</v>
          </cell>
          <cell r="HD15">
            <v>0</v>
          </cell>
          <cell r="HG15">
            <v>0</v>
          </cell>
          <cell r="HJ15">
            <v>0</v>
          </cell>
          <cell r="HM15">
            <v>0</v>
          </cell>
          <cell r="IC15">
            <v>0</v>
          </cell>
          <cell r="ID15">
            <v>0</v>
          </cell>
          <cell r="IE15">
            <v>0</v>
          </cell>
          <cell r="IG15"/>
          <cell r="IH15"/>
          <cell r="II15"/>
          <cell r="IK15">
            <v>0</v>
          </cell>
          <cell r="IM15"/>
          <cell r="JH15">
            <v>0</v>
          </cell>
          <cell r="JK15">
            <v>0</v>
          </cell>
          <cell r="JN15">
            <v>0</v>
          </cell>
          <cell r="JQ15">
            <v>0</v>
          </cell>
          <cell r="KS15">
            <v>0</v>
          </cell>
          <cell r="KT15">
            <v>0</v>
          </cell>
          <cell r="KU15">
            <v>0</v>
          </cell>
          <cell r="KW15"/>
          <cell r="KX15"/>
          <cell r="KY15"/>
          <cell r="LA15">
            <v>0</v>
          </cell>
          <cell r="LB15">
            <v>0</v>
          </cell>
          <cell r="LD15"/>
          <cell r="LE15"/>
          <cell r="LQ15">
            <v>0</v>
          </cell>
          <cell r="LR15">
            <v>0</v>
          </cell>
          <cell r="LT15"/>
          <cell r="LU15"/>
          <cell r="LW15">
            <v>0</v>
          </cell>
          <cell r="LX15">
            <v>0</v>
          </cell>
          <cell r="LZ15"/>
          <cell r="MA15"/>
          <cell r="MO15">
            <v>0</v>
          </cell>
          <cell r="MP15">
            <v>0</v>
          </cell>
          <cell r="MT15">
            <v>36687.87000000001</v>
          </cell>
          <cell r="MU15">
            <v>99193.14</v>
          </cell>
          <cell r="MW15"/>
          <cell r="MX15"/>
          <cell r="NB15">
            <v>36687.87000000001</v>
          </cell>
          <cell r="NC15">
            <v>99193.14</v>
          </cell>
          <cell r="NE15">
            <v>0</v>
          </cell>
          <cell r="NF15">
            <v>0</v>
          </cell>
          <cell r="NH15"/>
          <cell r="NI15"/>
          <cell r="NW15">
            <v>0</v>
          </cell>
          <cell r="NX15">
            <v>0</v>
          </cell>
          <cell r="NY15">
            <v>0</v>
          </cell>
          <cell r="OA15"/>
          <cell r="OB15"/>
          <cell r="OC15">
            <v>0</v>
          </cell>
          <cell r="OE15">
            <v>0</v>
          </cell>
          <cell r="OF15">
            <v>0</v>
          </cell>
          <cell r="OG15">
            <v>0</v>
          </cell>
          <cell r="OI15"/>
          <cell r="OJ15"/>
          <cell r="OK15"/>
          <cell r="PC15">
            <v>0</v>
          </cell>
          <cell r="PD15">
            <v>0</v>
          </cell>
          <cell r="PH15"/>
          <cell r="PI15"/>
          <cell r="PM15">
            <v>0</v>
          </cell>
          <cell r="PN15">
            <v>0</v>
          </cell>
          <cell r="PR15"/>
          <cell r="PS15"/>
          <cell r="QP15">
            <v>0</v>
          </cell>
          <cell r="QS15">
            <v>0</v>
          </cell>
          <cell r="RU15"/>
          <cell r="RV15"/>
          <cell r="RZ15">
            <v>0</v>
          </cell>
          <cell r="SA15">
            <v>0</v>
          </cell>
          <cell r="SE15">
            <v>0</v>
          </cell>
          <cell r="SF15">
            <v>0</v>
          </cell>
          <cell r="SJ15"/>
          <cell r="SK15"/>
          <cell r="SS15">
            <v>0</v>
          </cell>
          <cell r="ST15">
            <v>0</v>
          </cell>
          <cell r="SU15">
            <v>0</v>
          </cell>
          <cell r="SV15">
            <v>0</v>
          </cell>
          <cell r="SW15">
            <v>0</v>
          </cell>
          <cell r="SY15"/>
          <cell r="SZ15"/>
          <cell r="TA15"/>
          <cell r="TB15"/>
          <cell r="TC15"/>
          <cell r="TD15">
            <v>8537400</v>
          </cell>
          <cell r="TG15">
            <v>8537400</v>
          </cell>
          <cell r="TK15">
            <v>0</v>
          </cell>
          <cell r="TL15">
            <v>0</v>
          </cell>
          <cell r="TM15">
            <v>0</v>
          </cell>
          <cell r="TN15">
            <v>0</v>
          </cell>
          <cell r="TR15"/>
          <cell r="TS15"/>
          <cell r="TT15"/>
          <cell r="TU15"/>
          <cell r="TV15">
            <v>6590636.1699999999</v>
          </cell>
          <cell r="TW15">
            <v>103253300</v>
          </cell>
          <cell r="TY15">
            <v>0</v>
          </cell>
          <cell r="TZ15">
            <v>0</v>
          </cell>
          <cell r="UA15">
            <v>0</v>
          </cell>
          <cell r="UB15">
            <v>0</v>
          </cell>
          <cell r="UF15"/>
          <cell r="UG15"/>
          <cell r="UH15"/>
          <cell r="UI15"/>
          <cell r="UJ15"/>
          <cell r="UK15"/>
          <cell r="WD15">
            <v>8281110</v>
          </cell>
          <cell r="WE15">
            <v>8281110</v>
          </cell>
          <cell r="WF15">
            <v>756400</v>
          </cell>
          <cell r="WG15">
            <v>756400</v>
          </cell>
          <cell r="WH15">
            <v>0</v>
          </cell>
          <cell r="WI15"/>
          <cell r="WJ15">
            <v>3000</v>
          </cell>
          <cell r="WK15">
            <v>0</v>
          </cell>
          <cell r="WL15">
            <v>0</v>
          </cell>
          <cell r="WM15"/>
          <cell r="WN15">
            <v>0</v>
          </cell>
          <cell r="WO15"/>
          <cell r="WP15">
            <v>0</v>
          </cell>
          <cell r="WQ15"/>
          <cell r="WR15">
            <v>7918598.6300000008</v>
          </cell>
          <cell r="WU15">
            <v>7498098.6200000001</v>
          </cell>
          <cell r="WX15">
            <v>3172000</v>
          </cell>
          <cell r="XA15">
            <v>3172000</v>
          </cell>
          <cell r="XF15">
            <v>598920</v>
          </cell>
          <cell r="XI15">
            <v>578459.14</v>
          </cell>
          <cell r="XL15">
            <v>0</v>
          </cell>
          <cell r="XO15">
            <v>0</v>
          </cell>
          <cell r="XR15">
            <v>2073604.3299999998</v>
          </cell>
          <cell r="XU15">
            <v>2073604.31</v>
          </cell>
          <cell r="XX15">
            <v>18175920</v>
          </cell>
          <cell r="YA15">
            <v>18175920</v>
          </cell>
          <cell r="YD15">
            <v>0</v>
          </cell>
          <cell r="YF15">
            <v>0</v>
          </cell>
          <cell r="YH15">
            <v>0</v>
          </cell>
          <cell r="YJ15">
            <v>0</v>
          </cell>
          <cell r="YQ15">
            <v>0</v>
          </cell>
          <cell r="YR15">
            <v>3682631.64</v>
          </cell>
          <cell r="YS15">
            <v>0</v>
          </cell>
          <cell r="YT15">
            <v>0</v>
          </cell>
          <cell r="YU15">
            <v>0</v>
          </cell>
          <cell r="YV15">
            <v>0</v>
          </cell>
          <cell r="YW15">
            <v>0</v>
          </cell>
          <cell r="YX15">
            <v>1946090</v>
          </cell>
          <cell r="YY15">
            <v>400560.09</v>
          </cell>
          <cell r="YZ15">
            <v>0</v>
          </cell>
          <cell r="ZA15">
            <v>12844763.98</v>
          </cell>
          <cell r="ZC15"/>
          <cell r="ZD15">
            <v>3682631.64</v>
          </cell>
          <cell r="ZE15"/>
          <cell r="ZF15"/>
          <cell r="ZG15"/>
          <cell r="ZH15"/>
          <cell r="ZI15"/>
          <cell r="ZJ15">
            <v>1880978.54</v>
          </cell>
          <cell r="ZK15">
            <v>400560.09</v>
          </cell>
          <cell r="ZL15"/>
          <cell r="ZM15">
            <v>12844763.98</v>
          </cell>
          <cell r="ZO15">
            <v>0</v>
          </cell>
          <cell r="ZP15">
            <v>0</v>
          </cell>
          <cell r="ZQ15">
            <v>0</v>
          </cell>
          <cell r="ZR15">
            <v>0</v>
          </cell>
          <cell r="ZS15">
            <v>0</v>
          </cell>
          <cell r="ZU15">
            <v>0</v>
          </cell>
          <cell r="ZV15"/>
          <cell r="ZW15"/>
          <cell r="ZX15"/>
          <cell r="ZY15"/>
        </row>
        <row r="16">
          <cell r="F16">
            <v>0</v>
          </cell>
          <cell r="G16"/>
          <cell r="H16">
            <v>0</v>
          </cell>
          <cell r="I16"/>
          <cell r="N16">
            <v>286568581</v>
          </cell>
          <cell r="O16">
            <v>286568581</v>
          </cell>
          <cell r="P16">
            <v>0</v>
          </cell>
          <cell r="Q16"/>
          <cell r="AI16">
            <v>136363.63</v>
          </cell>
          <cell r="AJ16">
            <v>0</v>
          </cell>
          <cell r="AK16">
            <v>0</v>
          </cell>
          <cell r="AM16">
            <v>136363.63</v>
          </cell>
          <cell r="AN16">
            <v>0</v>
          </cell>
          <cell r="AO16">
            <v>0</v>
          </cell>
          <cell r="AQ16">
            <v>0</v>
          </cell>
          <cell r="AR16">
            <v>0</v>
          </cell>
          <cell r="AT16"/>
          <cell r="AU16"/>
          <cell r="BC16">
            <v>159213787.56</v>
          </cell>
          <cell r="BE16">
            <v>0</v>
          </cell>
          <cell r="BG16">
            <v>139151154.19999999</v>
          </cell>
          <cell r="BI16"/>
          <cell r="BK16">
            <v>0</v>
          </cell>
          <cell r="BM16"/>
          <cell r="BW16">
            <v>0</v>
          </cell>
          <cell r="BX16">
            <v>0</v>
          </cell>
          <cell r="BZ16"/>
          <cell r="CA16"/>
          <cell r="CC16">
            <v>0</v>
          </cell>
          <cell r="CD16">
            <v>0</v>
          </cell>
          <cell r="CF16"/>
          <cell r="CG16"/>
          <cell r="CI16">
            <v>0</v>
          </cell>
          <cell r="CJ16">
            <v>0</v>
          </cell>
          <cell r="CK16">
            <v>0</v>
          </cell>
          <cell r="CL16">
            <v>0</v>
          </cell>
          <cell r="CM16">
            <v>0</v>
          </cell>
          <cell r="CN16">
            <v>0</v>
          </cell>
          <cell r="CP16"/>
          <cell r="CQ16"/>
          <cell r="CR16"/>
          <cell r="CS16"/>
          <cell r="CT16"/>
          <cell r="CU16"/>
          <cell r="CW16">
            <v>0</v>
          </cell>
          <cell r="CX16">
            <v>0</v>
          </cell>
          <cell r="CZ16"/>
          <cell r="DA16"/>
          <cell r="DG16">
            <v>0</v>
          </cell>
          <cell r="DH16">
            <v>0</v>
          </cell>
          <cell r="DJ16">
            <v>0</v>
          </cell>
          <cell r="DK16">
            <v>0</v>
          </cell>
          <cell r="DL16">
            <v>0</v>
          </cell>
          <cell r="DO16">
            <v>0</v>
          </cell>
          <cell r="DR16">
            <v>236767234.87</v>
          </cell>
          <cell r="DU16">
            <v>236767234.87</v>
          </cell>
          <cell r="DX16">
            <v>0</v>
          </cell>
          <cell r="EA16">
            <v>0</v>
          </cell>
          <cell r="ED16">
            <v>0</v>
          </cell>
          <cell r="EG16">
            <v>0</v>
          </cell>
          <cell r="EK16">
            <v>0</v>
          </cell>
          <cell r="EL16">
            <v>0</v>
          </cell>
          <cell r="EN16"/>
          <cell r="EO16"/>
          <cell r="EQ16">
            <v>0</v>
          </cell>
          <cell r="ER16">
            <v>0</v>
          </cell>
          <cell r="ET16"/>
          <cell r="EU16"/>
          <cell r="EW16">
            <v>0</v>
          </cell>
          <cell r="EX16">
            <v>0</v>
          </cell>
          <cell r="EZ16"/>
          <cell r="FA16"/>
          <cell r="FO16">
            <v>0</v>
          </cell>
          <cell r="FP16">
            <v>0</v>
          </cell>
          <cell r="FQ16">
            <v>0</v>
          </cell>
          <cell r="FS16"/>
          <cell r="FT16"/>
          <cell r="FU16"/>
          <cell r="FV16">
            <v>0</v>
          </cell>
          <cell r="FY16">
            <v>0</v>
          </cell>
          <cell r="GB16">
            <v>0</v>
          </cell>
          <cell r="GE16">
            <v>0</v>
          </cell>
          <cell r="GH16">
            <v>0</v>
          </cell>
          <cell r="GK16">
            <v>0</v>
          </cell>
          <cell r="GN16">
            <v>0</v>
          </cell>
          <cell r="GQ16">
            <v>0</v>
          </cell>
          <cell r="GX16">
            <v>0</v>
          </cell>
          <cell r="HA16">
            <v>0</v>
          </cell>
          <cell r="HD16">
            <v>0</v>
          </cell>
          <cell r="HG16">
            <v>0</v>
          </cell>
          <cell r="HJ16">
            <v>0</v>
          </cell>
          <cell r="HM16">
            <v>0</v>
          </cell>
          <cell r="IC16">
            <v>0</v>
          </cell>
          <cell r="ID16">
            <v>0</v>
          </cell>
          <cell r="IE16">
            <v>0</v>
          </cell>
          <cell r="IG16"/>
          <cell r="IH16"/>
          <cell r="II16"/>
          <cell r="IK16">
            <v>0</v>
          </cell>
          <cell r="IM16"/>
          <cell r="JH16">
            <v>8000000</v>
          </cell>
          <cell r="JK16">
            <v>8000000</v>
          </cell>
          <cell r="JN16">
            <v>0</v>
          </cell>
          <cell r="JQ16">
            <v>0</v>
          </cell>
          <cell r="KS16">
            <v>0</v>
          </cell>
          <cell r="KT16">
            <v>0</v>
          </cell>
          <cell r="KU16">
            <v>0</v>
          </cell>
          <cell r="KW16"/>
          <cell r="KX16"/>
          <cell r="KY16"/>
          <cell r="LA16">
            <v>0</v>
          </cell>
          <cell r="LB16">
            <v>0</v>
          </cell>
          <cell r="LD16"/>
          <cell r="LE16"/>
          <cell r="LQ16">
            <v>0</v>
          </cell>
          <cell r="LR16">
            <v>0</v>
          </cell>
          <cell r="LT16"/>
          <cell r="LU16"/>
          <cell r="LW16">
            <v>0</v>
          </cell>
          <cell r="LX16">
            <v>0</v>
          </cell>
          <cell r="LZ16"/>
          <cell r="MA16"/>
          <cell r="MO16">
            <v>0</v>
          </cell>
          <cell r="MP16">
            <v>0</v>
          </cell>
          <cell r="MT16">
            <v>69287.020000000019</v>
          </cell>
          <cell r="MU16">
            <v>187331.56</v>
          </cell>
          <cell r="MW16"/>
          <cell r="MX16"/>
          <cell r="NB16">
            <v>69287.020000000019</v>
          </cell>
          <cell r="NC16">
            <v>187331.56</v>
          </cell>
          <cell r="NE16">
            <v>0</v>
          </cell>
          <cell r="NF16">
            <v>0</v>
          </cell>
          <cell r="NH16"/>
          <cell r="NI16"/>
          <cell r="NW16">
            <v>0</v>
          </cell>
          <cell r="NX16">
            <v>0</v>
          </cell>
          <cell r="NY16">
            <v>8952349.5500000007</v>
          </cell>
          <cell r="OA16"/>
          <cell r="OB16"/>
          <cell r="OC16">
            <v>8952349.5500000007</v>
          </cell>
          <cell r="OE16">
            <v>0</v>
          </cell>
          <cell r="OF16">
            <v>0</v>
          </cell>
          <cell r="OG16">
            <v>0</v>
          </cell>
          <cell r="OI16"/>
          <cell r="OJ16"/>
          <cell r="OK16"/>
          <cell r="PC16">
            <v>0</v>
          </cell>
          <cell r="PD16">
            <v>0</v>
          </cell>
          <cell r="PH16"/>
          <cell r="PI16"/>
          <cell r="PM16">
            <v>0</v>
          </cell>
          <cell r="PN16">
            <v>0</v>
          </cell>
          <cell r="PR16"/>
          <cell r="PS16"/>
          <cell r="QP16">
            <v>0</v>
          </cell>
          <cell r="QS16">
            <v>0</v>
          </cell>
          <cell r="RU16">
            <v>24300</v>
          </cell>
          <cell r="RV16">
            <v>65700</v>
          </cell>
          <cell r="RZ16">
            <v>24300</v>
          </cell>
          <cell r="SA16">
            <v>65700</v>
          </cell>
          <cell r="SE16">
            <v>0</v>
          </cell>
          <cell r="SF16">
            <v>0</v>
          </cell>
          <cell r="SJ16"/>
          <cell r="SK16"/>
          <cell r="SS16">
            <v>0</v>
          </cell>
          <cell r="ST16">
            <v>0</v>
          </cell>
          <cell r="SU16">
            <v>0</v>
          </cell>
          <cell r="SV16">
            <v>0</v>
          </cell>
          <cell r="SW16">
            <v>0</v>
          </cell>
          <cell r="SY16"/>
          <cell r="SZ16"/>
          <cell r="TA16"/>
          <cell r="TB16"/>
          <cell r="TC16"/>
          <cell r="TD16">
            <v>0</v>
          </cell>
          <cell r="TG16">
            <v>0</v>
          </cell>
          <cell r="TK16">
            <v>0</v>
          </cell>
          <cell r="TL16">
            <v>0</v>
          </cell>
          <cell r="TM16">
            <v>0</v>
          </cell>
          <cell r="TN16">
            <v>0</v>
          </cell>
          <cell r="TR16"/>
          <cell r="TS16"/>
          <cell r="TT16"/>
          <cell r="TU16"/>
          <cell r="TV16"/>
          <cell r="TW16"/>
          <cell r="TY16">
            <v>0</v>
          </cell>
          <cell r="TZ16">
            <v>0</v>
          </cell>
          <cell r="UA16">
            <v>0</v>
          </cell>
          <cell r="UB16">
            <v>0</v>
          </cell>
          <cell r="UF16"/>
          <cell r="UG16"/>
          <cell r="UH16"/>
          <cell r="UI16"/>
          <cell r="UJ16"/>
          <cell r="UK16"/>
          <cell r="WD16">
            <v>24668514</v>
          </cell>
          <cell r="WE16">
            <v>23570316.32</v>
          </cell>
          <cell r="WF16">
            <v>4622000</v>
          </cell>
          <cell r="WG16">
            <v>4622000</v>
          </cell>
          <cell r="WH16">
            <v>0</v>
          </cell>
          <cell r="WI16"/>
          <cell r="WJ16">
            <v>5000</v>
          </cell>
          <cell r="WK16">
            <v>5000</v>
          </cell>
          <cell r="WL16">
            <v>0</v>
          </cell>
          <cell r="WM16"/>
          <cell r="WN16">
            <v>0</v>
          </cell>
          <cell r="WO16"/>
          <cell r="WP16">
            <v>0</v>
          </cell>
          <cell r="WQ16"/>
          <cell r="WR16">
            <v>38765683.409999996</v>
          </cell>
          <cell r="WU16">
            <v>35738639.100000001</v>
          </cell>
          <cell r="WX16">
            <v>3268300</v>
          </cell>
          <cell r="XA16">
            <v>3112451.05</v>
          </cell>
          <cell r="XF16">
            <v>1015560</v>
          </cell>
          <cell r="XI16">
            <v>921316.93</v>
          </cell>
          <cell r="XL16">
            <v>0</v>
          </cell>
          <cell r="XO16">
            <v>0</v>
          </cell>
          <cell r="XR16">
            <v>3245641.5599999996</v>
          </cell>
          <cell r="XU16">
            <v>3245641.55</v>
          </cell>
          <cell r="XX16">
            <v>47340720</v>
          </cell>
          <cell r="YA16">
            <v>46170720</v>
          </cell>
          <cell r="YD16">
            <v>0</v>
          </cell>
          <cell r="YF16">
            <v>0</v>
          </cell>
          <cell r="YH16">
            <v>0</v>
          </cell>
          <cell r="YJ16">
            <v>0</v>
          </cell>
          <cell r="YQ16">
            <v>0</v>
          </cell>
          <cell r="YR16">
            <v>6324064.9700000007</v>
          </cell>
          <cell r="YS16">
            <v>0</v>
          </cell>
          <cell r="YT16">
            <v>0</v>
          </cell>
          <cell r="YU16">
            <v>0</v>
          </cell>
          <cell r="YV16">
            <v>0</v>
          </cell>
          <cell r="YW16">
            <v>0</v>
          </cell>
          <cell r="YX16">
            <v>10464939.67</v>
          </cell>
          <cell r="YY16">
            <v>1095793.48</v>
          </cell>
          <cell r="YZ16">
            <v>0</v>
          </cell>
          <cell r="ZA16">
            <v>15965343.789999999</v>
          </cell>
          <cell r="ZC16"/>
          <cell r="ZD16">
            <v>6324064.9699999997</v>
          </cell>
          <cell r="ZE16"/>
          <cell r="ZF16"/>
          <cell r="ZG16"/>
          <cell r="ZH16"/>
          <cell r="ZI16"/>
          <cell r="ZJ16">
            <v>10462226.030000001</v>
          </cell>
          <cell r="ZK16">
            <v>1095793.48</v>
          </cell>
          <cell r="ZL16"/>
          <cell r="ZM16">
            <v>15965343.789999999</v>
          </cell>
          <cell r="ZO16">
            <v>0</v>
          </cell>
          <cell r="ZP16">
            <v>0</v>
          </cell>
          <cell r="ZQ16">
            <v>0</v>
          </cell>
          <cell r="ZR16">
            <v>0</v>
          </cell>
          <cell r="ZS16">
            <v>0</v>
          </cell>
          <cell r="ZU16">
            <v>0</v>
          </cell>
          <cell r="ZV16"/>
          <cell r="ZW16"/>
          <cell r="ZX16"/>
          <cell r="ZY16"/>
        </row>
        <row r="17">
          <cell r="F17">
            <v>11850000</v>
          </cell>
          <cell r="G17">
            <v>11850000</v>
          </cell>
          <cell r="H17">
            <v>0</v>
          </cell>
          <cell r="I17"/>
          <cell r="N17">
            <v>33001348</v>
          </cell>
          <cell r="O17">
            <v>33001348</v>
          </cell>
          <cell r="P17">
            <v>0</v>
          </cell>
          <cell r="Q17"/>
          <cell r="AI17">
            <v>136363.63</v>
          </cell>
          <cell r="AJ17">
            <v>0</v>
          </cell>
          <cell r="AK17">
            <v>0</v>
          </cell>
          <cell r="AM17">
            <v>136363.63</v>
          </cell>
          <cell r="AN17">
            <v>0</v>
          </cell>
          <cell r="AO17">
            <v>0</v>
          </cell>
          <cell r="AQ17">
            <v>0</v>
          </cell>
          <cell r="AR17">
            <v>0</v>
          </cell>
          <cell r="AT17"/>
          <cell r="AU17"/>
          <cell r="BC17">
            <v>20696130</v>
          </cell>
          <cell r="BE17">
            <v>0</v>
          </cell>
          <cell r="BG17">
            <v>20696129.989999998</v>
          </cell>
          <cell r="BI17"/>
          <cell r="BK17">
            <v>0</v>
          </cell>
          <cell r="BM17"/>
          <cell r="BW17">
            <v>0</v>
          </cell>
          <cell r="BX17">
            <v>0</v>
          </cell>
          <cell r="BZ17"/>
          <cell r="CA17"/>
          <cell r="CC17">
            <v>0</v>
          </cell>
          <cell r="CD17">
            <v>0</v>
          </cell>
          <cell r="CF17"/>
          <cell r="CG17"/>
          <cell r="CI17">
            <v>0</v>
          </cell>
          <cell r="CJ17">
            <v>0</v>
          </cell>
          <cell r="CK17">
            <v>0</v>
          </cell>
          <cell r="CL17">
            <v>0</v>
          </cell>
          <cell r="CM17">
            <v>0</v>
          </cell>
          <cell r="CN17">
            <v>0</v>
          </cell>
          <cell r="CP17"/>
          <cell r="CQ17"/>
          <cell r="CR17"/>
          <cell r="CS17"/>
          <cell r="CT17"/>
          <cell r="CU17"/>
          <cell r="CW17">
            <v>0</v>
          </cell>
          <cell r="CX17">
            <v>0</v>
          </cell>
          <cell r="CZ17"/>
          <cell r="DA17"/>
          <cell r="DG17">
            <v>0</v>
          </cell>
          <cell r="DH17">
            <v>0</v>
          </cell>
          <cell r="DJ17">
            <v>0</v>
          </cell>
          <cell r="DK17">
            <v>0</v>
          </cell>
          <cell r="DL17">
            <v>0</v>
          </cell>
          <cell r="DO17">
            <v>0</v>
          </cell>
          <cell r="DR17">
            <v>0</v>
          </cell>
          <cell r="DU17">
            <v>0</v>
          </cell>
          <cell r="DX17">
            <v>0</v>
          </cell>
          <cell r="EA17">
            <v>0</v>
          </cell>
          <cell r="ED17">
            <v>0</v>
          </cell>
          <cell r="EG17">
            <v>0</v>
          </cell>
          <cell r="EK17">
            <v>0</v>
          </cell>
          <cell r="EL17">
            <v>0</v>
          </cell>
          <cell r="EN17"/>
          <cell r="EO17"/>
          <cell r="EQ17">
            <v>0</v>
          </cell>
          <cell r="ER17">
            <v>0</v>
          </cell>
          <cell r="ET17"/>
          <cell r="EU17"/>
          <cell r="EW17">
            <v>0</v>
          </cell>
          <cell r="EX17">
            <v>0</v>
          </cell>
          <cell r="EZ17"/>
          <cell r="FA17"/>
          <cell r="FO17">
            <v>0</v>
          </cell>
          <cell r="FP17">
            <v>0</v>
          </cell>
          <cell r="FQ17">
            <v>0</v>
          </cell>
          <cell r="FS17"/>
          <cell r="FT17"/>
          <cell r="FU17"/>
          <cell r="FV17">
            <v>0</v>
          </cell>
          <cell r="FY17">
            <v>0</v>
          </cell>
          <cell r="GB17">
            <v>0</v>
          </cell>
          <cell r="GE17">
            <v>0</v>
          </cell>
          <cell r="GH17">
            <v>0</v>
          </cell>
          <cell r="GK17">
            <v>0</v>
          </cell>
          <cell r="GN17">
            <v>0</v>
          </cell>
          <cell r="GQ17">
            <v>0</v>
          </cell>
          <cell r="GX17">
            <v>0</v>
          </cell>
          <cell r="HA17">
            <v>0</v>
          </cell>
          <cell r="HD17">
            <v>0</v>
          </cell>
          <cell r="HG17">
            <v>0</v>
          </cell>
          <cell r="HJ17">
            <v>0</v>
          </cell>
          <cell r="HM17">
            <v>0</v>
          </cell>
          <cell r="IC17">
            <v>0</v>
          </cell>
          <cell r="ID17">
            <v>0</v>
          </cell>
          <cell r="IE17">
            <v>0</v>
          </cell>
          <cell r="IG17"/>
          <cell r="IH17"/>
          <cell r="II17"/>
          <cell r="IK17">
            <v>0</v>
          </cell>
          <cell r="IM17"/>
          <cell r="JH17">
            <v>0</v>
          </cell>
          <cell r="JK17">
            <v>0</v>
          </cell>
          <cell r="JN17">
            <v>0</v>
          </cell>
          <cell r="JQ17">
            <v>0</v>
          </cell>
          <cell r="KS17">
            <v>0</v>
          </cell>
          <cell r="KT17">
            <v>0</v>
          </cell>
          <cell r="KU17">
            <v>0</v>
          </cell>
          <cell r="KW17"/>
          <cell r="KX17"/>
          <cell r="KY17"/>
          <cell r="LA17">
            <v>0</v>
          </cell>
          <cell r="LB17">
            <v>0</v>
          </cell>
          <cell r="LD17"/>
          <cell r="LE17"/>
          <cell r="LQ17">
            <v>0</v>
          </cell>
          <cell r="LR17">
            <v>0</v>
          </cell>
          <cell r="LT17"/>
          <cell r="LU17"/>
          <cell r="LW17">
            <v>0</v>
          </cell>
          <cell r="LX17">
            <v>0</v>
          </cell>
          <cell r="LZ17"/>
          <cell r="MA17"/>
          <cell r="MO17">
            <v>0</v>
          </cell>
          <cell r="MP17">
            <v>0</v>
          </cell>
          <cell r="MT17">
            <v>43377.889999999985</v>
          </cell>
          <cell r="MU17">
            <v>117280.97</v>
          </cell>
          <cell r="MW17"/>
          <cell r="MX17"/>
          <cell r="NB17">
            <v>43377.889999999985</v>
          </cell>
          <cell r="NC17">
            <v>117280.97</v>
          </cell>
          <cell r="NE17">
            <v>0</v>
          </cell>
          <cell r="NF17">
            <v>0</v>
          </cell>
          <cell r="NH17"/>
          <cell r="NI17"/>
          <cell r="NW17">
            <v>0</v>
          </cell>
          <cell r="NX17">
            <v>0</v>
          </cell>
          <cell r="NY17">
            <v>3913036.15</v>
          </cell>
          <cell r="OA17"/>
          <cell r="OB17"/>
          <cell r="OC17">
            <v>3913036.15</v>
          </cell>
          <cell r="OE17">
            <v>0</v>
          </cell>
          <cell r="OF17">
            <v>0</v>
          </cell>
          <cell r="OG17">
            <v>0</v>
          </cell>
          <cell r="OI17"/>
          <cell r="OJ17"/>
          <cell r="OK17"/>
          <cell r="PC17">
            <v>0</v>
          </cell>
          <cell r="PD17">
            <v>0</v>
          </cell>
          <cell r="PH17"/>
          <cell r="PI17"/>
          <cell r="PM17">
            <v>0</v>
          </cell>
          <cell r="PN17">
            <v>0</v>
          </cell>
          <cell r="PR17"/>
          <cell r="PS17"/>
          <cell r="QP17">
            <v>0</v>
          </cell>
          <cell r="QS17">
            <v>0</v>
          </cell>
          <cell r="RU17"/>
          <cell r="RV17"/>
          <cell r="RZ17"/>
          <cell r="SA17"/>
          <cell r="SE17">
            <v>0</v>
          </cell>
          <cell r="SF17">
            <v>0</v>
          </cell>
          <cell r="SJ17"/>
          <cell r="SK17"/>
          <cell r="SS17">
            <v>0</v>
          </cell>
          <cell r="ST17">
            <v>0</v>
          </cell>
          <cell r="SU17">
            <v>0</v>
          </cell>
          <cell r="SV17">
            <v>0</v>
          </cell>
          <cell r="SW17">
            <v>0</v>
          </cell>
          <cell r="SY17"/>
          <cell r="SZ17"/>
          <cell r="TA17"/>
          <cell r="TB17"/>
          <cell r="TC17"/>
          <cell r="TD17">
            <v>0</v>
          </cell>
          <cell r="TG17">
            <v>0</v>
          </cell>
          <cell r="TK17">
            <v>0</v>
          </cell>
          <cell r="TL17">
            <v>0</v>
          </cell>
          <cell r="TM17">
            <v>0</v>
          </cell>
          <cell r="TN17">
            <v>0</v>
          </cell>
          <cell r="TR17"/>
          <cell r="TS17"/>
          <cell r="TT17"/>
          <cell r="TU17"/>
          <cell r="TV17"/>
          <cell r="TW17"/>
          <cell r="TY17">
            <v>0</v>
          </cell>
          <cell r="TZ17">
            <v>0</v>
          </cell>
          <cell r="UA17">
            <v>0</v>
          </cell>
          <cell r="UB17">
            <v>0</v>
          </cell>
          <cell r="UF17"/>
          <cell r="UG17"/>
          <cell r="UH17"/>
          <cell r="UI17"/>
          <cell r="UJ17"/>
          <cell r="UK17"/>
          <cell r="WD17">
            <v>8018304</v>
          </cell>
          <cell r="WE17">
            <v>7952562.8399999999</v>
          </cell>
          <cell r="WF17">
            <v>1027300</v>
          </cell>
          <cell r="WG17">
            <v>505632.93</v>
          </cell>
          <cell r="WH17">
            <v>0</v>
          </cell>
          <cell r="WI17"/>
          <cell r="WJ17">
            <v>3000</v>
          </cell>
          <cell r="WK17">
            <v>3000</v>
          </cell>
          <cell r="WL17">
            <v>0</v>
          </cell>
          <cell r="WM17"/>
          <cell r="WN17">
            <v>0</v>
          </cell>
          <cell r="WO17"/>
          <cell r="WP17">
            <v>0</v>
          </cell>
          <cell r="WQ17"/>
          <cell r="WR17">
            <v>9994745.620000001</v>
          </cell>
          <cell r="WU17">
            <v>9994745.620000001</v>
          </cell>
          <cell r="WX17">
            <v>2824000</v>
          </cell>
          <cell r="XA17">
            <v>2824000</v>
          </cell>
          <cell r="XF17">
            <v>390600</v>
          </cell>
          <cell r="XI17">
            <v>385691.72</v>
          </cell>
          <cell r="XL17">
            <v>0</v>
          </cell>
          <cell r="XO17">
            <v>0</v>
          </cell>
          <cell r="XR17">
            <v>1352350.6500000001</v>
          </cell>
          <cell r="XU17">
            <v>1352350.6500000001</v>
          </cell>
          <cell r="XX17">
            <v>20739130</v>
          </cell>
          <cell r="YA17">
            <v>20573452.289999999</v>
          </cell>
          <cell r="YD17">
            <v>0</v>
          </cell>
          <cell r="YF17">
            <v>0</v>
          </cell>
          <cell r="YH17">
            <v>0</v>
          </cell>
          <cell r="YJ17">
            <v>0</v>
          </cell>
          <cell r="YQ17">
            <v>0</v>
          </cell>
          <cell r="YR17">
            <v>739830</v>
          </cell>
          <cell r="YS17">
            <v>0</v>
          </cell>
          <cell r="YT17">
            <v>0</v>
          </cell>
          <cell r="YU17">
            <v>0</v>
          </cell>
          <cell r="YV17">
            <v>0</v>
          </cell>
          <cell r="YW17">
            <v>0</v>
          </cell>
          <cell r="YX17">
            <v>4687614.41</v>
          </cell>
          <cell r="YY17">
            <v>444493.53</v>
          </cell>
          <cell r="YZ17">
            <v>0</v>
          </cell>
          <cell r="ZA17">
            <v>13344164.23</v>
          </cell>
          <cell r="ZC17"/>
          <cell r="ZD17">
            <v>739830</v>
          </cell>
          <cell r="ZE17"/>
          <cell r="ZF17"/>
          <cell r="ZG17"/>
          <cell r="ZH17"/>
          <cell r="ZI17"/>
          <cell r="ZJ17">
            <v>4673659.79</v>
          </cell>
          <cell r="ZK17">
            <v>444493.53</v>
          </cell>
          <cell r="ZL17"/>
          <cell r="ZM17">
            <v>13344164.23</v>
          </cell>
          <cell r="ZO17">
            <v>0</v>
          </cell>
          <cell r="ZP17">
            <v>0</v>
          </cell>
          <cell r="ZQ17">
            <v>0</v>
          </cell>
          <cell r="ZR17">
            <v>0</v>
          </cell>
          <cell r="ZS17">
            <v>0</v>
          </cell>
          <cell r="ZU17">
            <v>0</v>
          </cell>
          <cell r="ZV17"/>
          <cell r="ZW17"/>
          <cell r="ZX17"/>
          <cell r="ZY17"/>
        </row>
        <row r="18">
          <cell r="F18">
            <v>0</v>
          </cell>
          <cell r="G18"/>
          <cell r="H18">
            <v>122411419.34999999</v>
          </cell>
          <cell r="I18">
            <v>122411419.34999999</v>
          </cell>
          <cell r="N18">
            <v>29493025</v>
          </cell>
          <cell r="O18">
            <v>29493025</v>
          </cell>
          <cell r="P18">
            <v>37745115</v>
          </cell>
          <cell r="Q18">
            <v>37745115</v>
          </cell>
          <cell r="AI18">
            <v>1800000</v>
          </cell>
          <cell r="AJ18">
            <v>0</v>
          </cell>
          <cell r="AK18">
            <v>900000</v>
          </cell>
          <cell r="AM18">
            <v>1800000</v>
          </cell>
          <cell r="AN18">
            <v>0</v>
          </cell>
          <cell r="AO18">
            <v>900000</v>
          </cell>
          <cell r="AQ18">
            <v>0</v>
          </cell>
          <cell r="AR18">
            <v>0</v>
          </cell>
          <cell r="AT18"/>
          <cell r="AU18"/>
          <cell r="BC18">
            <v>55381500</v>
          </cell>
          <cell r="BE18">
            <v>0</v>
          </cell>
          <cell r="BG18">
            <v>55381500</v>
          </cell>
          <cell r="BI18"/>
          <cell r="BK18">
            <v>0</v>
          </cell>
          <cell r="BM18"/>
          <cell r="BW18">
            <v>0</v>
          </cell>
          <cell r="BX18">
            <v>0</v>
          </cell>
          <cell r="BZ18"/>
          <cell r="CA18"/>
          <cell r="CC18">
            <v>0</v>
          </cell>
          <cell r="CD18">
            <v>0</v>
          </cell>
          <cell r="CF18"/>
          <cell r="CG18"/>
          <cell r="CI18">
            <v>0</v>
          </cell>
          <cell r="CJ18">
            <v>0</v>
          </cell>
          <cell r="CK18">
            <v>0</v>
          </cell>
          <cell r="CL18">
            <v>0</v>
          </cell>
          <cell r="CM18">
            <v>0</v>
          </cell>
          <cell r="CN18">
            <v>0</v>
          </cell>
          <cell r="CP18"/>
          <cell r="CQ18"/>
          <cell r="CR18"/>
          <cell r="CS18"/>
          <cell r="CT18"/>
          <cell r="CU18"/>
          <cell r="CW18">
            <v>0</v>
          </cell>
          <cell r="CX18">
            <v>0</v>
          </cell>
          <cell r="CZ18"/>
          <cell r="DA18"/>
          <cell r="DG18">
            <v>0</v>
          </cell>
          <cell r="DH18">
            <v>0</v>
          </cell>
          <cell r="DJ18">
            <v>0</v>
          </cell>
          <cell r="DK18">
            <v>0</v>
          </cell>
          <cell r="DL18">
            <v>0</v>
          </cell>
          <cell r="DO18">
            <v>0</v>
          </cell>
          <cell r="DR18">
            <v>0</v>
          </cell>
          <cell r="DU18">
            <v>0</v>
          </cell>
          <cell r="DX18">
            <v>22583064.52</v>
          </cell>
          <cell r="EA18">
            <v>22583064.52</v>
          </cell>
          <cell r="ED18">
            <v>0</v>
          </cell>
          <cell r="EG18">
            <v>0</v>
          </cell>
          <cell r="EK18">
            <v>0</v>
          </cell>
          <cell r="EL18">
            <v>0</v>
          </cell>
          <cell r="EN18"/>
          <cell r="EO18"/>
          <cell r="EQ18">
            <v>0</v>
          </cell>
          <cell r="ER18">
            <v>0</v>
          </cell>
          <cell r="ET18"/>
          <cell r="EU18"/>
          <cell r="EW18">
            <v>0</v>
          </cell>
          <cell r="EX18">
            <v>0</v>
          </cell>
          <cell r="EZ18"/>
          <cell r="FA18"/>
          <cell r="FO18">
            <v>0</v>
          </cell>
          <cell r="FP18">
            <v>0</v>
          </cell>
          <cell r="FQ18">
            <v>0</v>
          </cell>
          <cell r="FS18"/>
          <cell r="FT18"/>
          <cell r="FU18"/>
          <cell r="FV18">
            <v>0</v>
          </cell>
          <cell r="FY18">
            <v>0</v>
          </cell>
          <cell r="GB18">
            <v>0</v>
          </cell>
          <cell r="GE18">
            <v>0</v>
          </cell>
          <cell r="GH18">
            <v>0</v>
          </cell>
          <cell r="GK18">
            <v>0</v>
          </cell>
          <cell r="GN18">
            <v>0</v>
          </cell>
          <cell r="GQ18">
            <v>0</v>
          </cell>
          <cell r="GX18">
            <v>0</v>
          </cell>
          <cell r="HA18">
            <v>0</v>
          </cell>
          <cell r="HD18">
            <v>0</v>
          </cell>
          <cell r="HG18">
            <v>0</v>
          </cell>
          <cell r="HJ18">
            <v>0</v>
          </cell>
          <cell r="HM18">
            <v>0</v>
          </cell>
          <cell r="IC18">
            <v>0</v>
          </cell>
          <cell r="ID18">
            <v>0</v>
          </cell>
          <cell r="IE18">
            <v>0</v>
          </cell>
          <cell r="IG18"/>
          <cell r="IH18"/>
          <cell r="II18"/>
          <cell r="IK18">
            <v>73250000</v>
          </cell>
          <cell r="IM18">
            <v>73106376.079999998</v>
          </cell>
          <cell r="JH18">
            <v>0</v>
          </cell>
          <cell r="JK18">
            <v>0</v>
          </cell>
          <cell r="JN18">
            <v>0</v>
          </cell>
          <cell r="JQ18">
            <v>0</v>
          </cell>
          <cell r="KS18">
            <v>0</v>
          </cell>
          <cell r="KT18">
            <v>0</v>
          </cell>
          <cell r="KU18">
            <v>0</v>
          </cell>
          <cell r="KW18"/>
          <cell r="KX18"/>
          <cell r="KY18"/>
          <cell r="LA18">
            <v>0</v>
          </cell>
          <cell r="LB18">
            <v>0</v>
          </cell>
          <cell r="LD18"/>
          <cell r="LE18"/>
          <cell r="LQ18">
            <v>0</v>
          </cell>
          <cell r="LR18">
            <v>0</v>
          </cell>
          <cell r="LT18"/>
          <cell r="LU18"/>
          <cell r="LW18">
            <v>0</v>
          </cell>
          <cell r="LX18">
            <v>0</v>
          </cell>
          <cell r="LZ18"/>
          <cell r="MA18"/>
          <cell r="MO18">
            <v>0</v>
          </cell>
          <cell r="MP18">
            <v>0</v>
          </cell>
          <cell r="MT18">
            <v>91972.200000000041</v>
          </cell>
          <cell r="MU18">
            <v>248665.58</v>
          </cell>
          <cell r="MW18"/>
          <cell r="MX18"/>
          <cell r="NB18">
            <v>91972.200000000041</v>
          </cell>
          <cell r="NC18">
            <v>248665.58</v>
          </cell>
          <cell r="NE18">
            <v>0</v>
          </cell>
          <cell r="NF18">
            <v>0</v>
          </cell>
          <cell r="NH18"/>
          <cell r="NI18"/>
          <cell r="NW18">
            <v>0</v>
          </cell>
          <cell r="NX18">
            <v>0</v>
          </cell>
          <cell r="NY18">
            <v>0</v>
          </cell>
          <cell r="OA18"/>
          <cell r="OB18"/>
          <cell r="OC18"/>
          <cell r="OE18">
            <v>1134523.3999999985</v>
          </cell>
          <cell r="OF18">
            <v>17774200</v>
          </cell>
          <cell r="OG18">
            <v>5064503.1399999997</v>
          </cell>
          <cell r="OI18">
            <v>1134523.3999999999</v>
          </cell>
          <cell r="OJ18">
            <v>17774200</v>
          </cell>
          <cell r="OK18">
            <v>4672958.1399999997</v>
          </cell>
          <cell r="PC18">
            <v>0</v>
          </cell>
          <cell r="PD18">
            <v>0</v>
          </cell>
          <cell r="PH18"/>
          <cell r="PI18"/>
          <cell r="PM18">
            <v>70348.95</v>
          </cell>
          <cell r="PN18">
            <v>1102133.53</v>
          </cell>
          <cell r="PR18">
            <v>70348.95</v>
          </cell>
          <cell r="PS18">
            <v>1102133.53</v>
          </cell>
          <cell r="QP18">
            <v>0</v>
          </cell>
          <cell r="QS18">
            <v>0</v>
          </cell>
          <cell r="RU18"/>
          <cell r="RV18"/>
          <cell r="RZ18"/>
          <cell r="SA18"/>
          <cell r="SE18">
            <v>0</v>
          </cell>
          <cell r="SF18">
            <v>0</v>
          </cell>
          <cell r="SJ18"/>
          <cell r="SK18"/>
          <cell r="SS18">
            <v>0</v>
          </cell>
          <cell r="ST18">
            <v>0</v>
          </cell>
          <cell r="SU18">
            <v>0</v>
          </cell>
          <cell r="SV18">
            <v>0</v>
          </cell>
          <cell r="SW18">
            <v>0</v>
          </cell>
          <cell r="SY18"/>
          <cell r="SZ18"/>
          <cell r="TA18"/>
          <cell r="TB18"/>
          <cell r="TC18"/>
          <cell r="TD18">
            <v>0</v>
          </cell>
          <cell r="TG18">
            <v>0</v>
          </cell>
          <cell r="TK18">
            <v>0</v>
          </cell>
          <cell r="TL18">
            <v>0</v>
          </cell>
          <cell r="TM18">
            <v>0</v>
          </cell>
          <cell r="TN18">
            <v>0</v>
          </cell>
          <cell r="TR18"/>
          <cell r="TS18"/>
          <cell r="TT18"/>
          <cell r="TU18"/>
          <cell r="TV18"/>
          <cell r="TW18"/>
          <cell r="TY18">
            <v>0</v>
          </cell>
          <cell r="TZ18">
            <v>0</v>
          </cell>
          <cell r="UA18">
            <v>0</v>
          </cell>
          <cell r="UB18">
            <v>0</v>
          </cell>
          <cell r="UF18"/>
          <cell r="UG18"/>
          <cell r="UH18"/>
          <cell r="UI18"/>
          <cell r="UJ18"/>
          <cell r="UK18"/>
          <cell r="WD18">
            <v>29699403</v>
          </cell>
          <cell r="WE18">
            <v>29499047.09</v>
          </cell>
          <cell r="WF18">
            <v>0</v>
          </cell>
          <cell r="WG18"/>
          <cell r="WH18">
            <v>3819700</v>
          </cell>
          <cell r="WI18">
            <v>3179270.81</v>
          </cell>
          <cell r="WJ18">
            <v>5000</v>
          </cell>
          <cell r="WK18">
            <v>5000</v>
          </cell>
          <cell r="WL18">
            <v>0</v>
          </cell>
          <cell r="WM18"/>
          <cell r="WN18">
            <v>0</v>
          </cell>
          <cell r="WO18"/>
          <cell r="WP18">
            <v>0</v>
          </cell>
          <cell r="WQ18"/>
          <cell r="WR18">
            <v>51367814.329999998</v>
          </cell>
          <cell r="WU18">
            <v>51367814.32</v>
          </cell>
          <cell r="WX18">
            <v>4540000</v>
          </cell>
          <cell r="XA18">
            <v>4540000</v>
          </cell>
          <cell r="XF18">
            <v>1640520</v>
          </cell>
          <cell r="XI18">
            <v>1640520</v>
          </cell>
          <cell r="XL18">
            <v>0</v>
          </cell>
          <cell r="XO18">
            <v>0</v>
          </cell>
          <cell r="XR18">
            <v>5679872.7400000002</v>
          </cell>
          <cell r="XU18">
            <v>5679872.7400000002</v>
          </cell>
          <cell r="XX18">
            <v>63898400</v>
          </cell>
          <cell r="YA18">
            <v>63898400</v>
          </cell>
          <cell r="YD18">
            <v>0</v>
          </cell>
          <cell r="YF18">
            <v>0</v>
          </cell>
          <cell r="YH18">
            <v>0</v>
          </cell>
          <cell r="YJ18">
            <v>0</v>
          </cell>
          <cell r="YQ18">
            <v>0</v>
          </cell>
          <cell r="YR18">
            <v>9154984.1999999993</v>
          </cell>
          <cell r="YS18">
            <v>14175798</v>
          </cell>
          <cell r="YT18">
            <v>0</v>
          </cell>
          <cell r="YU18">
            <v>0</v>
          </cell>
          <cell r="YV18">
            <v>0</v>
          </cell>
          <cell r="YW18">
            <v>0</v>
          </cell>
          <cell r="YX18">
            <v>0</v>
          </cell>
          <cell r="YY18">
            <v>969816.42</v>
          </cell>
          <cell r="YZ18">
            <v>0</v>
          </cell>
          <cell r="ZA18">
            <v>13635197.800000001</v>
          </cell>
          <cell r="ZC18"/>
          <cell r="ZD18">
            <v>9154984.1999999993</v>
          </cell>
          <cell r="ZE18">
            <v>14175798</v>
          </cell>
          <cell r="ZF18"/>
          <cell r="ZG18"/>
          <cell r="ZH18"/>
          <cell r="ZI18"/>
          <cell r="ZJ18"/>
          <cell r="ZK18">
            <v>969816.42</v>
          </cell>
          <cell r="ZL18"/>
          <cell r="ZM18">
            <v>13635197.800000001</v>
          </cell>
          <cell r="ZO18">
            <v>0</v>
          </cell>
          <cell r="ZP18">
            <v>0</v>
          </cell>
          <cell r="ZQ18">
            <v>0</v>
          </cell>
          <cell r="ZR18">
            <v>3635752.78</v>
          </cell>
          <cell r="ZS18">
            <v>4975121.5599999996</v>
          </cell>
          <cell r="ZU18">
            <v>0</v>
          </cell>
          <cell r="ZV18"/>
          <cell r="ZW18"/>
          <cell r="ZX18">
            <v>3635525.36</v>
          </cell>
          <cell r="ZY18">
            <v>4975121.5599999996</v>
          </cell>
        </row>
        <row r="19">
          <cell r="F19">
            <v>0</v>
          </cell>
          <cell r="G19"/>
          <cell r="H19">
            <v>15430917.719999999</v>
          </cell>
          <cell r="I19">
            <v>15430917.719999999</v>
          </cell>
          <cell r="N19">
            <v>52721678</v>
          </cell>
          <cell r="O19">
            <v>52721678</v>
          </cell>
          <cell r="P19">
            <v>60386689</v>
          </cell>
          <cell r="Q19">
            <v>60386689</v>
          </cell>
          <cell r="AI19">
            <v>136363.63</v>
          </cell>
          <cell r="AJ19">
            <v>0</v>
          </cell>
          <cell r="AK19">
            <v>0</v>
          </cell>
          <cell r="AM19">
            <v>136363.63</v>
          </cell>
          <cell r="AN19">
            <v>0</v>
          </cell>
          <cell r="AO19">
            <v>0</v>
          </cell>
          <cell r="AQ19">
            <v>252875</v>
          </cell>
          <cell r="AR19">
            <v>600000</v>
          </cell>
          <cell r="AT19">
            <v>252875</v>
          </cell>
          <cell r="AU19">
            <v>600000</v>
          </cell>
          <cell r="BC19">
            <v>48734991.090000004</v>
          </cell>
          <cell r="BE19">
            <v>0</v>
          </cell>
          <cell r="BG19">
            <v>45167321.140000001</v>
          </cell>
          <cell r="BI19"/>
          <cell r="BK19">
            <v>0</v>
          </cell>
          <cell r="BM19"/>
          <cell r="BW19">
            <v>0</v>
          </cell>
          <cell r="BX19">
            <v>0</v>
          </cell>
          <cell r="BZ19"/>
          <cell r="CA19"/>
          <cell r="CC19">
            <v>0</v>
          </cell>
          <cell r="CD19">
            <v>0</v>
          </cell>
          <cell r="CF19"/>
          <cell r="CG19"/>
          <cell r="CI19">
            <v>0</v>
          </cell>
          <cell r="CJ19">
            <v>0</v>
          </cell>
          <cell r="CK19">
            <v>0</v>
          </cell>
          <cell r="CL19">
            <v>0</v>
          </cell>
          <cell r="CM19">
            <v>0</v>
          </cell>
          <cell r="CN19">
            <v>0</v>
          </cell>
          <cell r="CP19"/>
          <cell r="CQ19"/>
          <cell r="CR19"/>
          <cell r="CS19"/>
          <cell r="CT19"/>
          <cell r="CU19"/>
          <cell r="CW19">
            <v>0</v>
          </cell>
          <cell r="CX19">
            <v>0</v>
          </cell>
          <cell r="CZ19"/>
          <cell r="DA19"/>
          <cell r="DG19">
            <v>0</v>
          </cell>
          <cell r="DH19">
            <v>0</v>
          </cell>
          <cell r="DJ19">
            <v>0</v>
          </cell>
          <cell r="DK19">
            <v>0</v>
          </cell>
          <cell r="DL19">
            <v>0</v>
          </cell>
          <cell r="DO19">
            <v>0</v>
          </cell>
          <cell r="DR19">
            <v>0</v>
          </cell>
          <cell r="DU19">
            <v>0</v>
          </cell>
          <cell r="DX19">
            <v>0</v>
          </cell>
          <cell r="EA19">
            <v>0</v>
          </cell>
          <cell r="ED19">
            <v>3138850</v>
          </cell>
          <cell r="EG19">
            <v>3138850</v>
          </cell>
          <cell r="EK19">
            <v>0</v>
          </cell>
          <cell r="EL19">
            <v>0</v>
          </cell>
          <cell r="EN19"/>
          <cell r="EO19"/>
          <cell r="EQ19">
            <v>0</v>
          </cell>
          <cell r="ER19">
            <v>0</v>
          </cell>
          <cell r="ET19"/>
          <cell r="EU19"/>
          <cell r="EW19">
            <v>0</v>
          </cell>
          <cell r="EX19">
            <v>0</v>
          </cell>
          <cell r="EZ19"/>
          <cell r="FA19"/>
          <cell r="FO19">
            <v>0</v>
          </cell>
          <cell r="FP19">
            <v>0</v>
          </cell>
          <cell r="FQ19">
            <v>0</v>
          </cell>
          <cell r="FS19"/>
          <cell r="FT19"/>
          <cell r="FU19"/>
          <cell r="FV19">
            <v>0</v>
          </cell>
          <cell r="FY19">
            <v>0</v>
          </cell>
          <cell r="GB19">
            <v>0</v>
          </cell>
          <cell r="GE19">
            <v>0</v>
          </cell>
          <cell r="GH19">
            <v>0</v>
          </cell>
          <cell r="GK19">
            <v>0</v>
          </cell>
          <cell r="GN19">
            <v>0</v>
          </cell>
          <cell r="GQ19">
            <v>0</v>
          </cell>
          <cell r="GX19">
            <v>0</v>
          </cell>
          <cell r="HA19">
            <v>0</v>
          </cell>
          <cell r="HD19">
            <v>0</v>
          </cell>
          <cell r="HG19">
            <v>0</v>
          </cell>
          <cell r="HJ19">
            <v>0</v>
          </cell>
          <cell r="HM19">
            <v>0</v>
          </cell>
          <cell r="IC19">
            <v>0</v>
          </cell>
          <cell r="ID19">
            <v>0</v>
          </cell>
          <cell r="IE19">
            <v>0</v>
          </cell>
          <cell r="IG19"/>
          <cell r="IH19"/>
          <cell r="II19"/>
          <cell r="IK19">
            <v>0</v>
          </cell>
          <cell r="IM19"/>
          <cell r="JH19">
            <v>0</v>
          </cell>
          <cell r="JK19">
            <v>0</v>
          </cell>
          <cell r="JN19">
            <v>0</v>
          </cell>
          <cell r="JQ19">
            <v>0</v>
          </cell>
          <cell r="KS19">
            <v>0</v>
          </cell>
          <cell r="KT19">
            <v>0</v>
          </cell>
          <cell r="KU19">
            <v>0</v>
          </cell>
          <cell r="KW19"/>
          <cell r="KX19"/>
          <cell r="KY19"/>
          <cell r="LA19">
            <v>0</v>
          </cell>
          <cell r="LB19">
            <v>0</v>
          </cell>
          <cell r="LD19"/>
          <cell r="LE19"/>
          <cell r="LQ19">
            <v>0</v>
          </cell>
          <cell r="LR19">
            <v>0</v>
          </cell>
          <cell r="LT19"/>
          <cell r="LU19"/>
          <cell r="LW19">
            <v>0</v>
          </cell>
          <cell r="LX19">
            <v>0</v>
          </cell>
          <cell r="LZ19"/>
          <cell r="MA19"/>
          <cell r="MO19">
            <v>0</v>
          </cell>
          <cell r="MP19">
            <v>0</v>
          </cell>
          <cell r="MT19">
            <v>66367.479999999981</v>
          </cell>
          <cell r="MU19">
            <v>179438.01</v>
          </cell>
          <cell r="MW19"/>
          <cell r="MX19"/>
          <cell r="NB19">
            <v>66367.479999999981</v>
          </cell>
          <cell r="NC19">
            <v>179438.01</v>
          </cell>
          <cell r="NE19">
            <v>0</v>
          </cell>
          <cell r="NF19">
            <v>0</v>
          </cell>
          <cell r="NH19"/>
          <cell r="NI19"/>
          <cell r="NW19">
            <v>0</v>
          </cell>
          <cell r="NX19">
            <v>0</v>
          </cell>
          <cell r="NY19">
            <v>0</v>
          </cell>
          <cell r="OA19"/>
          <cell r="OB19"/>
          <cell r="OC19"/>
          <cell r="OE19">
            <v>1178163.8299999982</v>
          </cell>
          <cell r="OF19">
            <v>18457900</v>
          </cell>
          <cell r="OG19">
            <v>34950771.07</v>
          </cell>
          <cell r="OI19">
            <v>1178163.83</v>
          </cell>
          <cell r="OJ19">
            <v>18457900</v>
          </cell>
          <cell r="OK19">
            <v>34950771.07</v>
          </cell>
          <cell r="PC19">
            <v>0</v>
          </cell>
          <cell r="PD19">
            <v>0</v>
          </cell>
          <cell r="PH19"/>
          <cell r="PI19"/>
          <cell r="PM19">
            <v>41970.99</v>
          </cell>
          <cell r="PN19">
            <v>657545.56000000006</v>
          </cell>
          <cell r="PR19">
            <v>41970.99</v>
          </cell>
          <cell r="PS19">
            <v>657545.56000000006</v>
          </cell>
          <cell r="QP19">
            <v>0</v>
          </cell>
          <cell r="QS19">
            <v>0</v>
          </cell>
          <cell r="RU19"/>
          <cell r="RV19"/>
          <cell r="RZ19"/>
          <cell r="SA19"/>
          <cell r="SE19">
            <v>30132</v>
          </cell>
          <cell r="SF19">
            <v>81468</v>
          </cell>
          <cell r="SJ19">
            <v>30132</v>
          </cell>
          <cell r="SK19">
            <v>81468</v>
          </cell>
          <cell r="SS19">
            <v>10000000</v>
          </cell>
          <cell r="ST19">
            <v>0</v>
          </cell>
          <cell r="SU19">
            <v>0</v>
          </cell>
          <cell r="SV19">
            <v>17982027.780000001</v>
          </cell>
          <cell r="SW19">
            <v>46239500</v>
          </cell>
          <cell r="SY19">
            <v>10000000</v>
          </cell>
          <cell r="SZ19"/>
          <cell r="TA19"/>
          <cell r="TB19">
            <v>17982027.780000001</v>
          </cell>
          <cell r="TC19">
            <v>46239500</v>
          </cell>
          <cell r="TD19">
            <v>0</v>
          </cell>
          <cell r="TG19">
            <v>0</v>
          </cell>
          <cell r="TK19">
            <v>0</v>
          </cell>
          <cell r="TL19">
            <v>0</v>
          </cell>
          <cell r="TM19">
            <v>0</v>
          </cell>
          <cell r="TN19">
            <v>0</v>
          </cell>
          <cell r="TR19"/>
          <cell r="TS19"/>
          <cell r="TT19"/>
          <cell r="TU19"/>
          <cell r="TV19"/>
          <cell r="TW19"/>
          <cell r="TY19">
            <v>0</v>
          </cell>
          <cell r="TZ19">
            <v>0</v>
          </cell>
          <cell r="UA19">
            <v>0</v>
          </cell>
          <cell r="UB19">
            <v>0</v>
          </cell>
          <cell r="UF19"/>
          <cell r="UG19"/>
          <cell r="UH19"/>
          <cell r="UI19"/>
          <cell r="UJ19"/>
          <cell r="UK19"/>
          <cell r="WD19">
            <v>26676300</v>
          </cell>
          <cell r="WE19">
            <v>26676300</v>
          </cell>
          <cell r="WF19">
            <v>0</v>
          </cell>
          <cell r="WG19"/>
          <cell r="WH19">
            <v>2366200</v>
          </cell>
          <cell r="WI19">
            <v>2341787.41</v>
          </cell>
          <cell r="WJ19">
            <v>5000</v>
          </cell>
          <cell r="WK19">
            <v>5000</v>
          </cell>
          <cell r="WL19">
            <v>0</v>
          </cell>
          <cell r="WM19"/>
          <cell r="WN19">
            <v>40432</v>
          </cell>
          <cell r="WO19">
            <v>40432</v>
          </cell>
          <cell r="WP19">
            <v>0</v>
          </cell>
          <cell r="WQ19"/>
          <cell r="WR19">
            <v>19200184.5</v>
          </cell>
          <cell r="WU19">
            <v>19200184.48</v>
          </cell>
          <cell r="WX19">
            <v>6106720</v>
          </cell>
          <cell r="XA19">
            <v>6106720</v>
          </cell>
          <cell r="XF19">
            <v>390600</v>
          </cell>
          <cell r="XI19">
            <v>365500</v>
          </cell>
          <cell r="XL19">
            <v>0</v>
          </cell>
          <cell r="XO19">
            <v>0</v>
          </cell>
          <cell r="XR19">
            <v>1352350.6600000001</v>
          </cell>
          <cell r="XU19">
            <v>1352350.6600000001</v>
          </cell>
          <cell r="XX19">
            <v>31716720</v>
          </cell>
          <cell r="YA19">
            <v>30548866.07</v>
          </cell>
          <cell r="YD19">
            <v>0</v>
          </cell>
          <cell r="YF19">
            <v>0</v>
          </cell>
          <cell r="YH19">
            <v>0</v>
          </cell>
          <cell r="YJ19">
            <v>0</v>
          </cell>
          <cell r="YQ19">
            <v>0</v>
          </cell>
          <cell r="YR19">
            <v>1647107.9</v>
          </cell>
          <cell r="YS19">
            <v>0</v>
          </cell>
          <cell r="YT19">
            <v>0</v>
          </cell>
          <cell r="YU19">
            <v>0</v>
          </cell>
          <cell r="YV19">
            <v>0</v>
          </cell>
          <cell r="YW19">
            <v>0</v>
          </cell>
          <cell r="YX19">
            <v>0</v>
          </cell>
          <cell r="YY19">
            <v>455010.92</v>
          </cell>
          <cell r="YZ19">
            <v>0</v>
          </cell>
          <cell r="ZA19">
            <v>10692197.08</v>
          </cell>
          <cell r="ZC19"/>
          <cell r="ZD19">
            <v>1647107.9</v>
          </cell>
          <cell r="ZE19">
            <v>0</v>
          </cell>
          <cell r="ZF19"/>
          <cell r="ZG19"/>
          <cell r="ZH19"/>
          <cell r="ZI19"/>
          <cell r="ZJ19"/>
          <cell r="ZK19">
            <v>455010.92</v>
          </cell>
          <cell r="ZL19"/>
          <cell r="ZM19">
            <v>10692197.08</v>
          </cell>
          <cell r="ZO19">
            <v>0</v>
          </cell>
          <cell r="ZP19">
            <v>0</v>
          </cell>
          <cell r="ZQ19">
            <v>0</v>
          </cell>
          <cell r="ZR19">
            <v>7400922.1200000001</v>
          </cell>
          <cell r="ZS19">
            <v>3963044.59</v>
          </cell>
          <cell r="ZU19">
            <v>0</v>
          </cell>
          <cell r="ZV19"/>
          <cell r="ZW19"/>
          <cell r="ZX19">
            <v>6587939.8700000001</v>
          </cell>
          <cell r="ZY19">
            <v>3826615.44</v>
          </cell>
        </row>
        <row r="20">
          <cell r="F20">
            <v>0</v>
          </cell>
          <cell r="G20"/>
          <cell r="H20">
            <v>31088646.91</v>
          </cell>
          <cell r="I20">
            <v>31088646.91</v>
          </cell>
          <cell r="N20">
            <v>26435497</v>
          </cell>
          <cell r="O20">
            <v>26435497</v>
          </cell>
          <cell r="P20">
            <v>47627207</v>
          </cell>
          <cell r="Q20">
            <v>47627207</v>
          </cell>
          <cell r="AI20">
            <v>1200000</v>
          </cell>
          <cell r="AJ20">
            <v>1100000</v>
          </cell>
          <cell r="AK20">
            <v>0</v>
          </cell>
          <cell r="AM20">
            <v>1200000</v>
          </cell>
          <cell r="AN20">
            <v>1100000</v>
          </cell>
          <cell r="AO20">
            <v>0</v>
          </cell>
          <cell r="AQ20">
            <v>1134750</v>
          </cell>
          <cell r="AR20">
            <v>0</v>
          </cell>
          <cell r="AT20">
            <v>1134750</v>
          </cell>
          <cell r="AU20">
            <v>0</v>
          </cell>
          <cell r="BC20">
            <v>52273549.879999995</v>
          </cell>
          <cell r="BE20">
            <v>0</v>
          </cell>
          <cell r="BG20">
            <v>52273474.289999999</v>
          </cell>
          <cell r="BI20"/>
          <cell r="BK20">
            <v>0</v>
          </cell>
          <cell r="BM20"/>
          <cell r="BW20">
            <v>0</v>
          </cell>
          <cell r="BX20">
            <v>0</v>
          </cell>
          <cell r="BZ20"/>
          <cell r="CA20"/>
          <cell r="CC20">
            <v>0</v>
          </cell>
          <cell r="CD20">
            <v>0</v>
          </cell>
          <cell r="CF20"/>
          <cell r="CG20"/>
          <cell r="CI20">
            <v>0</v>
          </cell>
          <cell r="CJ20">
            <v>0</v>
          </cell>
          <cell r="CK20">
            <v>0</v>
          </cell>
          <cell r="CL20">
            <v>0</v>
          </cell>
          <cell r="CM20">
            <v>0</v>
          </cell>
          <cell r="CN20">
            <v>0</v>
          </cell>
          <cell r="CP20"/>
          <cell r="CQ20"/>
          <cell r="CR20"/>
          <cell r="CS20"/>
          <cell r="CT20"/>
          <cell r="CU20"/>
          <cell r="CW20">
            <v>0</v>
          </cell>
          <cell r="CX20">
            <v>0</v>
          </cell>
          <cell r="CZ20"/>
          <cell r="DA20"/>
          <cell r="DG20">
            <v>0</v>
          </cell>
          <cell r="DH20">
            <v>0</v>
          </cell>
          <cell r="DJ20">
            <v>0</v>
          </cell>
          <cell r="DK20">
            <v>0</v>
          </cell>
          <cell r="DL20">
            <v>0</v>
          </cell>
          <cell r="DO20">
            <v>0</v>
          </cell>
          <cell r="DR20">
            <v>0</v>
          </cell>
          <cell r="DU20">
            <v>0</v>
          </cell>
          <cell r="DX20">
            <v>0</v>
          </cell>
          <cell r="EA20">
            <v>0</v>
          </cell>
          <cell r="ED20">
            <v>0</v>
          </cell>
          <cell r="EG20">
            <v>0</v>
          </cell>
          <cell r="EK20">
            <v>0</v>
          </cell>
          <cell r="EL20">
            <v>0</v>
          </cell>
          <cell r="EN20"/>
          <cell r="EO20"/>
          <cell r="EQ20">
            <v>0</v>
          </cell>
          <cell r="ER20">
            <v>0</v>
          </cell>
          <cell r="ET20"/>
          <cell r="EU20"/>
          <cell r="EW20">
            <v>0</v>
          </cell>
          <cell r="EX20">
            <v>0</v>
          </cell>
          <cell r="EZ20"/>
          <cell r="FA20"/>
          <cell r="FO20">
            <v>0</v>
          </cell>
          <cell r="FP20">
            <v>0</v>
          </cell>
          <cell r="FQ20">
            <v>0</v>
          </cell>
          <cell r="FS20"/>
          <cell r="FT20"/>
          <cell r="FU20"/>
          <cell r="FV20">
            <v>0</v>
          </cell>
          <cell r="FY20">
            <v>0</v>
          </cell>
          <cell r="GB20">
            <v>0</v>
          </cell>
          <cell r="GE20">
            <v>0</v>
          </cell>
          <cell r="GH20">
            <v>0</v>
          </cell>
          <cell r="GK20">
            <v>0</v>
          </cell>
          <cell r="GN20">
            <v>0</v>
          </cell>
          <cell r="GQ20">
            <v>0</v>
          </cell>
          <cell r="GX20">
            <v>0</v>
          </cell>
          <cell r="HA20">
            <v>0</v>
          </cell>
          <cell r="HD20">
            <v>0</v>
          </cell>
          <cell r="HG20">
            <v>0</v>
          </cell>
          <cell r="HJ20">
            <v>0</v>
          </cell>
          <cell r="HM20">
            <v>0</v>
          </cell>
          <cell r="IC20">
            <v>0</v>
          </cell>
          <cell r="ID20">
            <v>0</v>
          </cell>
          <cell r="IE20">
            <v>0</v>
          </cell>
          <cell r="IG20"/>
          <cell r="IH20"/>
          <cell r="II20"/>
          <cell r="IK20">
            <v>0</v>
          </cell>
          <cell r="IM20"/>
          <cell r="JH20">
            <v>8000000</v>
          </cell>
          <cell r="JK20">
            <v>8000000</v>
          </cell>
          <cell r="JN20">
            <v>0</v>
          </cell>
          <cell r="JQ20">
            <v>0</v>
          </cell>
          <cell r="KS20">
            <v>0</v>
          </cell>
          <cell r="KT20">
            <v>0</v>
          </cell>
          <cell r="KU20">
            <v>0</v>
          </cell>
          <cell r="KW20"/>
          <cell r="KX20"/>
          <cell r="KY20"/>
          <cell r="LA20">
            <v>0</v>
          </cell>
          <cell r="LB20">
            <v>0</v>
          </cell>
          <cell r="LD20"/>
          <cell r="LE20"/>
          <cell r="LQ20">
            <v>0</v>
          </cell>
          <cell r="LR20">
            <v>0</v>
          </cell>
          <cell r="LT20"/>
          <cell r="LU20"/>
          <cell r="LW20">
            <v>0</v>
          </cell>
          <cell r="LX20">
            <v>0</v>
          </cell>
          <cell r="LZ20"/>
          <cell r="MA20"/>
          <cell r="MO20">
            <v>0</v>
          </cell>
          <cell r="MP20">
            <v>0</v>
          </cell>
          <cell r="MT20">
            <v>87392.270000000019</v>
          </cell>
          <cell r="MU20">
            <v>236282.8</v>
          </cell>
          <cell r="MW20"/>
          <cell r="MX20"/>
          <cell r="NB20">
            <v>87392.270000000019</v>
          </cell>
          <cell r="NC20">
            <v>236282.8</v>
          </cell>
          <cell r="NE20">
            <v>0</v>
          </cell>
          <cell r="NF20">
            <v>0</v>
          </cell>
          <cell r="NH20"/>
          <cell r="NI20"/>
          <cell r="NW20">
            <v>0</v>
          </cell>
          <cell r="NX20">
            <v>0</v>
          </cell>
          <cell r="NY20">
            <v>0</v>
          </cell>
          <cell r="OA20"/>
          <cell r="OB20"/>
          <cell r="OC20"/>
          <cell r="OE20">
            <v>0</v>
          </cell>
          <cell r="OF20">
            <v>0</v>
          </cell>
          <cell r="OG20">
            <v>11663209.959999999</v>
          </cell>
          <cell r="OI20"/>
          <cell r="OJ20"/>
          <cell r="OK20">
            <v>11663209.959999999</v>
          </cell>
          <cell r="PC20">
            <v>0</v>
          </cell>
          <cell r="PD20">
            <v>0</v>
          </cell>
          <cell r="PH20"/>
          <cell r="PI20"/>
          <cell r="PM20">
            <v>0</v>
          </cell>
          <cell r="PN20">
            <v>0</v>
          </cell>
          <cell r="PR20"/>
          <cell r="PS20"/>
          <cell r="QP20">
            <v>0</v>
          </cell>
          <cell r="QS20">
            <v>0</v>
          </cell>
          <cell r="RU20"/>
          <cell r="RV20"/>
          <cell r="RZ20"/>
          <cell r="SA20"/>
          <cell r="SE20">
            <v>0</v>
          </cell>
          <cell r="SF20">
            <v>0</v>
          </cell>
          <cell r="SJ20"/>
          <cell r="SK20"/>
          <cell r="SS20">
            <v>22878278.670000002</v>
          </cell>
          <cell r="ST20">
            <v>0</v>
          </cell>
          <cell r="SU20">
            <v>0</v>
          </cell>
          <cell r="SV20">
            <v>0</v>
          </cell>
          <cell r="SW20">
            <v>0</v>
          </cell>
          <cell r="SY20">
            <v>22878278.670000002</v>
          </cell>
          <cell r="SZ20"/>
          <cell r="TA20"/>
          <cell r="TB20"/>
          <cell r="TC20"/>
          <cell r="TD20">
            <v>0</v>
          </cell>
          <cell r="TG20">
            <v>0</v>
          </cell>
          <cell r="TK20">
            <v>0</v>
          </cell>
          <cell r="TL20">
            <v>0</v>
          </cell>
          <cell r="TM20">
            <v>0</v>
          </cell>
          <cell r="TN20">
            <v>0</v>
          </cell>
          <cell r="TR20"/>
          <cell r="TS20"/>
          <cell r="TT20"/>
          <cell r="TU20"/>
          <cell r="TV20"/>
          <cell r="TW20"/>
          <cell r="TY20">
            <v>0</v>
          </cell>
          <cell r="TZ20">
            <v>0</v>
          </cell>
          <cell r="UA20">
            <v>5732668.0900000008</v>
          </cell>
          <cell r="UB20">
            <v>89811800</v>
          </cell>
          <cell r="UF20"/>
          <cell r="UG20"/>
          <cell r="UH20">
            <v>5732668.0900000008</v>
          </cell>
          <cell r="UI20">
            <v>89811800</v>
          </cell>
          <cell r="UJ20"/>
          <cell r="UK20"/>
          <cell r="WD20">
            <v>9527783</v>
          </cell>
          <cell r="WE20">
            <v>9527783</v>
          </cell>
          <cell r="WF20">
            <v>0</v>
          </cell>
          <cell r="WG20"/>
          <cell r="WH20">
            <v>3590700</v>
          </cell>
          <cell r="WI20">
            <v>3420600</v>
          </cell>
          <cell r="WJ20">
            <v>2000</v>
          </cell>
          <cell r="WK20">
            <v>0</v>
          </cell>
          <cell r="WL20">
            <v>0</v>
          </cell>
          <cell r="WM20"/>
          <cell r="WN20">
            <v>0</v>
          </cell>
          <cell r="WO20"/>
          <cell r="WP20">
            <v>0</v>
          </cell>
          <cell r="WQ20"/>
          <cell r="WR20">
            <v>15548445.210000001</v>
          </cell>
          <cell r="WU20">
            <v>15548445.189999999</v>
          </cell>
          <cell r="WX20">
            <v>2422000</v>
          </cell>
          <cell r="XA20">
            <v>2422000</v>
          </cell>
          <cell r="XF20">
            <v>390600</v>
          </cell>
          <cell r="XI20">
            <v>390600</v>
          </cell>
          <cell r="XL20">
            <v>0</v>
          </cell>
          <cell r="XO20">
            <v>0</v>
          </cell>
          <cell r="XR20">
            <v>1352350.6500000001</v>
          </cell>
          <cell r="XU20">
            <v>1352350.6300000001</v>
          </cell>
          <cell r="XX20">
            <v>26980300</v>
          </cell>
          <cell r="YA20">
            <v>26206617.960000001</v>
          </cell>
          <cell r="YD20">
            <v>0</v>
          </cell>
          <cell r="YF20">
            <v>0</v>
          </cell>
          <cell r="YH20">
            <v>0</v>
          </cell>
          <cell r="YJ20">
            <v>0</v>
          </cell>
          <cell r="YQ20">
            <v>0</v>
          </cell>
          <cell r="YR20">
            <v>3561237.06</v>
          </cell>
          <cell r="YS20">
            <v>11534431.890000001</v>
          </cell>
          <cell r="YT20">
            <v>0</v>
          </cell>
          <cell r="YU20">
            <v>0</v>
          </cell>
          <cell r="YV20">
            <v>0</v>
          </cell>
          <cell r="YW20">
            <v>8190242.1600000001</v>
          </cell>
          <cell r="YX20">
            <v>0</v>
          </cell>
          <cell r="YY20">
            <v>501468.75999999995</v>
          </cell>
          <cell r="YZ20">
            <v>0</v>
          </cell>
          <cell r="ZA20">
            <v>9684487.3300000001</v>
          </cell>
          <cell r="ZC20"/>
          <cell r="ZD20">
            <v>3561085.78</v>
          </cell>
          <cell r="ZE20">
            <v>11534431.890000001</v>
          </cell>
          <cell r="ZF20"/>
          <cell r="ZG20"/>
          <cell r="ZH20"/>
          <cell r="ZI20">
            <v>8101913.8399999999</v>
          </cell>
          <cell r="ZJ20"/>
          <cell r="ZK20">
            <v>501468.76</v>
          </cell>
          <cell r="ZL20"/>
          <cell r="ZM20">
            <v>9684487.3300000001</v>
          </cell>
          <cell r="ZO20">
            <v>0</v>
          </cell>
          <cell r="ZP20">
            <v>0</v>
          </cell>
          <cell r="ZQ20">
            <v>7000000</v>
          </cell>
          <cell r="ZR20">
            <v>12004106</v>
          </cell>
          <cell r="ZS20">
            <v>4204610.0100000007</v>
          </cell>
          <cell r="ZU20">
            <v>0</v>
          </cell>
          <cell r="ZV20"/>
          <cell r="ZW20">
            <v>7000000</v>
          </cell>
          <cell r="ZX20">
            <v>11522271.220000001</v>
          </cell>
          <cell r="ZY20">
            <v>4204610.0100000007</v>
          </cell>
        </row>
        <row r="21">
          <cell r="F21">
            <v>23710000</v>
          </cell>
          <cell r="G21">
            <v>23710000</v>
          </cell>
          <cell r="H21">
            <v>19517502.400000002</v>
          </cell>
          <cell r="I21">
            <v>19517502.400000002</v>
          </cell>
          <cell r="N21">
            <v>44542542</v>
          </cell>
          <cell r="O21">
            <v>44542542</v>
          </cell>
          <cell r="P21">
            <v>36464787</v>
          </cell>
          <cell r="Q21">
            <v>36464787</v>
          </cell>
          <cell r="AI21">
            <v>136363.63</v>
          </cell>
          <cell r="AJ21">
            <v>0</v>
          </cell>
          <cell r="AK21">
            <v>0</v>
          </cell>
          <cell r="AM21">
            <v>136363.63</v>
          </cell>
          <cell r="AN21">
            <v>0</v>
          </cell>
          <cell r="AO21">
            <v>0</v>
          </cell>
          <cell r="AQ21">
            <v>884000</v>
          </cell>
          <cell r="AR21">
            <v>0</v>
          </cell>
          <cell r="AT21">
            <v>884000</v>
          </cell>
          <cell r="AU21">
            <v>0</v>
          </cell>
          <cell r="BC21">
            <v>34949200</v>
          </cell>
          <cell r="BE21">
            <v>0</v>
          </cell>
          <cell r="BG21">
            <v>12948253.98</v>
          </cell>
          <cell r="BI21"/>
          <cell r="BK21">
            <v>0</v>
          </cell>
          <cell r="BM21"/>
          <cell r="BW21">
            <v>0</v>
          </cell>
          <cell r="BX21">
            <v>0</v>
          </cell>
          <cell r="BZ21"/>
          <cell r="CA21"/>
          <cell r="CC21">
            <v>0</v>
          </cell>
          <cell r="CD21">
            <v>0</v>
          </cell>
          <cell r="CF21"/>
          <cell r="CG21"/>
          <cell r="CI21">
            <v>0</v>
          </cell>
          <cell r="CJ21">
            <v>0</v>
          </cell>
          <cell r="CK21">
            <v>0</v>
          </cell>
          <cell r="CL21">
            <v>0</v>
          </cell>
          <cell r="CM21">
            <v>0</v>
          </cell>
          <cell r="CN21">
            <v>0</v>
          </cell>
          <cell r="CP21"/>
          <cell r="CQ21"/>
          <cell r="CR21"/>
          <cell r="CS21"/>
          <cell r="CT21"/>
          <cell r="CU21"/>
          <cell r="CW21">
            <v>0</v>
          </cell>
          <cell r="CX21">
            <v>0</v>
          </cell>
          <cell r="CZ21"/>
          <cell r="DA21"/>
          <cell r="DG21">
            <v>0</v>
          </cell>
          <cell r="DH21">
            <v>0</v>
          </cell>
          <cell r="DJ21">
            <v>0</v>
          </cell>
          <cell r="DK21">
            <v>0</v>
          </cell>
          <cell r="DL21">
            <v>0</v>
          </cell>
          <cell r="DO21">
            <v>0</v>
          </cell>
          <cell r="DR21">
            <v>0</v>
          </cell>
          <cell r="DU21">
            <v>0</v>
          </cell>
          <cell r="DX21">
            <v>0</v>
          </cell>
          <cell r="EA21">
            <v>0</v>
          </cell>
          <cell r="ED21">
            <v>0</v>
          </cell>
          <cell r="EG21">
            <v>0</v>
          </cell>
          <cell r="EK21">
            <v>0</v>
          </cell>
          <cell r="EL21">
            <v>0</v>
          </cell>
          <cell r="EN21"/>
          <cell r="EO21"/>
          <cell r="EQ21">
            <v>0</v>
          </cell>
          <cell r="ER21">
            <v>0</v>
          </cell>
          <cell r="ET21"/>
          <cell r="EU21"/>
          <cell r="EW21">
            <v>0</v>
          </cell>
          <cell r="EX21">
            <v>0</v>
          </cell>
          <cell r="EZ21"/>
          <cell r="FA21"/>
          <cell r="FO21">
            <v>0</v>
          </cell>
          <cell r="FP21">
            <v>0</v>
          </cell>
          <cell r="FQ21">
            <v>0</v>
          </cell>
          <cell r="FS21"/>
          <cell r="FT21"/>
          <cell r="FU21"/>
          <cell r="FV21">
            <v>10002659.57</v>
          </cell>
          <cell r="FY21">
            <v>10002659.57</v>
          </cell>
          <cell r="GB21">
            <v>0</v>
          </cell>
          <cell r="GE21">
            <v>0</v>
          </cell>
          <cell r="GH21">
            <v>0</v>
          </cell>
          <cell r="GK21">
            <v>0</v>
          </cell>
          <cell r="GN21">
            <v>0</v>
          </cell>
          <cell r="GQ21">
            <v>0</v>
          </cell>
          <cell r="GX21">
            <v>0</v>
          </cell>
          <cell r="HA21">
            <v>0</v>
          </cell>
          <cell r="HD21">
            <v>0</v>
          </cell>
          <cell r="HG21">
            <v>0</v>
          </cell>
          <cell r="HJ21">
            <v>0</v>
          </cell>
          <cell r="HM21">
            <v>0</v>
          </cell>
          <cell r="IC21">
            <v>0</v>
          </cell>
          <cell r="ID21">
            <v>0</v>
          </cell>
          <cell r="IE21">
            <v>0</v>
          </cell>
          <cell r="IG21"/>
          <cell r="IH21"/>
          <cell r="II21"/>
          <cell r="IK21">
            <v>0</v>
          </cell>
          <cell r="IM21"/>
          <cell r="JH21">
            <v>0</v>
          </cell>
          <cell r="JK21">
            <v>0</v>
          </cell>
          <cell r="JN21">
            <v>0</v>
          </cell>
          <cell r="JQ21">
            <v>0</v>
          </cell>
          <cell r="KS21">
            <v>0</v>
          </cell>
          <cell r="KT21">
            <v>0</v>
          </cell>
          <cell r="KU21">
            <v>0</v>
          </cell>
          <cell r="KW21"/>
          <cell r="KX21"/>
          <cell r="KY21"/>
          <cell r="LA21">
            <v>0</v>
          </cell>
          <cell r="LB21">
            <v>0</v>
          </cell>
          <cell r="LD21"/>
          <cell r="LE21"/>
          <cell r="LQ21">
            <v>0</v>
          </cell>
          <cell r="LR21">
            <v>0</v>
          </cell>
          <cell r="LT21"/>
          <cell r="LU21"/>
          <cell r="LW21">
            <v>0</v>
          </cell>
          <cell r="LX21">
            <v>0</v>
          </cell>
          <cell r="LZ21"/>
          <cell r="MA21"/>
          <cell r="MO21">
            <v>0</v>
          </cell>
          <cell r="MP21">
            <v>0</v>
          </cell>
          <cell r="MT21">
            <v>28517.33</v>
          </cell>
          <cell r="MU21">
            <v>77102.42</v>
          </cell>
          <cell r="MW21"/>
          <cell r="MX21"/>
          <cell r="NB21">
            <v>28517.33</v>
          </cell>
          <cell r="NC21">
            <v>77102.42</v>
          </cell>
          <cell r="NE21">
            <v>0</v>
          </cell>
          <cell r="NF21">
            <v>0</v>
          </cell>
          <cell r="NH21"/>
          <cell r="NI21"/>
          <cell r="NW21">
            <v>0</v>
          </cell>
          <cell r="NX21">
            <v>0</v>
          </cell>
          <cell r="NY21">
            <v>0</v>
          </cell>
          <cell r="OA21"/>
          <cell r="OB21"/>
          <cell r="OC21"/>
          <cell r="OE21">
            <v>0</v>
          </cell>
          <cell r="OF21">
            <v>0</v>
          </cell>
          <cell r="OG21">
            <v>12414072.380000001</v>
          </cell>
          <cell r="OI21"/>
          <cell r="OJ21"/>
          <cell r="OK21">
            <v>12414072.380000001</v>
          </cell>
          <cell r="PC21">
            <v>0</v>
          </cell>
          <cell r="PD21">
            <v>0</v>
          </cell>
          <cell r="PH21"/>
          <cell r="PI21"/>
          <cell r="PM21">
            <v>0</v>
          </cell>
          <cell r="PN21">
            <v>0</v>
          </cell>
          <cell r="PR21"/>
          <cell r="PS21"/>
          <cell r="QP21">
            <v>0</v>
          </cell>
          <cell r="QS21">
            <v>0</v>
          </cell>
          <cell r="RU21"/>
          <cell r="RV21"/>
          <cell r="RZ21"/>
          <cell r="SA21"/>
          <cell r="SE21">
            <v>0</v>
          </cell>
          <cell r="SF21">
            <v>0</v>
          </cell>
          <cell r="SJ21"/>
          <cell r="SK21"/>
          <cell r="SS21">
            <v>11829079.039999999</v>
          </cell>
          <cell r="ST21">
            <v>26746611.120000001</v>
          </cell>
          <cell r="SU21">
            <v>68776999.989999995</v>
          </cell>
          <cell r="SV21">
            <v>0</v>
          </cell>
          <cell r="SW21">
            <v>0</v>
          </cell>
          <cell r="SY21">
            <v>8546180.8300000001</v>
          </cell>
          <cell r="SZ21">
            <v>26505737.920000002</v>
          </cell>
          <cell r="TA21">
            <v>68157611.769999996</v>
          </cell>
          <cell r="TB21"/>
          <cell r="TC21"/>
          <cell r="TD21">
            <v>0</v>
          </cell>
          <cell r="TG21">
            <v>0</v>
          </cell>
          <cell r="TK21">
            <v>0</v>
          </cell>
          <cell r="TL21">
            <v>0</v>
          </cell>
          <cell r="TM21">
            <v>0</v>
          </cell>
          <cell r="TN21">
            <v>0</v>
          </cell>
          <cell r="TR21"/>
          <cell r="TS21"/>
          <cell r="TT21"/>
          <cell r="TU21"/>
          <cell r="TV21"/>
          <cell r="TW21"/>
          <cell r="TY21">
            <v>0</v>
          </cell>
          <cell r="TZ21">
            <v>0</v>
          </cell>
          <cell r="UA21">
            <v>0</v>
          </cell>
          <cell r="UB21">
            <v>0</v>
          </cell>
          <cell r="UF21"/>
          <cell r="UG21"/>
          <cell r="UH21"/>
          <cell r="UI21"/>
          <cell r="UJ21"/>
          <cell r="UK21"/>
          <cell r="WD21">
            <v>8091456</v>
          </cell>
          <cell r="WE21">
            <v>7906418</v>
          </cell>
          <cell r="WF21">
            <v>0</v>
          </cell>
          <cell r="WG21"/>
          <cell r="WH21">
            <v>2193100</v>
          </cell>
          <cell r="WI21">
            <v>2193100</v>
          </cell>
          <cell r="WJ21">
            <v>3000</v>
          </cell>
          <cell r="WK21">
            <v>3000</v>
          </cell>
          <cell r="WL21">
            <v>0</v>
          </cell>
          <cell r="WM21"/>
          <cell r="WN21">
            <v>0</v>
          </cell>
          <cell r="WO21"/>
          <cell r="WP21">
            <v>0</v>
          </cell>
          <cell r="WQ21"/>
          <cell r="WR21">
            <v>10027936.039999999</v>
          </cell>
          <cell r="WU21">
            <v>9836188</v>
          </cell>
          <cell r="WX21">
            <v>2272000</v>
          </cell>
          <cell r="XA21">
            <v>2272000</v>
          </cell>
          <cell r="XF21">
            <v>546840</v>
          </cell>
          <cell r="XI21">
            <v>538840</v>
          </cell>
          <cell r="XL21">
            <v>0</v>
          </cell>
          <cell r="XO21">
            <v>0</v>
          </cell>
          <cell r="XR21">
            <v>1893290.92</v>
          </cell>
          <cell r="XU21">
            <v>1893290.77</v>
          </cell>
          <cell r="XX21">
            <v>20467440</v>
          </cell>
          <cell r="YA21">
            <v>19737315.199999999</v>
          </cell>
          <cell r="YD21">
            <v>0</v>
          </cell>
          <cell r="YF21">
            <v>0</v>
          </cell>
          <cell r="YH21">
            <v>0</v>
          </cell>
          <cell r="YJ21">
            <v>0</v>
          </cell>
          <cell r="YQ21">
            <v>0</v>
          </cell>
          <cell r="YR21">
            <v>2346507</v>
          </cell>
          <cell r="YS21">
            <v>0</v>
          </cell>
          <cell r="YT21">
            <v>0</v>
          </cell>
          <cell r="YU21">
            <v>0</v>
          </cell>
          <cell r="YV21">
            <v>0</v>
          </cell>
          <cell r="YW21">
            <v>25239052.73</v>
          </cell>
          <cell r="YX21">
            <v>0</v>
          </cell>
          <cell r="YY21">
            <v>379169.79</v>
          </cell>
          <cell r="YZ21">
            <v>0</v>
          </cell>
          <cell r="ZA21">
            <v>9845022.6199999992</v>
          </cell>
          <cell r="ZC21"/>
          <cell r="ZD21">
            <v>2346507</v>
          </cell>
          <cell r="ZE21">
            <v>0</v>
          </cell>
          <cell r="ZF21"/>
          <cell r="ZG21"/>
          <cell r="ZH21"/>
          <cell r="ZI21">
            <v>25239052.73</v>
          </cell>
          <cell r="ZJ21"/>
          <cell r="ZK21">
            <v>379169.79</v>
          </cell>
          <cell r="ZL21"/>
          <cell r="ZM21">
            <v>9845022.6199999992</v>
          </cell>
          <cell r="ZO21">
            <v>0</v>
          </cell>
          <cell r="ZP21">
            <v>0</v>
          </cell>
          <cell r="ZQ21">
            <v>0</v>
          </cell>
          <cell r="ZR21">
            <v>4059102.01</v>
          </cell>
          <cell r="ZS21">
            <v>3555869.86</v>
          </cell>
          <cell r="ZU21">
            <v>0</v>
          </cell>
          <cell r="ZV21"/>
          <cell r="ZW21"/>
          <cell r="ZX21">
            <v>4014601.19</v>
          </cell>
          <cell r="ZY21">
            <v>3555869.86</v>
          </cell>
        </row>
        <row r="22">
          <cell r="F22">
            <v>0</v>
          </cell>
          <cell r="G22"/>
          <cell r="H22">
            <v>39427852.579999998</v>
          </cell>
          <cell r="I22">
            <v>39427852.579999998</v>
          </cell>
          <cell r="N22">
            <v>38337067</v>
          </cell>
          <cell r="O22">
            <v>38337067</v>
          </cell>
          <cell r="P22">
            <v>30756153</v>
          </cell>
          <cell r="Q22">
            <v>30756153</v>
          </cell>
          <cell r="AI22">
            <v>136363.63</v>
          </cell>
          <cell r="AJ22">
            <v>900000</v>
          </cell>
          <cell r="AK22">
            <v>0</v>
          </cell>
          <cell r="AM22">
            <v>136363.63</v>
          </cell>
          <cell r="AN22">
            <v>900000</v>
          </cell>
          <cell r="AO22">
            <v>0</v>
          </cell>
          <cell r="AQ22">
            <v>1836000</v>
          </cell>
          <cell r="AR22">
            <v>0</v>
          </cell>
          <cell r="AT22">
            <v>1836000</v>
          </cell>
          <cell r="AU22">
            <v>0</v>
          </cell>
          <cell r="BC22">
            <v>0</v>
          </cell>
          <cell r="BE22">
            <v>0</v>
          </cell>
          <cell r="BG22"/>
          <cell r="BI22"/>
          <cell r="BK22">
            <v>0</v>
          </cell>
          <cell r="BM22"/>
          <cell r="BW22">
            <v>0</v>
          </cell>
          <cell r="BX22">
            <v>0</v>
          </cell>
          <cell r="BZ22"/>
          <cell r="CA22"/>
          <cell r="CC22">
            <v>0</v>
          </cell>
          <cell r="CD22">
            <v>0</v>
          </cell>
          <cell r="CF22"/>
          <cell r="CG22"/>
          <cell r="CI22">
            <v>0</v>
          </cell>
          <cell r="CJ22">
            <v>0</v>
          </cell>
          <cell r="CK22">
            <v>0</v>
          </cell>
          <cell r="CL22">
            <v>0</v>
          </cell>
          <cell r="CM22">
            <v>0</v>
          </cell>
          <cell r="CN22">
            <v>0</v>
          </cell>
          <cell r="CP22"/>
          <cell r="CQ22"/>
          <cell r="CR22"/>
          <cell r="CS22"/>
          <cell r="CT22"/>
          <cell r="CU22"/>
          <cell r="CW22">
            <v>0</v>
          </cell>
          <cell r="CX22">
            <v>0</v>
          </cell>
          <cell r="CZ22"/>
          <cell r="DA22"/>
          <cell r="DG22">
            <v>0</v>
          </cell>
          <cell r="DH22">
            <v>0</v>
          </cell>
          <cell r="DJ22">
            <v>0</v>
          </cell>
          <cell r="DK22">
            <v>0</v>
          </cell>
          <cell r="DL22">
            <v>0</v>
          </cell>
          <cell r="DO22">
            <v>0</v>
          </cell>
          <cell r="DR22">
            <v>0</v>
          </cell>
          <cell r="DU22">
            <v>0</v>
          </cell>
          <cell r="DX22">
            <v>0</v>
          </cell>
          <cell r="EA22">
            <v>0</v>
          </cell>
          <cell r="ED22">
            <v>0</v>
          </cell>
          <cell r="EG22">
            <v>0</v>
          </cell>
          <cell r="EK22">
            <v>0</v>
          </cell>
          <cell r="EL22">
            <v>0</v>
          </cell>
          <cell r="EN22"/>
          <cell r="EO22"/>
          <cell r="EQ22">
            <v>0</v>
          </cell>
          <cell r="ER22">
            <v>0</v>
          </cell>
          <cell r="ET22"/>
          <cell r="EU22"/>
          <cell r="EW22">
            <v>0</v>
          </cell>
          <cell r="EX22">
            <v>0</v>
          </cell>
          <cell r="EZ22"/>
          <cell r="FA22"/>
          <cell r="FO22">
            <v>0</v>
          </cell>
          <cell r="FP22">
            <v>0</v>
          </cell>
          <cell r="FQ22">
            <v>0</v>
          </cell>
          <cell r="FS22"/>
          <cell r="FT22"/>
          <cell r="FU22"/>
          <cell r="FV22">
            <v>0</v>
          </cell>
          <cell r="FY22">
            <v>0</v>
          </cell>
          <cell r="GB22">
            <v>0</v>
          </cell>
          <cell r="GE22">
            <v>0</v>
          </cell>
          <cell r="GH22">
            <v>0</v>
          </cell>
          <cell r="GK22">
            <v>0</v>
          </cell>
          <cell r="GN22">
            <v>0</v>
          </cell>
          <cell r="GQ22">
            <v>0</v>
          </cell>
          <cell r="GX22">
            <v>0</v>
          </cell>
          <cell r="HA22">
            <v>0</v>
          </cell>
          <cell r="HD22">
            <v>0</v>
          </cell>
          <cell r="HG22">
            <v>0</v>
          </cell>
          <cell r="HJ22">
            <v>0</v>
          </cell>
          <cell r="HM22">
            <v>0</v>
          </cell>
          <cell r="IC22">
            <v>0</v>
          </cell>
          <cell r="ID22">
            <v>0</v>
          </cell>
          <cell r="IE22">
            <v>0</v>
          </cell>
          <cell r="IG22"/>
          <cell r="IH22"/>
          <cell r="II22"/>
          <cell r="IK22">
            <v>0</v>
          </cell>
          <cell r="IM22"/>
          <cell r="JH22">
            <v>0</v>
          </cell>
          <cell r="JK22">
            <v>0</v>
          </cell>
          <cell r="JN22">
            <v>0</v>
          </cell>
          <cell r="JQ22">
            <v>0</v>
          </cell>
          <cell r="KS22">
            <v>0</v>
          </cell>
          <cell r="KT22">
            <v>0</v>
          </cell>
          <cell r="KU22">
            <v>0</v>
          </cell>
          <cell r="KW22"/>
          <cell r="KX22"/>
          <cell r="KY22"/>
          <cell r="LA22">
            <v>0</v>
          </cell>
          <cell r="LB22">
            <v>0</v>
          </cell>
          <cell r="LD22"/>
          <cell r="LE22"/>
          <cell r="LQ22">
            <v>0</v>
          </cell>
          <cell r="LR22">
            <v>0</v>
          </cell>
          <cell r="LT22"/>
          <cell r="LU22"/>
          <cell r="LW22">
            <v>0</v>
          </cell>
          <cell r="LX22">
            <v>0</v>
          </cell>
          <cell r="LZ22"/>
          <cell r="MA22"/>
          <cell r="MO22">
            <v>0</v>
          </cell>
          <cell r="MP22">
            <v>0</v>
          </cell>
          <cell r="MT22">
            <v>54163.56</v>
          </cell>
          <cell r="MU22">
            <v>146442.22</v>
          </cell>
          <cell r="MW22"/>
          <cell r="MX22"/>
          <cell r="NB22">
            <v>54163.56</v>
          </cell>
          <cell r="NC22">
            <v>146442.22</v>
          </cell>
          <cell r="NE22">
            <v>0</v>
          </cell>
          <cell r="NF22">
            <v>0</v>
          </cell>
          <cell r="NH22"/>
          <cell r="NI22"/>
          <cell r="NW22">
            <v>0</v>
          </cell>
          <cell r="NX22">
            <v>0</v>
          </cell>
          <cell r="NY22">
            <v>0</v>
          </cell>
          <cell r="OA22"/>
          <cell r="OB22"/>
          <cell r="OC22"/>
          <cell r="OE22">
            <v>0</v>
          </cell>
          <cell r="OF22">
            <v>0</v>
          </cell>
          <cell r="OG22">
            <v>33829943.82</v>
          </cell>
          <cell r="OI22"/>
          <cell r="OJ22"/>
          <cell r="OK22">
            <v>33829943.82</v>
          </cell>
          <cell r="PC22">
            <v>0</v>
          </cell>
          <cell r="PD22">
            <v>0</v>
          </cell>
          <cell r="PH22"/>
          <cell r="PI22"/>
          <cell r="PM22">
            <v>173651.61</v>
          </cell>
          <cell r="PN22">
            <v>2720541.8099999996</v>
          </cell>
          <cell r="PR22">
            <v>173651.61</v>
          </cell>
          <cell r="PS22">
            <v>2720541.81</v>
          </cell>
          <cell r="QP22">
            <v>0</v>
          </cell>
          <cell r="QS22">
            <v>0</v>
          </cell>
          <cell r="RU22"/>
          <cell r="RV22"/>
          <cell r="RZ22"/>
          <cell r="SA22"/>
          <cell r="SE22">
            <v>0</v>
          </cell>
          <cell r="SF22">
            <v>0</v>
          </cell>
          <cell r="SJ22"/>
          <cell r="SK22"/>
          <cell r="SS22">
            <v>0</v>
          </cell>
          <cell r="ST22">
            <v>0</v>
          </cell>
          <cell r="SU22">
            <v>0</v>
          </cell>
          <cell r="SV22">
            <v>0</v>
          </cell>
          <cell r="SW22">
            <v>0</v>
          </cell>
          <cell r="SY22"/>
          <cell r="SZ22"/>
          <cell r="TA22"/>
          <cell r="TB22"/>
          <cell r="TC22"/>
          <cell r="TD22">
            <v>0</v>
          </cell>
          <cell r="TG22">
            <v>0</v>
          </cell>
          <cell r="TK22">
            <v>0</v>
          </cell>
          <cell r="TL22">
            <v>0</v>
          </cell>
          <cell r="TM22">
            <v>0</v>
          </cell>
          <cell r="TN22">
            <v>0</v>
          </cell>
          <cell r="TR22"/>
          <cell r="TS22"/>
          <cell r="TT22"/>
          <cell r="TU22"/>
          <cell r="TV22"/>
          <cell r="TW22"/>
          <cell r="TY22">
            <v>0</v>
          </cell>
          <cell r="TZ22">
            <v>0</v>
          </cell>
          <cell r="UA22">
            <v>0</v>
          </cell>
          <cell r="UB22">
            <v>0</v>
          </cell>
          <cell r="UF22"/>
          <cell r="UG22"/>
          <cell r="UH22"/>
          <cell r="UI22"/>
          <cell r="UJ22"/>
          <cell r="UK22"/>
          <cell r="WD22">
            <v>17823989</v>
          </cell>
          <cell r="WE22">
            <v>15279417.93</v>
          </cell>
          <cell r="WF22">
            <v>0</v>
          </cell>
          <cell r="WG22"/>
          <cell r="WH22">
            <v>3400300</v>
          </cell>
          <cell r="WI22">
            <v>3400300</v>
          </cell>
          <cell r="WJ22">
            <v>4000</v>
          </cell>
          <cell r="WK22">
            <v>4000</v>
          </cell>
          <cell r="WL22">
            <v>0</v>
          </cell>
          <cell r="WM22"/>
          <cell r="WN22">
            <v>0</v>
          </cell>
          <cell r="WO22"/>
          <cell r="WP22">
            <v>0</v>
          </cell>
          <cell r="WQ22"/>
          <cell r="WR22">
            <v>18434872.990000002</v>
          </cell>
          <cell r="WU22">
            <v>18434872.98</v>
          </cell>
          <cell r="WX22">
            <v>3872100</v>
          </cell>
          <cell r="XA22">
            <v>3872100</v>
          </cell>
          <cell r="XF22">
            <v>390600</v>
          </cell>
          <cell r="XI22">
            <v>379367</v>
          </cell>
          <cell r="XL22">
            <v>0</v>
          </cell>
          <cell r="XO22">
            <v>0</v>
          </cell>
          <cell r="XR22">
            <v>1352350.6500000001</v>
          </cell>
          <cell r="XU22">
            <v>1352350.62</v>
          </cell>
          <cell r="XX22">
            <v>28404350</v>
          </cell>
          <cell r="YA22">
            <v>28314613</v>
          </cell>
          <cell r="YD22">
            <v>0</v>
          </cell>
          <cell r="YF22">
            <v>0</v>
          </cell>
          <cell r="YH22">
            <v>0</v>
          </cell>
          <cell r="YJ22">
            <v>0</v>
          </cell>
          <cell r="YQ22">
            <v>0</v>
          </cell>
          <cell r="YR22">
            <v>3653000</v>
          </cell>
          <cell r="YS22">
            <v>15050781.82</v>
          </cell>
          <cell r="YT22">
            <v>0</v>
          </cell>
          <cell r="YU22">
            <v>0</v>
          </cell>
          <cell r="YV22">
            <v>0</v>
          </cell>
          <cell r="YW22">
            <v>0</v>
          </cell>
          <cell r="YX22">
            <v>0</v>
          </cell>
          <cell r="YY22">
            <v>483469.27</v>
          </cell>
          <cell r="YZ22">
            <v>0</v>
          </cell>
          <cell r="ZA22">
            <v>10166890.210000001</v>
          </cell>
          <cell r="ZC22"/>
          <cell r="ZD22">
            <v>3653000</v>
          </cell>
          <cell r="ZE22">
            <v>15050781.82</v>
          </cell>
          <cell r="ZF22"/>
          <cell r="ZG22"/>
          <cell r="ZH22"/>
          <cell r="ZI22"/>
          <cell r="ZJ22"/>
          <cell r="ZK22">
            <v>483469.27</v>
          </cell>
          <cell r="ZL22"/>
          <cell r="ZM22">
            <v>10166890.210000001</v>
          </cell>
          <cell r="ZO22">
            <v>498349.87</v>
          </cell>
          <cell r="ZP22">
            <v>0</v>
          </cell>
          <cell r="ZQ22">
            <v>0</v>
          </cell>
          <cell r="ZR22">
            <v>7737965.6299999999</v>
          </cell>
          <cell r="ZS22">
            <v>4418873.71</v>
          </cell>
          <cell r="ZU22">
            <v>498349.87</v>
          </cell>
          <cell r="ZV22"/>
          <cell r="ZW22"/>
          <cell r="ZX22">
            <v>4322250.0600000005</v>
          </cell>
          <cell r="ZY22">
            <v>4418873.71</v>
          </cell>
        </row>
        <row r="23">
          <cell r="F23">
            <v>0</v>
          </cell>
          <cell r="G23"/>
          <cell r="H23">
            <v>52295319.5</v>
          </cell>
          <cell r="I23">
            <v>52295319.5</v>
          </cell>
          <cell r="N23">
            <v>48676615</v>
          </cell>
          <cell r="O23">
            <v>48676615</v>
          </cell>
          <cell r="P23">
            <v>80789537</v>
          </cell>
          <cell r="Q23">
            <v>80789537</v>
          </cell>
          <cell r="AI23">
            <v>0</v>
          </cell>
          <cell r="AJ23">
            <v>800000</v>
          </cell>
          <cell r="AK23">
            <v>0</v>
          </cell>
          <cell r="AM23">
            <v>0</v>
          </cell>
          <cell r="AN23">
            <v>800000</v>
          </cell>
          <cell r="AO23">
            <v>0</v>
          </cell>
          <cell r="AQ23">
            <v>14875</v>
          </cell>
          <cell r="AR23">
            <v>1500000</v>
          </cell>
          <cell r="AT23">
            <v>14875</v>
          </cell>
          <cell r="AU23">
            <v>1500000</v>
          </cell>
          <cell r="BC23">
            <v>7492728.9299999997</v>
          </cell>
          <cell r="BE23">
            <v>0</v>
          </cell>
          <cell r="BG23">
            <v>0</v>
          </cell>
          <cell r="BI23"/>
          <cell r="BK23">
            <v>0</v>
          </cell>
          <cell r="BM23"/>
          <cell r="BW23">
            <v>0</v>
          </cell>
          <cell r="BX23">
            <v>0</v>
          </cell>
          <cell r="BZ23"/>
          <cell r="CA23"/>
          <cell r="CC23">
            <v>0</v>
          </cell>
          <cell r="CD23">
            <v>0</v>
          </cell>
          <cell r="CF23"/>
          <cell r="CG23"/>
          <cell r="CI23">
            <v>0</v>
          </cell>
          <cell r="CJ23">
            <v>0</v>
          </cell>
          <cell r="CK23">
            <v>0</v>
          </cell>
          <cell r="CL23">
            <v>0</v>
          </cell>
          <cell r="CM23">
            <v>0</v>
          </cell>
          <cell r="CN23">
            <v>0</v>
          </cell>
          <cell r="CP23"/>
          <cell r="CQ23"/>
          <cell r="CR23"/>
          <cell r="CS23"/>
          <cell r="CT23"/>
          <cell r="CU23"/>
          <cell r="CW23">
            <v>0</v>
          </cell>
          <cell r="CX23">
            <v>0</v>
          </cell>
          <cell r="CZ23"/>
          <cell r="DA23"/>
          <cell r="DG23">
            <v>0</v>
          </cell>
          <cell r="DH23">
            <v>1888652.5</v>
          </cell>
          <cell r="DJ23">
            <v>0</v>
          </cell>
          <cell r="DK23">
            <v>1888652.5</v>
          </cell>
          <cell r="DL23">
            <v>0</v>
          </cell>
          <cell r="DO23">
            <v>0</v>
          </cell>
          <cell r="DR23">
            <v>0</v>
          </cell>
          <cell r="DU23">
            <v>0</v>
          </cell>
          <cell r="DX23">
            <v>0</v>
          </cell>
          <cell r="EA23">
            <v>0</v>
          </cell>
          <cell r="ED23">
            <v>0</v>
          </cell>
          <cell r="EG23">
            <v>0</v>
          </cell>
          <cell r="EK23">
            <v>0</v>
          </cell>
          <cell r="EL23">
            <v>0</v>
          </cell>
          <cell r="EN23"/>
          <cell r="EO23"/>
          <cell r="EQ23">
            <v>0</v>
          </cell>
          <cell r="ER23">
            <v>0</v>
          </cell>
          <cell r="ET23"/>
          <cell r="EU23"/>
          <cell r="EW23">
            <v>0</v>
          </cell>
          <cell r="EX23">
            <v>0</v>
          </cell>
          <cell r="EZ23"/>
          <cell r="FA23"/>
          <cell r="FO23">
            <v>0</v>
          </cell>
          <cell r="FP23">
            <v>0</v>
          </cell>
          <cell r="FQ23">
            <v>0</v>
          </cell>
          <cell r="FS23"/>
          <cell r="FT23"/>
          <cell r="FU23"/>
          <cell r="FV23">
            <v>0</v>
          </cell>
          <cell r="FY23">
            <v>0</v>
          </cell>
          <cell r="GB23">
            <v>0</v>
          </cell>
          <cell r="GE23">
            <v>0</v>
          </cell>
          <cell r="GH23">
            <v>0</v>
          </cell>
          <cell r="GK23">
            <v>0</v>
          </cell>
          <cell r="GN23">
            <v>0</v>
          </cell>
          <cell r="GQ23">
            <v>0</v>
          </cell>
          <cell r="GX23">
            <v>0</v>
          </cell>
          <cell r="HA23">
            <v>0</v>
          </cell>
          <cell r="HD23">
            <v>0</v>
          </cell>
          <cell r="HG23">
            <v>0</v>
          </cell>
          <cell r="HJ23">
            <v>0</v>
          </cell>
          <cell r="HM23">
            <v>0</v>
          </cell>
          <cell r="IC23">
            <v>0</v>
          </cell>
          <cell r="ID23">
            <v>0</v>
          </cell>
          <cell r="IE23">
            <v>0</v>
          </cell>
          <cell r="IG23"/>
          <cell r="IH23"/>
          <cell r="II23"/>
          <cell r="IK23">
            <v>0</v>
          </cell>
          <cell r="IM23"/>
          <cell r="JH23">
            <v>0</v>
          </cell>
          <cell r="JK23">
            <v>0</v>
          </cell>
          <cell r="JN23">
            <v>0</v>
          </cell>
          <cell r="JQ23">
            <v>0</v>
          </cell>
          <cell r="KS23">
            <v>0</v>
          </cell>
          <cell r="KT23">
            <v>0</v>
          </cell>
          <cell r="KU23">
            <v>0</v>
          </cell>
          <cell r="KW23"/>
          <cell r="KX23"/>
          <cell r="KY23"/>
          <cell r="LA23">
            <v>0</v>
          </cell>
          <cell r="LB23">
            <v>0</v>
          </cell>
          <cell r="LD23"/>
          <cell r="LE23"/>
          <cell r="LQ23">
            <v>0</v>
          </cell>
          <cell r="LR23">
            <v>0</v>
          </cell>
          <cell r="LT23"/>
          <cell r="LU23"/>
          <cell r="LW23">
            <v>0</v>
          </cell>
          <cell r="LX23">
            <v>0</v>
          </cell>
          <cell r="LZ23"/>
          <cell r="MA23"/>
          <cell r="MO23">
            <v>0</v>
          </cell>
          <cell r="MP23">
            <v>0</v>
          </cell>
          <cell r="MT23">
            <v>53935.25</v>
          </cell>
          <cell r="MU23">
            <v>145824.95000000001</v>
          </cell>
          <cell r="MW23"/>
          <cell r="MX23"/>
          <cell r="NB23">
            <v>53935.25</v>
          </cell>
          <cell r="NC23">
            <v>145824.95000000001</v>
          </cell>
          <cell r="NE23">
            <v>15531.639999999992</v>
          </cell>
          <cell r="NF23">
            <v>41992.95</v>
          </cell>
          <cell r="NH23">
            <v>15531.639999999992</v>
          </cell>
          <cell r="NI23">
            <v>41992.95</v>
          </cell>
          <cell r="NW23">
            <v>0</v>
          </cell>
          <cell r="NX23">
            <v>0</v>
          </cell>
          <cell r="NY23">
            <v>0</v>
          </cell>
          <cell r="OA23"/>
          <cell r="OB23"/>
          <cell r="OC23"/>
          <cell r="OE23">
            <v>1047242.5500000007</v>
          </cell>
          <cell r="OF23">
            <v>16406800</v>
          </cell>
          <cell r="OG23">
            <v>11253949.65</v>
          </cell>
          <cell r="OI23">
            <v>1047242.55</v>
          </cell>
          <cell r="OJ23">
            <v>16406800</v>
          </cell>
          <cell r="OK23">
            <v>11253949.65</v>
          </cell>
          <cell r="PC23">
            <v>0</v>
          </cell>
          <cell r="PD23">
            <v>0</v>
          </cell>
          <cell r="PH23"/>
          <cell r="PI23"/>
          <cell r="PM23">
            <v>46388.909999999989</v>
          </cell>
          <cell r="PN23">
            <v>726759.60999999987</v>
          </cell>
          <cell r="PR23">
            <v>46388.91</v>
          </cell>
          <cell r="PS23">
            <v>726759.61</v>
          </cell>
          <cell r="QP23">
            <v>0</v>
          </cell>
          <cell r="QS23">
            <v>0</v>
          </cell>
          <cell r="RU23"/>
          <cell r="RV23"/>
          <cell r="RZ23"/>
          <cell r="SA23"/>
          <cell r="SE23">
            <v>0</v>
          </cell>
          <cell r="SF23">
            <v>0</v>
          </cell>
          <cell r="SJ23"/>
          <cell r="SK23"/>
          <cell r="SS23">
            <v>0</v>
          </cell>
          <cell r="ST23">
            <v>0</v>
          </cell>
          <cell r="SU23">
            <v>0</v>
          </cell>
          <cell r="SV23">
            <v>0</v>
          </cell>
          <cell r="SW23">
            <v>0</v>
          </cell>
          <cell r="SY23"/>
          <cell r="SZ23"/>
          <cell r="TA23"/>
          <cell r="TB23"/>
          <cell r="TC23"/>
          <cell r="TD23">
            <v>0</v>
          </cell>
          <cell r="TG23">
            <v>0</v>
          </cell>
          <cell r="TK23">
            <v>0</v>
          </cell>
          <cell r="TL23">
            <v>0</v>
          </cell>
          <cell r="TM23">
            <v>0</v>
          </cell>
          <cell r="TN23">
            <v>0</v>
          </cell>
          <cell r="TR23"/>
          <cell r="TS23"/>
          <cell r="TT23"/>
          <cell r="TU23"/>
          <cell r="TV23"/>
          <cell r="TW23"/>
          <cell r="TY23">
            <v>0</v>
          </cell>
          <cell r="TZ23">
            <v>0</v>
          </cell>
          <cell r="UA23">
            <v>0</v>
          </cell>
          <cell r="UB23">
            <v>0</v>
          </cell>
          <cell r="UF23"/>
          <cell r="UG23"/>
          <cell r="UH23"/>
          <cell r="UI23"/>
          <cell r="UJ23"/>
          <cell r="UK23"/>
          <cell r="WD23">
            <v>12379982</v>
          </cell>
          <cell r="WE23">
            <v>12331873.76</v>
          </cell>
          <cell r="WF23">
            <v>0</v>
          </cell>
          <cell r="WG23"/>
          <cell r="WH23">
            <v>3321900</v>
          </cell>
          <cell r="WI23">
            <v>2961206.51</v>
          </cell>
          <cell r="WJ23">
            <v>2000</v>
          </cell>
          <cell r="WK23">
            <v>2000</v>
          </cell>
          <cell r="WL23">
            <v>0</v>
          </cell>
          <cell r="WM23"/>
          <cell r="WN23">
            <v>0</v>
          </cell>
          <cell r="WO23"/>
          <cell r="WP23">
            <v>0</v>
          </cell>
          <cell r="WQ23"/>
          <cell r="WR23">
            <v>15111388.829999998</v>
          </cell>
          <cell r="WU23">
            <v>15111388.82</v>
          </cell>
          <cell r="WX23">
            <v>4034000</v>
          </cell>
          <cell r="XA23">
            <v>4034000</v>
          </cell>
          <cell r="XF23">
            <v>468720</v>
          </cell>
          <cell r="XI23">
            <v>461068</v>
          </cell>
          <cell r="XL23">
            <v>0</v>
          </cell>
          <cell r="XO23">
            <v>0</v>
          </cell>
          <cell r="XR23">
            <v>1622820.79</v>
          </cell>
          <cell r="XU23">
            <v>1622820.79</v>
          </cell>
          <cell r="XX23">
            <v>25161500</v>
          </cell>
          <cell r="YA23">
            <v>25161500</v>
          </cell>
          <cell r="YD23">
            <v>0</v>
          </cell>
          <cell r="YF23">
            <v>0</v>
          </cell>
          <cell r="YH23">
            <v>0</v>
          </cell>
          <cell r="YJ23">
            <v>0</v>
          </cell>
          <cell r="YQ23">
            <v>0</v>
          </cell>
          <cell r="YR23">
            <v>2400765.4699999997</v>
          </cell>
          <cell r="YS23">
            <v>0</v>
          </cell>
          <cell r="YT23">
            <v>0</v>
          </cell>
          <cell r="YU23">
            <v>0</v>
          </cell>
          <cell r="YV23">
            <v>0</v>
          </cell>
          <cell r="YW23">
            <v>0</v>
          </cell>
          <cell r="YX23">
            <v>0</v>
          </cell>
          <cell r="YY23">
            <v>533241.66</v>
          </cell>
          <cell r="YZ23">
            <v>0</v>
          </cell>
          <cell r="ZA23">
            <v>10001387.960000001</v>
          </cell>
          <cell r="ZC23"/>
          <cell r="ZD23">
            <v>2400765.4700000002</v>
          </cell>
          <cell r="ZE23">
            <v>0</v>
          </cell>
          <cell r="ZF23"/>
          <cell r="ZG23"/>
          <cell r="ZH23"/>
          <cell r="ZI23"/>
          <cell r="ZJ23"/>
          <cell r="ZK23">
            <v>533241.66</v>
          </cell>
          <cell r="ZL23"/>
          <cell r="ZM23">
            <v>10001387.960000001</v>
          </cell>
          <cell r="ZO23">
            <v>0</v>
          </cell>
          <cell r="ZP23">
            <v>0</v>
          </cell>
          <cell r="ZQ23">
            <v>0</v>
          </cell>
          <cell r="ZR23">
            <v>9881911.3200000003</v>
          </cell>
          <cell r="ZS23">
            <v>5390768.9200000009</v>
          </cell>
          <cell r="ZU23">
            <v>0</v>
          </cell>
          <cell r="ZV23"/>
          <cell r="ZW23"/>
          <cell r="ZX23">
            <v>6553912.9100000001</v>
          </cell>
          <cell r="ZY23">
            <v>5390768.9200000009</v>
          </cell>
        </row>
        <row r="24">
          <cell r="F24">
            <v>0</v>
          </cell>
          <cell r="G24"/>
          <cell r="H24">
            <v>7962966</v>
          </cell>
          <cell r="I24">
            <v>7962966</v>
          </cell>
          <cell r="N24">
            <v>22077363</v>
          </cell>
          <cell r="O24">
            <v>22077363</v>
          </cell>
          <cell r="P24">
            <v>34632247</v>
          </cell>
          <cell r="Q24">
            <v>34632247</v>
          </cell>
          <cell r="AI24">
            <v>0</v>
          </cell>
          <cell r="AJ24">
            <v>0</v>
          </cell>
          <cell r="AK24">
            <v>0</v>
          </cell>
          <cell r="AM24">
            <v>0</v>
          </cell>
          <cell r="AN24">
            <v>0</v>
          </cell>
          <cell r="AO24">
            <v>0</v>
          </cell>
          <cell r="AQ24">
            <v>318750</v>
          </cell>
          <cell r="AR24">
            <v>0</v>
          </cell>
          <cell r="AT24">
            <v>318750</v>
          </cell>
          <cell r="AU24">
            <v>0</v>
          </cell>
          <cell r="BC24">
            <v>3997647.4999999986</v>
          </cell>
          <cell r="BE24">
            <v>0</v>
          </cell>
          <cell r="BG24">
            <v>3997647.5</v>
          </cell>
          <cell r="BI24"/>
          <cell r="BK24">
            <v>0</v>
          </cell>
          <cell r="BM24"/>
          <cell r="BW24">
            <v>0</v>
          </cell>
          <cell r="BX24">
            <v>0</v>
          </cell>
          <cell r="BZ24"/>
          <cell r="CA24"/>
          <cell r="CC24">
            <v>0</v>
          </cell>
          <cell r="CD24">
            <v>0</v>
          </cell>
          <cell r="CF24"/>
          <cell r="CG24"/>
          <cell r="CI24">
            <v>0</v>
          </cell>
          <cell r="CJ24">
            <v>0</v>
          </cell>
          <cell r="CK24">
            <v>0</v>
          </cell>
          <cell r="CL24">
            <v>0</v>
          </cell>
          <cell r="CM24">
            <v>0</v>
          </cell>
          <cell r="CN24">
            <v>0</v>
          </cell>
          <cell r="CP24"/>
          <cell r="CQ24"/>
          <cell r="CR24"/>
          <cell r="CS24"/>
          <cell r="CT24"/>
          <cell r="CU24"/>
          <cell r="CW24">
            <v>0</v>
          </cell>
          <cell r="CX24">
            <v>0</v>
          </cell>
          <cell r="CZ24"/>
          <cell r="DA24"/>
          <cell r="DG24">
            <v>0</v>
          </cell>
          <cell r="DH24">
            <v>0</v>
          </cell>
          <cell r="DJ24">
            <v>0</v>
          </cell>
          <cell r="DK24">
            <v>0</v>
          </cell>
          <cell r="DL24">
            <v>0</v>
          </cell>
          <cell r="DO24">
            <v>0</v>
          </cell>
          <cell r="DR24">
            <v>0</v>
          </cell>
          <cell r="DU24">
            <v>0</v>
          </cell>
          <cell r="DX24">
            <v>0</v>
          </cell>
          <cell r="EA24">
            <v>0</v>
          </cell>
          <cell r="ED24">
            <v>0</v>
          </cell>
          <cell r="EG24">
            <v>0</v>
          </cell>
          <cell r="EK24">
            <v>0</v>
          </cell>
          <cell r="EL24">
            <v>0</v>
          </cell>
          <cell r="EN24"/>
          <cell r="EO24"/>
          <cell r="EQ24">
            <v>0</v>
          </cell>
          <cell r="ER24">
            <v>0</v>
          </cell>
          <cell r="ET24"/>
          <cell r="EU24"/>
          <cell r="EW24">
            <v>0</v>
          </cell>
          <cell r="EX24">
            <v>0</v>
          </cell>
          <cell r="EZ24"/>
          <cell r="FA24"/>
          <cell r="FO24">
            <v>0</v>
          </cell>
          <cell r="FP24">
            <v>0</v>
          </cell>
          <cell r="FQ24">
            <v>0</v>
          </cell>
          <cell r="FS24"/>
          <cell r="FT24"/>
          <cell r="FU24"/>
          <cell r="FV24">
            <v>0</v>
          </cell>
          <cell r="FY24">
            <v>0</v>
          </cell>
          <cell r="GB24">
            <v>0</v>
          </cell>
          <cell r="GE24">
            <v>0</v>
          </cell>
          <cell r="GH24">
            <v>0</v>
          </cell>
          <cell r="GK24">
            <v>0</v>
          </cell>
          <cell r="GN24">
            <v>0</v>
          </cell>
          <cell r="GQ24">
            <v>0</v>
          </cell>
          <cell r="GX24">
            <v>0</v>
          </cell>
          <cell r="HA24">
            <v>0</v>
          </cell>
          <cell r="HD24">
            <v>0</v>
          </cell>
          <cell r="HG24">
            <v>0</v>
          </cell>
          <cell r="HJ24">
            <v>0</v>
          </cell>
          <cell r="HM24">
            <v>0</v>
          </cell>
          <cell r="IC24">
            <v>0</v>
          </cell>
          <cell r="ID24">
            <v>0</v>
          </cell>
          <cell r="IE24">
            <v>0</v>
          </cell>
          <cell r="IG24"/>
          <cell r="IH24"/>
          <cell r="II24"/>
          <cell r="IK24">
            <v>0</v>
          </cell>
          <cell r="IM24"/>
          <cell r="JH24">
            <v>0</v>
          </cell>
          <cell r="JK24">
            <v>0</v>
          </cell>
          <cell r="JN24">
            <v>0</v>
          </cell>
          <cell r="JQ24">
            <v>0</v>
          </cell>
          <cell r="KS24">
            <v>0</v>
          </cell>
          <cell r="KT24">
            <v>0</v>
          </cell>
          <cell r="KU24">
            <v>0</v>
          </cell>
          <cell r="KW24"/>
          <cell r="KX24"/>
          <cell r="KY24"/>
          <cell r="LA24">
            <v>0</v>
          </cell>
          <cell r="LB24">
            <v>0</v>
          </cell>
          <cell r="LD24"/>
          <cell r="LE24"/>
          <cell r="LQ24">
            <v>0</v>
          </cell>
          <cell r="LR24">
            <v>0</v>
          </cell>
          <cell r="LT24"/>
          <cell r="LU24"/>
          <cell r="LW24">
            <v>0</v>
          </cell>
          <cell r="LX24">
            <v>0</v>
          </cell>
          <cell r="LZ24"/>
          <cell r="MA24"/>
          <cell r="MO24">
            <v>0</v>
          </cell>
          <cell r="MP24">
            <v>0</v>
          </cell>
          <cell r="MT24">
            <v>28147.199999999997</v>
          </cell>
          <cell r="MU24">
            <v>76101.69</v>
          </cell>
          <cell r="MW24"/>
          <cell r="MX24"/>
          <cell r="NB24">
            <v>28147.199999999997</v>
          </cell>
          <cell r="NC24">
            <v>76101.69</v>
          </cell>
          <cell r="NE24">
            <v>0</v>
          </cell>
          <cell r="NF24">
            <v>0</v>
          </cell>
          <cell r="NH24"/>
          <cell r="NI24"/>
          <cell r="NW24">
            <v>0</v>
          </cell>
          <cell r="NX24">
            <v>0</v>
          </cell>
          <cell r="NY24">
            <v>0</v>
          </cell>
          <cell r="OA24"/>
          <cell r="OB24"/>
          <cell r="OC24"/>
          <cell r="OE24">
            <v>0</v>
          </cell>
          <cell r="OF24">
            <v>0</v>
          </cell>
          <cell r="OG24">
            <v>0</v>
          </cell>
          <cell r="OI24"/>
          <cell r="OJ24"/>
          <cell r="OK24">
            <v>0</v>
          </cell>
          <cell r="PC24">
            <v>0</v>
          </cell>
          <cell r="PD24">
            <v>0</v>
          </cell>
          <cell r="PH24"/>
          <cell r="PI24"/>
          <cell r="PM24">
            <v>0</v>
          </cell>
          <cell r="PN24">
            <v>0</v>
          </cell>
          <cell r="PR24"/>
          <cell r="PS24"/>
          <cell r="QP24">
            <v>0</v>
          </cell>
          <cell r="QS24">
            <v>0</v>
          </cell>
          <cell r="RU24"/>
          <cell r="RV24"/>
          <cell r="RZ24"/>
          <cell r="SA24"/>
          <cell r="SE24">
            <v>0</v>
          </cell>
          <cell r="SF24">
            <v>0</v>
          </cell>
          <cell r="SJ24"/>
          <cell r="SK24"/>
          <cell r="SS24">
            <v>0</v>
          </cell>
          <cell r="ST24">
            <v>0</v>
          </cell>
          <cell r="SU24">
            <v>0</v>
          </cell>
          <cell r="SV24">
            <v>0</v>
          </cell>
          <cell r="SW24">
            <v>0</v>
          </cell>
          <cell r="SY24"/>
          <cell r="SZ24"/>
          <cell r="TA24"/>
          <cell r="TB24"/>
          <cell r="TC24"/>
          <cell r="TD24">
            <v>0</v>
          </cell>
          <cell r="TG24">
            <v>0</v>
          </cell>
          <cell r="TK24">
            <v>0</v>
          </cell>
          <cell r="TL24">
            <v>0</v>
          </cell>
          <cell r="TM24">
            <v>0</v>
          </cell>
          <cell r="TN24">
            <v>0</v>
          </cell>
          <cell r="TR24"/>
          <cell r="TS24"/>
          <cell r="TT24"/>
          <cell r="TU24"/>
          <cell r="TV24"/>
          <cell r="TW24"/>
          <cell r="TY24">
            <v>0</v>
          </cell>
          <cell r="TZ24">
            <v>0</v>
          </cell>
          <cell r="UA24">
            <v>0</v>
          </cell>
          <cell r="UB24">
            <v>0</v>
          </cell>
          <cell r="UF24"/>
          <cell r="UG24"/>
          <cell r="UH24"/>
          <cell r="UI24"/>
          <cell r="UJ24"/>
          <cell r="UK24"/>
          <cell r="WD24">
            <v>8950773</v>
          </cell>
          <cell r="WE24">
            <v>8147312.9000000004</v>
          </cell>
          <cell r="WF24">
            <v>0</v>
          </cell>
          <cell r="WG24"/>
          <cell r="WH24">
            <v>1396800</v>
          </cell>
          <cell r="WI24">
            <v>1396800</v>
          </cell>
          <cell r="WJ24">
            <v>3000</v>
          </cell>
          <cell r="WK24">
            <v>0</v>
          </cell>
          <cell r="WL24">
            <v>0</v>
          </cell>
          <cell r="WM24"/>
          <cell r="WN24">
            <v>0</v>
          </cell>
          <cell r="WO24"/>
          <cell r="WP24">
            <v>0</v>
          </cell>
          <cell r="WQ24"/>
          <cell r="WR24">
            <v>7830607.4000000004</v>
          </cell>
          <cell r="WU24">
            <v>7830607.3900000006</v>
          </cell>
          <cell r="WX24">
            <v>2342000</v>
          </cell>
          <cell r="XA24">
            <v>2342000</v>
          </cell>
          <cell r="XF24">
            <v>312480</v>
          </cell>
          <cell r="XI24">
            <v>309660.3</v>
          </cell>
          <cell r="XL24">
            <v>0</v>
          </cell>
          <cell r="XO24">
            <v>0</v>
          </cell>
          <cell r="XR24">
            <v>1081880.52</v>
          </cell>
          <cell r="XU24">
            <v>1081880.51</v>
          </cell>
          <cell r="XX24">
            <v>13007940</v>
          </cell>
          <cell r="YA24">
            <v>12910703.75</v>
          </cell>
          <cell r="YD24">
            <v>0</v>
          </cell>
          <cell r="YF24">
            <v>0</v>
          </cell>
          <cell r="YH24">
            <v>0</v>
          </cell>
          <cell r="YJ24">
            <v>0</v>
          </cell>
          <cell r="YQ24">
            <v>0</v>
          </cell>
          <cell r="YR24">
            <v>1547422</v>
          </cell>
          <cell r="YS24">
            <v>0</v>
          </cell>
          <cell r="YT24">
            <v>0</v>
          </cell>
          <cell r="YU24">
            <v>0</v>
          </cell>
          <cell r="YV24">
            <v>0</v>
          </cell>
          <cell r="YW24">
            <v>0</v>
          </cell>
          <cell r="YX24">
            <v>0</v>
          </cell>
          <cell r="YY24">
            <v>368116.93000000005</v>
          </cell>
          <cell r="YZ24">
            <v>0</v>
          </cell>
          <cell r="ZA24">
            <v>9355201.8599999994</v>
          </cell>
          <cell r="ZC24"/>
          <cell r="ZD24">
            <v>1547422</v>
          </cell>
          <cell r="ZE24">
            <v>0</v>
          </cell>
          <cell r="ZF24"/>
          <cell r="ZG24"/>
          <cell r="ZH24"/>
          <cell r="ZI24"/>
          <cell r="ZJ24"/>
          <cell r="ZK24">
            <v>368116.93</v>
          </cell>
          <cell r="ZL24"/>
          <cell r="ZM24">
            <v>9355201.8599999994</v>
          </cell>
          <cell r="ZO24">
            <v>2321698.4299999997</v>
          </cell>
          <cell r="ZP24">
            <v>0</v>
          </cell>
          <cell r="ZQ24">
            <v>0</v>
          </cell>
          <cell r="ZR24">
            <v>2731202.89</v>
          </cell>
          <cell r="ZS24">
            <v>2318226.4500000002</v>
          </cell>
          <cell r="ZU24">
            <v>2321698.2499999995</v>
          </cell>
          <cell r="ZV24"/>
          <cell r="ZW24"/>
          <cell r="ZX24">
            <v>2731202.89</v>
          </cell>
          <cell r="ZY24">
            <v>2318226.4500000002</v>
          </cell>
        </row>
        <row r="25">
          <cell r="F25">
            <v>0</v>
          </cell>
          <cell r="G25"/>
          <cell r="H25">
            <v>23334590.32</v>
          </cell>
          <cell r="I25">
            <v>23334590.32</v>
          </cell>
          <cell r="N25">
            <v>470665454</v>
          </cell>
          <cell r="O25">
            <v>470665454</v>
          </cell>
          <cell r="P25">
            <v>89696913</v>
          </cell>
          <cell r="Q25">
            <v>89696913</v>
          </cell>
          <cell r="AI25">
            <v>136363.63</v>
          </cell>
          <cell r="AJ25">
            <v>700000</v>
          </cell>
          <cell r="AK25">
            <v>0</v>
          </cell>
          <cell r="AM25">
            <v>136363.63</v>
          </cell>
          <cell r="AN25">
            <v>700000</v>
          </cell>
          <cell r="AO25">
            <v>0</v>
          </cell>
          <cell r="AQ25">
            <v>1115200</v>
          </cell>
          <cell r="AR25">
            <v>0</v>
          </cell>
          <cell r="AT25">
            <v>1115200</v>
          </cell>
          <cell r="AU25">
            <v>0</v>
          </cell>
          <cell r="BC25">
            <v>53515351.989999995</v>
          </cell>
          <cell r="BE25">
            <v>0</v>
          </cell>
          <cell r="BG25">
            <v>49766106.049999997</v>
          </cell>
          <cell r="BI25"/>
          <cell r="BK25">
            <v>0</v>
          </cell>
          <cell r="BM25"/>
          <cell r="BW25">
            <v>0</v>
          </cell>
          <cell r="BX25">
            <v>0</v>
          </cell>
          <cell r="BZ25"/>
          <cell r="CA25"/>
          <cell r="CC25">
            <v>0</v>
          </cell>
          <cell r="CD25">
            <v>0</v>
          </cell>
          <cell r="CF25"/>
          <cell r="CG25"/>
          <cell r="CI25">
            <v>0</v>
          </cell>
          <cell r="CJ25">
            <v>0</v>
          </cell>
          <cell r="CK25">
            <v>0</v>
          </cell>
          <cell r="CL25">
            <v>0</v>
          </cell>
          <cell r="CM25">
            <v>0</v>
          </cell>
          <cell r="CN25">
            <v>0</v>
          </cell>
          <cell r="CP25"/>
          <cell r="CQ25"/>
          <cell r="CR25"/>
          <cell r="CS25"/>
          <cell r="CT25"/>
          <cell r="CU25"/>
          <cell r="CW25">
            <v>0</v>
          </cell>
          <cell r="CX25">
            <v>0</v>
          </cell>
          <cell r="CZ25"/>
          <cell r="DA25"/>
          <cell r="DG25">
            <v>0</v>
          </cell>
          <cell r="DH25">
            <v>0</v>
          </cell>
          <cell r="DJ25">
            <v>0</v>
          </cell>
          <cell r="DK25">
            <v>0</v>
          </cell>
          <cell r="DL25">
            <v>0</v>
          </cell>
          <cell r="DO25">
            <v>0</v>
          </cell>
          <cell r="DR25">
            <v>0</v>
          </cell>
          <cell r="DU25">
            <v>0</v>
          </cell>
          <cell r="DX25">
            <v>0</v>
          </cell>
          <cell r="EA25">
            <v>0</v>
          </cell>
          <cell r="ED25">
            <v>0</v>
          </cell>
          <cell r="EG25">
            <v>0</v>
          </cell>
          <cell r="EK25">
            <v>0</v>
          </cell>
          <cell r="EL25">
            <v>0</v>
          </cell>
          <cell r="EN25"/>
          <cell r="EO25"/>
          <cell r="EQ25">
            <v>0</v>
          </cell>
          <cell r="ER25">
            <v>0</v>
          </cell>
          <cell r="ET25"/>
          <cell r="EU25"/>
          <cell r="EW25">
            <v>0</v>
          </cell>
          <cell r="EX25">
            <v>0</v>
          </cell>
          <cell r="EZ25"/>
          <cell r="FA25"/>
          <cell r="FO25">
            <v>0</v>
          </cell>
          <cell r="FP25">
            <v>0</v>
          </cell>
          <cell r="FQ25">
            <v>0</v>
          </cell>
          <cell r="FS25"/>
          <cell r="FT25"/>
          <cell r="FU25"/>
          <cell r="FV25">
            <v>0</v>
          </cell>
          <cell r="FY25">
            <v>0</v>
          </cell>
          <cell r="GB25">
            <v>0</v>
          </cell>
          <cell r="GE25">
            <v>0</v>
          </cell>
          <cell r="GH25">
            <v>0</v>
          </cell>
          <cell r="GK25">
            <v>0</v>
          </cell>
          <cell r="GN25">
            <v>0</v>
          </cell>
          <cell r="GQ25">
            <v>0</v>
          </cell>
          <cell r="GX25">
            <v>0</v>
          </cell>
          <cell r="HA25">
            <v>0</v>
          </cell>
          <cell r="HD25">
            <v>0</v>
          </cell>
          <cell r="HG25">
            <v>0</v>
          </cell>
          <cell r="HJ25">
            <v>71615252.530000001</v>
          </cell>
          <cell r="HM25">
            <v>71615252.530000001</v>
          </cell>
          <cell r="IC25">
            <v>0</v>
          </cell>
          <cell r="ID25">
            <v>0</v>
          </cell>
          <cell r="IE25">
            <v>0</v>
          </cell>
          <cell r="IG25"/>
          <cell r="IH25"/>
          <cell r="II25"/>
          <cell r="IK25">
            <v>0</v>
          </cell>
          <cell r="IM25"/>
          <cell r="JH25">
            <v>0</v>
          </cell>
          <cell r="JK25">
            <v>0</v>
          </cell>
          <cell r="JN25">
            <v>0</v>
          </cell>
          <cell r="JQ25">
            <v>0</v>
          </cell>
          <cell r="KS25">
            <v>0</v>
          </cell>
          <cell r="KT25">
            <v>0</v>
          </cell>
          <cell r="KU25">
            <v>0</v>
          </cell>
          <cell r="KW25"/>
          <cell r="KX25"/>
          <cell r="KY25"/>
          <cell r="LA25">
            <v>0</v>
          </cell>
          <cell r="LB25">
            <v>0</v>
          </cell>
          <cell r="LD25"/>
          <cell r="LE25"/>
          <cell r="LQ25">
            <v>0</v>
          </cell>
          <cell r="LR25">
            <v>0</v>
          </cell>
          <cell r="LT25"/>
          <cell r="LU25"/>
          <cell r="LW25">
            <v>0</v>
          </cell>
          <cell r="LX25">
            <v>0</v>
          </cell>
          <cell r="LZ25"/>
          <cell r="MA25"/>
          <cell r="MO25">
            <v>0</v>
          </cell>
          <cell r="MP25">
            <v>0</v>
          </cell>
          <cell r="MT25">
            <v>65848.609999999986</v>
          </cell>
          <cell r="MU25">
            <v>178035.13</v>
          </cell>
          <cell r="MW25"/>
          <cell r="MX25"/>
          <cell r="NB25">
            <v>65848.609999999986</v>
          </cell>
          <cell r="NC25">
            <v>178035.13</v>
          </cell>
          <cell r="NE25">
            <v>0</v>
          </cell>
          <cell r="NF25">
            <v>0</v>
          </cell>
          <cell r="NH25"/>
          <cell r="NI25"/>
          <cell r="NW25">
            <v>0</v>
          </cell>
          <cell r="NX25">
            <v>0</v>
          </cell>
          <cell r="NY25">
            <v>0</v>
          </cell>
          <cell r="OA25"/>
          <cell r="OB25"/>
          <cell r="OC25"/>
          <cell r="OE25">
            <v>1512734.0399999991</v>
          </cell>
          <cell r="OF25">
            <v>23699500</v>
          </cell>
          <cell r="OG25">
            <v>33420903.989999998</v>
          </cell>
          <cell r="OI25">
            <v>1512734.04</v>
          </cell>
          <cell r="OJ25">
            <v>23699500</v>
          </cell>
          <cell r="OK25">
            <v>33420903.989999998</v>
          </cell>
          <cell r="PC25">
            <v>0</v>
          </cell>
          <cell r="PD25">
            <v>0</v>
          </cell>
          <cell r="PH25"/>
          <cell r="PI25"/>
          <cell r="PM25">
            <v>28619.369999999995</v>
          </cell>
          <cell r="PN25">
            <v>448370.11</v>
          </cell>
          <cell r="PR25">
            <v>28619.37</v>
          </cell>
          <cell r="PS25">
            <v>448370.11</v>
          </cell>
          <cell r="QP25">
            <v>0</v>
          </cell>
          <cell r="QS25">
            <v>0</v>
          </cell>
          <cell r="RU25"/>
          <cell r="RV25"/>
          <cell r="RZ25"/>
          <cell r="SA25"/>
          <cell r="SE25">
            <v>0</v>
          </cell>
          <cell r="SF25">
            <v>0</v>
          </cell>
          <cell r="SJ25"/>
          <cell r="SK25"/>
          <cell r="SS25">
            <v>0</v>
          </cell>
          <cell r="ST25">
            <v>0</v>
          </cell>
          <cell r="SU25">
            <v>0</v>
          </cell>
          <cell r="SV25">
            <v>0</v>
          </cell>
          <cell r="SW25">
            <v>0</v>
          </cell>
          <cell r="SY25"/>
          <cell r="SZ25"/>
          <cell r="TA25"/>
          <cell r="TB25"/>
          <cell r="TC25"/>
          <cell r="TD25">
            <v>0</v>
          </cell>
          <cell r="TG25">
            <v>0</v>
          </cell>
          <cell r="TK25">
            <v>0</v>
          </cell>
          <cell r="TL25">
            <v>0</v>
          </cell>
          <cell r="TM25">
            <v>0</v>
          </cell>
          <cell r="TN25">
            <v>0</v>
          </cell>
          <cell r="TR25"/>
          <cell r="TS25"/>
          <cell r="TT25"/>
          <cell r="TU25"/>
          <cell r="TY25">
            <v>0</v>
          </cell>
          <cell r="TZ25">
            <v>0</v>
          </cell>
          <cell r="UA25">
            <v>680961.7</v>
          </cell>
          <cell r="UB25">
            <v>10668400</v>
          </cell>
          <cell r="UF25"/>
          <cell r="UG25"/>
          <cell r="UH25">
            <v>680961.7</v>
          </cell>
          <cell r="UI25">
            <v>10668400</v>
          </cell>
          <cell r="WD25">
            <v>15151203</v>
          </cell>
          <cell r="WE25">
            <v>15151203</v>
          </cell>
          <cell r="WF25">
            <v>0</v>
          </cell>
          <cell r="WG25"/>
          <cell r="WH25">
            <v>3427300</v>
          </cell>
          <cell r="WI25">
            <v>3373083.09</v>
          </cell>
          <cell r="WJ25">
            <v>5000</v>
          </cell>
          <cell r="WK25">
            <v>5000</v>
          </cell>
          <cell r="WL25">
            <v>0</v>
          </cell>
          <cell r="WM25"/>
          <cell r="WN25">
            <v>0</v>
          </cell>
          <cell r="WO25"/>
          <cell r="WP25">
            <v>0</v>
          </cell>
          <cell r="WQ25"/>
          <cell r="WR25">
            <v>25953840.77</v>
          </cell>
          <cell r="WU25">
            <v>25953840.759999998</v>
          </cell>
          <cell r="WX25">
            <v>4632000</v>
          </cell>
          <cell r="XA25">
            <v>4632000</v>
          </cell>
          <cell r="XF25">
            <v>781200</v>
          </cell>
          <cell r="XI25">
            <v>763537.14</v>
          </cell>
          <cell r="XL25">
            <v>0</v>
          </cell>
          <cell r="XO25">
            <v>0</v>
          </cell>
          <cell r="XR25">
            <v>2704701.31</v>
          </cell>
          <cell r="XU25">
            <v>2692772.2199999997</v>
          </cell>
          <cell r="XX25">
            <v>33187650</v>
          </cell>
          <cell r="YA25">
            <v>32155859.440000001</v>
          </cell>
          <cell r="YD25">
            <v>0</v>
          </cell>
          <cell r="YF25">
            <v>0</v>
          </cell>
          <cell r="YH25">
            <v>59400834.939999998</v>
          </cell>
          <cell r="YJ25">
            <v>59185162.789999999</v>
          </cell>
          <cell r="YQ25">
            <v>0</v>
          </cell>
          <cell r="YR25">
            <v>2776039.71</v>
          </cell>
          <cell r="YS25">
            <v>0</v>
          </cell>
          <cell r="YT25">
            <v>0</v>
          </cell>
          <cell r="YU25">
            <v>0</v>
          </cell>
          <cell r="YV25">
            <v>0</v>
          </cell>
          <cell r="YW25">
            <v>0</v>
          </cell>
          <cell r="YX25">
            <v>0</v>
          </cell>
          <cell r="YY25">
            <v>523541.62</v>
          </cell>
          <cell r="YZ25">
            <v>0</v>
          </cell>
          <cell r="ZA25">
            <v>10412463.490000002</v>
          </cell>
          <cell r="ZC25"/>
          <cell r="ZD25">
            <v>2776039.71</v>
          </cell>
          <cell r="ZE25">
            <v>0</v>
          </cell>
          <cell r="ZF25"/>
          <cell r="ZG25"/>
          <cell r="ZH25"/>
          <cell r="ZI25"/>
          <cell r="ZJ25"/>
          <cell r="ZK25">
            <v>523541.62</v>
          </cell>
          <cell r="ZL25"/>
          <cell r="ZM25">
            <v>10412463.490000002</v>
          </cell>
          <cell r="ZO25">
            <v>0</v>
          </cell>
          <cell r="ZP25">
            <v>0</v>
          </cell>
          <cell r="ZQ25">
            <v>24010525.899999999</v>
          </cell>
          <cell r="ZR25">
            <v>3519953.67</v>
          </cell>
          <cell r="ZS25">
            <v>4050832.08</v>
          </cell>
          <cell r="ZU25">
            <v>0</v>
          </cell>
          <cell r="ZV25"/>
          <cell r="ZW25">
            <v>22284031.84</v>
          </cell>
          <cell r="ZX25">
            <v>3518733.44</v>
          </cell>
          <cell r="ZY25">
            <v>4050832.08</v>
          </cell>
        </row>
        <row r="26">
          <cell r="F26">
            <v>0</v>
          </cell>
          <cell r="G26"/>
          <cell r="H26">
            <v>19427345.41</v>
          </cell>
          <cell r="I26">
            <v>19427345.41</v>
          </cell>
          <cell r="N26">
            <v>22860703</v>
          </cell>
          <cell r="O26">
            <v>22860703</v>
          </cell>
          <cell r="P26">
            <v>28143663</v>
          </cell>
          <cell r="Q26">
            <v>28143663</v>
          </cell>
          <cell r="AI26">
            <v>0</v>
          </cell>
          <cell r="AJ26">
            <v>0</v>
          </cell>
          <cell r="AK26">
            <v>0</v>
          </cell>
          <cell r="AM26">
            <v>0</v>
          </cell>
          <cell r="AN26">
            <v>0</v>
          </cell>
          <cell r="AO26">
            <v>0</v>
          </cell>
          <cell r="AQ26">
            <v>310250</v>
          </cell>
          <cell r="AR26">
            <v>0</v>
          </cell>
          <cell r="AT26">
            <v>310250</v>
          </cell>
          <cell r="AU26">
            <v>0</v>
          </cell>
          <cell r="BC26">
            <v>16558771.76</v>
          </cell>
          <cell r="BE26">
            <v>0</v>
          </cell>
          <cell r="BG26">
            <v>16558771.76</v>
          </cell>
          <cell r="BI26"/>
          <cell r="BK26">
            <v>0</v>
          </cell>
          <cell r="BM26"/>
          <cell r="BW26">
            <v>0</v>
          </cell>
          <cell r="BX26">
            <v>0</v>
          </cell>
          <cell r="BZ26"/>
          <cell r="CA26"/>
          <cell r="CC26">
            <v>0</v>
          </cell>
          <cell r="CD26">
            <v>0</v>
          </cell>
          <cell r="CF26"/>
          <cell r="CG26"/>
          <cell r="CI26">
            <v>0</v>
          </cell>
          <cell r="CJ26">
            <v>0</v>
          </cell>
          <cell r="CK26">
            <v>0</v>
          </cell>
          <cell r="CL26">
            <v>0</v>
          </cell>
          <cell r="CM26">
            <v>0</v>
          </cell>
          <cell r="CN26">
            <v>0</v>
          </cell>
          <cell r="CP26"/>
          <cell r="CQ26"/>
          <cell r="CR26"/>
          <cell r="CS26"/>
          <cell r="CT26"/>
          <cell r="CU26"/>
          <cell r="CW26">
            <v>0</v>
          </cell>
          <cell r="CX26">
            <v>0</v>
          </cell>
          <cell r="CZ26"/>
          <cell r="DA26"/>
          <cell r="DG26">
            <v>0</v>
          </cell>
          <cell r="DH26">
            <v>0</v>
          </cell>
          <cell r="DJ26">
            <v>0</v>
          </cell>
          <cell r="DK26">
            <v>0</v>
          </cell>
          <cell r="DL26">
            <v>0</v>
          </cell>
          <cell r="DO26">
            <v>0</v>
          </cell>
          <cell r="DR26">
            <v>0</v>
          </cell>
          <cell r="DU26">
            <v>0</v>
          </cell>
          <cell r="DX26">
            <v>0</v>
          </cell>
          <cell r="EA26">
            <v>0</v>
          </cell>
          <cell r="ED26">
            <v>0</v>
          </cell>
          <cell r="EG26">
            <v>0</v>
          </cell>
          <cell r="EK26">
            <v>0</v>
          </cell>
          <cell r="EL26">
            <v>0</v>
          </cell>
          <cell r="EN26"/>
          <cell r="EO26"/>
          <cell r="EQ26">
            <v>0</v>
          </cell>
          <cell r="ER26">
            <v>0</v>
          </cell>
          <cell r="ET26"/>
          <cell r="EU26"/>
          <cell r="EW26">
            <v>0</v>
          </cell>
          <cell r="EX26">
            <v>0</v>
          </cell>
          <cell r="EZ26"/>
          <cell r="FA26"/>
          <cell r="FO26">
            <v>0</v>
          </cell>
          <cell r="FP26">
            <v>0</v>
          </cell>
          <cell r="FQ26">
            <v>0</v>
          </cell>
          <cell r="FS26"/>
          <cell r="FT26"/>
          <cell r="FU26"/>
          <cell r="FV26">
            <v>0</v>
          </cell>
          <cell r="FY26">
            <v>0</v>
          </cell>
          <cell r="GB26">
            <v>0</v>
          </cell>
          <cell r="GE26">
            <v>0</v>
          </cell>
          <cell r="GH26">
            <v>0</v>
          </cell>
          <cell r="GK26">
            <v>0</v>
          </cell>
          <cell r="GN26">
            <v>0</v>
          </cell>
          <cell r="GQ26">
            <v>0</v>
          </cell>
          <cell r="GX26">
            <v>0</v>
          </cell>
          <cell r="HA26">
            <v>0</v>
          </cell>
          <cell r="HD26">
            <v>0</v>
          </cell>
          <cell r="HG26">
            <v>0</v>
          </cell>
          <cell r="HJ26">
            <v>0</v>
          </cell>
          <cell r="HM26">
            <v>0</v>
          </cell>
          <cell r="IC26">
            <v>0</v>
          </cell>
          <cell r="ID26">
            <v>0</v>
          </cell>
          <cell r="IE26">
            <v>0</v>
          </cell>
          <cell r="IG26"/>
          <cell r="IH26"/>
          <cell r="II26"/>
          <cell r="IK26">
            <v>0</v>
          </cell>
          <cell r="IM26"/>
          <cell r="JH26">
            <v>0</v>
          </cell>
          <cell r="JK26">
            <v>0</v>
          </cell>
          <cell r="JN26">
            <v>0</v>
          </cell>
          <cell r="JQ26">
            <v>0</v>
          </cell>
          <cell r="KS26">
            <v>0</v>
          </cell>
          <cell r="KT26">
            <v>0</v>
          </cell>
          <cell r="KU26">
            <v>0</v>
          </cell>
          <cell r="KW26"/>
          <cell r="KX26"/>
          <cell r="KY26"/>
          <cell r="LA26">
            <v>0</v>
          </cell>
          <cell r="LB26">
            <v>0</v>
          </cell>
          <cell r="LD26"/>
          <cell r="LE26"/>
          <cell r="LQ26">
            <v>0</v>
          </cell>
          <cell r="LR26">
            <v>0</v>
          </cell>
          <cell r="LT26"/>
          <cell r="LU26"/>
          <cell r="LW26">
            <v>0</v>
          </cell>
          <cell r="LX26">
            <v>0</v>
          </cell>
          <cell r="LZ26"/>
          <cell r="MA26"/>
          <cell r="MO26">
            <v>0</v>
          </cell>
          <cell r="MP26">
            <v>0</v>
          </cell>
          <cell r="MT26">
            <v>44924.140000000014</v>
          </cell>
          <cell r="MU26">
            <v>121461.56</v>
          </cell>
          <cell r="MW26"/>
          <cell r="MX26"/>
          <cell r="NB26">
            <v>44924.140000000014</v>
          </cell>
          <cell r="NC26">
            <v>121461.56</v>
          </cell>
          <cell r="NE26">
            <v>0</v>
          </cell>
          <cell r="NF26">
            <v>0</v>
          </cell>
          <cell r="NH26"/>
          <cell r="NI26"/>
          <cell r="NW26">
            <v>0</v>
          </cell>
          <cell r="NX26">
            <v>0</v>
          </cell>
          <cell r="NY26">
            <v>0</v>
          </cell>
          <cell r="OA26"/>
          <cell r="OB26"/>
          <cell r="OC26"/>
          <cell r="OE26">
            <v>0</v>
          </cell>
          <cell r="OF26">
            <v>0</v>
          </cell>
          <cell r="OG26">
            <v>8442025.2200000007</v>
          </cell>
          <cell r="OI26"/>
          <cell r="OJ26"/>
          <cell r="OK26">
            <v>8442025.2200000007</v>
          </cell>
          <cell r="PC26">
            <v>0</v>
          </cell>
          <cell r="PD26">
            <v>0</v>
          </cell>
          <cell r="PH26"/>
          <cell r="PI26"/>
          <cell r="PM26">
            <v>0</v>
          </cell>
          <cell r="PN26">
            <v>0</v>
          </cell>
          <cell r="PR26"/>
          <cell r="PS26"/>
          <cell r="QP26">
            <v>0</v>
          </cell>
          <cell r="QS26">
            <v>0</v>
          </cell>
          <cell r="RU26"/>
          <cell r="RV26"/>
          <cell r="RZ26"/>
          <cell r="SA26"/>
          <cell r="SE26">
            <v>0</v>
          </cell>
          <cell r="SF26">
            <v>0</v>
          </cell>
          <cell r="SJ26"/>
          <cell r="SK26"/>
          <cell r="SS26">
            <v>0</v>
          </cell>
          <cell r="ST26">
            <v>0</v>
          </cell>
          <cell r="SU26">
            <v>0</v>
          </cell>
          <cell r="SV26">
            <v>0</v>
          </cell>
          <cell r="SW26">
            <v>0</v>
          </cell>
          <cell r="SY26"/>
          <cell r="SZ26"/>
          <cell r="TA26"/>
          <cell r="TB26"/>
          <cell r="TC26"/>
          <cell r="TD26">
            <v>0</v>
          </cell>
          <cell r="TG26">
            <v>0</v>
          </cell>
          <cell r="TK26">
            <v>0</v>
          </cell>
          <cell r="TL26">
            <v>0</v>
          </cell>
          <cell r="TM26">
            <v>0</v>
          </cell>
          <cell r="TN26">
            <v>0</v>
          </cell>
          <cell r="TR26"/>
          <cell r="TS26"/>
          <cell r="TT26"/>
          <cell r="TU26"/>
          <cell r="TV26"/>
          <cell r="TW26"/>
          <cell r="TY26">
            <v>0</v>
          </cell>
          <cell r="TZ26">
            <v>0</v>
          </cell>
          <cell r="UA26">
            <v>0</v>
          </cell>
          <cell r="UB26">
            <v>0</v>
          </cell>
          <cell r="UF26"/>
          <cell r="UG26"/>
          <cell r="UH26"/>
          <cell r="UI26"/>
          <cell r="UJ26"/>
          <cell r="UK26"/>
          <cell r="WD26">
            <v>9881770</v>
          </cell>
          <cell r="WE26">
            <v>9173131.6899999995</v>
          </cell>
          <cell r="WF26">
            <v>0</v>
          </cell>
          <cell r="WG26"/>
          <cell r="WH26">
            <v>1951700</v>
          </cell>
          <cell r="WI26">
            <v>1951700</v>
          </cell>
          <cell r="WJ26">
            <v>0</v>
          </cell>
          <cell r="WK26"/>
          <cell r="WL26">
            <v>0</v>
          </cell>
          <cell r="WM26"/>
          <cell r="WN26">
            <v>0</v>
          </cell>
          <cell r="WO26"/>
          <cell r="WP26">
            <v>0</v>
          </cell>
          <cell r="WQ26"/>
          <cell r="WR26">
            <v>9757572.7400000002</v>
          </cell>
          <cell r="WU26">
            <v>9757572.7400000002</v>
          </cell>
          <cell r="WX26">
            <v>2641000</v>
          </cell>
          <cell r="XA26">
            <v>2641000</v>
          </cell>
          <cell r="XF26">
            <v>390600</v>
          </cell>
          <cell r="XI26">
            <v>390600</v>
          </cell>
          <cell r="XL26">
            <v>0</v>
          </cell>
          <cell r="XO26">
            <v>0</v>
          </cell>
          <cell r="XR26">
            <v>1352350.6500000001</v>
          </cell>
          <cell r="XU26">
            <v>1352350.6300000001</v>
          </cell>
          <cell r="XX26">
            <v>20679640</v>
          </cell>
          <cell r="YA26">
            <v>20679640</v>
          </cell>
          <cell r="YD26">
            <v>0</v>
          </cell>
          <cell r="YF26">
            <v>0</v>
          </cell>
          <cell r="YH26">
            <v>0</v>
          </cell>
          <cell r="YJ26">
            <v>0</v>
          </cell>
          <cell r="YQ26">
            <v>0</v>
          </cell>
          <cell r="YR26">
            <v>3223018.98</v>
          </cell>
          <cell r="YS26">
            <v>0</v>
          </cell>
          <cell r="YT26">
            <v>0</v>
          </cell>
          <cell r="YU26">
            <v>0</v>
          </cell>
          <cell r="YV26">
            <v>0</v>
          </cell>
          <cell r="YW26">
            <v>0</v>
          </cell>
          <cell r="YX26">
            <v>0</v>
          </cell>
          <cell r="YY26">
            <v>412356.13999999996</v>
          </cell>
          <cell r="YZ26">
            <v>0</v>
          </cell>
          <cell r="ZA26">
            <v>8640872.6500000004</v>
          </cell>
          <cell r="ZC26"/>
          <cell r="ZD26">
            <v>3222103.63</v>
          </cell>
          <cell r="ZE26">
            <v>0</v>
          </cell>
          <cell r="ZF26"/>
          <cell r="ZG26"/>
          <cell r="ZH26"/>
          <cell r="ZI26"/>
          <cell r="ZJ26"/>
          <cell r="ZK26">
            <v>412356.14</v>
          </cell>
          <cell r="ZL26"/>
          <cell r="ZM26">
            <v>8640872.6500000004</v>
          </cell>
          <cell r="ZO26">
            <v>0</v>
          </cell>
          <cell r="ZP26">
            <v>0</v>
          </cell>
          <cell r="ZQ26">
            <v>0</v>
          </cell>
          <cell r="ZR26">
            <v>3164230.95</v>
          </cell>
          <cell r="ZS26">
            <v>2864953.65</v>
          </cell>
          <cell r="ZU26">
            <v>0</v>
          </cell>
          <cell r="ZV26"/>
          <cell r="ZW26"/>
          <cell r="ZX26">
            <v>3113624.32</v>
          </cell>
          <cell r="ZY26">
            <v>2864953.65</v>
          </cell>
        </row>
        <row r="27">
          <cell r="F27">
            <v>0</v>
          </cell>
          <cell r="G27"/>
          <cell r="H27">
            <v>23815556.91</v>
          </cell>
          <cell r="I27">
            <v>23815556.91</v>
          </cell>
          <cell r="N27">
            <v>33586031</v>
          </cell>
          <cell r="O27">
            <v>33586031</v>
          </cell>
          <cell r="P27">
            <v>30701152</v>
          </cell>
          <cell r="Q27">
            <v>30701152</v>
          </cell>
          <cell r="AI27">
            <v>136363.63</v>
          </cell>
          <cell r="AJ27">
            <v>1000000</v>
          </cell>
          <cell r="AK27">
            <v>0</v>
          </cell>
          <cell r="AM27">
            <v>136363.63</v>
          </cell>
          <cell r="AN27">
            <v>1000000</v>
          </cell>
          <cell r="AO27">
            <v>0</v>
          </cell>
          <cell r="AQ27">
            <v>0</v>
          </cell>
          <cell r="AR27">
            <v>0</v>
          </cell>
          <cell r="AT27">
            <v>0</v>
          </cell>
          <cell r="AU27">
            <v>0</v>
          </cell>
          <cell r="BC27">
            <v>24561850.050000001</v>
          </cell>
          <cell r="BE27">
            <v>0</v>
          </cell>
          <cell r="BG27">
            <v>24527084.420000002</v>
          </cell>
          <cell r="BI27"/>
          <cell r="BK27">
            <v>0</v>
          </cell>
          <cell r="BM27"/>
          <cell r="BW27">
            <v>0</v>
          </cell>
          <cell r="BX27">
            <v>0</v>
          </cell>
          <cell r="BZ27"/>
          <cell r="CA27"/>
          <cell r="CC27">
            <v>0</v>
          </cell>
          <cell r="CD27">
            <v>0</v>
          </cell>
          <cell r="CF27"/>
          <cell r="CG27"/>
          <cell r="CI27">
            <v>0</v>
          </cell>
          <cell r="CJ27">
            <v>0</v>
          </cell>
          <cell r="CK27">
            <v>0</v>
          </cell>
          <cell r="CL27">
            <v>0</v>
          </cell>
          <cell r="CM27">
            <v>0</v>
          </cell>
          <cell r="CN27">
            <v>0</v>
          </cell>
          <cell r="CP27"/>
          <cell r="CQ27"/>
          <cell r="CR27"/>
          <cell r="CS27"/>
          <cell r="CT27"/>
          <cell r="CU27"/>
          <cell r="CW27">
            <v>0</v>
          </cell>
          <cell r="CX27">
            <v>0</v>
          </cell>
          <cell r="CZ27"/>
          <cell r="DA27"/>
          <cell r="DG27">
            <v>3680000</v>
          </cell>
          <cell r="DH27">
            <v>0</v>
          </cell>
          <cell r="DJ27">
            <v>3680000</v>
          </cell>
          <cell r="DK27">
            <v>0</v>
          </cell>
          <cell r="DL27">
            <v>0</v>
          </cell>
          <cell r="DO27">
            <v>0</v>
          </cell>
          <cell r="DR27">
            <v>0</v>
          </cell>
          <cell r="DU27">
            <v>0</v>
          </cell>
          <cell r="DX27">
            <v>0</v>
          </cell>
          <cell r="EA27">
            <v>0</v>
          </cell>
          <cell r="ED27">
            <v>2667144.37</v>
          </cell>
          <cell r="EG27">
            <v>2667144.37</v>
          </cell>
          <cell r="EK27">
            <v>0</v>
          </cell>
          <cell r="EL27">
            <v>0</v>
          </cell>
          <cell r="EN27"/>
          <cell r="EO27"/>
          <cell r="EQ27">
            <v>0</v>
          </cell>
          <cell r="ER27">
            <v>0</v>
          </cell>
          <cell r="ET27"/>
          <cell r="EU27"/>
          <cell r="EW27">
            <v>0</v>
          </cell>
          <cell r="EX27">
            <v>0</v>
          </cell>
          <cell r="EZ27"/>
          <cell r="FA27"/>
          <cell r="FO27">
            <v>0</v>
          </cell>
          <cell r="FP27">
            <v>0</v>
          </cell>
          <cell r="FQ27">
            <v>0</v>
          </cell>
          <cell r="FS27"/>
          <cell r="FT27"/>
          <cell r="FU27"/>
          <cell r="FV27">
            <v>0</v>
          </cell>
          <cell r="FY27">
            <v>0</v>
          </cell>
          <cell r="GB27">
            <v>0</v>
          </cell>
          <cell r="GE27">
            <v>0</v>
          </cell>
          <cell r="GH27">
            <v>0</v>
          </cell>
          <cell r="GK27">
            <v>0</v>
          </cell>
          <cell r="GN27">
            <v>0</v>
          </cell>
          <cell r="GQ27">
            <v>0</v>
          </cell>
          <cell r="GX27">
            <v>0</v>
          </cell>
          <cell r="HA27">
            <v>0</v>
          </cell>
          <cell r="HD27">
            <v>0</v>
          </cell>
          <cell r="HG27">
            <v>0</v>
          </cell>
          <cell r="HJ27">
            <v>0</v>
          </cell>
          <cell r="HM27">
            <v>0</v>
          </cell>
          <cell r="IC27">
            <v>0</v>
          </cell>
          <cell r="ID27">
            <v>0</v>
          </cell>
          <cell r="IE27">
            <v>0</v>
          </cell>
          <cell r="IG27"/>
          <cell r="IH27"/>
          <cell r="II27"/>
          <cell r="IK27">
            <v>0</v>
          </cell>
          <cell r="IM27"/>
          <cell r="JH27">
            <v>0</v>
          </cell>
          <cell r="JK27">
            <v>0</v>
          </cell>
          <cell r="JN27">
            <v>0</v>
          </cell>
          <cell r="JQ27">
            <v>0</v>
          </cell>
          <cell r="KS27">
            <v>0</v>
          </cell>
          <cell r="KT27">
            <v>0</v>
          </cell>
          <cell r="KU27">
            <v>0</v>
          </cell>
          <cell r="KW27"/>
          <cell r="KX27"/>
          <cell r="KY27"/>
          <cell r="LA27">
            <v>0</v>
          </cell>
          <cell r="LB27">
            <v>0</v>
          </cell>
          <cell r="LD27"/>
          <cell r="LE27"/>
          <cell r="LQ27">
            <v>0</v>
          </cell>
          <cell r="LR27">
            <v>0</v>
          </cell>
          <cell r="LT27"/>
          <cell r="LU27"/>
          <cell r="LW27">
            <v>0</v>
          </cell>
          <cell r="LX27">
            <v>0</v>
          </cell>
          <cell r="LZ27"/>
          <cell r="MA27"/>
          <cell r="MO27">
            <v>0</v>
          </cell>
          <cell r="MP27">
            <v>0</v>
          </cell>
          <cell r="MT27">
            <v>52544.670000000013</v>
          </cell>
          <cell r="MU27">
            <v>142065.22</v>
          </cell>
          <cell r="MW27"/>
          <cell r="MX27"/>
          <cell r="NB27">
            <v>52544.670000000013</v>
          </cell>
          <cell r="NC27">
            <v>142065.22</v>
          </cell>
          <cell r="NE27">
            <v>0</v>
          </cell>
          <cell r="NF27">
            <v>0</v>
          </cell>
          <cell r="NH27"/>
          <cell r="NI27"/>
          <cell r="NW27">
            <v>0</v>
          </cell>
          <cell r="NX27">
            <v>0</v>
          </cell>
          <cell r="NY27">
            <v>0</v>
          </cell>
          <cell r="OA27"/>
          <cell r="OB27"/>
          <cell r="OC27"/>
          <cell r="OE27">
            <v>0</v>
          </cell>
          <cell r="OF27">
            <v>0</v>
          </cell>
          <cell r="OG27">
            <v>8517440</v>
          </cell>
          <cell r="OI27"/>
          <cell r="OJ27"/>
          <cell r="OK27">
            <v>8517440</v>
          </cell>
          <cell r="PC27">
            <v>0</v>
          </cell>
          <cell r="PD27">
            <v>0</v>
          </cell>
          <cell r="PH27"/>
          <cell r="PI27"/>
          <cell r="PM27">
            <v>0</v>
          </cell>
          <cell r="PN27">
            <v>0</v>
          </cell>
          <cell r="PR27"/>
          <cell r="PS27"/>
          <cell r="QP27">
            <v>0</v>
          </cell>
          <cell r="QS27">
            <v>0</v>
          </cell>
          <cell r="RU27"/>
          <cell r="RV27"/>
          <cell r="RZ27"/>
          <cell r="SA27"/>
          <cell r="SE27">
            <v>0</v>
          </cell>
          <cell r="SF27">
            <v>0</v>
          </cell>
          <cell r="SJ27"/>
          <cell r="SK27"/>
          <cell r="SS27">
            <v>0</v>
          </cell>
          <cell r="ST27">
            <v>0</v>
          </cell>
          <cell r="SU27">
            <v>0</v>
          </cell>
          <cell r="SV27">
            <v>0</v>
          </cell>
          <cell r="SW27">
            <v>0</v>
          </cell>
          <cell r="SY27"/>
          <cell r="SZ27"/>
          <cell r="TA27"/>
          <cell r="TB27"/>
          <cell r="TC27"/>
          <cell r="TD27">
            <v>0</v>
          </cell>
          <cell r="TG27">
            <v>0</v>
          </cell>
          <cell r="TK27">
            <v>0</v>
          </cell>
          <cell r="TL27">
            <v>0</v>
          </cell>
          <cell r="TM27">
            <v>0</v>
          </cell>
          <cell r="TN27">
            <v>0</v>
          </cell>
          <cell r="TR27"/>
          <cell r="TS27"/>
          <cell r="TT27"/>
          <cell r="TU27"/>
          <cell r="TV27"/>
          <cell r="TW27"/>
          <cell r="TY27">
            <v>0</v>
          </cell>
          <cell r="TZ27">
            <v>0</v>
          </cell>
          <cell r="UA27">
            <v>2049555.3199999998</v>
          </cell>
          <cell r="UB27">
            <v>32109700</v>
          </cell>
          <cell r="UF27"/>
          <cell r="UG27"/>
          <cell r="UH27">
            <v>2049555.3199999998</v>
          </cell>
          <cell r="UI27">
            <v>32109700</v>
          </cell>
          <cell r="UJ27"/>
          <cell r="UK27"/>
          <cell r="WD27">
            <v>5988819</v>
          </cell>
          <cell r="WE27">
            <v>5979802.4800000004</v>
          </cell>
          <cell r="WF27">
            <v>0</v>
          </cell>
          <cell r="WG27"/>
          <cell r="WH27">
            <v>2606400</v>
          </cell>
          <cell r="WI27">
            <v>2606400</v>
          </cell>
          <cell r="WJ27">
            <v>3000</v>
          </cell>
          <cell r="WK27">
            <v>3000</v>
          </cell>
          <cell r="WL27">
            <v>0</v>
          </cell>
          <cell r="WM27"/>
          <cell r="WN27">
            <v>0</v>
          </cell>
          <cell r="WO27"/>
          <cell r="WP27">
            <v>0</v>
          </cell>
          <cell r="WQ27"/>
          <cell r="WR27">
            <v>13146537.800000001</v>
          </cell>
          <cell r="WU27">
            <v>13146537.789999999</v>
          </cell>
          <cell r="WX27">
            <v>2523000</v>
          </cell>
          <cell r="XA27">
            <v>2523000</v>
          </cell>
          <cell r="XF27">
            <v>546840</v>
          </cell>
          <cell r="XI27">
            <v>531882.30000000005</v>
          </cell>
          <cell r="XL27">
            <v>0</v>
          </cell>
          <cell r="XO27">
            <v>0</v>
          </cell>
          <cell r="XR27">
            <v>1893290.92</v>
          </cell>
          <cell r="XU27">
            <v>1893290.92</v>
          </cell>
          <cell r="XX27">
            <v>23781080</v>
          </cell>
          <cell r="YA27">
            <v>23677710.989999998</v>
          </cell>
          <cell r="YD27">
            <v>0</v>
          </cell>
          <cell r="YF27">
            <v>0</v>
          </cell>
          <cell r="YH27">
            <v>0</v>
          </cell>
          <cell r="YJ27">
            <v>0</v>
          </cell>
          <cell r="YQ27">
            <v>0</v>
          </cell>
          <cell r="YR27">
            <v>4010094.73</v>
          </cell>
          <cell r="YS27">
            <v>0</v>
          </cell>
          <cell r="YT27">
            <v>0</v>
          </cell>
          <cell r="YU27">
            <v>0</v>
          </cell>
          <cell r="YV27">
            <v>0</v>
          </cell>
          <cell r="YW27">
            <v>0</v>
          </cell>
          <cell r="YX27">
            <v>0</v>
          </cell>
          <cell r="YY27">
            <v>552832.22</v>
          </cell>
          <cell r="YZ27">
            <v>0</v>
          </cell>
          <cell r="ZA27">
            <v>10238852.91</v>
          </cell>
          <cell r="ZC27"/>
          <cell r="ZD27">
            <v>4010094.73</v>
          </cell>
          <cell r="ZE27">
            <v>0</v>
          </cell>
          <cell r="ZF27"/>
          <cell r="ZG27"/>
          <cell r="ZH27"/>
          <cell r="ZI27"/>
          <cell r="ZJ27"/>
          <cell r="ZK27">
            <v>552832.22</v>
          </cell>
          <cell r="ZL27"/>
          <cell r="ZM27">
            <v>10238852.91</v>
          </cell>
          <cell r="ZO27">
            <v>2116260.44</v>
          </cell>
          <cell r="ZP27">
            <v>0</v>
          </cell>
          <cell r="ZQ27">
            <v>0</v>
          </cell>
          <cell r="ZR27">
            <v>3703873.39</v>
          </cell>
          <cell r="ZS27">
            <v>4336370.75</v>
          </cell>
          <cell r="ZU27">
            <v>2116260.44</v>
          </cell>
          <cell r="ZV27"/>
          <cell r="ZW27"/>
          <cell r="ZX27">
            <v>2898029.04</v>
          </cell>
          <cell r="ZY27">
            <v>4336370.75</v>
          </cell>
        </row>
        <row r="28">
          <cell r="F28">
            <v>0</v>
          </cell>
          <cell r="G28"/>
          <cell r="H28">
            <v>137720945.28999999</v>
          </cell>
          <cell r="I28">
            <v>137720945.28999999</v>
          </cell>
          <cell r="N28">
            <v>50432571</v>
          </cell>
          <cell r="O28">
            <v>50432571</v>
          </cell>
          <cell r="P28">
            <v>78402017</v>
          </cell>
          <cell r="Q28">
            <v>78402017</v>
          </cell>
          <cell r="AI28">
            <v>136363.63</v>
          </cell>
          <cell r="AJ28">
            <v>600000</v>
          </cell>
          <cell r="AK28">
            <v>0</v>
          </cell>
          <cell r="AM28">
            <v>136363.63</v>
          </cell>
          <cell r="AN28">
            <v>600000</v>
          </cell>
          <cell r="AO28">
            <v>0</v>
          </cell>
          <cell r="AQ28">
            <v>1592050</v>
          </cell>
          <cell r="AR28">
            <v>0</v>
          </cell>
          <cell r="AT28">
            <v>1592050</v>
          </cell>
          <cell r="AU28">
            <v>0</v>
          </cell>
          <cell r="BC28">
            <v>5371126.5300000003</v>
          </cell>
          <cell r="BE28">
            <v>0</v>
          </cell>
          <cell r="BG28">
            <v>5371126.5300000003</v>
          </cell>
          <cell r="BI28"/>
          <cell r="BK28">
            <v>0</v>
          </cell>
          <cell r="BM28"/>
          <cell r="BW28">
            <v>0</v>
          </cell>
          <cell r="BX28">
            <v>0</v>
          </cell>
          <cell r="BZ28"/>
          <cell r="CA28"/>
          <cell r="CC28">
            <v>0</v>
          </cell>
          <cell r="CD28">
            <v>0</v>
          </cell>
          <cell r="CF28"/>
          <cell r="CG28"/>
          <cell r="CI28">
            <v>0</v>
          </cell>
          <cell r="CJ28">
            <v>0</v>
          </cell>
          <cell r="CK28">
            <v>0</v>
          </cell>
          <cell r="CL28">
            <v>0</v>
          </cell>
          <cell r="CM28">
            <v>0</v>
          </cell>
          <cell r="CN28">
            <v>0</v>
          </cell>
          <cell r="CP28"/>
          <cell r="CQ28"/>
          <cell r="CR28"/>
          <cell r="CS28"/>
          <cell r="CT28"/>
          <cell r="CU28"/>
          <cell r="CW28">
            <v>0</v>
          </cell>
          <cell r="CX28">
            <v>0</v>
          </cell>
          <cell r="CZ28"/>
          <cell r="DA28"/>
          <cell r="DG28">
            <v>0</v>
          </cell>
          <cell r="DH28">
            <v>0</v>
          </cell>
          <cell r="DJ28">
            <v>0</v>
          </cell>
          <cell r="DK28">
            <v>0</v>
          </cell>
          <cell r="DL28">
            <v>0</v>
          </cell>
          <cell r="DO28">
            <v>0</v>
          </cell>
          <cell r="DR28">
            <v>0</v>
          </cell>
          <cell r="DU28">
            <v>0</v>
          </cell>
          <cell r="DX28">
            <v>106284905.8</v>
          </cell>
          <cell r="EA28">
            <v>106284593.55000001</v>
          </cell>
          <cell r="ED28">
            <v>0</v>
          </cell>
          <cell r="EG28">
            <v>0</v>
          </cell>
          <cell r="EK28">
            <v>0</v>
          </cell>
          <cell r="EL28">
            <v>0</v>
          </cell>
          <cell r="EN28"/>
          <cell r="EO28"/>
          <cell r="EQ28">
            <v>0</v>
          </cell>
          <cell r="ER28">
            <v>0</v>
          </cell>
          <cell r="ET28"/>
          <cell r="EU28"/>
          <cell r="EW28">
            <v>0</v>
          </cell>
          <cell r="EX28">
            <v>0</v>
          </cell>
          <cell r="EZ28"/>
          <cell r="FA28"/>
          <cell r="FO28">
            <v>0</v>
          </cell>
          <cell r="FP28">
            <v>0</v>
          </cell>
          <cell r="FQ28">
            <v>0</v>
          </cell>
          <cell r="FS28"/>
          <cell r="FT28"/>
          <cell r="FU28"/>
          <cell r="FV28">
            <v>0</v>
          </cell>
          <cell r="FY28">
            <v>0</v>
          </cell>
          <cell r="GB28">
            <v>0</v>
          </cell>
          <cell r="GE28">
            <v>0</v>
          </cell>
          <cell r="GH28">
            <v>0</v>
          </cell>
          <cell r="GK28">
            <v>0</v>
          </cell>
          <cell r="GN28">
            <v>0</v>
          </cell>
          <cell r="GQ28">
            <v>0</v>
          </cell>
          <cell r="GX28">
            <v>0</v>
          </cell>
          <cell r="HA28">
            <v>0</v>
          </cell>
          <cell r="HD28">
            <v>0</v>
          </cell>
          <cell r="HG28">
            <v>0</v>
          </cell>
          <cell r="HJ28">
            <v>0</v>
          </cell>
          <cell r="HM28">
            <v>0</v>
          </cell>
          <cell r="IC28">
            <v>0</v>
          </cell>
          <cell r="ID28">
            <v>0</v>
          </cell>
          <cell r="IE28">
            <v>0</v>
          </cell>
          <cell r="IG28"/>
          <cell r="IH28"/>
          <cell r="II28"/>
          <cell r="IK28">
            <v>0</v>
          </cell>
          <cell r="IM28"/>
          <cell r="JH28">
            <v>0</v>
          </cell>
          <cell r="JK28">
            <v>0</v>
          </cell>
          <cell r="JN28">
            <v>0</v>
          </cell>
          <cell r="JQ28">
            <v>0</v>
          </cell>
          <cell r="KS28">
            <v>0</v>
          </cell>
          <cell r="KT28">
            <v>0</v>
          </cell>
          <cell r="KU28">
            <v>0</v>
          </cell>
          <cell r="KW28"/>
          <cell r="KX28"/>
          <cell r="KY28"/>
          <cell r="LA28">
            <v>0</v>
          </cell>
          <cell r="LB28">
            <v>0</v>
          </cell>
          <cell r="LD28"/>
          <cell r="LE28"/>
          <cell r="LQ28">
            <v>0</v>
          </cell>
          <cell r="LR28">
            <v>0</v>
          </cell>
          <cell r="LT28"/>
          <cell r="LU28"/>
          <cell r="LW28">
            <v>0</v>
          </cell>
          <cell r="LX28">
            <v>0</v>
          </cell>
          <cell r="LZ28"/>
          <cell r="MA28"/>
          <cell r="MO28">
            <v>0</v>
          </cell>
          <cell r="MP28">
            <v>0</v>
          </cell>
          <cell r="MT28">
            <v>23172.93</v>
          </cell>
          <cell r="MU28">
            <v>62652.73</v>
          </cell>
          <cell r="MW28"/>
          <cell r="MX28"/>
          <cell r="NB28">
            <v>23172.93</v>
          </cell>
          <cell r="NC28">
            <v>62652.73</v>
          </cell>
          <cell r="NE28">
            <v>0</v>
          </cell>
          <cell r="NF28">
            <v>0</v>
          </cell>
          <cell r="NH28"/>
          <cell r="NI28"/>
          <cell r="NW28">
            <v>0</v>
          </cell>
          <cell r="NX28">
            <v>0</v>
          </cell>
          <cell r="NY28">
            <v>0</v>
          </cell>
          <cell r="OA28"/>
          <cell r="OB28"/>
          <cell r="OC28"/>
          <cell r="OE28">
            <v>1585461.6999999993</v>
          </cell>
          <cell r="OF28">
            <v>24838900</v>
          </cell>
          <cell r="OG28">
            <v>34364880.640000001</v>
          </cell>
          <cell r="OI28">
            <v>1585461.7</v>
          </cell>
          <cell r="OJ28">
            <v>24838900</v>
          </cell>
          <cell r="OK28">
            <v>34364880.640000001</v>
          </cell>
          <cell r="PC28">
            <v>0</v>
          </cell>
          <cell r="PD28">
            <v>0</v>
          </cell>
          <cell r="PH28"/>
          <cell r="PI28"/>
          <cell r="PM28">
            <v>0</v>
          </cell>
          <cell r="PN28">
            <v>0</v>
          </cell>
          <cell r="PR28"/>
          <cell r="PS28"/>
          <cell r="QP28">
            <v>0</v>
          </cell>
          <cell r="QS28">
            <v>0</v>
          </cell>
          <cell r="RU28"/>
          <cell r="RV28"/>
          <cell r="RZ28"/>
          <cell r="SA28"/>
          <cell r="SE28">
            <v>0</v>
          </cell>
          <cell r="SF28">
            <v>0</v>
          </cell>
          <cell r="SJ28"/>
          <cell r="SK28"/>
          <cell r="SS28">
            <v>0</v>
          </cell>
          <cell r="ST28">
            <v>0</v>
          </cell>
          <cell r="SU28">
            <v>0</v>
          </cell>
          <cell r="SV28">
            <v>0</v>
          </cell>
          <cell r="SW28">
            <v>0</v>
          </cell>
          <cell r="SY28"/>
          <cell r="SZ28"/>
          <cell r="TA28"/>
          <cell r="TB28"/>
          <cell r="TC28"/>
          <cell r="TD28">
            <v>0</v>
          </cell>
          <cell r="TG28">
            <v>0</v>
          </cell>
          <cell r="TK28">
            <v>0</v>
          </cell>
          <cell r="TL28">
            <v>0</v>
          </cell>
          <cell r="TM28">
            <v>0</v>
          </cell>
          <cell r="TN28">
            <v>0</v>
          </cell>
          <cell r="TR28"/>
          <cell r="TS28"/>
          <cell r="TT28"/>
          <cell r="TU28"/>
          <cell r="TV28"/>
          <cell r="TW28"/>
          <cell r="TY28">
            <v>0</v>
          </cell>
          <cell r="TZ28">
            <v>0</v>
          </cell>
          <cell r="UA28">
            <v>0</v>
          </cell>
          <cell r="UB28">
            <v>0</v>
          </cell>
          <cell r="UF28"/>
          <cell r="UG28"/>
          <cell r="UH28"/>
          <cell r="UI28"/>
          <cell r="UJ28"/>
          <cell r="UK28"/>
          <cell r="WD28">
            <v>22394631</v>
          </cell>
          <cell r="WE28">
            <v>21987092.780000001</v>
          </cell>
          <cell r="WF28">
            <v>0</v>
          </cell>
          <cell r="WG28"/>
          <cell r="WH28">
            <v>4956200</v>
          </cell>
          <cell r="WI28">
            <v>4956200</v>
          </cell>
          <cell r="WJ28">
            <v>5000</v>
          </cell>
          <cell r="WK28">
            <v>0</v>
          </cell>
          <cell r="WL28">
            <v>0</v>
          </cell>
          <cell r="WM28"/>
          <cell r="WN28">
            <v>0</v>
          </cell>
          <cell r="WO28"/>
          <cell r="WP28">
            <v>0</v>
          </cell>
          <cell r="WQ28"/>
          <cell r="WR28">
            <v>31045957.789999999</v>
          </cell>
          <cell r="WU28">
            <v>31045957.050000001</v>
          </cell>
          <cell r="WX28">
            <v>5881000</v>
          </cell>
          <cell r="XA28">
            <v>5881000</v>
          </cell>
          <cell r="XF28">
            <v>937440</v>
          </cell>
          <cell r="XI28">
            <v>937440</v>
          </cell>
          <cell r="XL28">
            <v>0</v>
          </cell>
          <cell r="XO28">
            <v>0</v>
          </cell>
          <cell r="XR28">
            <v>3245641.5599999996</v>
          </cell>
          <cell r="XU28">
            <v>3245641.55</v>
          </cell>
          <cell r="XX28">
            <v>36909920</v>
          </cell>
          <cell r="YA28">
            <v>36514085.119999997</v>
          </cell>
          <cell r="YD28">
            <v>0</v>
          </cell>
          <cell r="YF28">
            <v>0</v>
          </cell>
          <cell r="YH28">
            <v>0</v>
          </cell>
          <cell r="YJ28">
            <v>0</v>
          </cell>
          <cell r="YQ28">
            <v>0</v>
          </cell>
          <cell r="YR28">
            <v>3904579</v>
          </cell>
          <cell r="YS28">
            <v>0</v>
          </cell>
          <cell r="YT28">
            <v>0</v>
          </cell>
          <cell r="YU28">
            <v>0</v>
          </cell>
          <cell r="YV28">
            <v>0</v>
          </cell>
          <cell r="YW28">
            <v>5640120.6600000001</v>
          </cell>
          <cell r="YX28">
            <v>0</v>
          </cell>
          <cell r="YY28">
            <v>981668.27</v>
          </cell>
          <cell r="YZ28">
            <v>0</v>
          </cell>
          <cell r="ZA28">
            <v>11010223.780000003</v>
          </cell>
          <cell r="ZC28"/>
          <cell r="ZD28">
            <v>3904507</v>
          </cell>
          <cell r="ZE28">
            <v>0</v>
          </cell>
          <cell r="ZF28"/>
          <cell r="ZG28"/>
          <cell r="ZH28"/>
          <cell r="ZI28">
            <v>5640120.6600000001</v>
          </cell>
          <cell r="ZJ28"/>
          <cell r="ZK28">
            <v>981668.27</v>
          </cell>
          <cell r="ZL28"/>
          <cell r="ZM28">
            <v>11010223.780000003</v>
          </cell>
          <cell r="ZO28">
            <v>21967254.970000003</v>
          </cell>
          <cell r="ZP28">
            <v>0</v>
          </cell>
          <cell r="ZQ28">
            <v>2223304.67</v>
          </cell>
          <cell r="ZR28">
            <v>3973526.6899999995</v>
          </cell>
          <cell r="ZS28">
            <v>6114616.1799999997</v>
          </cell>
          <cell r="ZU28">
            <v>21967254.970000003</v>
          </cell>
          <cell r="ZV28"/>
          <cell r="ZW28">
            <v>2223304.67</v>
          </cell>
          <cell r="ZX28">
            <v>3910573.54</v>
          </cell>
          <cell r="ZY28">
            <v>6114616.1799999997</v>
          </cell>
        </row>
        <row r="29">
          <cell r="F29">
            <v>0</v>
          </cell>
          <cell r="G29"/>
          <cell r="H29">
            <v>27672928.059999999</v>
          </cell>
          <cell r="I29">
            <v>27672928.059999999</v>
          </cell>
          <cell r="N29">
            <v>114386033</v>
          </cell>
          <cell r="O29">
            <v>114386033</v>
          </cell>
          <cell r="P29">
            <v>36116011</v>
          </cell>
          <cell r="Q29">
            <v>36116011</v>
          </cell>
          <cell r="AI29">
            <v>0</v>
          </cell>
          <cell r="AJ29">
            <v>1500000</v>
          </cell>
          <cell r="AK29">
            <v>540000</v>
          </cell>
          <cell r="AM29">
            <v>0</v>
          </cell>
          <cell r="AN29">
            <v>1500000</v>
          </cell>
          <cell r="AO29">
            <v>540000</v>
          </cell>
          <cell r="AQ29">
            <v>433500</v>
          </cell>
          <cell r="AR29">
            <v>0</v>
          </cell>
          <cell r="AT29">
            <v>433500</v>
          </cell>
          <cell r="AU29">
            <v>0</v>
          </cell>
          <cell r="BC29">
            <v>5423966</v>
          </cell>
          <cell r="BE29">
            <v>0</v>
          </cell>
          <cell r="BG29">
            <v>5423966</v>
          </cell>
          <cell r="BI29"/>
          <cell r="BK29">
            <v>0</v>
          </cell>
          <cell r="BM29"/>
          <cell r="BW29">
            <v>0</v>
          </cell>
          <cell r="BX29">
            <v>0</v>
          </cell>
          <cell r="BZ29"/>
          <cell r="CA29"/>
          <cell r="CC29">
            <v>0</v>
          </cell>
          <cell r="CD29">
            <v>0</v>
          </cell>
          <cell r="CF29"/>
          <cell r="CG29"/>
          <cell r="CI29">
            <v>0</v>
          </cell>
          <cell r="CJ29">
            <v>0</v>
          </cell>
          <cell r="CK29">
            <v>0</v>
          </cell>
          <cell r="CL29">
            <v>0</v>
          </cell>
          <cell r="CM29">
            <v>0</v>
          </cell>
          <cell r="CN29">
            <v>0</v>
          </cell>
          <cell r="CP29"/>
          <cell r="CQ29"/>
          <cell r="CR29"/>
          <cell r="CS29"/>
          <cell r="CT29"/>
          <cell r="CU29"/>
          <cell r="CW29">
            <v>0</v>
          </cell>
          <cell r="CX29">
            <v>0</v>
          </cell>
          <cell r="CZ29"/>
          <cell r="DA29"/>
          <cell r="DG29">
            <v>0</v>
          </cell>
          <cell r="DH29">
            <v>0</v>
          </cell>
          <cell r="DJ29">
            <v>0</v>
          </cell>
          <cell r="DK29">
            <v>0</v>
          </cell>
          <cell r="DL29">
            <v>0</v>
          </cell>
          <cell r="DO29">
            <v>0</v>
          </cell>
          <cell r="DR29">
            <v>0</v>
          </cell>
          <cell r="DU29">
            <v>0</v>
          </cell>
          <cell r="DX29">
            <v>0</v>
          </cell>
          <cell r="EA29">
            <v>0</v>
          </cell>
          <cell r="ED29">
            <v>0</v>
          </cell>
          <cell r="EG29">
            <v>0</v>
          </cell>
          <cell r="EK29">
            <v>0</v>
          </cell>
          <cell r="EL29">
            <v>0</v>
          </cell>
          <cell r="EN29"/>
          <cell r="EO29"/>
          <cell r="EQ29">
            <v>0</v>
          </cell>
          <cell r="ER29">
            <v>0</v>
          </cell>
          <cell r="ET29"/>
          <cell r="EU29"/>
          <cell r="EW29">
            <v>0</v>
          </cell>
          <cell r="EX29">
            <v>0</v>
          </cell>
          <cell r="EZ29"/>
          <cell r="FA29"/>
          <cell r="FO29">
            <v>0</v>
          </cell>
          <cell r="FP29">
            <v>0</v>
          </cell>
          <cell r="FQ29">
            <v>0</v>
          </cell>
          <cell r="FS29"/>
          <cell r="FT29"/>
          <cell r="FU29"/>
          <cell r="FV29">
            <v>0</v>
          </cell>
          <cell r="FY29">
            <v>0</v>
          </cell>
          <cell r="GB29">
            <v>0</v>
          </cell>
          <cell r="GE29">
            <v>0</v>
          </cell>
          <cell r="GH29">
            <v>48064893.619999997</v>
          </cell>
          <cell r="GK29">
            <v>48064893.619999997</v>
          </cell>
          <cell r="GN29">
            <v>0</v>
          </cell>
          <cell r="GQ29">
            <v>0</v>
          </cell>
          <cell r="GX29">
            <v>0</v>
          </cell>
          <cell r="HA29">
            <v>0</v>
          </cell>
          <cell r="HD29">
            <v>0</v>
          </cell>
          <cell r="HG29">
            <v>0</v>
          </cell>
          <cell r="HJ29">
            <v>0</v>
          </cell>
          <cell r="HM29">
            <v>0</v>
          </cell>
          <cell r="IC29">
            <v>0</v>
          </cell>
          <cell r="ID29">
            <v>0</v>
          </cell>
          <cell r="IE29">
            <v>0</v>
          </cell>
          <cell r="IG29"/>
          <cell r="IH29"/>
          <cell r="II29"/>
          <cell r="IK29">
            <v>0</v>
          </cell>
          <cell r="IM29"/>
          <cell r="JH29">
            <v>0</v>
          </cell>
          <cell r="JK29">
            <v>0</v>
          </cell>
          <cell r="JN29">
            <v>0</v>
          </cell>
          <cell r="JQ29">
            <v>0</v>
          </cell>
          <cell r="KS29">
            <v>0</v>
          </cell>
          <cell r="KT29">
            <v>0</v>
          </cell>
          <cell r="KU29">
            <v>0</v>
          </cell>
          <cell r="KW29"/>
          <cell r="KX29"/>
          <cell r="KY29"/>
          <cell r="LA29">
            <v>0</v>
          </cell>
          <cell r="LB29">
            <v>0</v>
          </cell>
          <cell r="LD29"/>
          <cell r="LE29"/>
          <cell r="LQ29">
            <v>0</v>
          </cell>
          <cell r="LR29">
            <v>0</v>
          </cell>
          <cell r="LT29"/>
          <cell r="LU29"/>
          <cell r="LW29">
            <v>0</v>
          </cell>
          <cell r="LX29">
            <v>0</v>
          </cell>
          <cell r="LZ29"/>
          <cell r="MA29"/>
          <cell r="MO29">
            <v>0</v>
          </cell>
          <cell r="MP29">
            <v>0</v>
          </cell>
          <cell r="MT29">
            <v>31239.690000000002</v>
          </cell>
          <cell r="MU29">
            <v>84462.87</v>
          </cell>
          <cell r="MW29"/>
          <cell r="MX29"/>
          <cell r="NB29">
            <v>31239.690000000002</v>
          </cell>
          <cell r="NC29">
            <v>84462.87</v>
          </cell>
          <cell r="NE29">
            <v>0</v>
          </cell>
          <cell r="NF29">
            <v>0</v>
          </cell>
          <cell r="NH29"/>
          <cell r="NI29"/>
          <cell r="NW29">
            <v>0</v>
          </cell>
          <cell r="NX29">
            <v>0</v>
          </cell>
          <cell r="NY29">
            <v>0</v>
          </cell>
          <cell r="OA29"/>
          <cell r="OB29"/>
          <cell r="OC29"/>
          <cell r="OE29">
            <v>0</v>
          </cell>
          <cell r="OF29">
            <v>0</v>
          </cell>
          <cell r="OG29">
            <v>20546620.199999999</v>
          </cell>
          <cell r="OI29"/>
          <cell r="OJ29"/>
          <cell r="OK29">
            <v>20546620.199999999</v>
          </cell>
          <cell r="PC29">
            <v>0</v>
          </cell>
          <cell r="PD29">
            <v>0</v>
          </cell>
          <cell r="PH29"/>
          <cell r="PI29"/>
          <cell r="PM29">
            <v>0</v>
          </cell>
          <cell r="PN29">
            <v>0</v>
          </cell>
          <cell r="PR29"/>
          <cell r="PS29"/>
          <cell r="QP29">
            <v>0</v>
          </cell>
          <cell r="QS29">
            <v>0</v>
          </cell>
          <cell r="RU29"/>
          <cell r="RV29"/>
          <cell r="RZ29"/>
          <cell r="SA29"/>
          <cell r="SE29">
            <v>0</v>
          </cell>
          <cell r="SF29">
            <v>0</v>
          </cell>
          <cell r="SJ29"/>
          <cell r="SK29"/>
          <cell r="SS29">
            <v>10000000</v>
          </cell>
          <cell r="ST29">
            <v>23915266.66</v>
          </cell>
          <cell r="SU29">
            <v>61496400.009999998</v>
          </cell>
          <cell r="SV29">
            <v>0</v>
          </cell>
          <cell r="SW29">
            <v>0</v>
          </cell>
          <cell r="SY29">
            <v>10000000</v>
          </cell>
          <cell r="SZ29">
            <v>23915266.66</v>
          </cell>
          <cell r="TA29">
            <v>61496400.009999998</v>
          </cell>
          <cell r="TB29"/>
          <cell r="TC29"/>
          <cell r="TD29">
            <v>0</v>
          </cell>
          <cell r="TG29">
            <v>0</v>
          </cell>
          <cell r="TK29">
            <v>0</v>
          </cell>
          <cell r="TL29">
            <v>0</v>
          </cell>
          <cell r="TM29">
            <v>0</v>
          </cell>
          <cell r="TN29">
            <v>0</v>
          </cell>
          <cell r="TR29"/>
          <cell r="TS29"/>
          <cell r="TT29"/>
          <cell r="TU29"/>
          <cell r="TV29"/>
          <cell r="TW29"/>
          <cell r="TY29">
            <v>0</v>
          </cell>
          <cell r="TZ29">
            <v>0</v>
          </cell>
          <cell r="UA29">
            <v>0</v>
          </cell>
          <cell r="UB29">
            <v>0</v>
          </cell>
          <cell r="UF29"/>
          <cell r="UG29"/>
          <cell r="UH29"/>
          <cell r="UI29"/>
          <cell r="UJ29"/>
          <cell r="UK29"/>
          <cell r="WD29">
            <v>5186575</v>
          </cell>
          <cell r="WE29">
            <v>5124569.8</v>
          </cell>
          <cell r="WF29">
            <v>0</v>
          </cell>
          <cell r="WG29"/>
          <cell r="WH29">
            <v>2354900</v>
          </cell>
          <cell r="WI29">
            <v>2234666.88</v>
          </cell>
          <cell r="WJ29">
            <v>3000</v>
          </cell>
          <cell r="WK29">
            <v>0</v>
          </cell>
          <cell r="WL29">
            <v>0</v>
          </cell>
          <cell r="WM29"/>
          <cell r="WN29">
            <v>0</v>
          </cell>
          <cell r="WO29"/>
          <cell r="WP29">
            <v>0</v>
          </cell>
          <cell r="WQ29"/>
          <cell r="WR29">
            <v>10015241.510000002</v>
          </cell>
          <cell r="WU29">
            <v>10015241.5</v>
          </cell>
          <cell r="WX29">
            <v>2543000</v>
          </cell>
          <cell r="XA29">
            <v>2543000</v>
          </cell>
          <cell r="XF29">
            <v>390600</v>
          </cell>
          <cell r="XI29">
            <v>378376.85</v>
          </cell>
          <cell r="XL29">
            <v>0</v>
          </cell>
          <cell r="XO29">
            <v>0</v>
          </cell>
          <cell r="XR29">
            <v>1352350.6500000001</v>
          </cell>
          <cell r="XU29">
            <v>1352350.62</v>
          </cell>
          <cell r="XX29">
            <v>21300720</v>
          </cell>
          <cell r="YA29">
            <v>21165279.73</v>
          </cell>
          <cell r="YD29">
            <v>0</v>
          </cell>
          <cell r="YF29">
            <v>0</v>
          </cell>
          <cell r="YH29">
            <v>0</v>
          </cell>
          <cell r="YJ29">
            <v>0</v>
          </cell>
          <cell r="YQ29">
            <v>0</v>
          </cell>
          <cell r="YR29">
            <v>1343545.2</v>
          </cell>
          <cell r="YS29">
            <v>5090967.7300000004</v>
          </cell>
          <cell r="YT29">
            <v>0</v>
          </cell>
          <cell r="YU29">
            <v>0</v>
          </cell>
          <cell r="YV29">
            <v>0</v>
          </cell>
          <cell r="YW29">
            <v>0</v>
          </cell>
          <cell r="YX29">
            <v>0</v>
          </cell>
          <cell r="YY29">
            <v>422847.6</v>
          </cell>
          <cell r="YZ29">
            <v>0</v>
          </cell>
          <cell r="ZA29">
            <v>9723173.0399999991</v>
          </cell>
          <cell r="ZC29"/>
          <cell r="ZD29">
            <v>1343545.2</v>
          </cell>
          <cell r="ZE29">
            <v>5090967.7300000004</v>
          </cell>
          <cell r="ZF29"/>
          <cell r="ZG29"/>
          <cell r="ZH29"/>
          <cell r="ZI29"/>
          <cell r="ZJ29"/>
          <cell r="ZK29">
            <v>422847.6</v>
          </cell>
          <cell r="ZL29"/>
          <cell r="ZM29">
            <v>9723173.0399999991</v>
          </cell>
          <cell r="ZO29">
            <v>0</v>
          </cell>
          <cell r="ZP29">
            <v>0</v>
          </cell>
          <cell r="ZQ29">
            <v>0</v>
          </cell>
          <cell r="ZR29">
            <v>6287035</v>
          </cell>
          <cell r="ZS29">
            <v>3972773.33</v>
          </cell>
          <cell r="ZU29">
            <v>0</v>
          </cell>
          <cell r="ZV29"/>
          <cell r="ZW29"/>
          <cell r="ZX29">
            <v>4830182.2699999996</v>
          </cell>
          <cell r="ZY29">
            <v>3848395.91</v>
          </cell>
        </row>
        <row r="30">
          <cell r="F30">
            <v>0</v>
          </cell>
          <cell r="G30"/>
          <cell r="H30">
            <v>35900030.420000002</v>
          </cell>
          <cell r="I30">
            <v>35900030.420000002</v>
          </cell>
          <cell r="N30">
            <v>64173762</v>
          </cell>
          <cell r="O30">
            <v>64173762</v>
          </cell>
          <cell r="P30">
            <v>69280956</v>
          </cell>
          <cell r="Q30">
            <v>69280956</v>
          </cell>
          <cell r="AI30">
            <v>1500000</v>
          </cell>
          <cell r="AJ30">
            <v>0</v>
          </cell>
          <cell r="AK30">
            <v>660000</v>
          </cell>
          <cell r="AM30">
            <v>1500000</v>
          </cell>
          <cell r="AN30">
            <v>0</v>
          </cell>
          <cell r="AO30">
            <v>660000</v>
          </cell>
          <cell r="AQ30">
            <v>607750</v>
          </cell>
          <cell r="AR30">
            <v>900000</v>
          </cell>
          <cell r="AT30">
            <v>607750</v>
          </cell>
          <cell r="AU30">
            <v>900000</v>
          </cell>
          <cell r="BC30">
            <v>35218682.310000002</v>
          </cell>
          <cell r="BE30">
            <v>0</v>
          </cell>
          <cell r="BG30">
            <v>19782126.75</v>
          </cell>
          <cell r="BI30"/>
          <cell r="BK30">
            <v>0</v>
          </cell>
          <cell r="BM30"/>
          <cell r="BW30">
            <v>0</v>
          </cell>
          <cell r="BX30">
            <v>0</v>
          </cell>
          <cell r="BZ30"/>
          <cell r="CA30"/>
          <cell r="CC30">
            <v>0</v>
          </cell>
          <cell r="CD30">
            <v>0</v>
          </cell>
          <cell r="CF30"/>
          <cell r="CG30"/>
          <cell r="CI30">
            <v>0</v>
          </cell>
          <cell r="CJ30">
            <v>0</v>
          </cell>
          <cell r="CK30">
            <v>0</v>
          </cell>
          <cell r="CL30">
            <v>0</v>
          </cell>
          <cell r="CM30">
            <v>0</v>
          </cell>
          <cell r="CN30">
            <v>0</v>
          </cell>
          <cell r="CP30"/>
          <cell r="CQ30"/>
          <cell r="CR30"/>
          <cell r="CS30"/>
          <cell r="CT30"/>
          <cell r="CU30"/>
          <cell r="CW30">
            <v>0</v>
          </cell>
          <cell r="CX30">
            <v>0</v>
          </cell>
          <cell r="CZ30"/>
          <cell r="DA30"/>
          <cell r="DG30">
            <v>1500000</v>
          </cell>
          <cell r="DH30">
            <v>2000000</v>
          </cell>
          <cell r="DJ30">
            <v>1500000</v>
          </cell>
          <cell r="DK30">
            <v>2000000</v>
          </cell>
          <cell r="DL30">
            <v>0</v>
          </cell>
          <cell r="DO30">
            <v>0</v>
          </cell>
          <cell r="DR30">
            <v>0</v>
          </cell>
          <cell r="DU30">
            <v>0</v>
          </cell>
          <cell r="DX30">
            <v>114282820.48</v>
          </cell>
          <cell r="EA30">
            <v>114282820.48</v>
          </cell>
          <cell r="ED30">
            <v>3123136.2399999998</v>
          </cell>
          <cell r="EG30">
            <v>3123136.2399999998</v>
          </cell>
          <cell r="EK30">
            <v>0</v>
          </cell>
          <cell r="EL30">
            <v>0</v>
          </cell>
          <cell r="EN30"/>
          <cell r="EO30"/>
          <cell r="EQ30">
            <v>0</v>
          </cell>
          <cell r="ER30">
            <v>0</v>
          </cell>
          <cell r="ET30"/>
          <cell r="EU30"/>
          <cell r="EW30">
            <v>0</v>
          </cell>
          <cell r="EX30">
            <v>0</v>
          </cell>
          <cell r="EZ30"/>
          <cell r="FA30"/>
          <cell r="FO30">
            <v>0</v>
          </cell>
          <cell r="FP30">
            <v>0</v>
          </cell>
          <cell r="FQ30">
            <v>0</v>
          </cell>
          <cell r="FS30"/>
          <cell r="FT30"/>
          <cell r="FU30"/>
          <cell r="FV30">
            <v>0</v>
          </cell>
          <cell r="FY30">
            <v>0</v>
          </cell>
          <cell r="GB30">
            <v>0</v>
          </cell>
          <cell r="GE30">
            <v>0</v>
          </cell>
          <cell r="GH30">
            <v>0</v>
          </cell>
          <cell r="GK30">
            <v>0</v>
          </cell>
          <cell r="GN30">
            <v>0</v>
          </cell>
          <cell r="GQ30">
            <v>0</v>
          </cell>
          <cell r="GX30">
            <v>0</v>
          </cell>
          <cell r="HA30">
            <v>0</v>
          </cell>
          <cell r="HD30">
            <v>0</v>
          </cell>
          <cell r="HG30">
            <v>0</v>
          </cell>
          <cell r="HJ30">
            <v>71615252.530000001</v>
          </cell>
          <cell r="HM30">
            <v>71615252.530000001</v>
          </cell>
          <cell r="IC30">
            <v>0</v>
          </cell>
          <cell r="ID30">
            <v>0</v>
          </cell>
          <cell r="IE30">
            <v>0</v>
          </cell>
          <cell r="IG30"/>
          <cell r="IH30"/>
          <cell r="II30"/>
          <cell r="IK30">
            <v>0</v>
          </cell>
          <cell r="IM30"/>
          <cell r="JH30">
            <v>0</v>
          </cell>
          <cell r="JK30">
            <v>0</v>
          </cell>
          <cell r="JN30">
            <v>0</v>
          </cell>
          <cell r="JQ30">
            <v>0</v>
          </cell>
          <cell r="KS30">
            <v>0</v>
          </cell>
          <cell r="KT30"/>
          <cell r="KU30">
            <v>0</v>
          </cell>
          <cell r="KW30"/>
          <cell r="KX30"/>
          <cell r="KY30"/>
          <cell r="LA30">
            <v>0</v>
          </cell>
          <cell r="LB30">
            <v>0</v>
          </cell>
          <cell r="LD30"/>
          <cell r="LE30"/>
          <cell r="LQ30">
            <v>0</v>
          </cell>
          <cell r="LR30">
            <v>0</v>
          </cell>
          <cell r="LT30"/>
          <cell r="LU30"/>
          <cell r="LW30">
            <v>0</v>
          </cell>
          <cell r="LX30">
            <v>0</v>
          </cell>
          <cell r="LZ30"/>
          <cell r="MA30"/>
          <cell r="MO30">
            <v>0</v>
          </cell>
          <cell r="MP30">
            <v>0</v>
          </cell>
          <cell r="MT30">
            <v>87208.93</v>
          </cell>
          <cell r="MU30">
            <v>235787.12</v>
          </cell>
          <cell r="MW30"/>
          <cell r="MX30"/>
          <cell r="NB30">
            <v>87208.93</v>
          </cell>
          <cell r="NC30">
            <v>235787.12</v>
          </cell>
          <cell r="NE30">
            <v>0</v>
          </cell>
          <cell r="NF30">
            <v>0</v>
          </cell>
          <cell r="NH30"/>
          <cell r="NI30"/>
          <cell r="NW30">
            <v>0</v>
          </cell>
          <cell r="NX30">
            <v>0</v>
          </cell>
          <cell r="NY30">
            <v>0</v>
          </cell>
          <cell r="OA30"/>
          <cell r="OB30"/>
          <cell r="OC30"/>
          <cell r="OE30">
            <v>1604822.03</v>
          </cell>
          <cell r="OF30">
            <v>25142211.760000002</v>
          </cell>
          <cell r="OG30">
            <v>15433079.77</v>
          </cell>
          <cell r="OI30">
            <v>1604822.03</v>
          </cell>
          <cell r="OJ30">
            <v>25142211.759999998</v>
          </cell>
          <cell r="OK30">
            <v>15433079.77</v>
          </cell>
          <cell r="PC30">
            <v>0</v>
          </cell>
          <cell r="PD30">
            <v>0</v>
          </cell>
          <cell r="PH30"/>
          <cell r="PI30"/>
          <cell r="PM30">
            <v>71721.73000000001</v>
          </cell>
          <cell r="PN30">
            <v>1123640.47</v>
          </cell>
          <cell r="PR30">
            <v>71721.73</v>
          </cell>
          <cell r="PS30">
            <v>1123640.47</v>
          </cell>
          <cell r="PT30">
            <v>0</v>
          </cell>
          <cell r="PU30">
            <v>0</v>
          </cell>
          <cell r="QP30">
            <v>0</v>
          </cell>
          <cell r="QS30">
            <v>0</v>
          </cell>
          <cell r="RU30"/>
          <cell r="RV30"/>
          <cell r="RZ30"/>
          <cell r="SA30"/>
          <cell r="SE30">
            <v>0</v>
          </cell>
          <cell r="SF30">
            <v>0</v>
          </cell>
          <cell r="SJ30"/>
          <cell r="SK30"/>
          <cell r="SS30">
            <v>39858379.240000002</v>
          </cell>
          <cell r="ST30">
            <v>38303961.110000014</v>
          </cell>
          <cell r="SU30">
            <v>98495900</v>
          </cell>
          <cell r="SV30">
            <v>0</v>
          </cell>
          <cell r="SW30">
            <v>0</v>
          </cell>
          <cell r="SY30">
            <v>39858379.240000002</v>
          </cell>
          <cell r="SZ30">
            <v>36470406.630000003</v>
          </cell>
          <cell r="TA30">
            <v>93781045.599999994</v>
          </cell>
          <cell r="TB30"/>
          <cell r="TC30"/>
          <cell r="TD30">
            <v>0</v>
          </cell>
          <cell r="TG30">
            <v>0</v>
          </cell>
          <cell r="TK30">
            <v>0</v>
          </cell>
          <cell r="TL30">
            <v>0</v>
          </cell>
          <cell r="TM30">
            <v>0</v>
          </cell>
          <cell r="TN30">
            <v>0</v>
          </cell>
          <cell r="TR30"/>
          <cell r="TS30"/>
          <cell r="TT30"/>
          <cell r="TU30"/>
          <cell r="TV30"/>
          <cell r="TW30"/>
          <cell r="TY30">
            <v>0</v>
          </cell>
          <cell r="TZ30">
            <v>0</v>
          </cell>
          <cell r="UA30">
            <v>0</v>
          </cell>
          <cell r="UB30">
            <v>0</v>
          </cell>
          <cell r="UF30"/>
          <cell r="UG30"/>
          <cell r="UH30"/>
          <cell r="UI30"/>
          <cell r="UJ30"/>
          <cell r="UK30"/>
          <cell r="WD30">
            <v>10522939</v>
          </cell>
          <cell r="WE30">
            <v>10287084</v>
          </cell>
          <cell r="WF30">
            <v>0</v>
          </cell>
          <cell r="WG30"/>
          <cell r="WH30">
            <v>3942000</v>
          </cell>
          <cell r="WI30">
            <v>3942000</v>
          </cell>
          <cell r="WJ30">
            <v>4000</v>
          </cell>
          <cell r="WK30">
            <v>4000</v>
          </cell>
          <cell r="WL30">
            <v>0</v>
          </cell>
          <cell r="WM30"/>
          <cell r="WN30">
            <v>0</v>
          </cell>
          <cell r="WO30"/>
          <cell r="WP30">
            <v>0</v>
          </cell>
          <cell r="WQ30"/>
          <cell r="WR30">
            <v>19106026.57</v>
          </cell>
          <cell r="WU30">
            <v>19106026.560000002</v>
          </cell>
          <cell r="WX30">
            <v>3821100</v>
          </cell>
          <cell r="XA30">
            <v>3821100</v>
          </cell>
          <cell r="XF30">
            <v>703080</v>
          </cell>
          <cell r="XI30">
            <v>703080</v>
          </cell>
          <cell r="XL30">
            <v>0</v>
          </cell>
          <cell r="XO30">
            <v>0</v>
          </cell>
          <cell r="XR30">
            <v>2434231.1800000002</v>
          </cell>
          <cell r="XU30">
            <v>2434230.94</v>
          </cell>
          <cell r="XX30">
            <v>29212750</v>
          </cell>
          <cell r="YA30">
            <v>29079952.23</v>
          </cell>
          <cell r="YD30">
            <v>0</v>
          </cell>
          <cell r="YF30">
            <v>0</v>
          </cell>
          <cell r="YH30">
            <v>54168284.709999993</v>
          </cell>
          <cell r="YJ30">
            <v>397184.27</v>
          </cell>
          <cell r="YQ30">
            <v>0</v>
          </cell>
          <cell r="YR30">
            <v>3187679.04</v>
          </cell>
          <cell r="YS30">
            <v>0</v>
          </cell>
          <cell r="YT30">
            <v>0</v>
          </cell>
          <cell r="YU30">
            <v>0</v>
          </cell>
          <cell r="YV30">
            <v>0</v>
          </cell>
          <cell r="YW30">
            <v>0</v>
          </cell>
          <cell r="YX30">
            <v>0</v>
          </cell>
          <cell r="YY30">
            <v>482636.48</v>
          </cell>
          <cell r="YZ30">
            <v>0</v>
          </cell>
          <cell r="ZA30">
            <v>10443980.460000001</v>
          </cell>
          <cell r="ZC30"/>
          <cell r="ZD30">
            <v>3187679.04</v>
          </cell>
          <cell r="ZE30"/>
          <cell r="ZF30"/>
          <cell r="ZG30"/>
          <cell r="ZH30"/>
          <cell r="ZI30"/>
          <cell r="ZJ30"/>
          <cell r="ZK30">
            <v>482636.48</v>
          </cell>
          <cell r="ZL30"/>
          <cell r="ZM30">
            <v>10443980.460000001</v>
          </cell>
          <cell r="ZO30">
            <v>1298769.2</v>
          </cell>
          <cell r="ZP30">
            <v>0</v>
          </cell>
          <cell r="ZQ30">
            <v>0</v>
          </cell>
          <cell r="ZR30">
            <v>2800000</v>
          </cell>
          <cell r="ZS30">
            <v>5544793.1299999999</v>
          </cell>
          <cell r="ZU30">
            <v>1298769.2</v>
          </cell>
          <cell r="ZV30"/>
          <cell r="ZW30"/>
          <cell r="ZX30">
            <v>2197328.48</v>
          </cell>
          <cell r="ZY30">
            <v>5544793.1299999999</v>
          </cell>
        </row>
        <row r="33">
          <cell r="F33">
            <v>0</v>
          </cell>
          <cell r="G33"/>
          <cell r="H33"/>
          <cell r="I33"/>
          <cell r="N33">
            <v>285176859</v>
          </cell>
          <cell r="O33">
            <v>285176859</v>
          </cell>
          <cell r="P33"/>
          <cell r="Q33"/>
          <cell r="AI33">
            <v>136363.63</v>
          </cell>
          <cell r="AJ33">
            <v>0</v>
          </cell>
          <cell r="AK33">
            <v>0</v>
          </cell>
          <cell r="AM33">
            <v>136363.63</v>
          </cell>
          <cell r="AN33">
            <v>0</v>
          </cell>
          <cell r="AO33">
            <v>0</v>
          </cell>
          <cell r="AQ33"/>
          <cell r="AR33"/>
          <cell r="AT33"/>
          <cell r="AU33"/>
          <cell r="BC33">
            <v>0</v>
          </cell>
          <cell r="BE33">
            <v>0</v>
          </cell>
          <cell r="BG33"/>
          <cell r="BI33"/>
          <cell r="BK33"/>
          <cell r="BM33"/>
          <cell r="BW33">
            <v>0</v>
          </cell>
          <cell r="BX33">
            <v>0</v>
          </cell>
          <cell r="BZ33"/>
          <cell r="CA33"/>
          <cell r="CC33">
            <v>0</v>
          </cell>
          <cell r="CD33">
            <v>0</v>
          </cell>
          <cell r="CF33"/>
          <cell r="CG33"/>
          <cell r="CI33">
            <v>0</v>
          </cell>
          <cell r="CJ33">
            <v>0</v>
          </cell>
          <cell r="CK33">
            <v>0</v>
          </cell>
          <cell r="CL33">
            <v>0</v>
          </cell>
          <cell r="CM33">
            <v>0</v>
          </cell>
          <cell r="CN33">
            <v>0</v>
          </cell>
          <cell r="CP33"/>
          <cell r="CQ33"/>
          <cell r="CR33"/>
          <cell r="CS33"/>
          <cell r="CT33"/>
          <cell r="CU33"/>
          <cell r="CW33"/>
          <cell r="CX33"/>
          <cell r="CZ33"/>
          <cell r="DA33"/>
          <cell r="DG33">
            <v>2020000</v>
          </cell>
          <cell r="DH33">
            <v>718347.5</v>
          </cell>
          <cell r="DJ33">
            <v>2020000</v>
          </cell>
          <cell r="DK33">
            <v>718347.5</v>
          </cell>
          <cell r="DL33">
            <v>0</v>
          </cell>
          <cell r="DO33">
            <v>0</v>
          </cell>
          <cell r="DR33">
            <v>0</v>
          </cell>
          <cell r="DU33">
            <v>0</v>
          </cell>
          <cell r="DX33">
            <v>0</v>
          </cell>
          <cell r="EA33">
            <v>0</v>
          </cell>
          <cell r="ED33">
            <v>0</v>
          </cell>
          <cell r="EG33">
            <v>0</v>
          </cell>
          <cell r="EK33">
            <v>0</v>
          </cell>
          <cell r="EL33">
            <v>0</v>
          </cell>
          <cell r="EN33"/>
          <cell r="EO33"/>
          <cell r="EQ33">
            <v>0</v>
          </cell>
          <cell r="ER33">
            <v>0</v>
          </cell>
          <cell r="ET33"/>
          <cell r="EU33"/>
          <cell r="EW33"/>
          <cell r="EX33"/>
          <cell r="EZ33"/>
          <cell r="FA33"/>
          <cell r="FO33">
            <v>11400828.779999999</v>
          </cell>
          <cell r="FP33">
            <v>3855312.7700000033</v>
          </cell>
          <cell r="FQ33">
            <v>60399900</v>
          </cell>
          <cell r="FS33">
            <v>11400828.779999999</v>
          </cell>
          <cell r="FT33">
            <v>3855312.7700000033</v>
          </cell>
          <cell r="FU33">
            <v>60399900</v>
          </cell>
          <cell r="FV33">
            <v>0</v>
          </cell>
          <cell r="FY33">
            <v>0</v>
          </cell>
          <cell r="GB33">
            <v>0</v>
          </cell>
          <cell r="GE33">
            <v>0</v>
          </cell>
          <cell r="GH33">
            <v>0</v>
          </cell>
          <cell r="GK33">
            <v>0</v>
          </cell>
          <cell r="GN33"/>
          <cell r="GQ33"/>
          <cell r="GX33">
            <v>0</v>
          </cell>
          <cell r="HA33">
            <v>0</v>
          </cell>
          <cell r="HD33">
            <v>65104747.469999999</v>
          </cell>
          <cell r="HG33">
            <v>65104747.469999999</v>
          </cell>
          <cell r="HJ33"/>
          <cell r="HM33"/>
          <cell r="IC33">
            <v>0</v>
          </cell>
          <cell r="ID33">
            <v>0</v>
          </cell>
          <cell r="IE33">
            <v>108003704.55</v>
          </cell>
          <cell r="IG33"/>
          <cell r="IH33"/>
          <cell r="II33">
            <v>108003704.55</v>
          </cell>
          <cell r="IK33"/>
          <cell r="IM33"/>
          <cell r="JH33">
            <v>0</v>
          </cell>
          <cell r="JK33">
            <v>0</v>
          </cell>
          <cell r="JN33">
            <v>3243835.62</v>
          </cell>
          <cell r="JQ33">
            <v>3243835.62</v>
          </cell>
          <cell r="KS33">
            <v>7985151.370000001</v>
          </cell>
          <cell r="KT33">
            <v>21589483.329999998</v>
          </cell>
          <cell r="KU33">
            <v>4095365.3</v>
          </cell>
          <cell r="KW33">
            <v>7985151.370000001</v>
          </cell>
          <cell r="KX33">
            <v>21589483.329999998</v>
          </cell>
          <cell r="KY33">
            <v>4095365.3</v>
          </cell>
          <cell r="LA33">
            <v>0</v>
          </cell>
          <cell r="LB33">
            <v>0</v>
          </cell>
          <cell r="LD33"/>
          <cell r="LE33"/>
          <cell r="LQ33">
            <v>0</v>
          </cell>
          <cell r="LR33">
            <v>0</v>
          </cell>
          <cell r="LT33"/>
          <cell r="LU33"/>
          <cell r="LW33"/>
          <cell r="LX33"/>
          <cell r="LZ33"/>
          <cell r="MA33"/>
          <cell r="MO33">
            <v>0</v>
          </cell>
          <cell r="MP33">
            <v>0</v>
          </cell>
          <cell r="MT33">
            <v>116072.18</v>
          </cell>
          <cell r="MU33">
            <v>313824.78999999998</v>
          </cell>
          <cell r="MW33"/>
          <cell r="MX33"/>
          <cell r="NB33">
            <v>116072.18</v>
          </cell>
          <cell r="NC33">
            <v>313824.78999999998</v>
          </cell>
          <cell r="NE33"/>
          <cell r="NF33"/>
          <cell r="NH33"/>
          <cell r="NI33"/>
          <cell r="NW33">
            <v>1639512.02</v>
          </cell>
          <cell r="NX33">
            <v>25685688.240000002</v>
          </cell>
          <cell r="NY33">
            <v>20000000</v>
          </cell>
          <cell r="OA33">
            <v>1639512.02</v>
          </cell>
          <cell r="OB33">
            <v>25685688.23</v>
          </cell>
          <cell r="OC33">
            <v>20000000</v>
          </cell>
          <cell r="OE33"/>
          <cell r="OF33"/>
          <cell r="OG33"/>
          <cell r="OI33"/>
          <cell r="OJ33"/>
          <cell r="OK33"/>
          <cell r="PC33"/>
          <cell r="PD33"/>
          <cell r="PH33"/>
          <cell r="PI33"/>
          <cell r="PM33"/>
          <cell r="PN33"/>
          <cell r="PR33"/>
          <cell r="PS33"/>
          <cell r="QP33">
            <v>0</v>
          </cell>
          <cell r="QS33">
            <v>0</v>
          </cell>
          <cell r="RU33">
            <v>0</v>
          </cell>
          <cell r="RV33">
            <v>0</v>
          </cell>
          <cell r="RW33"/>
          <cell r="RX33"/>
          <cell r="RZ33"/>
          <cell r="SA33"/>
          <cell r="SB33"/>
          <cell r="SC33"/>
          <cell r="SE33"/>
          <cell r="SF33"/>
          <cell r="SG33"/>
          <cell r="SH33"/>
          <cell r="SJ33"/>
          <cell r="SK33"/>
          <cell r="SL33"/>
          <cell r="SM33"/>
          <cell r="SS33">
            <v>141991129.56</v>
          </cell>
          <cell r="ST33">
            <v>0</v>
          </cell>
          <cell r="SU33">
            <v>0</v>
          </cell>
          <cell r="SV33">
            <v>0</v>
          </cell>
          <cell r="SW33">
            <v>0</v>
          </cell>
          <cell r="SY33"/>
          <cell r="SZ33"/>
          <cell r="TA33"/>
          <cell r="TB33"/>
          <cell r="TC33"/>
          <cell r="TD33">
            <v>0</v>
          </cell>
          <cell r="TG33">
            <v>0</v>
          </cell>
          <cell r="TK33">
            <v>0</v>
          </cell>
          <cell r="TL33">
            <v>0</v>
          </cell>
          <cell r="TM33">
            <v>0</v>
          </cell>
          <cell r="TN33">
            <v>0</v>
          </cell>
          <cell r="TO33">
            <v>0</v>
          </cell>
          <cell r="TP33">
            <v>0</v>
          </cell>
          <cell r="TR33"/>
          <cell r="TS33"/>
          <cell r="TT33"/>
          <cell r="TU33"/>
          <cell r="TV33"/>
          <cell r="TW33"/>
          <cell r="TY33"/>
          <cell r="TZ33"/>
          <cell r="UA33"/>
          <cell r="UB33"/>
          <cell r="UC33"/>
          <cell r="UD33"/>
          <cell r="UF33"/>
          <cell r="UG33"/>
          <cell r="UH33"/>
          <cell r="UI33"/>
          <cell r="UJ33"/>
          <cell r="UK33"/>
          <cell r="WD33">
            <v>31820675</v>
          </cell>
          <cell r="WE33">
            <v>31438979.300000001</v>
          </cell>
          <cell r="WF33"/>
          <cell r="WG33"/>
          <cell r="WH33"/>
          <cell r="WI33"/>
          <cell r="WJ33">
            <v>6000</v>
          </cell>
          <cell r="WK33">
            <v>6000</v>
          </cell>
          <cell r="WL33">
            <v>0</v>
          </cell>
          <cell r="WM33"/>
          <cell r="WN33">
            <v>0</v>
          </cell>
          <cell r="WO33"/>
          <cell r="WP33">
            <v>0</v>
          </cell>
          <cell r="WQ33"/>
          <cell r="WR33">
            <v>62941351.999999993</v>
          </cell>
          <cell r="WU33">
            <v>62941351.990000002</v>
          </cell>
          <cell r="WX33">
            <v>5040000</v>
          </cell>
          <cell r="XA33">
            <v>5040000</v>
          </cell>
          <cell r="XF33">
            <v>1093680</v>
          </cell>
          <cell r="XI33">
            <v>1044625.95</v>
          </cell>
          <cell r="XL33">
            <v>6050000</v>
          </cell>
          <cell r="XO33">
            <v>6050000</v>
          </cell>
          <cell r="XR33">
            <v>3245641.5599999996</v>
          </cell>
          <cell r="XU33">
            <v>3245641.55</v>
          </cell>
          <cell r="XX33">
            <v>63700670</v>
          </cell>
          <cell r="YA33">
            <v>63166711.539999999</v>
          </cell>
          <cell r="YD33">
            <v>115589464.83999999</v>
          </cell>
          <cell r="YF33">
            <v>83.82</v>
          </cell>
          <cell r="YH33">
            <v>0</v>
          </cell>
          <cell r="YJ33">
            <v>0</v>
          </cell>
          <cell r="YQ33">
            <v>90987296.040000007</v>
          </cell>
          <cell r="YR33">
            <v>6465061.1200000001</v>
          </cell>
          <cell r="YS33">
            <v>0</v>
          </cell>
          <cell r="YT33">
            <v>0</v>
          </cell>
          <cell r="YU33">
            <v>0</v>
          </cell>
          <cell r="YV33">
            <v>0</v>
          </cell>
          <cell r="YW33">
            <v>7659622.6699999999</v>
          </cell>
          <cell r="YX33">
            <v>3306420.45</v>
          </cell>
          <cell r="YY33">
            <v>1545661.5899999999</v>
          </cell>
          <cell r="YZ33">
            <v>0</v>
          </cell>
          <cell r="ZA33">
            <v>18494117.219999999</v>
          </cell>
          <cell r="ZC33">
            <v>90987296.040000007</v>
          </cell>
          <cell r="ZD33">
            <v>6465061.1200000001</v>
          </cell>
          <cell r="ZE33"/>
          <cell r="ZF33"/>
          <cell r="ZG33"/>
          <cell r="ZH33"/>
          <cell r="ZI33">
            <v>7659622.6699999999</v>
          </cell>
          <cell r="ZJ33">
            <v>3072552.62</v>
          </cell>
          <cell r="ZK33">
            <v>1545661.59</v>
          </cell>
          <cell r="ZL33"/>
          <cell r="ZM33">
            <v>18494117.219999999</v>
          </cell>
          <cell r="ZO33"/>
          <cell r="ZP33"/>
          <cell r="ZQ33"/>
          <cell r="ZR33"/>
          <cell r="ZS33"/>
          <cell r="ZU33"/>
          <cell r="ZV33"/>
          <cell r="ZW33"/>
          <cell r="ZX33"/>
          <cell r="ZY33"/>
        </row>
        <row r="34">
          <cell r="F34">
            <v>0</v>
          </cell>
          <cell r="G34"/>
          <cell r="H34"/>
          <cell r="I34"/>
          <cell r="N34">
            <v>1452546175</v>
          </cell>
          <cell r="O34">
            <v>1452546175</v>
          </cell>
          <cell r="P34"/>
          <cell r="Q34"/>
          <cell r="AI34">
            <v>0</v>
          </cell>
          <cell r="AJ34">
            <v>1200000</v>
          </cell>
          <cell r="AK34">
            <v>900000</v>
          </cell>
          <cell r="AM34"/>
          <cell r="AN34">
            <v>1200000</v>
          </cell>
          <cell r="AO34">
            <v>900000</v>
          </cell>
          <cell r="AQ34"/>
          <cell r="AR34"/>
          <cell r="AT34"/>
          <cell r="AU34"/>
          <cell r="BC34">
            <v>0</v>
          </cell>
          <cell r="BE34">
            <v>0</v>
          </cell>
          <cell r="BG34"/>
          <cell r="BI34"/>
          <cell r="BK34"/>
          <cell r="BM34"/>
          <cell r="BW34">
            <v>0</v>
          </cell>
          <cell r="BX34">
            <v>0</v>
          </cell>
          <cell r="BZ34"/>
          <cell r="CA34"/>
          <cell r="CC34">
            <v>0</v>
          </cell>
          <cell r="CD34">
            <v>0</v>
          </cell>
          <cell r="CF34"/>
          <cell r="CG34"/>
          <cell r="CI34">
            <v>0</v>
          </cell>
          <cell r="CJ34">
            <v>0</v>
          </cell>
          <cell r="CK34">
            <v>0</v>
          </cell>
          <cell r="CL34">
            <v>0</v>
          </cell>
          <cell r="CM34">
            <v>0</v>
          </cell>
          <cell r="CN34">
            <v>0</v>
          </cell>
          <cell r="CP34"/>
          <cell r="CQ34"/>
          <cell r="CR34"/>
          <cell r="CS34"/>
          <cell r="CT34"/>
          <cell r="CU34"/>
          <cell r="CW34"/>
          <cell r="CX34"/>
          <cell r="CZ34"/>
          <cell r="DA34"/>
          <cell r="DG34">
            <v>2700000</v>
          </cell>
          <cell r="DH34">
            <v>3393000</v>
          </cell>
          <cell r="DJ34">
            <v>2700000</v>
          </cell>
          <cell r="DK34">
            <v>3393000</v>
          </cell>
          <cell r="DL34">
            <v>0</v>
          </cell>
          <cell r="DO34">
            <v>0</v>
          </cell>
          <cell r="DR34">
            <v>0</v>
          </cell>
          <cell r="DU34">
            <v>0</v>
          </cell>
          <cell r="DX34">
            <v>0</v>
          </cell>
          <cell r="EA34">
            <v>0</v>
          </cell>
          <cell r="ED34">
            <v>0</v>
          </cell>
          <cell r="EG34">
            <v>0</v>
          </cell>
          <cell r="EK34">
            <v>5008278.0799999982</v>
          </cell>
          <cell r="EL34">
            <v>13540900</v>
          </cell>
          <cell r="EN34">
            <v>5008278.08</v>
          </cell>
          <cell r="EO34">
            <v>13540900</v>
          </cell>
          <cell r="EQ34">
            <v>0</v>
          </cell>
          <cell r="ER34">
            <v>0</v>
          </cell>
          <cell r="ET34"/>
          <cell r="EU34"/>
          <cell r="EW34"/>
          <cell r="EX34"/>
          <cell r="EZ34"/>
          <cell r="FA34"/>
          <cell r="FO34">
            <v>84390851.219999999</v>
          </cell>
          <cell r="FP34">
            <v>3742368.6999999979</v>
          </cell>
          <cell r="FQ34">
            <v>58630442.93</v>
          </cell>
          <cell r="FS34">
            <v>84390851.219999999</v>
          </cell>
          <cell r="FT34">
            <v>3742368.6999999979</v>
          </cell>
          <cell r="FU34">
            <v>58630442.93</v>
          </cell>
          <cell r="FV34">
            <v>0</v>
          </cell>
          <cell r="FY34">
            <v>0</v>
          </cell>
          <cell r="GB34">
            <v>41173151</v>
          </cell>
          <cell r="GE34">
            <v>41173151</v>
          </cell>
          <cell r="GH34">
            <v>0</v>
          </cell>
          <cell r="GK34">
            <v>0</v>
          </cell>
          <cell r="GN34"/>
          <cell r="GQ34"/>
          <cell r="GX34">
            <v>759446537.65999997</v>
          </cell>
          <cell r="HA34">
            <v>759446537.65999997</v>
          </cell>
          <cell r="HD34">
            <v>0</v>
          </cell>
          <cell r="HG34">
            <v>0</v>
          </cell>
          <cell r="HJ34"/>
          <cell r="HM34"/>
          <cell r="IC34">
            <v>809172.3200000003</v>
          </cell>
          <cell r="ID34">
            <v>12677033.060000001</v>
          </cell>
          <cell r="IE34">
            <v>544837032</v>
          </cell>
          <cell r="IG34">
            <v>809172.3200000003</v>
          </cell>
          <cell r="IH34">
            <v>12677033.060000001</v>
          </cell>
          <cell r="II34">
            <v>537438547.72000003</v>
          </cell>
          <cell r="IK34"/>
          <cell r="IM34"/>
          <cell r="JH34">
            <v>8000000</v>
          </cell>
          <cell r="JK34">
            <v>8000000</v>
          </cell>
          <cell r="JN34">
            <v>0</v>
          </cell>
          <cell r="JQ34">
            <v>0</v>
          </cell>
          <cell r="KS34">
            <v>15970302.740000002</v>
          </cell>
          <cell r="KT34">
            <v>43178966.659999996</v>
          </cell>
          <cell r="KU34">
            <v>9250730.5999999996</v>
          </cell>
          <cell r="KW34">
            <v>15970302.740000002</v>
          </cell>
          <cell r="KX34">
            <v>43178966.659999996</v>
          </cell>
          <cell r="KY34">
            <v>9250730.5999999996</v>
          </cell>
          <cell r="LA34">
            <v>0</v>
          </cell>
          <cell r="LB34">
            <v>0</v>
          </cell>
          <cell r="LD34"/>
          <cell r="LE34"/>
          <cell r="LQ34">
            <v>893617.01999999955</v>
          </cell>
          <cell r="LR34">
            <v>14000000</v>
          </cell>
          <cell r="LT34">
            <v>893617.01999999955</v>
          </cell>
          <cell r="LU34">
            <v>14000000</v>
          </cell>
          <cell r="LW34"/>
          <cell r="LX34"/>
          <cell r="LZ34"/>
          <cell r="MA34"/>
          <cell r="MO34">
            <v>1228543.3299999982</v>
          </cell>
          <cell r="MP34">
            <v>19247166.670000002</v>
          </cell>
          <cell r="MT34">
            <v>248893.59999999998</v>
          </cell>
          <cell r="MU34">
            <v>672934.6</v>
          </cell>
          <cell r="MW34">
            <v>1228543.3299999982</v>
          </cell>
          <cell r="MX34">
            <v>19247166.670000002</v>
          </cell>
          <cell r="NB34">
            <v>248893.59999999998</v>
          </cell>
          <cell r="NC34">
            <v>672934.6</v>
          </cell>
          <cell r="NE34"/>
          <cell r="NF34"/>
          <cell r="NH34"/>
          <cell r="NI34"/>
          <cell r="NW34">
            <v>8815046.8100000024</v>
          </cell>
          <cell r="NX34">
            <v>138102400</v>
          </cell>
          <cell r="NY34">
            <v>145000000</v>
          </cell>
          <cell r="OA34">
            <v>8815046.8100000005</v>
          </cell>
          <cell r="OB34">
            <v>138102400</v>
          </cell>
          <cell r="OC34">
            <v>144607910.02000001</v>
          </cell>
          <cell r="OE34"/>
          <cell r="OF34"/>
          <cell r="OG34"/>
          <cell r="OI34"/>
          <cell r="OJ34"/>
          <cell r="OK34"/>
          <cell r="PC34"/>
          <cell r="PD34"/>
          <cell r="PH34"/>
          <cell r="PI34"/>
          <cell r="PM34"/>
          <cell r="PN34"/>
          <cell r="PR34"/>
          <cell r="PS34"/>
          <cell r="QP34">
            <v>19002446.809999999</v>
          </cell>
          <cell r="QS34">
            <v>19002446.809999999</v>
          </cell>
          <cell r="RU34">
            <v>0</v>
          </cell>
          <cell r="RV34">
            <v>0</v>
          </cell>
          <cell r="RW34"/>
          <cell r="RX34"/>
          <cell r="RZ34"/>
          <cell r="SA34"/>
          <cell r="SB34"/>
          <cell r="SC34"/>
          <cell r="SE34"/>
          <cell r="SF34"/>
          <cell r="SG34"/>
          <cell r="SH34"/>
          <cell r="SJ34"/>
          <cell r="SK34"/>
          <cell r="SL34"/>
          <cell r="SM34"/>
          <cell r="SS34">
            <v>271277544</v>
          </cell>
          <cell r="ST34">
            <v>114913477.77999999</v>
          </cell>
          <cell r="SU34">
            <v>295491800</v>
          </cell>
          <cell r="SV34">
            <v>38110294.450000003</v>
          </cell>
          <cell r="SW34">
            <v>97997900</v>
          </cell>
          <cell r="SY34">
            <v>271277544</v>
          </cell>
          <cell r="SZ34">
            <v>114804145.62</v>
          </cell>
          <cell r="TA34">
            <v>295210660.20999998</v>
          </cell>
          <cell r="TB34">
            <v>38049396.219999999</v>
          </cell>
          <cell r="TC34">
            <v>97841304.590000004</v>
          </cell>
          <cell r="TD34">
            <v>0</v>
          </cell>
          <cell r="TG34">
            <v>0</v>
          </cell>
          <cell r="TK34">
            <v>0</v>
          </cell>
          <cell r="TL34">
            <v>0</v>
          </cell>
          <cell r="TM34">
            <v>0</v>
          </cell>
          <cell r="TN34">
            <v>0</v>
          </cell>
          <cell r="TO34">
            <v>0</v>
          </cell>
          <cell r="TP34">
            <v>0</v>
          </cell>
          <cell r="TR34"/>
          <cell r="TS34"/>
          <cell r="TT34"/>
          <cell r="TU34"/>
          <cell r="TV34"/>
          <cell r="TW34"/>
          <cell r="TY34"/>
          <cell r="TZ34"/>
          <cell r="UA34"/>
          <cell r="UB34"/>
          <cell r="UC34"/>
          <cell r="UD34"/>
          <cell r="UF34"/>
          <cell r="UG34"/>
          <cell r="UH34"/>
          <cell r="UI34"/>
          <cell r="UJ34"/>
          <cell r="UK34"/>
          <cell r="WD34">
            <v>119343028</v>
          </cell>
          <cell r="WE34">
            <v>119343028</v>
          </cell>
          <cell r="WF34"/>
          <cell r="WG34"/>
          <cell r="WH34"/>
          <cell r="WI34"/>
          <cell r="WJ34">
            <v>41300</v>
          </cell>
          <cell r="WK34">
            <v>41300</v>
          </cell>
          <cell r="WL34">
            <v>3250300</v>
          </cell>
          <cell r="WM34">
            <v>3250224</v>
          </cell>
          <cell r="WN34">
            <v>1812568</v>
          </cell>
          <cell r="WO34">
            <v>1812568</v>
          </cell>
          <cell r="WP34">
            <v>6047200</v>
          </cell>
          <cell r="WQ34">
            <v>6047200</v>
          </cell>
          <cell r="WR34">
            <v>375472747.30000001</v>
          </cell>
          <cell r="WU34">
            <v>375472747.25999999</v>
          </cell>
          <cell r="WX34">
            <v>0</v>
          </cell>
          <cell r="XA34">
            <v>0</v>
          </cell>
          <cell r="XF34">
            <v>5103840</v>
          </cell>
          <cell r="XI34">
            <v>4858971.74</v>
          </cell>
          <cell r="XL34">
            <v>24900000</v>
          </cell>
          <cell r="XO34">
            <v>24900000</v>
          </cell>
          <cell r="XR34">
            <v>17400245.07</v>
          </cell>
          <cell r="XU34">
            <v>17400244.789999999</v>
          </cell>
          <cell r="XX34">
            <v>182499383</v>
          </cell>
          <cell r="YA34">
            <v>182065128.88</v>
          </cell>
          <cell r="YD34">
            <v>0</v>
          </cell>
          <cell r="YF34">
            <v>0</v>
          </cell>
          <cell r="YH34">
            <v>0</v>
          </cell>
          <cell r="YJ34">
            <v>0</v>
          </cell>
          <cell r="YQ34">
            <v>0</v>
          </cell>
          <cell r="YR34">
            <v>32040971.57</v>
          </cell>
          <cell r="YS34">
            <v>0</v>
          </cell>
          <cell r="YT34">
            <v>0</v>
          </cell>
          <cell r="YU34">
            <v>508026179.36999995</v>
          </cell>
          <cell r="YV34">
            <v>0</v>
          </cell>
          <cell r="YW34">
            <v>3076083.65</v>
          </cell>
          <cell r="YX34">
            <v>0</v>
          </cell>
          <cell r="YY34">
            <v>2664104.9300000002</v>
          </cell>
          <cell r="YZ34">
            <v>0</v>
          </cell>
          <cell r="ZA34">
            <v>23762801.229999997</v>
          </cell>
          <cell r="ZC34"/>
          <cell r="ZD34">
            <v>32040971.57</v>
          </cell>
          <cell r="ZE34"/>
          <cell r="ZF34"/>
          <cell r="ZG34">
            <v>508026179.37</v>
          </cell>
          <cell r="ZH34"/>
          <cell r="ZI34">
            <v>3076083.65</v>
          </cell>
          <cell r="ZJ34"/>
          <cell r="ZK34">
            <v>2664104.9300000002</v>
          </cell>
          <cell r="ZL34"/>
          <cell r="ZM34">
            <v>23762801.229999997</v>
          </cell>
          <cell r="ZO34"/>
          <cell r="ZP34"/>
          <cell r="ZQ34"/>
          <cell r="ZR34"/>
          <cell r="ZS34"/>
          <cell r="ZU34"/>
          <cell r="ZV34"/>
          <cell r="ZW34"/>
          <cell r="ZX34"/>
          <cell r="ZY34"/>
        </row>
      </sheetData>
      <sheetData sheetId="1">
        <row r="8">
          <cell r="D8">
            <v>196603.59</v>
          </cell>
          <cell r="E8">
            <v>196603.59</v>
          </cell>
          <cell r="F8">
            <v>0</v>
          </cell>
          <cell r="G8"/>
          <cell r="H8">
            <v>0</v>
          </cell>
          <cell r="I8"/>
          <cell r="J8">
            <v>0</v>
          </cell>
          <cell r="K8"/>
          <cell r="L8">
            <v>0</v>
          </cell>
          <cell r="M8"/>
          <cell r="N8">
            <v>0</v>
          </cell>
          <cell r="O8"/>
          <cell r="P8">
            <v>84496.11</v>
          </cell>
          <cell r="Q8">
            <v>84496.11</v>
          </cell>
          <cell r="R8">
            <v>0</v>
          </cell>
          <cell r="S8">
            <v>0</v>
          </cell>
          <cell r="T8">
            <v>0</v>
          </cell>
          <cell r="U8"/>
          <cell r="X8">
            <v>0</v>
          </cell>
          <cell r="Y8"/>
          <cell r="Z8">
            <v>0</v>
          </cell>
          <cell r="AA8"/>
          <cell r="AB8">
            <v>0</v>
          </cell>
          <cell r="AC8"/>
          <cell r="AD8">
            <v>22529498.699999999</v>
          </cell>
          <cell r="AE8">
            <v>22529498.620000001</v>
          </cell>
          <cell r="AF8">
            <v>0</v>
          </cell>
          <cell r="AG8"/>
          <cell r="AH8">
            <v>20490321.789999999</v>
          </cell>
          <cell r="AI8">
            <v>20427585.489999998</v>
          </cell>
          <cell r="AJ8">
            <v>0</v>
          </cell>
          <cell r="AK8"/>
          <cell r="AN8">
            <v>0</v>
          </cell>
          <cell r="AO8"/>
          <cell r="AP8">
            <v>4370914.1100000003</v>
          </cell>
          <cell r="AQ8">
            <v>4359602.32</v>
          </cell>
          <cell r="AR8">
            <v>0</v>
          </cell>
          <cell r="AS8"/>
          <cell r="AT8">
            <v>0</v>
          </cell>
          <cell r="AU8"/>
          <cell r="AV8">
            <v>1619999.11</v>
          </cell>
          <cell r="AW8">
            <v>1619999.11</v>
          </cell>
          <cell r="AX8">
            <v>0</v>
          </cell>
          <cell r="AY8"/>
          <cell r="AZ8">
            <v>595296.52</v>
          </cell>
          <cell r="BA8">
            <v>595296.52</v>
          </cell>
          <cell r="BB8">
            <v>226155.87</v>
          </cell>
          <cell r="BC8">
            <v>226155.87</v>
          </cell>
          <cell r="BD8">
            <v>663078.11</v>
          </cell>
          <cell r="BE8">
            <v>585492.44999999995</v>
          </cell>
          <cell r="BF8">
            <v>0</v>
          </cell>
          <cell r="BG8"/>
          <cell r="BH8">
            <v>0</v>
          </cell>
          <cell r="BI8"/>
          <cell r="BJ8">
            <v>0</v>
          </cell>
          <cell r="BK8"/>
          <cell r="BL8">
            <v>0</v>
          </cell>
          <cell r="BM8"/>
        </row>
        <row r="9">
          <cell r="D9">
            <v>237500</v>
          </cell>
          <cell r="E9">
            <v>237500</v>
          </cell>
          <cell r="F9">
            <v>0</v>
          </cell>
          <cell r="G9"/>
          <cell r="H9">
            <v>0</v>
          </cell>
          <cell r="I9"/>
          <cell r="J9">
            <v>0</v>
          </cell>
          <cell r="K9"/>
          <cell r="L9">
            <v>0</v>
          </cell>
          <cell r="M9"/>
          <cell r="N9">
            <v>0</v>
          </cell>
          <cell r="O9"/>
          <cell r="P9">
            <v>147236.76999999999</v>
          </cell>
          <cell r="Q9">
            <v>125352.5</v>
          </cell>
          <cell r="R9">
            <v>0</v>
          </cell>
          <cell r="S9">
            <v>0</v>
          </cell>
          <cell r="T9">
            <v>0</v>
          </cell>
          <cell r="U9"/>
          <cell r="X9">
            <v>0</v>
          </cell>
          <cell r="Y9"/>
          <cell r="Z9">
            <v>0</v>
          </cell>
          <cell r="AA9"/>
          <cell r="AB9">
            <v>0</v>
          </cell>
          <cell r="AC9"/>
          <cell r="AD9">
            <v>39492624.759999998</v>
          </cell>
          <cell r="AE9">
            <v>39492624.759999998</v>
          </cell>
          <cell r="AF9">
            <v>0</v>
          </cell>
          <cell r="AG9"/>
          <cell r="AH9">
            <v>41075771.550000004</v>
          </cell>
          <cell r="AI9">
            <v>41075771.550000004</v>
          </cell>
          <cell r="AJ9">
            <v>0</v>
          </cell>
          <cell r="AK9"/>
          <cell r="AN9">
            <v>0</v>
          </cell>
          <cell r="AO9"/>
          <cell r="AP9">
            <v>34924678</v>
          </cell>
          <cell r="AQ9">
            <v>34922758.449999996</v>
          </cell>
          <cell r="AR9">
            <v>0</v>
          </cell>
          <cell r="AS9"/>
          <cell r="AT9">
            <v>0</v>
          </cell>
          <cell r="AU9"/>
          <cell r="AV9">
            <v>959999.95</v>
          </cell>
          <cell r="AW9">
            <v>959999.95</v>
          </cell>
          <cell r="AX9">
            <v>0</v>
          </cell>
          <cell r="AY9"/>
          <cell r="AZ9">
            <v>310000</v>
          </cell>
          <cell r="BA9">
            <v>310000</v>
          </cell>
          <cell r="BB9">
            <v>401251.36</v>
          </cell>
          <cell r="BC9">
            <v>401251.36</v>
          </cell>
          <cell r="BD9">
            <v>456137.64</v>
          </cell>
          <cell r="BE9">
            <v>456137.64</v>
          </cell>
          <cell r="BF9">
            <v>0</v>
          </cell>
          <cell r="BG9"/>
          <cell r="BH9">
            <v>1100000</v>
          </cell>
          <cell r="BI9">
            <v>1100000</v>
          </cell>
          <cell r="BJ9">
            <v>0</v>
          </cell>
          <cell r="BK9"/>
          <cell r="BL9">
            <v>124144.69</v>
          </cell>
          <cell r="BM9">
            <v>124144.69</v>
          </cell>
        </row>
        <row r="10">
          <cell r="D10">
            <v>237500</v>
          </cell>
          <cell r="E10">
            <v>237500</v>
          </cell>
          <cell r="F10">
            <v>0</v>
          </cell>
          <cell r="G10"/>
          <cell r="H10">
            <v>11992800</v>
          </cell>
          <cell r="I10">
            <v>11992800</v>
          </cell>
          <cell r="J10">
            <v>0</v>
          </cell>
          <cell r="K10"/>
          <cell r="L10">
            <v>4750000</v>
          </cell>
          <cell r="M10">
            <v>4750000</v>
          </cell>
          <cell r="N10">
            <v>0</v>
          </cell>
          <cell r="O10"/>
          <cell r="P10">
            <v>202859.55</v>
          </cell>
          <cell r="Q10">
            <v>202859.55</v>
          </cell>
          <cell r="R10">
            <v>55401.66</v>
          </cell>
          <cell r="S10">
            <v>55401.66</v>
          </cell>
          <cell r="T10">
            <v>0</v>
          </cell>
          <cell r="U10"/>
          <cell r="X10">
            <v>0</v>
          </cell>
          <cell r="Y10"/>
          <cell r="Z10">
            <v>0</v>
          </cell>
          <cell r="AA10"/>
          <cell r="AB10">
            <v>0</v>
          </cell>
          <cell r="AC10"/>
          <cell r="AD10">
            <v>37859128.799999997</v>
          </cell>
          <cell r="AE10">
            <v>37859128.799999997</v>
          </cell>
          <cell r="AF10">
            <v>0</v>
          </cell>
          <cell r="AG10"/>
          <cell r="AH10">
            <v>20174092.140000001</v>
          </cell>
          <cell r="AI10">
            <v>20174092.140000001</v>
          </cell>
          <cell r="AJ10">
            <v>0</v>
          </cell>
          <cell r="AK10"/>
          <cell r="AN10">
            <v>0</v>
          </cell>
          <cell r="AO10"/>
          <cell r="AP10">
            <v>0</v>
          </cell>
          <cell r="AQ10">
            <v>0</v>
          </cell>
          <cell r="AR10">
            <v>0</v>
          </cell>
          <cell r="AS10"/>
          <cell r="AT10">
            <v>0</v>
          </cell>
          <cell r="AU10"/>
          <cell r="AV10">
            <v>1538461.5</v>
          </cell>
          <cell r="AW10">
            <v>1538461.5</v>
          </cell>
          <cell r="AX10">
            <v>0</v>
          </cell>
          <cell r="AY10"/>
          <cell r="AZ10">
            <v>387747.23</v>
          </cell>
          <cell r="BA10">
            <v>387747.23</v>
          </cell>
          <cell r="BB10">
            <v>358559.36</v>
          </cell>
          <cell r="BC10">
            <v>358559.36</v>
          </cell>
          <cell r="BD10">
            <v>303277.08</v>
          </cell>
          <cell r="BE10">
            <v>303277.08</v>
          </cell>
          <cell r="BF10">
            <v>0</v>
          </cell>
          <cell r="BG10"/>
          <cell r="BH10">
            <v>1900000</v>
          </cell>
          <cell r="BI10">
            <v>1890500</v>
          </cell>
          <cell r="BJ10">
            <v>0</v>
          </cell>
          <cell r="BK10"/>
          <cell r="BL10">
            <v>0</v>
          </cell>
          <cell r="BM10"/>
        </row>
        <row r="11">
          <cell r="D11">
            <v>240000</v>
          </cell>
          <cell r="E11">
            <v>240000</v>
          </cell>
          <cell r="F11">
            <v>0</v>
          </cell>
          <cell r="G11"/>
          <cell r="H11">
            <v>0</v>
          </cell>
          <cell r="I11"/>
          <cell r="J11">
            <v>0</v>
          </cell>
          <cell r="K11"/>
          <cell r="L11">
            <v>4550000</v>
          </cell>
          <cell r="M11">
            <v>4522823.43</v>
          </cell>
          <cell r="N11">
            <v>0</v>
          </cell>
          <cell r="O11"/>
          <cell r="P11">
            <v>219942.46</v>
          </cell>
          <cell r="Q11">
            <v>160452.9</v>
          </cell>
          <cell r="R11">
            <v>33241</v>
          </cell>
          <cell r="S11">
            <v>33241</v>
          </cell>
          <cell r="T11">
            <v>0</v>
          </cell>
          <cell r="U11"/>
          <cell r="X11">
            <v>0</v>
          </cell>
          <cell r="Y11"/>
          <cell r="Z11">
            <v>0</v>
          </cell>
          <cell r="AA11"/>
          <cell r="AB11">
            <v>19493980</v>
          </cell>
          <cell r="AC11">
            <v>15903000</v>
          </cell>
          <cell r="AD11">
            <v>84483348.959999993</v>
          </cell>
          <cell r="AE11">
            <v>84483348.939999998</v>
          </cell>
          <cell r="AF11">
            <v>0</v>
          </cell>
          <cell r="AG11"/>
          <cell r="AH11">
            <v>63347200.469999999</v>
          </cell>
          <cell r="AI11">
            <v>63347200.469999999</v>
          </cell>
          <cell r="AJ11">
            <v>0</v>
          </cell>
          <cell r="AK11"/>
          <cell r="AN11">
            <v>0</v>
          </cell>
          <cell r="AO11"/>
          <cell r="AP11">
            <v>17422276.719999999</v>
          </cell>
          <cell r="AQ11">
            <v>15834496.68</v>
          </cell>
          <cell r="AR11">
            <v>0</v>
          </cell>
          <cell r="AS11"/>
          <cell r="AT11">
            <v>0</v>
          </cell>
          <cell r="AU11"/>
          <cell r="AV11">
            <v>2799118.62</v>
          </cell>
          <cell r="AW11">
            <v>2799118.62</v>
          </cell>
          <cell r="AX11">
            <v>0</v>
          </cell>
          <cell r="AY11"/>
          <cell r="AZ11">
            <v>392692.25</v>
          </cell>
          <cell r="BA11">
            <v>392692.25</v>
          </cell>
          <cell r="BB11">
            <v>2432791.9300000002</v>
          </cell>
          <cell r="BC11">
            <v>2432791.9300000002</v>
          </cell>
          <cell r="BD11">
            <v>723142.46</v>
          </cell>
          <cell r="BE11">
            <v>654720.69999999995</v>
          </cell>
          <cell r="BF11">
            <v>0</v>
          </cell>
          <cell r="BG11"/>
          <cell r="BH11">
            <v>0</v>
          </cell>
          <cell r="BI11"/>
          <cell r="BJ11">
            <v>0</v>
          </cell>
          <cell r="BK11"/>
          <cell r="BL11">
            <v>0</v>
          </cell>
          <cell r="BM11"/>
        </row>
        <row r="12">
          <cell r="D12">
            <v>240000</v>
          </cell>
          <cell r="E12">
            <v>240000</v>
          </cell>
          <cell r="F12">
            <v>0</v>
          </cell>
          <cell r="G12"/>
          <cell r="H12">
            <v>0</v>
          </cell>
          <cell r="I12"/>
          <cell r="J12">
            <v>0</v>
          </cell>
          <cell r="K12"/>
          <cell r="L12">
            <v>0</v>
          </cell>
          <cell r="M12"/>
          <cell r="N12">
            <v>0</v>
          </cell>
          <cell r="O12"/>
          <cell r="P12">
            <v>65438.559999999998</v>
          </cell>
          <cell r="Q12">
            <v>65438.559999999998</v>
          </cell>
          <cell r="R12">
            <v>16620.5</v>
          </cell>
          <cell r="S12">
            <v>16620.5</v>
          </cell>
          <cell r="T12">
            <v>0</v>
          </cell>
          <cell r="U12"/>
          <cell r="X12">
            <v>0</v>
          </cell>
          <cell r="Y12"/>
          <cell r="Z12">
            <v>0</v>
          </cell>
          <cell r="AA12"/>
          <cell r="AB12">
            <v>0</v>
          </cell>
          <cell r="AC12"/>
          <cell r="AD12">
            <v>53176615.130000003</v>
          </cell>
          <cell r="AE12">
            <v>53176615.130000003</v>
          </cell>
          <cell r="AF12">
            <v>0</v>
          </cell>
          <cell r="AG12"/>
          <cell r="AH12">
            <v>37059479.920000002</v>
          </cell>
          <cell r="AI12">
            <v>37059479.920000002</v>
          </cell>
          <cell r="AJ12">
            <v>0</v>
          </cell>
          <cell r="AK12"/>
          <cell r="AN12">
            <v>0</v>
          </cell>
          <cell r="AO12"/>
          <cell r="AP12">
            <v>6102543.4299999997</v>
          </cell>
          <cell r="AQ12">
            <v>5529167.9100000001</v>
          </cell>
          <cell r="AR12">
            <v>0</v>
          </cell>
          <cell r="AS12"/>
          <cell r="AT12">
            <v>0</v>
          </cell>
          <cell r="AU12"/>
          <cell r="AV12">
            <v>765859.11</v>
          </cell>
          <cell r="AW12">
            <v>765859.11</v>
          </cell>
          <cell r="AX12">
            <v>1413600</v>
          </cell>
          <cell r="AY12">
            <v>1413600</v>
          </cell>
          <cell r="AZ12">
            <v>555359.79</v>
          </cell>
          <cell r="BA12">
            <v>555359.79</v>
          </cell>
          <cell r="BB12">
            <v>967481.65</v>
          </cell>
          <cell r="BC12">
            <v>967481.15</v>
          </cell>
          <cell r="BD12">
            <v>611734.53</v>
          </cell>
          <cell r="BE12">
            <v>611734.53</v>
          </cell>
          <cell r="BF12">
            <v>0</v>
          </cell>
          <cell r="BG12"/>
          <cell r="BH12">
            <v>900000</v>
          </cell>
          <cell r="BI12">
            <v>900000</v>
          </cell>
          <cell r="BJ12">
            <v>0</v>
          </cell>
          <cell r="BK12"/>
          <cell r="BL12">
            <v>0</v>
          </cell>
          <cell r="BM12"/>
        </row>
        <row r="13">
          <cell r="D13">
            <v>212002.51</v>
          </cell>
          <cell r="E13">
            <v>212002.51</v>
          </cell>
          <cell r="F13">
            <v>0</v>
          </cell>
          <cell r="G13"/>
          <cell r="H13">
            <v>0</v>
          </cell>
          <cell r="I13"/>
          <cell r="J13">
            <v>0</v>
          </cell>
          <cell r="K13"/>
          <cell r="L13">
            <v>4800000</v>
          </cell>
          <cell r="M13">
            <v>4414400</v>
          </cell>
          <cell r="N13">
            <v>519392.22</v>
          </cell>
          <cell r="O13">
            <v>519392.22</v>
          </cell>
          <cell r="P13">
            <v>230619.28</v>
          </cell>
          <cell r="Q13">
            <v>230619.28</v>
          </cell>
          <cell r="R13">
            <v>44321.33</v>
          </cell>
          <cell r="S13">
            <v>44321.33</v>
          </cell>
          <cell r="T13">
            <v>0</v>
          </cell>
          <cell r="U13"/>
          <cell r="X13">
            <v>0</v>
          </cell>
          <cell r="Y13"/>
          <cell r="Z13">
            <v>0</v>
          </cell>
          <cell r="AA13"/>
          <cell r="AB13">
            <v>0</v>
          </cell>
          <cell r="AC13"/>
          <cell r="AD13">
            <v>11160000</v>
          </cell>
          <cell r="AE13">
            <v>11160000</v>
          </cell>
          <cell r="AF13">
            <v>0</v>
          </cell>
          <cell r="AG13"/>
          <cell r="AH13">
            <v>22116327.09</v>
          </cell>
          <cell r="AI13">
            <v>22116327.09</v>
          </cell>
          <cell r="AJ13">
            <v>0</v>
          </cell>
          <cell r="AK13"/>
          <cell r="AN13">
            <v>0</v>
          </cell>
          <cell r="AO13"/>
          <cell r="AP13">
            <v>0</v>
          </cell>
          <cell r="AQ13">
            <v>0</v>
          </cell>
          <cell r="AR13">
            <v>0</v>
          </cell>
          <cell r="AS13"/>
          <cell r="AT13">
            <v>0</v>
          </cell>
          <cell r="AU13"/>
          <cell r="AV13">
            <v>0</v>
          </cell>
          <cell r="AW13"/>
          <cell r="AX13">
            <v>5010800</v>
          </cell>
          <cell r="AY13">
            <v>5010800</v>
          </cell>
          <cell r="AZ13">
            <v>457834.12</v>
          </cell>
          <cell r="BA13">
            <v>457834.12</v>
          </cell>
          <cell r="BB13">
            <v>327205.01</v>
          </cell>
          <cell r="BC13">
            <v>327205.01</v>
          </cell>
          <cell r="BD13">
            <v>522790.22</v>
          </cell>
          <cell r="BE13">
            <v>522790.22</v>
          </cell>
          <cell r="BF13">
            <v>0</v>
          </cell>
          <cell r="BG13"/>
          <cell r="BH13">
            <v>0</v>
          </cell>
          <cell r="BI13"/>
          <cell r="BJ13">
            <v>0</v>
          </cell>
          <cell r="BK13"/>
          <cell r="BL13">
            <v>0</v>
          </cell>
          <cell r="BM13"/>
        </row>
        <row r="14">
          <cell r="D14">
            <v>216661.91</v>
          </cell>
          <cell r="E14">
            <v>216661.91</v>
          </cell>
          <cell r="F14">
            <v>0</v>
          </cell>
          <cell r="G14"/>
          <cell r="H14">
            <v>0</v>
          </cell>
          <cell r="I14"/>
          <cell r="J14">
            <v>5000000</v>
          </cell>
          <cell r="K14">
            <v>5000000</v>
          </cell>
          <cell r="L14">
            <v>0</v>
          </cell>
          <cell r="M14"/>
          <cell r="N14">
            <v>5000000</v>
          </cell>
          <cell r="O14">
            <v>4834788.4000000004</v>
          </cell>
          <cell r="P14">
            <v>144171.49</v>
          </cell>
          <cell r="Q14">
            <v>144171.49</v>
          </cell>
          <cell r="R14">
            <v>27700.83</v>
          </cell>
          <cell r="S14">
            <v>27700.83</v>
          </cell>
          <cell r="T14">
            <v>0</v>
          </cell>
          <cell r="U14"/>
          <cell r="X14">
            <v>0</v>
          </cell>
          <cell r="Y14"/>
          <cell r="Z14">
            <v>0</v>
          </cell>
          <cell r="AA14"/>
          <cell r="AB14">
            <v>0</v>
          </cell>
          <cell r="AC14"/>
          <cell r="AD14">
            <v>76413474.159999996</v>
          </cell>
          <cell r="AE14">
            <v>76413474.159999996</v>
          </cell>
          <cell r="AF14">
            <v>0</v>
          </cell>
          <cell r="AG14"/>
          <cell r="AH14">
            <v>22902082.59</v>
          </cell>
          <cell r="AI14">
            <v>22902082.59</v>
          </cell>
          <cell r="AJ14">
            <v>0</v>
          </cell>
          <cell r="AK14"/>
          <cell r="AN14">
            <v>0</v>
          </cell>
          <cell r="AO14"/>
          <cell r="AP14">
            <v>0</v>
          </cell>
          <cell r="AQ14">
            <v>0</v>
          </cell>
          <cell r="AR14">
            <v>0</v>
          </cell>
          <cell r="AS14"/>
          <cell r="AT14">
            <v>0</v>
          </cell>
          <cell r="AU14"/>
          <cell r="AV14">
            <v>780500</v>
          </cell>
          <cell r="AW14">
            <v>780500</v>
          </cell>
          <cell r="AX14">
            <v>4381800</v>
          </cell>
          <cell r="AY14">
            <v>4381800</v>
          </cell>
          <cell r="AZ14">
            <v>1569003.34</v>
          </cell>
          <cell r="BA14">
            <v>1386157.6</v>
          </cell>
          <cell r="BB14">
            <v>161946.89000000001</v>
          </cell>
          <cell r="BC14">
            <v>161946.89000000001</v>
          </cell>
          <cell r="BD14">
            <v>468148.58</v>
          </cell>
          <cell r="BE14">
            <v>464263.06</v>
          </cell>
          <cell r="BF14">
            <v>114732.64</v>
          </cell>
          <cell r="BG14"/>
          <cell r="BH14">
            <v>0</v>
          </cell>
          <cell r="BI14"/>
          <cell r="BJ14">
            <v>0</v>
          </cell>
          <cell r="BK14"/>
          <cell r="BL14">
            <v>149925.71</v>
          </cell>
          <cell r="BM14"/>
        </row>
        <row r="15">
          <cell r="D15">
            <v>209747.16</v>
          </cell>
          <cell r="E15">
            <v>209747.16</v>
          </cell>
          <cell r="F15">
            <v>0</v>
          </cell>
          <cell r="G15"/>
          <cell r="H15">
            <v>0</v>
          </cell>
          <cell r="I15"/>
          <cell r="J15">
            <v>0</v>
          </cell>
          <cell r="K15">
            <v>0</v>
          </cell>
          <cell r="L15">
            <v>14200000</v>
          </cell>
          <cell r="M15">
            <v>12960077.539999999</v>
          </cell>
          <cell r="N15">
            <v>0</v>
          </cell>
          <cell r="O15"/>
          <cell r="P15">
            <v>139211.94</v>
          </cell>
          <cell r="Q15">
            <v>134602.56</v>
          </cell>
          <cell r="R15">
            <v>16620.5</v>
          </cell>
          <cell r="S15">
            <v>16620.5</v>
          </cell>
          <cell r="T15">
            <v>0</v>
          </cell>
          <cell r="U15"/>
          <cell r="X15">
            <v>0</v>
          </cell>
          <cell r="Y15"/>
          <cell r="Z15">
            <v>0</v>
          </cell>
          <cell r="AA15"/>
          <cell r="AB15">
            <v>0</v>
          </cell>
          <cell r="AC15"/>
          <cell r="AD15">
            <v>43898000</v>
          </cell>
          <cell r="AE15">
            <v>43898000</v>
          </cell>
          <cell r="AF15">
            <v>0</v>
          </cell>
          <cell r="AG15"/>
          <cell r="AH15">
            <v>27330492.390000001</v>
          </cell>
          <cell r="AI15">
            <v>27330492.390000001</v>
          </cell>
          <cell r="AJ15">
            <v>0</v>
          </cell>
          <cell r="AK15"/>
          <cell r="AN15">
            <v>0</v>
          </cell>
          <cell r="AO15"/>
          <cell r="AP15">
            <v>5755065.9800000004</v>
          </cell>
          <cell r="AQ15">
            <v>5755065.9800000004</v>
          </cell>
          <cell r="AR15">
            <v>0</v>
          </cell>
          <cell r="AS15"/>
          <cell r="AT15">
            <v>0</v>
          </cell>
          <cell r="AU15"/>
          <cell r="AV15">
            <v>1538461.5</v>
          </cell>
          <cell r="AW15">
            <v>1538461.5</v>
          </cell>
          <cell r="AX15">
            <v>0</v>
          </cell>
          <cell r="AY15"/>
          <cell r="AZ15">
            <v>1600835.7100000002</v>
          </cell>
          <cell r="BA15">
            <v>1600835.71</v>
          </cell>
          <cell r="BB15">
            <v>2660350.4500000002</v>
          </cell>
          <cell r="BC15">
            <v>2660350.4500000002</v>
          </cell>
          <cell r="BD15">
            <v>368573.9</v>
          </cell>
          <cell r="BE15">
            <v>360347.47</v>
          </cell>
          <cell r="BF15">
            <v>0</v>
          </cell>
          <cell r="BG15"/>
          <cell r="BH15">
            <v>0</v>
          </cell>
          <cell r="BI15"/>
          <cell r="BJ15">
            <v>0</v>
          </cell>
          <cell r="BK15"/>
          <cell r="BL15">
            <v>0</v>
          </cell>
          <cell r="BM15"/>
        </row>
        <row r="16">
          <cell r="D16">
            <v>240000</v>
          </cell>
          <cell r="E16">
            <v>240000</v>
          </cell>
          <cell r="F16">
            <v>0</v>
          </cell>
          <cell r="G16"/>
          <cell r="H16">
            <v>0</v>
          </cell>
          <cell r="I16"/>
          <cell r="J16">
            <v>5000000</v>
          </cell>
          <cell r="K16">
            <v>5000000</v>
          </cell>
          <cell r="L16">
            <v>0</v>
          </cell>
          <cell r="M16"/>
          <cell r="N16">
            <v>0</v>
          </cell>
          <cell r="O16"/>
          <cell r="P16">
            <v>96045.440000000002</v>
          </cell>
          <cell r="Q16">
            <v>96045.440000000002</v>
          </cell>
          <cell r="R16">
            <v>19390.580000000002</v>
          </cell>
          <cell r="S16">
            <v>19390.580000000002</v>
          </cell>
          <cell r="T16">
            <v>0</v>
          </cell>
          <cell r="U16"/>
          <cell r="X16">
            <v>0</v>
          </cell>
          <cell r="Y16"/>
          <cell r="Z16">
            <v>0</v>
          </cell>
          <cell r="AA16"/>
          <cell r="AB16">
            <v>0</v>
          </cell>
          <cell r="AC16"/>
          <cell r="AD16">
            <v>27276382.809999999</v>
          </cell>
          <cell r="AE16">
            <v>27276382.809999999</v>
          </cell>
          <cell r="AF16">
            <v>0</v>
          </cell>
          <cell r="AG16"/>
          <cell r="AH16">
            <v>49520026.210000001</v>
          </cell>
          <cell r="AI16">
            <v>45819861.979999997</v>
          </cell>
          <cell r="AJ16">
            <v>0</v>
          </cell>
          <cell r="AK16"/>
          <cell r="AN16">
            <v>0</v>
          </cell>
          <cell r="AO16"/>
          <cell r="AP16">
            <v>11553004.199999999</v>
          </cell>
          <cell r="AQ16">
            <v>11553004.199999999</v>
          </cell>
          <cell r="AR16">
            <v>0</v>
          </cell>
          <cell r="AS16"/>
          <cell r="AT16">
            <v>0</v>
          </cell>
          <cell r="AU16"/>
          <cell r="AV16">
            <v>442210.7</v>
          </cell>
          <cell r="AW16">
            <v>442210.7</v>
          </cell>
          <cell r="AX16">
            <v>0</v>
          </cell>
          <cell r="AY16"/>
          <cell r="AZ16">
            <v>649708.51</v>
          </cell>
          <cell r="BA16">
            <v>649708.51</v>
          </cell>
          <cell r="BB16">
            <v>107298.33</v>
          </cell>
          <cell r="BC16">
            <v>107298.33</v>
          </cell>
          <cell r="BD16">
            <v>290675.63</v>
          </cell>
          <cell r="BE16">
            <v>290675.63</v>
          </cell>
          <cell r="BF16">
            <v>98439.59</v>
          </cell>
          <cell r="BG16"/>
          <cell r="BH16">
            <v>0</v>
          </cell>
          <cell r="BI16"/>
          <cell r="BJ16">
            <v>0</v>
          </cell>
          <cell r="BK16"/>
          <cell r="BL16">
            <v>107296.2</v>
          </cell>
          <cell r="BM16">
            <v>105552.51</v>
          </cell>
        </row>
        <row r="17">
          <cell r="D17">
            <v>205377.43</v>
          </cell>
          <cell r="E17">
            <v>205377.43</v>
          </cell>
          <cell r="F17">
            <v>559324.18999999994</v>
          </cell>
          <cell r="G17">
            <v>559324.18999999994</v>
          </cell>
          <cell r="H17">
            <v>0</v>
          </cell>
          <cell r="I17"/>
          <cell r="J17">
            <v>0</v>
          </cell>
          <cell r="K17">
            <v>0</v>
          </cell>
          <cell r="L17">
            <v>0</v>
          </cell>
          <cell r="M17"/>
          <cell r="N17">
            <v>0</v>
          </cell>
          <cell r="O17"/>
          <cell r="P17">
            <v>198588.82</v>
          </cell>
          <cell r="Q17">
            <v>198588.82</v>
          </cell>
          <cell r="R17">
            <v>38781.160000000003</v>
          </cell>
          <cell r="S17">
            <v>38781.160000000003</v>
          </cell>
          <cell r="T17">
            <v>0</v>
          </cell>
          <cell r="U17"/>
          <cell r="X17">
            <v>0</v>
          </cell>
          <cell r="Y17"/>
          <cell r="Z17">
            <v>0</v>
          </cell>
          <cell r="AA17"/>
          <cell r="AB17">
            <v>0</v>
          </cell>
          <cell r="AC17"/>
          <cell r="AD17">
            <v>0</v>
          </cell>
          <cell r="AE17">
            <v>0</v>
          </cell>
          <cell r="AF17">
            <v>0</v>
          </cell>
          <cell r="AG17"/>
          <cell r="AH17">
            <v>29842280.399999999</v>
          </cell>
          <cell r="AI17">
            <v>29842280.399999999</v>
          </cell>
          <cell r="AJ17">
            <v>0</v>
          </cell>
          <cell r="AK17"/>
          <cell r="AN17">
            <v>0</v>
          </cell>
          <cell r="AO17"/>
          <cell r="AP17">
            <v>2131653</v>
          </cell>
          <cell r="AQ17">
            <v>1892660.26</v>
          </cell>
          <cell r="AR17">
            <v>0</v>
          </cell>
          <cell r="AS17"/>
          <cell r="AT17">
            <v>0</v>
          </cell>
          <cell r="AU17"/>
          <cell r="AV17">
            <v>337218</v>
          </cell>
          <cell r="AW17">
            <v>337218</v>
          </cell>
          <cell r="AX17">
            <v>1484400</v>
          </cell>
          <cell r="AY17">
            <v>1484400</v>
          </cell>
          <cell r="AZ17">
            <v>711223.74</v>
          </cell>
          <cell r="BA17">
            <v>711223.74</v>
          </cell>
          <cell r="BB17">
            <v>758894.3</v>
          </cell>
          <cell r="BC17">
            <v>758894.3</v>
          </cell>
          <cell r="BD17">
            <v>391135.16</v>
          </cell>
          <cell r="BE17">
            <v>318394.71999999997</v>
          </cell>
          <cell r="BF17">
            <v>118985.96</v>
          </cell>
          <cell r="BG17">
            <v>118985.96</v>
          </cell>
          <cell r="BH17">
            <v>0</v>
          </cell>
          <cell r="BI17"/>
          <cell r="BJ17">
            <v>0</v>
          </cell>
          <cell r="BK17"/>
          <cell r="BL17">
            <v>138618.39000000001</v>
          </cell>
          <cell r="BM17">
            <v>138618.39000000001</v>
          </cell>
        </row>
        <row r="18">
          <cell r="D18">
            <v>240000</v>
          </cell>
          <cell r="E18">
            <v>240000</v>
          </cell>
          <cell r="F18">
            <v>0</v>
          </cell>
          <cell r="G18"/>
          <cell r="H18">
            <v>0</v>
          </cell>
          <cell r="I18"/>
          <cell r="J18">
            <v>0</v>
          </cell>
          <cell r="K18">
            <v>0</v>
          </cell>
          <cell r="L18">
            <v>0</v>
          </cell>
          <cell r="M18"/>
          <cell r="N18">
            <v>447607.78</v>
          </cell>
          <cell r="O18">
            <v>447607.78</v>
          </cell>
          <cell r="P18">
            <v>89432.71</v>
          </cell>
          <cell r="Q18">
            <v>89432.71</v>
          </cell>
          <cell r="R18">
            <v>27700.83</v>
          </cell>
          <cell r="S18">
            <v>27700.83</v>
          </cell>
          <cell r="T18">
            <v>19555426.789999999</v>
          </cell>
          <cell r="U18">
            <v>19226595.149999999</v>
          </cell>
          <cell r="X18">
            <v>0</v>
          </cell>
          <cell r="Y18"/>
          <cell r="Z18">
            <v>0</v>
          </cell>
          <cell r="AA18"/>
          <cell r="AB18">
            <v>0</v>
          </cell>
          <cell r="AC18"/>
          <cell r="AD18">
            <v>87042119</v>
          </cell>
          <cell r="AE18">
            <v>87042117.879999995</v>
          </cell>
          <cell r="AF18">
            <v>0</v>
          </cell>
          <cell r="AG18"/>
          <cell r="AH18">
            <v>28976695.07</v>
          </cell>
          <cell r="AI18">
            <v>28976695.07</v>
          </cell>
          <cell r="AJ18">
            <v>0</v>
          </cell>
          <cell r="AK18"/>
          <cell r="AN18">
            <v>0</v>
          </cell>
          <cell r="AO18"/>
          <cell r="AP18">
            <v>0</v>
          </cell>
          <cell r="AQ18">
            <v>0</v>
          </cell>
          <cell r="AR18">
            <v>0</v>
          </cell>
          <cell r="AS18"/>
          <cell r="AT18">
            <v>0</v>
          </cell>
          <cell r="AU18"/>
          <cell r="AV18">
            <v>894287.46</v>
          </cell>
          <cell r="AW18">
            <v>894287.46</v>
          </cell>
          <cell r="AX18">
            <v>3751000</v>
          </cell>
          <cell r="AY18">
            <v>3751000</v>
          </cell>
          <cell r="AZ18">
            <v>1312372.7599999998</v>
          </cell>
          <cell r="BA18">
            <v>1312372.76</v>
          </cell>
          <cell r="BB18">
            <v>1153922.51</v>
          </cell>
          <cell r="BC18">
            <v>1153922.51</v>
          </cell>
          <cell r="BD18">
            <v>44545.39</v>
          </cell>
          <cell r="BE18">
            <v>44545.39</v>
          </cell>
          <cell r="BF18">
            <v>0</v>
          </cell>
          <cell r="BG18"/>
          <cell r="BH18">
            <v>0</v>
          </cell>
          <cell r="BI18"/>
          <cell r="BJ18">
            <v>0</v>
          </cell>
          <cell r="BK18"/>
          <cell r="BL18">
            <v>140993.18</v>
          </cell>
          <cell r="BM18">
            <v>140993.18</v>
          </cell>
        </row>
        <row r="19">
          <cell r="D19">
            <v>207539.3</v>
          </cell>
          <cell r="E19">
            <v>207539.3</v>
          </cell>
          <cell r="F19">
            <v>0</v>
          </cell>
          <cell r="G19"/>
          <cell r="H19">
            <v>0</v>
          </cell>
          <cell r="I19"/>
          <cell r="J19">
            <v>0</v>
          </cell>
          <cell r="K19">
            <v>0</v>
          </cell>
          <cell r="L19">
            <v>0</v>
          </cell>
          <cell r="M19"/>
          <cell r="N19">
            <v>1825520</v>
          </cell>
          <cell r="O19">
            <v>1825520</v>
          </cell>
          <cell r="P19">
            <v>44716.35</v>
          </cell>
          <cell r="Q19">
            <v>42534.96</v>
          </cell>
          <cell r="R19">
            <v>13850.42</v>
          </cell>
          <cell r="S19">
            <v>13850.42</v>
          </cell>
          <cell r="T19">
            <v>0</v>
          </cell>
          <cell r="U19"/>
          <cell r="X19">
            <v>0</v>
          </cell>
          <cell r="Y19"/>
          <cell r="Z19">
            <v>0</v>
          </cell>
          <cell r="AA19"/>
          <cell r="AB19">
            <v>0</v>
          </cell>
          <cell r="AC19"/>
          <cell r="AD19">
            <v>41409118.18</v>
          </cell>
          <cell r="AE19">
            <v>41409118.159999996</v>
          </cell>
          <cell r="AF19">
            <v>0</v>
          </cell>
          <cell r="AG19"/>
          <cell r="AH19">
            <v>18334461.02</v>
          </cell>
          <cell r="AI19">
            <v>18334461.02</v>
          </cell>
          <cell r="AJ19">
            <v>0</v>
          </cell>
          <cell r="AK19"/>
          <cell r="AN19">
            <v>0</v>
          </cell>
          <cell r="AO19"/>
          <cell r="AP19">
            <v>0</v>
          </cell>
          <cell r="AQ19">
            <v>0</v>
          </cell>
          <cell r="AR19">
            <v>0</v>
          </cell>
          <cell r="AS19"/>
          <cell r="AT19">
            <v>0</v>
          </cell>
          <cell r="AU19"/>
          <cell r="AV19">
            <v>1610580.44</v>
          </cell>
          <cell r="AW19">
            <v>1551150</v>
          </cell>
          <cell r="AX19">
            <v>0</v>
          </cell>
          <cell r="AY19"/>
          <cell r="AZ19">
            <v>460564.98</v>
          </cell>
          <cell r="BA19">
            <v>460564.98</v>
          </cell>
          <cell r="BB19">
            <v>78927.710000000006</v>
          </cell>
          <cell r="BC19">
            <v>78927.710000000006</v>
          </cell>
          <cell r="BD19">
            <v>289901.90999999997</v>
          </cell>
          <cell r="BE19">
            <v>289901.90999999997</v>
          </cell>
          <cell r="BF19">
            <v>91756.42</v>
          </cell>
          <cell r="BG19">
            <v>91756.42</v>
          </cell>
          <cell r="BH19">
            <v>0</v>
          </cell>
          <cell r="BI19"/>
          <cell r="BJ19">
            <v>0</v>
          </cell>
          <cell r="BK19"/>
          <cell r="BL19">
            <v>118828.5</v>
          </cell>
          <cell r="BM19">
            <v>118828.5</v>
          </cell>
        </row>
        <row r="20">
          <cell r="D20">
            <v>451830.34</v>
          </cell>
          <cell r="E20">
            <v>451830.34</v>
          </cell>
          <cell r="F20">
            <v>0</v>
          </cell>
          <cell r="G20"/>
          <cell r="H20">
            <v>0</v>
          </cell>
          <cell r="I20"/>
          <cell r="J20">
            <v>0</v>
          </cell>
          <cell r="K20">
            <v>0</v>
          </cell>
          <cell r="L20">
            <v>0</v>
          </cell>
          <cell r="M20"/>
          <cell r="N20">
            <v>0</v>
          </cell>
          <cell r="O20"/>
          <cell r="P20">
            <v>172378.96</v>
          </cell>
          <cell r="Q20">
            <v>172378.96</v>
          </cell>
          <cell r="R20">
            <v>124653.74</v>
          </cell>
          <cell r="S20">
            <v>124653.74</v>
          </cell>
          <cell r="T20">
            <v>0</v>
          </cell>
          <cell r="U20"/>
          <cell r="X20">
            <v>0</v>
          </cell>
          <cell r="Y20"/>
          <cell r="Z20">
            <v>0</v>
          </cell>
          <cell r="AA20"/>
          <cell r="AB20">
            <v>0</v>
          </cell>
          <cell r="AC20"/>
          <cell r="AD20">
            <v>74620874.540000007</v>
          </cell>
          <cell r="AE20">
            <v>74620874.540000007</v>
          </cell>
          <cell r="AF20">
            <v>0</v>
          </cell>
          <cell r="AG20"/>
          <cell r="AH20">
            <v>18689384.260000002</v>
          </cell>
          <cell r="AI20">
            <v>18684425.489999998</v>
          </cell>
          <cell r="AJ20">
            <v>0</v>
          </cell>
          <cell r="AK20"/>
          <cell r="AN20">
            <v>0</v>
          </cell>
          <cell r="AO20"/>
          <cell r="AP20">
            <v>0</v>
          </cell>
          <cell r="AQ20">
            <v>0</v>
          </cell>
          <cell r="AR20">
            <v>0</v>
          </cell>
          <cell r="AS20"/>
          <cell r="AT20">
            <v>0</v>
          </cell>
          <cell r="AU20"/>
          <cell r="AV20">
            <v>1550000</v>
          </cell>
          <cell r="AW20">
            <v>1549999.91</v>
          </cell>
          <cell r="AX20">
            <v>4228000</v>
          </cell>
          <cell r="AY20">
            <v>4228000</v>
          </cell>
          <cell r="AZ20">
            <v>3208541.5500000003</v>
          </cell>
          <cell r="BA20">
            <v>3181018.09</v>
          </cell>
          <cell r="BB20">
            <v>226813.3</v>
          </cell>
          <cell r="BC20">
            <v>226813.3</v>
          </cell>
          <cell r="BD20">
            <v>352879.18</v>
          </cell>
          <cell r="BE20">
            <v>352879.18</v>
          </cell>
          <cell r="BF20">
            <v>136423.32999999999</v>
          </cell>
          <cell r="BG20"/>
          <cell r="BH20">
            <v>0</v>
          </cell>
          <cell r="BI20"/>
          <cell r="BJ20">
            <v>0</v>
          </cell>
          <cell r="BK20"/>
          <cell r="BL20">
            <v>140826.53</v>
          </cell>
          <cell r="BM20">
            <v>140821.07</v>
          </cell>
        </row>
        <row r="21">
          <cell r="D21">
            <v>207539.3</v>
          </cell>
          <cell r="E21">
            <v>207539.3</v>
          </cell>
          <cell r="F21">
            <v>0</v>
          </cell>
          <cell r="G21"/>
          <cell r="H21">
            <v>0</v>
          </cell>
          <cell r="I21"/>
          <cell r="J21">
            <v>0</v>
          </cell>
          <cell r="K21">
            <v>0</v>
          </cell>
          <cell r="L21">
            <v>0</v>
          </cell>
          <cell r="M21"/>
          <cell r="N21">
            <v>0</v>
          </cell>
          <cell r="O21"/>
          <cell r="P21">
            <v>69801.14</v>
          </cell>
          <cell r="Q21">
            <v>69801.14</v>
          </cell>
          <cell r="R21">
            <v>30470.91</v>
          </cell>
          <cell r="S21">
            <v>30470.91</v>
          </cell>
          <cell r="T21">
            <v>0</v>
          </cell>
          <cell r="U21"/>
          <cell r="X21">
            <v>0</v>
          </cell>
          <cell r="Y21"/>
          <cell r="Z21">
            <v>0</v>
          </cell>
          <cell r="AA21"/>
          <cell r="AB21">
            <v>0</v>
          </cell>
          <cell r="AC21"/>
          <cell r="AD21">
            <v>29315389.699999999</v>
          </cell>
          <cell r="AE21">
            <v>29315389.699999999</v>
          </cell>
          <cell r="AF21">
            <v>88501488.670000002</v>
          </cell>
          <cell r="AG21">
            <v>88501488.659999996</v>
          </cell>
          <cell r="AH21">
            <v>14465959.710000001</v>
          </cell>
          <cell r="AI21">
            <v>14465959.710000001</v>
          </cell>
          <cell r="AJ21">
            <v>0</v>
          </cell>
          <cell r="AK21"/>
          <cell r="AN21">
            <v>0</v>
          </cell>
          <cell r="AO21"/>
          <cell r="AP21">
            <v>10325854.810000001</v>
          </cell>
          <cell r="AQ21">
            <v>10325854.810000001</v>
          </cell>
          <cell r="AR21">
            <v>0</v>
          </cell>
          <cell r="AS21"/>
          <cell r="AT21">
            <v>0</v>
          </cell>
          <cell r="AU21"/>
          <cell r="AV21">
            <v>1097743.2100000002</v>
          </cell>
          <cell r="AW21">
            <v>1097743.21</v>
          </cell>
          <cell r="AX21">
            <v>1492000</v>
          </cell>
          <cell r="AY21">
            <v>1254000</v>
          </cell>
          <cell r="AZ21">
            <v>484910.68</v>
          </cell>
          <cell r="BA21">
            <v>484910.68</v>
          </cell>
          <cell r="BB21">
            <v>94713.25</v>
          </cell>
          <cell r="BC21">
            <v>94713.25</v>
          </cell>
          <cell r="BD21">
            <v>341466.89</v>
          </cell>
          <cell r="BE21">
            <v>341466.89</v>
          </cell>
          <cell r="BF21">
            <v>100829.77</v>
          </cell>
          <cell r="BG21">
            <v>100829.77</v>
          </cell>
          <cell r="BH21">
            <v>0</v>
          </cell>
          <cell r="BI21"/>
          <cell r="BJ21">
            <v>0</v>
          </cell>
          <cell r="BK21"/>
          <cell r="BL21">
            <v>0</v>
          </cell>
          <cell r="BM21"/>
        </row>
        <row r="22">
          <cell r="D22">
            <v>209842.16</v>
          </cell>
          <cell r="E22">
            <v>209842.16</v>
          </cell>
          <cell r="F22">
            <v>0</v>
          </cell>
          <cell r="G22"/>
          <cell r="H22">
            <v>0</v>
          </cell>
          <cell r="I22"/>
          <cell r="J22">
            <v>0</v>
          </cell>
          <cell r="K22">
            <v>0</v>
          </cell>
          <cell r="L22">
            <v>0</v>
          </cell>
          <cell r="M22"/>
          <cell r="N22">
            <v>130000</v>
          </cell>
          <cell r="O22">
            <v>130000</v>
          </cell>
          <cell r="P22">
            <v>159486.41</v>
          </cell>
          <cell r="Q22">
            <v>159486.41</v>
          </cell>
          <cell r="R22">
            <v>16620.5</v>
          </cell>
          <cell r="S22">
            <v>16620.5</v>
          </cell>
          <cell r="T22">
            <v>0</v>
          </cell>
          <cell r="U22"/>
          <cell r="X22">
            <v>0</v>
          </cell>
          <cell r="Y22"/>
          <cell r="Z22">
            <v>0</v>
          </cell>
          <cell r="AA22"/>
          <cell r="AB22">
            <v>0</v>
          </cell>
          <cell r="AC22"/>
          <cell r="AD22">
            <v>90179866.489999995</v>
          </cell>
          <cell r="AE22">
            <v>90179866.489999995</v>
          </cell>
          <cell r="AF22">
            <v>0</v>
          </cell>
          <cell r="AG22"/>
          <cell r="AH22">
            <v>46411758.489999995</v>
          </cell>
          <cell r="AI22">
            <v>46411758.489999995</v>
          </cell>
          <cell r="AJ22">
            <v>0</v>
          </cell>
          <cell r="AK22"/>
          <cell r="AN22">
            <v>0</v>
          </cell>
          <cell r="AO22"/>
          <cell r="AP22">
            <v>0</v>
          </cell>
          <cell r="AQ22">
            <v>0</v>
          </cell>
          <cell r="AR22">
            <v>0</v>
          </cell>
          <cell r="AS22"/>
          <cell r="AT22">
            <v>0</v>
          </cell>
          <cell r="AU22"/>
          <cell r="AV22">
            <v>448000</v>
          </cell>
          <cell r="AW22">
            <v>448000</v>
          </cell>
          <cell r="AX22">
            <v>1469200</v>
          </cell>
          <cell r="AY22">
            <v>1469200</v>
          </cell>
          <cell r="AZ22">
            <v>499583.79</v>
          </cell>
          <cell r="BA22">
            <v>499583.79</v>
          </cell>
          <cell r="BB22">
            <v>574704.48</v>
          </cell>
          <cell r="BC22">
            <v>574704.48</v>
          </cell>
          <cell r="BD22">
            <v>229224.21</v>
          </cell>
          <cell r="BE22">
            <v>229224.21</v>
          </cell>
          <cell r="BF22">
            <v>0</v>
          </cell>
          <cell r="BG22"/>
          <cell r="BH22">
            <v>0</v>
          </cell>
          <cell r="BI22"/>
          <cell r="BJ22">
            <v>0</v>
          </cell>
          <cell r="BK22"/>
          <cell r="BL22">
            <v>94897.32</v>
          </cell>
          <cell r="BM22">
            <v>94897.32</v>
          </cell>
        </row>
        <row r="23">
          <cell r="D23">
            <v>216186.77</v>
          </cell>
          <cell r="E23">
            <v>216186.77</v>
          </cell>
          <cell r="F23">
            <v>0</v>
          </cell>
          <cell r="G23"/>
          <cell r="H23">
            <v>0</v>
          </cell>
          <cell r="I23"/>
          <cell r="J23">
            <v>0</v>
          </cell>
          <cell r="K23">
            <v>0</v>
          </cell>
          <cell r="L23">
            <v>4750000</v>
          </cell>
          <cell r="M23">
            <v>4620088.45</v>
          </cell>
          <cell r="N23">
            <v>1001012.75</v>
          </cell>
          <cell r="O23">
            <v>1001012.75</v>
          </cell>
          <cell r="P23">
            <v>163596.41</v>
          </cell>
          <cell r="Q23">
            <v>163596.41</v>
          </cell>
          <cell r="R23">
            <v>49861.5</v>
          </cell>
          <cell r="S23">
            <v>49861.5</v>
          </cell>
          <cell r="T23">
            <v>0</v>
          </cell>
          <cell r="U23"/>
          <cell r="X23">
            <v>0</v>
          </cell>
          <cell r="Y23"/>
          <cell r="Z23">
            <v>0</v>
          </cell>
          <cell r="AA23"/>
          <cell r="AB23">
            <v>0</v>
          </cell>
          <cell r="AC23"/>
          <cell r="AD23">
            <v>54482967.539999999</v>
          </cell>
          <cell r="AE23">
            <v>54482967.539999999</v>
          </cell>
          <cell r="AF23">
            <v>0</v>
          </cell>
          <cell r="AG23"/>
          <cell r="AH23">
            <v>35213278.909999996</v>
          </cell>
          <cell r="AI23">
            <v>35213278.909999996</v>
          </cell>
          <cell r="AJ23">
            <v>0</v>
          </cell>
          <cell r="AK23"/>
          <cell r="AN23">
            <v>0</v>
          </cell>
          <cell r="AO23"/>
          <cell r="AP23">
            <v>0</v>
          </cell>
          <cell r="AQ23">
            <v>0</v>
          </cell>
          <cell r="AR23">
            <v>0</v>
          </cell>
          <cell r="AS23"/>
          <cell r="AT23">
            <v>0</v>
          </cell>
          <cell r="AU23"/>
          <cell r="AV23">
            <v>1538461.35</v>
          </cell>
          <cell r="AW23">
            <v>1538461.35</v>
          </cell>
          <cell r="AX23">
            <v>3658000</v>
          </cell>
          <cell r="AY23">
            <v>3658000</v>
          </cell>
          <cell r="AZ23">
            <v>757533.59</v>
          </cell>
          <cell r="BA23">
            <v>757533.59</v>
          </cell>
          <cell r="BB23">
            <v>2281212.98</v>
          </cell>
          <cell r="BC23">
            <v>2281212.98</v>
          </cell>
          <cell r="BD23">
            <v>192441.17</v>
          </cell>
          <cell r="BE23">
            <v>192441.17</v>
          </cell>
          <cell r="BF23">
            <v>128161.85999999999</v>
          </cell>
          <cell r="BG23"/>
          <cell r="BH23">
            <v>0</v>
          </cell>
          <cell r="BI23"/>
          <cell r="BJ23">
            <v>0</v>
          </cell>
          <cell r="BK23"/>
          <cell r="BL23">
            <v>155241.9</v>
          </cell>
          <cell r="BM23">
            <v>155241.9</v>
          </cell>
        </row>
        <row r="24">
          <cell r="D24">
            <v>240000</v>
          </cell>
          <cell r="E24">
            <v>240000</v>
          </cell>
          <cell r="F24">
            <v>0</v>
          </cell>
          <cell r="G24"/>
          <cell r="H24">
            <v>0</v>
          </cell>
          <cell r="I24"/>
          <cell r="J24">
            <v>5000000</v>
          </cell>
          <cell r="K24">
            <v>4967037.7</v>
          </cell>
          <cell r="L24">
            <v>0</v>
          </cell>
          <cell r="M24"/>
          <cell r="N24">
            <v>0</v>
          </cell>
          <cell r="O24">
            <v>0</v>
          </cell>
          <cell r="P24">
            <v>126261.99</v>
          </cell>
          <cell r="Q24">
            <v>126261.99</v>
          </cell>
          <cell r="R24">
            <v>27700.83</v>
          </cell>
          <cell r="S24">
            <v>27700.83</v>
          </cell>
          <cell r="T24">
            <v>0</v>
          </cell>
          <cell r="U24"/>
          <cell r="X24">
            <v>0</v>
          </cell>
          <cell r="Y24"/>
          <cell r="Z24">
            <v>0</v>
          </cell>
          <cell r="AA24"/>
          <cell r="AB24">
            <v>0</v>
          </cell>
          <cell r="AC24"/>
          <cell r="AD24">
            <v>37527698.710000001</v>
          </cell>
          <cell r="AE24">
            <v>37527698.700000003</v>
          </cell>
          <cell r="AF24">
            <v>0</v>
          </cell>
          <cell r="AG24"/>
          <cell r="AH24">
            <v>47035248.769999996</v>
          </cell>
          <cell r="AI24">
            <v>46898083.82</v>
          </cell>
          <cell r="AJ24">
            <v>0</v>
          </cell>
          <cell r="AK24"/>
          <cell r="AN24">
            <v>0</v>
          </cell>
          <cell r="AO24"/>
          <cell r="AP24">
            <v>7045348.8799999999</v>
          </cell>
          <cell r="AQ24">
            <v>7034011.6900000004</v>
          </cell>
          <cell r="AR24">
            <v>0</v>
          </cell>
          <cell r="AS24"/>
          <cell r="AT24">
            <v>0</v>
          </cell>
          <cell r="AU24"/>
          <cell r="AV24">
            <v>752000</v>
          </cell>
          <cell r="AW24">
            <v>752000</v>
          </cell>
          <cell r="AX24">
            <v>706800</v>
          </cell>
          <cell r="AY24">
            <v>706800</v>
          </cell>
          <cell r="AZ24">
            <v>2808229.42</v>
          </cell>
          <cell r="BA24">
            <v>2808229.42</v>
          </cell>
          <cell r="BB24">
            <v>90094.38</v>
          </cell>
          <cell r="BC24">
            <v>90094.38</v>
          </cell>
          <cell r="BD24">
            <v>407911.53</v>
          </cell>
          <cell r="BE24">
            <v>407911.53</v>
          </cell>
          <cell r="BF24">
            <v>103202.05</v>
          </cell>
          <cell r="BG24"/>
          <cell r="BH24">
            <v>0</v>
          </cell>
          <cell r="BI24"/>
          <cell r="BJ24">
            <v>0</v>
          </cell>
          <cell r="BK24"/>
          <cell r="BL24">
            <v>129227.57999999999</v>
          </cell>
          <cell r="BM24">
            <v>129227.58</v>
          </cell>
        </row>
        <row r="25">
          <cell r="D25">
            <v>262183.95</v>
          </cell>
          <cell r="E25">
            <v>262183.95</v>
          </cell>
          <cell r="F25">
            <v>0</v>
          </cell>
          <cell r="G25"/>
          <cell r="H25">
            <v>0</v>
          </cell>
          <cell r="I25"/>
          <cell r="J25">
            <v>5000000</v>
          </cell>
          <cell r="K25">
            <v>5000000</v>
          </cell>
          <cell r="L25">
            <v>0</v>
          </cell>
          <cell r="M25"/>
          <cell r="N25">
            <v>0</v>
          </cell>
          <cell r="O25"/>
          <cell r="P25">
            <v>125182.83</v>
          </cell>
          <cell r="Q25">
            <v>125182.83</v>
          </cell>
          <cell r="R25">
            <v>55401.66</v>
          </cell>
          <cell r="S25">
            <v>55401.66</v>
          </cell>
          <cell r="T25">
            <v>0</v>
          </cell>
          <cell r="U25"/>
          <cell r="X25">
            <v>0</v>
          </cell>
          <cell r="Y25"/>
          <cell r="Z25">
            <v>0</v>
          </cell>
          <cell r="AA25"/>
          <cell r="AB25">
            <v>0</v>
          </cell>
          <cell r="AC25"/>
          <cell r="AD25">
            <v>44918754.560000002</v>
          </cell>
          <cell r="AE25">
            <v>44918754.549999997</v>
          </cell>
          <cell r="AF25">
            <v>0</v>
          </cell>
          <cell r="AG25"/>
          <cell r="AH25">
            <v>26540400.960000001</v>
          </cell>
          <cell r="AI25">
            <v>26540400.960000001</v>
          </cell>
          <cell r="AJ25">
            <v>0</v>
          </cell>
          <cell r="AK25"/>
          <cell r="AN25">
            <v>0</v>
          </cell>
          <cell r="AO25"/>
          <cell r="AP25">
            <v>0</v>
          </cell>
          <cell r="AQ25">
            <v>0</v>
          </cell>
          <cell r="AR25">
            <v>0</v>
          </cell>
          <cell r="AS25"/>
          <cell r="AT25">
            <v>0</v>
          </cell>
          <cell r="AU25"/>
          <cell r="AV25">
            <v>680000</v>
          </cell>
          <cell r="AW25">
            <v>680000</v>
          </cell>
          <cell r="AX25">
            <v>714400</v>
          </cell>
          <cell r="AY25">
            <v>561370.82999999996</v>
          </cell>
          <cell r="AZ25">
            <v>2902979.0199999996</v>
          </cell>
          <cell r="BA25">
            <v>2902979.02</v>
          </cell>
          <cell r="BB25">
            <v>244929.95</v>
          </cell>
          <cell r="BC25">
            <v>244929.95</v>
          </cell>
          <cell r="BD25">
            <v>196455.21</v>
          </cell>
          <cell r="BE25">
            <v>193070.13</v>
          </cell>
          <cell r="BF25">
            <v>0</v>
          </cell>
          <cell r="BG25"/>
          <cell r="BH25">
            <v>0</v>
          </cell>
          <cell r="BI25"/>
          <cell r="BJ25">
            <v>0</v>
          </cell>
          <cell r="BK25"/>
          <cell r="BL25">
            <v>0</v>
          </cell>
          <cell r="BM25"/>
        </row>
        <row r="26">
          <cell r="D26">
            <v>546303.96</v>
          </cell>
          <cell r="E26">
            <v>545730.52</v>
          </cell>
          <cell r="F26">
            <v>6126651.4199999999</v>
          </cell>
          <cell r="G26">
            <v>6126600.8300000001</v>
          </cell>
          <cell r="H26">
            <v>180571740.41</v>
          </cell>
          <cell r="I26">
            <v>180571740.41</v>
          </cell>
          <cell r="J26">
            <v>25000000</v>
          </cell>
          <cell r="K26">
            <v>24705245.309999999</v>
          </cell>
          <cell r="L26">
            <v>0</v>
          </cell>
          <cell r="M26"/>
          <cell r="N26">
            <v>111090439.59999999</v>
          </cell>
          <cell r="O26">
            <v>109468619.43000001</v>
          </cell>
          <cell r="P26">
            <v>2196669.29</v>
          </cell>
          <cell r="Q26">
            <v>2196669.29</v>
          </cell>
          <cell r="R26">
            <v>271468.14</v>
          </cell>
          <cell r="S26">
            <v>271468.14</v>
          </cell>
          <cell r="T26">
            <v>40594715.960000001</v>
          </cell>
          <cell r="U26">
            <v>40594715.960000001</v>
          </cell>
          <cell r="X26">
            <v>0</v>
          </cell>
          <cell r="Y26"/>
          <cell r="Z26">
            <v>208317375.31</v>
          </cell>
          <cell r="AA26">
            <v>208317375.31</v>
          </cell>
          <cell r="AB26">
            <v>20000000</v>
          </cell>
          <cell r="AC26">
            <v>15355200</v>
          </cell>
          <cell r="AD26">
            <v>0</v>
          </cell>
          <cell r="AE26"/>
          <cell r="AF26">
            <v>0</v>
          </cell>
          <cell r="AG26"/>
          <cell r="AH26">
            <v>250000000</v>
          </cell>
          <cell r="AI26">
            <v>250000000</v>
          </cell>
          <cell r="AJ26">
            <v>222903483.19999999</v>
          </cell>
          <cell r="AK26">
            <v>219210350.30000001</v>
          </cell>
          <cell r="AN26">
            <v>0</v>
          </cell>
          <cell r="AO26"/>
          <cell r="AP26">
            <v>45665775</v>
          </cell>
          <cell r="AQ26">
            <v>45665775</v>
          </cell>
          <cell r="AR26">
            <v>0</v>
          </cell>
          <cell r="AS26"/>
          <cell r="AT26">
            <v>0</v>
          </cell>
          <cell r="AU26"/>
          <cell r="AV26">
            <v>2535300</v>
          </cell>
          <cell r="AW26">
            <v>2535300</v>
          </cell>
          <cell r="AX26">
            <v>172263400</v>
          </cell>
          <cell r="AY26">
            <v>170419710.66</v>
          </cell>
          <cell r="AZ26">
            <v>0</v>
          </cell>
          <cell r="BA26"/>
          <cell r="BB26">
            <v>1551237.08</v>
          </cell>
          <cell r="BC26">
            <v>1551237.08</v>
          </cell>
          <cell r="BD26">
            <v>1935225.56</v>
          </cell>
          <cell r="BE26">
            <v>1904696.54</v>
          </cell>
          <cell r="BF26">
            <v>912270.31</v>
          </cell>
          <cell r="BG26">
            <v>912270.31</v>
          </cell>
          <cell r="BH26">
            <v>0</v>
          </cell>
          <cell r="BI26"/>
          <cell r="BL26">
            <v>0</v>
          </cell>
          <cell r="BM26"/>
        </row>
        <row r="27">
          <cell r="D27">
            <v>583181.62</v>
          </cell>
          <cell r="E27">
            <v>583181.62</v>
          </cell>
          <cell r="F27">
            <v>1814024.39</v>
          </cell>
          <cell r="G27">
            <v>1814024.39</v>
          </cell>
          <cell r="H27">
            <v>0</v>
          </cell>
          <cell r="I27"/>
          <cell r="J27">
            <v>3720000</v>
          </cell>
          <cell r="K27">
            <v>3720000</v>
          </cell>
          <cell r="L27">
            <v>0</v>
          </cell>
          <cell r="M27"/>
          <cell r="N27">
            <v>0</v>
          </cell>
          <cell r="O27"/>
          <cell r="P27">
            <v>323863.49</v>
          </cell>
          <cell r="Q27">
            <v>323863.49</v>
          </cell>
          <cell r="R27">
            <v>124653.74</v>
          </cell>
          <cell r="S27">
            <v>124653.74</v>
          </cell>
          <cell r="T27">
            <v>0</v>
          </cell>
          <cell r="U27">
            <v>0</v>
          </cell>
          <cell r="X27">
            <v>0</v>
          </cell>
          <cell r="Y27"/>
          <cell r="Z27">
            <v>0</v>
          </cell>
          <cell r="AA27"/>
          <cell r="AB27">
            <v>0</v>
          </cell>
          <cell r="AC27"/>
          <cell r="AD27">
            <v>0</v>
          </cell>
          <cell r="AE27">
            <v>0</v>
          </cell>
          <cell r="AF27">
            <v>0</v>
          </cell>
          <cell r="AG27"/>
          <cell r="AH27">
            <v>0</v>
          </cell>
          <cell r="AI27"/>
          <cell r="AJ27">
            <v>176891009.37</v>
          </cell>
          <cell r="AK27">
            <v>175493853.96000001</v>
          </cell>
          <cell r="AN27">
            <v>0</v>
          </cell>
          <cell r="AO27"/>
          <cell r="AP27">
            <v>0</v>
          </cell>
          <cell r="AQ27"/>
          <cell r="AR27">
            <v>0</v>
          </cell>
          <cell r="AS27"/>
          <cell r="AT27">
            <v>0</v>
          </cell>
          <cell r="AU27"/>
          <cell r="AV27">
            <v>1240000</v>
          </cell>
          <cell r="AW27">
            <v>1240000</v>
          </cell>
          <cell r="AX27">
            <v>15450760</v>
          </cell>
          <cell r="AY27">
            <v>15450760</v>
          </cell>
          <cell r="AZ27">
            <v>0</v>
          </cell>
          <cell r="BA27"/>
          <cell r="BB27">
            <v>554522.40000000014</v>
          </cell>
          <cell r="BC27">
            <v>554522.40000000014</v>
          </cell>
          <cell r="BD27">
            <v>736149.03</v>
          </cell>
          <cell r="BE27">
            <v>736149.03</v>
          </cell>
          <cell r="BF27">
            <v>195198.07</v>
          </cell>
          <cell r="BG27">
            <v>167852.6</v>
          </cell>
          <cell r="BH27">
            <v>0</v>
          </cell>
          <cell r="BI27"/>
          <cell r="BL27">
            <v>0</v>
          </cell>
          <cell r="BM27"/>
        </row>
        <row r="28">
          <cell r="BJ28">
            <v>0</v>
          </cell>
          <cell r="BK28">
            <v>0</v>
          </cell>
        </row>
        <row r="29">
          <cell r="BJ29"/>
          <cell r="BK29"/>
        </row>
      </sheetData>
      <sheetData sheetId="2">
        <row r="8">
          <cell r="H8">
            <v>0</v>
          </cell>
          <cell r="I8"/>
          <cell r="N8">
            <v>0</v>
          </cell>
          <cell r="O8"/>
          <cell r="T8">
            <v>0</v>
          </cell>
          <cell r="U8"/>
          <cell r="AF8">
            <v>0</v>
          </cell>
          <cell r="AG8"/>
          <cell r="AL8">
            <v>0</v>
          </cell>
          <cell r="AM8"/>
          <cell r="AR8">
            <v>0</v>
          </cell>
          <cell r="AS8"/>
          <cell r="AX8">
            <v>0</v>
          </cell>
          <cell r="AY8"/>
          <cell r="BD8">
            <v>0</v>
          </cell>
          <cell r="BE8">
            <v>0</v>
          </cell>
          <cell r="BK8">
            <v>0</v>
          </cell>
          <cell r="BL8"/>
          <cell r="BQ8">
            <v>0</v>
          </cell>
          <cell r="BR8"/>
          <cell r="BW8">
            <v>0</v>
          </cell>
          <cell r="BX8"/>
        </row>
        <row r="9">
          <cell r="H9">
            <v>0</v>
          </cell>
          <cell r="I9"/>
          <cell r="N9">
            <v>0</v>
          </cell>
          <cell r="O9"/>
          <cell r="T9">
            <v>0</v>
          </cell>
          <cell r="U9"/>
          <cell r="AF9">
            <v>0</v>
          </cell>
          <cell r="AG9"/>
          <cell r="AL9">
            <v>0</v>
          </cell>
          <cell r="AM9"/>
          <cell r="AR9">
            <v>0</v>
          </cell>
          <cell r="AS9"/>
          <cell r="AX9">
            <v>0</v>
          </cell>
          <cell r="AY9"/>
          <cell r="BD9">
            <v>0</v>
          </cell>
          <cell r="BE9">
            <v>0</v>
          </cell>
          <cell r="BK9">
            <v>0</v>
          </cell>
          <cell r="BL9"/>
          <cell r="BQ9">
            <v>0</v>
          </cell>
          <cell r="BR9"/>
          <cell r="BW9">
            <v>0</v>
          </cell>
          <cell r="BX9"/>
        </row>
        <row r="10">
          <cell r="H10">
            <v>0</v>
          </cell>
          <cell r="I10"/>
          <cell r="N10">
            <v>0</v>
          </cell>
          <cell r="O10"/>
          <cell r="T10">
            <v>0</v>
          </cell>
          <cell r="U10"/>
          <cell r="AF10">
            <v>0</v>
          </cell>
          <cell r="AG10"/>
          <cell r="AL10">
            <v>0</v>
          </cell>
          <cell r="AM10"/>
          <cell r="AR10">
            <v>0</v>
          </cell>
          <cell r="AS10"/>
          <cell r="AX10">
            <v>0</v>
          </cell>
          <cell r="AY10"/>
          <cell r="BD10">
            <v>0</v>
          </cell>
          <cell r="BE10">
            <v>0</v>
          </cell>
          <cell r="BK10">
            <v>0</v>
          </cell>
          <cell r="BL10"/>
          <cell r="BQ10">
            <v>0</v>
          </cell>
          <cell r="BR10"/>
          <cell r="BW10">
            <v>0</v>
          </cell>
          <cell r="BX10"/>
        </row>
        <row r="11">
          <cell r="H11">
            <v>0</v>
          </cell>
          <cell r="I11"/>
          <cell r="N11">
            <v>0</v>
          </cell>
          <cell r="O11"/>
          <cell r="T11">
            <v>0</v>
          </cell>
          <cell r="U11"/>
          <cell r="AF11">
            <v>0</v>
          </cell>
          <cell r="AG11"/>
          <cell r="AL11">
            <v>0</v>
          </cell>
          <cell r="AM11"/>
          <cell r="AR11">
            <v>0</v>
          </cell>
          <cell r="AS11"/>
          <cell r="AX11">
            <v>0</v>
          </cell>
          <cell r="AY11"/>
          <cell r="BD11">
            <v>0</v>
          </cell>
          <cell r="BE11">
            <v>0</v>
          </cell>
          <cell r="BK11">
            <v>0</v>
          </cell>
          <cell r="BL11"/>
          <cell r="BQ11">
            <v>0</v>
          </cell>
          <cell r="BR11"/>
          <cell r="BW11">
            <v>0</v>
          </cell>
          <cell r="BX11"/>
        </row>
        <row r="12">
          <cell r="H12">
            <v>0</v>
          </cell>
          <cell r="I12"/>
          <cell r="N12">
            <v>0</v>
          </cell>
          <cell r="O12"/>
          <cell r="T12">
            <v>0</v>
          </cell>
          <cell r="U12"/>
          <cell r="AF12">
            <v>0</v>
          </cell>
          <cell r="AG12"/>
          <cell r="AL12">
            <v>0</v>
          </cell>
          <cell r="AM12"/>
          <cell r="AR12">
            <v>0</v>
          </cell>
          <cell r="AS12"/>
          <cell r="AX12">
            <v>0</v>
          </cell>
          <cell r="AY12"/>
          <cell r="BD12">
            <v>0</v>
          </cell>
          <cell r="BE12">
            <v>0</v>
          </cell>
          <cell r="BK12">
            <v>0</v>
          </cell>
          <cell r="BL12"/>
          <cell r="BQ12">
            <v>0</v>
          </cell>
          <cell r="BR12"/>
          <cell r="BW12">
            <v>0</v>
          </cell>
          <cell r="BX12"/>
        </row>
        <row r="13">
          <cell r="H13">
            <v>0</v>
          </cell>
          <cell r="I13"/>
          <cell r="N13">
            <v>0</v>
          </cell>
          <cell r="O13"/>
          <cell r="T13">
            <v>19880560.019999996</v>
          </cell>
          <cell r="U13">
            <v>19880560.019999996</v>
          </cell>
          <cell r="AF13">
            <v>0</v>
          </cell>
          <cell r="AG13"/>
          <cell r="AL13">
            <v>3244152.9699999997</v>
          </cell>
          <cell r="AM13">
            <v>3111551.34</v>
          </cell>
          <cell r="AR13">
            <v>0</v>
          </cell>
          <cell r="AS13"/>
          <cell r="AX13">
            <v>1538461.5</v>
          </cell>
          <cell r="AY13">
            <v>1538461.5</v>
          </cell>
          <cell r="BD13">
            <v>885942.83000000007</v>
          </cell>
          <cell r="BE13">
            <v>878143.63000000012</v>
          </cell>
          <cell r="BK13">
            <v>0</v>
          </cell>
          <cell r="BL13"/>
          <cell r="BQ13">
            <v>0</v>
          </cell>
          <cell r="BR13"/>
          <cell r="BW13">
            <v>0</v>
          </cell>
          <cell r="BX13"/>
        </row>
        <row r="14">
          <cell r="H14">
            <v>0</v>
          </cell>
          <cell r="I14"/>
          <cell r="N14">
            <v>0</v>
          </cell>
          <cell r="O14"/>
          <cell r="T14">
            <v>9115443.0100000035</v>
          </cell>
          <cell r="U14">
            <v>9115443.0100000035</v>
          </cell>
          <cell r="AF14">
            <v>0</v>
          </cell>
          <cell r="AG14"/>
          <cell r="AL14">
            <v>0</v>
          </cell>
          <cell r="AM14">
            <v>0</v>
          </cell>
          <cell r="AR14">
            <v>0</v>
          </cell>
          <cell r="AS14"/>
          <cell r="AX14">
            <v>611395.65</v>
          </cell>
          <cell r="AY14">
            <v>611395.65</v>
          </cell>
          <cell r="BD14">
            <v>229240.21000000005</v>
          </cell>
          <cell r="BE14">
            <v>227716.28999999998</v>
          </cell>
          <cell r="BK14">
            <v>0</v>
          </cell>
          <cell r="BL14"/>
          <cell r="BQ14">
            <v>0</v>
          </cell>
          <cell r="BR14"/>
          <cell r="BW14">
            <v>0</v>
          </cell>
          <cell r="BX14"/>
        </row>
        <row r="15">
          <cell r="H15">
            <v>0</v>
          </cell>
          <cell r="I15"/>
          <cell r="N15">
            <v>0</v>
          </cell>
          <cell r="O15"/>
          <cell r="T15">
            <v>0</v>
          </cell>
          <cell r="U15">
            <v>0</v>
          </cell>
          <cell r="AF15">
            <v>0</v>
          </cell>
          <cell r="AG15"/>
          <cell r="AL15">
            <v>0</v>
          </cell>
          <cell r="AM15">
            <v>0</v>
          </cell>
          <cell r="AR15">
            <v>0</v>
          </cell>
          <cell r="AS15"/>
          <cell r="AX15">
            <v>0</v>
          </cell>
          <cell r="AY15"/>
          <cell r="BD15">
            <v>447119.61000000004</v>
          </cell>
          <cell r="BE15">
            <v>444062.69000000006</v>
          </cell>
          <cell r="BK15">
            <v>0</v>
          </cell>
          <cell r="BL15"/>
          <cell r="BQ15">
            <v>0</v>
          </cell>
          <cell r="BR15"/>
          <cell r="BW15">
            <v>0</v>
          </cell>
          <cell r="BX15"/>
        </row>
        <row r="16">
          <cell r="H16">
            <v>0</v>
          </cell>
          <cell r="I16"/>
          <cell r="N16">
            <v>0</v>
          </cell>
          <cell r="O16"/>
          <cell r="T16">
            <v>0</v>
          </cell>
          <cell r="U16">
            <v>0</v>
          </cell>
          <cell r="AF16">
            <v>0</v>
          </cell>
          <cell r="AG16"/>
          <cell r="AL16">
            <v>0</v>
          </cell>
          <cell r="AM16">
            <v>0</v>
          </cell>
          <cell r="AR16">
            <v>0</v>
          </cell>
          <cell r="AS16"/>
          <cell r="AX16">
            <v>0</v>
          </cell>
          <cell r="AY16"/>
          <cell r="BD16">
            <v>244667.93999999997</v>
          </cell>
          <cell r="BE16">
            <v>244667.93999999994</v>
          </cell>
          <cell r="BK16">
            <v>0</v>
          </cell>
          <cell r="BL16"/>
          <cell r="BQ16">
            <v>0</v>
          </cell>
          <cell r="BR16"/>
          <cell r="BW16">
            <v>0</v>
          </cell>
          <cell r="BX16"/>
        </row>
        <row r="17">
          <cell r="H17">
            <v>0</v>
          </cell>
          <cell r="I17"/>
          <cell r="N17">
            <v>0</v>
          </cell>
          <cell r="O17"/>
          <cell r="T17">
            <v>0</v>
          </cell>
          <cell r="U17">
            <v>0</v>
          </cell>
          <cell r="AF17">
            <v>0</v>
          </cell>
          <cell r="AG17"/>
          <cell r="AL17">
            <v>3967212.3999999994</v>
          </cell>
          <cell r="AM17">
            <v>3967212.3999999994</v>
          </cell>
          <cell r="AR17">
            <v>0</v>
          </cell>
          <cell r="AS17"/>
          <cell r="AX17">
            <v>0</v>
          </cell>
          <cell r="AY17"/>
          <cell r="BD17">
            <v>471239.37000000005</v>
          </cell>
          <cell r="BE17">
            <v>453548.83000000007</v>
          </cell>
          <cell r="BK17">
            <v>4367437.76</v>
          </cell>
          <cell r="BL17">
            <v>4367437.76</v>
          </cell>
          <cell r="BQ17">
            <v>0</v>
          </cell>
          <cell r="BR17"/>
          <cell r="BW17">
            <v>0</v>
          </cell>
          <cell r="BX17"/>
        </row>
        <row r="18">
          <cell r="H18">
            <v>0</v>
          </cell>
          <cell r="I18"/>
          <cell r="N18">
            <v>0</v>
          </cell>
          <cell r="O18"/>
          <cell r="T18">
            <v>4608801.43</v>
          </cell>
          <cell r="U18">
            <v>4608801.43</v>
          </cell>
          <cell r="AF18">
            <v>0</v>
          </cell>
          <cell r="AG18"/>
          <cell r="AL18">
            <v>0</v>
          </cell>
          <cell r="AM18">
            <v>0</v>
          </cell>
          <cell r="AR18">
            <v>0</v>
          </cell>
          <cell r="AS18"/>
          <cell r="AX18">
            <v>0</v>
          </cell>
          <cell r="AY18"/>
          <cell r="BD18">
            <v>362762.23</v>
          </cell>
          <cell r="BE18">
            <v>299684.59999999998</v>
          </cell>
          <cell r="BK18">
            <v>0</v>
          </cell>
          <cell r="BL18">
            <v>0</v>
          </cell>
          <cell r="BQ18">
            <v>0</v>
          </cell>
          <cell r="BR18"/>
          <cell r="BW18">
            <v>0</v>
          </cell>
          <cell r="BX18"/>
        </row>
        <row r="19">
          <cell r="H19">
            <v>0</v>
          </cell>
          <cell r="I19"/>
          <cell r="N19">
            <v>0</v>
          </cell>
          <cell r="O19"/>
          <cell r="T19">
            <v>0</v>
          </cell>
          <cell r="U19">
            <v>0</v>
          </cell>
          <cell r="AF19">
            <v>0</v>
          </cell>
          <cell r="AG19"/>
          <cell r="AL19">
            <v>0</v>
          </cell>
          <cell r="AM19">
            <v>0</v>
          </cell>
          <cell r="AR19">
            <v>0</v>
          </cell>
          <cell r="AS19"/>
          <cell r="AX19">
            <v>0</v>
          </cell>
          <cell r="AY19"/>
          <cell r="BD19">
            <v>215009.04000000004</v>
          </cell>
          <cell r="BE19">
            <v>210959.77000000002</v>
          </cell>
          <cell r="BK19">
            <v>0</v>
          </cell>
          <cell r="BL19">
            <v>0</v>
          </cell>
          <cell r="BQ19">
            <v>0</v>
          </cell>
          <cell r="BR19"/>
          <cell r="BW19">
            <v>0</v>
          </cell>
          <cell r="BX19"/>
        </row>
        <row r="20">
          <cell r="H20">
            <v>5540.1700000000174</v>
          </cell>
          <cell r="I20">
            <v>5540.1700000000174</v>
          </cell>
          <cell r="N20">
            <v>0</v>
          </cell>
          <cell r="O20"/>
          <cell r="T20">
            <v>107614000.36</v>
          </cell>
          <cell r="U20">
            <v>107613439.34999999</v>
          </cell>
          <cell r="AF20">
            <v>0</v>
          </cell>
          <cell r="AG20"/>
          <cell r="AL20">
            <v>28006926.199999999</v>
          </cell>
          <cell r="AM20">
            <v>24447614.829999994</v>
          </cell>
          <cell r="AR20">
            <v>0</v>
          </cell>
          <cell r="AS20"/>
          <cell r="AX20">
            <v>0</v>
          </cell>
          <cell r="AY20"/>
          <cell r="BD20">
            <v>368540.66</v>
          </cell>
          <cell r="BE20">
            <v>358385.37000000005</v>
          </cell>
          <cell r="BK20">
            <v>0</v>
          </cell>
          <cell r="BL20">
            <v>0</v>
          </cell>
          <cell r="BQ20">
            <v>0</v>
          </cell>
          <cell r="BR20"/>
          <cell r="BW20">
            <v>0</v>
          </cell>
          <cell r="BX20"/>
        </row>
        <row r="21">
          <cell r="H21">
            <v>0</v>
          </cell>
          <cell r="I21"/>
          <cell r="N21">
            <v>0</v>
          </cell>
          <cell r="O21"/>
          <cell r="T21">
            <v>0</v>
          </cell>
          <cell r="U21">
            <v>0</v>
          </cell>
          <cell r="AF21">
            <v>0</v>
          </cell>
          <cell r="AG21"/>
          <cell r="AL21">
            <v>0</v>
          </cell>
          <cell r="AM21">
            <v>0</v>
          </cell>
          <cell r="AR21">
            <v>0</v>
          </cell>
          <cell r="AS21"/>
          <cell r="AX21">
            <v>0</v>
          </cell>
          <cell r="AY21"/>
          <cell r="BD21">
            <v>423444.26999999996</v>
          </cell>
          <cell r="BE21">
            <v>421164.89</v>
          </cell>
          <cell r="BK21">
            <v>0</v>
          </cell>
          <cell r="BL21">
            <v>0</v>
          </cell>
          <cell r="BQ21">
            <v>4252906.59</v>
          </cell>
          <cell r="BR21">
            <v>4252906.59</v>
          </cell>
          <cell r="BW21">
            <v>0</v>
          </cell>
          <cell r="BX21"/>
        </row>
        <row r="22">
          <cell r="H22">
            <v>0</v>
          </cell>
          <cell r="I22"/>
          <cell r="N22">
            <v>0</v>
          </cell>
          <cell r="O22"/>
          <cell r="T22">
            <v>0</v>
          </cell>
          <cell r="U22">
            <v>0</v>
          </cell>
          <cell r="AF22">
            <v>0</v>
          </cell>
          <cell r="AG22"/>
          <cell r="AL22">
            <v>0</v>
          </cell>
          <cell r="AM22">
            <v>0</v>
          </cell>
          <cell r="AR22">
            <v>0</v>
          </cell>
          <cell r="AS22"/>
          <cell r="AX22">
            <v>0</v>
          </cell>
          <cell r="AY22"/>
          <cell r="BD22">
            <v>347166.54000000004</v>
          </cell>
          <cell r="BE22">
            <v>345960.80000000005</v>
          </cell>
          <cell r="BK22">
            <v>0</v>
          </cell>
          <cell r="BL22">
            <v>0</v>
          </cell>
          <cell r="BQ22">
            <v>5750000</v>
          </cell>
          <cell r="BR22">
            <v>5750000</v>
          </cell>
          <cell r="BW22">
            <v>0</v>
          </cell>
          <cell r="BX22"/>
        </row>
        <row r="23">
          <cell r="H23">
            <v>0</v>
          </cell>
          <cell r="I23"/>
          <cell r="N23">
            <v>59758453.640000001</v>
          </cell>
          <cell r="O23">
            <v>59223334.960000001</v>
          </cell>
          <cell r="T23">
            <v>10274822.980000004</v>
          </cell>
          <cell r="U23">
            <v>10192538.4</v>
          </cell>
          <cell r="AF23">
            <v>0</v>
          </cell>
          <cell r="AG23"/>
          <cell r="AL23">
            <v>0</v>
          </cell>
          <cell r="AM23">
            <v>0</v>
          </cell>
          <cell r="AR23">
            <v>0</v>
          </cell>
          <cell r="AS23"/>
          <cell r="AX23">
            <v>0</v>
          </cell>
          <cell r="AY23"/>
          <cell r="BD23">
            <v>750211.49000000011</v>
          </cell>
          <cell r="BE23">
            <v>736924.75</v>
          </cell>
          <cell r="BK23">
            <v>850000</v>
          </cell>
          <cell r="BL23">
            <v>850000</v>
          </cell>
          <cell r="BQ23">
            <v>2000000</v>
          </cell>
          <cell r="BR23">
            <v>1693581.13</v>
          </cell>
          <cell r="BW23">
            <v>0</v>
          </cell>
          <cell r="BX23"/>
        </row>
        <row r="24">
          <cell r="H24">
            <v>0</v>
          </cell>
          <cell r="I24"/>
          <cell r="N24">
            <v>0</v>
          </cell>
          <cell r="O24"/>
          <cell r="T24">
            <v>0</v>
          </cell>
          <cell r="U24">
            <v>0</v>
          </cell>
          <cell r="AF24">
            <v>0</v>
          </cell>
          <cell r="AG24"/>
          <cell r="AL24">
            <v>0</v>
          </cell>
          <cell r="AM24">
            <v>0</v>
          </cell>
          <cell r="AR24">
            <v>0</v>
          </cell>
          <cell r="AS24"/>
          <cell r="AX24">
            <v>0</v>
          </cell>
          <cell r="AY24"/>
          <cell r="BD24">
            <v>696798.30999999994</v>
          </cell>
          <cell r="BE24">
            <v>679622.44</v>
          </cell>
          <cell r="BK24">
            <v>0</v>
          </cell>
          <cell r="BL24"/>
          <cell r="BQ24">
            <v>0</v>
          </cell>
          <cell r="BR24"/>
          <cell r="BW24">
            <v>0</v>
          </cell>
          <cell r="BX24"/>
        </row>
        <row r="25">
          <cell r="H25">
            <v>0</v>
          </cell>
          <cell r="I25"/>
          <cell r="N25">
            <v>0</v>
          </cell>
          <cell r="O25"/>
          <cell r="T25">
            <v>0</v>
          </cell>
          <cell r="U25"/>
          <cell r="AF25">
            <v>0</v>
          </cell>
          <cell r="AG25"/>
          <cell r="AL25">
            <v>7328540.0099999998</v>
          </cell>
          <cell r="AM25">
            <v>7328540.0099999998</v>
          </cell>
          <cell r="AR25">
            <v>0</v>
          </cell>
          <cell r="AS25"/>
          <cell r="AX25">
            <v>0</v>
          </cell>
          <cell r="AY25"/>
          <cell r="BD25">
            <v>396964.11</v>
          </cell>
          <cell r="BE25">
            <v>393920.80000000005</v>
          </cell>
          <cell r="BK25">
            <v>0</v>
          </cell>
          <cell r="BL25"/>
          <cell r="BQ25">
            <v>2600000</v>
          </cell>
          <cell r="BR25">
            <v>2600000</v>
          </cell>
          <cell r="BW25">
            <v>0</v>
          </cell>
          <cell r="BX25"/>
        </row>
        <row r="28">
          <cell r="N28"/>
          <cell r="O28"/>
        </row>
        <row r="29">
          <cell r="N29"/>
          <cell r="O29"/>
        </row>
      </sheetData>
      <sheetData sheetId="3">
        <row r="8">
          <cell r="D8">
            <v>8495.75</v>
          </cell>
          <cell r="E8">
            <v>0</v>
          </cell>
          <cell r="F8">
            <v>781704</v>
          </cell>
          <cell r="G8">
            <v>717948</v>
          </cell>
          <cell r="H8">
            <v>279048</v>
          </cell>
          <cell r="I8">
            <v>270620.69</v>
          </cell>
          <cell r="J8">
            <v>807557.38</v>
          </cell>
          <cell r="K8">
            <v>807557.38</v>
          </cell>
          <cell r="L8">
            <v>5205419.4000000004</v>
          </cell>
          <cell r="M8">
            <v>4893451.17</v>
          </cell>
          <cell r="N8">
            <v>2611599</v>
          </cell>
          <cell r="O8">
            <v>2541195.13</v>
          </cell>
          <cell r="P8">
            <v>372640</v>
          </cell>
          <cell r="Q8">
            <v>313411.27</v>
          </cell>
          <cell r="R8">
            <v>0</v>
          </cell>
          <cell r="S8">
            <v>0</v>
          </cell>
          <cell r="T8">
            <v>158031753</v>
          </cell>
          <cell r="U8">
            <v>158031753</v>
          </cell>
          <cell r="V8">
            <v>0</v>
          </cell>
          <cell r="W8"/>
          <cell r="X8">
            <v>25442796</v>
          </cell>
          <cell r="Y8">
            <v>25442796</v>
          </cell>
          <cell r="Z8">
            <v>0</v>
          </cell>
          <cell r="AA8">
            <v>0</v>
          </cell>
          <cell r="AB8">
            <v>6122800</v>
          </cell>
          <cell r="AC8">
            <v>6122800</v>
          </cell>
          <cell r="AD8">
            <v>0</v>
          </cell>
          <cell r="AE8"/>
          <cell r="AF8">
            <v>854452.59</v>
          </cell>
          <cell r="AG8">
            <v>436597.73</v>
          </cell>
          <cell r="AH8">
            <v>1281890</v>
          </cell>
          <cell r="AI8">
            <v>1274358.3</v>
          </cell>
          <cell r="AJ8">
            <v>0</v>
          </cell>
          <cell r="AK8"/>
          <cell r="AL8">
            <v>832170</v>
          </cell>
          <cell r="AM8">
            <v>108787.55</v>
          </cell>
          <cell r="AN8">
            <v>0</v>
          </cell>
          <cell r="AO8"/>
        </row>
        <row r="9">
          <cell r="D9">
            <v>8495.75</v>
          </cell>
          <cell r="E9">
            <v>0</v>
          </cell>
          <cell r="F9">
            <v>1744512</v>
          </cell>
          <cell r="G9">
            <v>1690000</v>
          </cell>
          <cell r="H9">
            <v>369600</v>
          </cell>
          <cell r="I9">
            <v>349118</v>
          </cell>
          <cell r="J9">
            <v>892857.38</v>
          </cell>
          <cell r="K9">
            <v>892857.38</v>
          </cell>
          <cell r="L9">
            <v>17452949.359999999</v>
          </cell>
          <cell r="M9">
            <v>17452949.359999999</v>
          </cell>
          <cell r="N9">
            <v>4333178</v>
          </cell>
          <cell r="O9">
            <v>4333178</v>
          </cell>
          <cell r="P9">
            <v>1051480</v>
          </cell>
          <cell r="Q9">
            <v>1051480</v>
          </cell>
          <cell r="R9">
            <v>0</v>
          </cell>
          <cell r="S9">
            <v>0</v>
          </cell>
          <cell r="T9">
            <v>396399982</v>
          </cell>
          <cell r="U9">
            <v>396399982</v>
          </cell>
          <cell r="V9">
            <v>0</v>
          </cell>
          <cell r="W9"/>
          <cell r="X9">
            <v>141316235</v>
          </cell>
          <cell r="Y9">
            <v>141316235</v>
          </cell>
          <cell r="Z9">
            <v>10400</v>
          </cell>
          <cell r="AA9">
            <v>8000</v>
          </cell>
          <cell r="AB9">
            <v>5051750</v>
          </cell>
          <cell r="AC9">
            <v>5051750</v>
          </cell>
          <cell r="AD9">
            <v>0</v>
          </cell>
          <cell r="AE9"/>
          <cell r="AF9">
            <v>830352.59</v>
          </cell>
          <cell r="AG9">
            <v>830352.59</v>
          </cell>
          <cell r="AH9">
            <v>1649768.53</v>
          </cell>
          <cell r="AI9">
            <v>1632956.05</v>
          </cell>
          <cell r="AJ9">
            <v>52945</v>
          </cell>
          <cell r="AK9">
            <v>52945</v>
          </cell>
          <cell r="AL9">
            <v>812888</v>
          </cell>
          <cell r="AM9">
            <v>812888</v>
          </cell>
          <cell r="AN9">
            <v>0</v>
          </cell>
          <cell r="AO9"/>
        </row>
        <row r="10">
          <cell r="D10">
            <v>8495.75</v>
          </cell>
          <cell r="E10">
            <v>8495.75</v>
          </cell>
          <cell r="F10">
            <v>1105104</v>
          </cell>
          <cell r="G10">
            <v>1045570.58</v>
          </cell>
          <cell r="H10">
            <v>362208</v>
          </cell>
          <cell r="I10">
            <v>326480</v>
          </cell>
          <cell r="J10">
            <v>787957.38</v>
          </cell>
          <cell r="K10">
            <v>787957.38</v>
          </cell>
          <cell r="L10">
            <v>6756112.8200000003</v>
          </cell>
          <cell r="M10">
            <v>6600000</v>
          </cell>
          <cell r="N10">
            <v>2549691</v>
          </cell>
          <cell r="O10">
            <v>2549691</v>
          </cell>
          <cell r="P10">
            <v>896660</v>
          </cell>
          <cell r="Q10">
            <v>778469.19</v>
          </cell>
          <cell r="R10">
            <v>0</v>
          </cell>
          <cell r="S10"/>
          <cell r="T10">
            <v>219850000</v>
          </cell>
          <cell r="U10">
            <v>219850000</v>
          </cell>
          <cell r="V10">
            <v>0</v>
          </cell>
          <cell r="W10"/>
          <cell r="X10">
            <v>56000460</v>
          </cell>
          <cell r="Y10">
            <v>56000460</v>
          </cell>
          <cell r="Z10">
            <v>0</v>
          </cell>
          <cell r="AA10">
            <v>0</v>
          </cell>
          <cell r="AB10">
            <v>2131145</v>
          </cell>
          <cell r="AC10">
            <v>2131145</v>
          </cell>
          <cell r="AD10">
            <v>0</v>
          </cell>
          <cell r="AE10"/>
          <cell r="AF10">
            <v>912452.59</v>
          </cell>
          <cell r="AG10">
            <v>912452.59</v>
          </cell>
          <cell r="AH10">
            <v>521207.99999999994</v>
          </cell>
          <cell r="AI10">
            <v>507570</v>
          </cell>
          <cell r="AJ10">
            <v>0</v>
          </cell>
          <cell r="AK10"/>
          <cell r="AL10">
            <v>852888</v>
          </cell>
          <cell r="AM10">
            <v>852888</v>
          </cell>
          <cell r="AN10">
            <v>0</v>
          </cell>
          <cell r="AO10"/>
        </row>
        <row r="11">
          <cell r="D11">
            <v>8495.75</v>
          </cell>
          <cell r="E11">
            <v>0</v>
          </cell>
          <cell r="F11">
            <v>2664816</v>
          </cell>
          <cell r="G11">
            <v>2523110.87</v>
          </cell>
          <cell r="H11">
            <v>460152</v>
          </cell>
          <cell r="I11">
            <v>400029.7</v>
          </cell>
          <cell r="J11">
            <v>1529586.49</v>
          </cell>
          <cell r="K11">
            <v>1394532.38</v>
          </cell>
          <cell r="L11">
            <v>32323128.719999999</v>
          </cell>
          <cell r="M11">
            <v>25500000</v>
          </cell>
          <cell r="N11">
            <v>8427218</v>
          </cell>
          <cell r="O11">
            <v>7911204.04</v>
          </cell>
          <cell r="P11">
            <v>1840540</v>
          </cell>
          <cell r="Q11">
            <v>1436057</v>
          </cell>
          <cell r="R11">
            <v>0</v>
          </cell>
          <cell r="S11">
            <v>0</v>
          </cell>
          <cell r="T11">
            <v>776517519</v>
          </cell>
          <cell r="U11">
            <v>776517519</v>
          </cell>
          <cell r="V11">
            <v>0</v>
          </cell>
          <cell r="W11"/>
          <cell r="X11">
            <v>203468383</v>
          </cell>
          <cell r="Y11">
            <v>203468383</v>
          </cell>
          <cell r="Z11">
            <v>10500</v>
          </cell>
          <cell r="AA11">
            <v>0</v>
          </cell>
          <cell r="AB11">
            <v>9814579</v>
          </cell>
          <cell r="AC11">
            <v>9814579</v>
          </cell>
          <cell r="AD11">
            <v>0</v>
          </cell>
          <cell r="AE11"/>
          <cell r="AF11">
            <v>1715775.46</v>
          </cell>
          <cell r="AG11">
            <v>893091.11</v>
          </cell>
          <cell r="AH11">
            <v>10269206</v>
          </cell>
          <cell r="AI11">
            <v>10072248.01</v>
          </cell>
          <cell r="AJ11">
            <v>2102269</v>
          </cell>
          <cell r="AK11">
            <v>1397898.19</v>
          </cell>
          <cell r="AL11">
            <v>881104</v>
          </cell>
          <cell r="AM11">
            <v>881104</v>
          </cell>
          <cell r="AN11">
            <v>0</v>
          </cell>
          <cell r="AO11"/>
        </row>
        <row r="12">
          <cell r="D12">
            <v>8495.75</v>
          </cell>
          <cell r="E12">
            <v>0</v>
          </cell>
          <cell r="F12">
            <v>983136</v>
          </cell>
          <cell r="G12">
            <v>954954</v>
          </cell>
          <cell r="H12">
            <v>354816</v>
          </cell>
          <cell r="I12">
            <v>327056</v>
          </cell>
          <cell r="J12">
            <v>803737.38</v>
          </cell>
          <cell r="K12">
            <v>803737.38</v>
          </cell>
          <cell r="L12">
            <v>8003851.5199999996</v>
          </cell>
          <cell r="M12">
            <v>7920061</v>
          </cell>
          <cell r="N12">
            <v>2437713</v>
          </cell>
          <cell r="O12">
            <v>2437713</v>
          </cell>
          <cell r="P12">
            <v>348988</v>
          </cell>
          <cell r="Q12">
            <v>348988</v>
          </cell>
          <cell r="R12">
            <v>0</v>
          </cell>
          <cell r="S12">
            <v>0</v>
          </cell>
          <cell r="T12">
            <v>228463758</v>
          </cell>
          <cell r="U12">
            <v>228463758</v>
          </cell>
          <cell r="V12">
            <v>0</v>
          </cell>
          <cell r="W12"/>
          <cell r="X12">
            <v>67669151</v>
          </cell>
          <cell r="Y12">
            <v>67669151</v>
          </cell>
          <cell r="Z12">
            <v>800</v>
          </cell>
          <cell r="AA12">
            <v>800</v>
          </cell>
          <cell r="AB12">
            <v>2212553</v>
          </cell>
          <cell r="AC12">
            <v>2212553</v>
          </cell>
          <cell r="AD12">
            <v>0</v>
          </cell>
          <cell r="AE12"/>
          <cell r="AF12">
            <v>851452.59</v>
          </cell>
          <cell r="AG12">
            <v>781985.48</v>
          </cell>
          <cell r="AH12">
            <v>1028329</v>
          </cell>
          <cell r="AI12">
            <v>1027652.3</v>
          </cell>
          <cell r="AJ12">
            <v>0</v>
          </cell>
          <cell r="AK12"/>
          <cell r="AL12">
            <v>983288</v>
          </cell>
          <cell r="AM12">
            <v>880000</v>
          </cell>
          <cell r="AN12">
            <v>0</v>
          </cell>
          <cell r="AO12"/>
        </row>
        <row r="13">
          <cell r="D13">
            <v>26826.49</v>
          </cell>
          <cell r="E13">
            <v>26826.49</v>
          </cell>
          <cell r="F13">
            <v>1304688</v>
          </cell>
          <cell r="G13">
            <v>1040886</v>
          </cell>
          <cell r="H13">
            <v>212520</v>
          </cell>
          <cell r="I13">
            <v>163702</v>
          </cell>
          <cell r="J13">
            <v>1558257.49</v>
          </cell>
          <cell r="K13">
            <v>1558257.49</v>
          </cell>
          <cell r="L13">
            <v>41979932.079999998</v>
          </cell>
          <cell r="M13">
            <v>41979932.079999998</v>
          </cell>
          <cell r="N13">
            <v>8152133</v>
          </cell>
          <cell r="O13">
            <v>8152133</v>
          </cell>
          <cell r="P13">
            <v>3406460</v>
          </cell>
          <cell r="Q13">
            <v>3406460</v>
          </cell>
          <cell r="R13">
            <v>50000</v>
          </cell>
          <cell r="S13">
            <v>50000</v>
          </cell>
          <cell r="T13">
            <v>771226404</v>
          </cell>
          <cell r="U13">
            <v>771226404</v>
          </cell>
          <cell r="V13">
            <v>0</v>
          </cell>
          <cell r="W13"/>
          <cell r="X13">
            <v>302440850</v>
          </cell>
          <cell r="Y13">
            <v>302440850</v>
          </cell>
          <cell r="Z13">
            <v>0</v>
          </cell>
          <cell r="AA13">
            <v>0</v>
          </cell>
          <cell r="AB13">
            <v>3835225</v>
          </cell>
          <cell r="AC13">
            <v>3835225</v>
          </cell>
          <cell r="AD13">
            <v>0</v>
          </cell>
          <cell r="AE13"/>
          <cell r="AF13">
            <v>1681778.46</v>
          </cell>
          <cell r="AG13">
            <v>1681778.46</v>
          </cell>
          <cell r="AH13">
            <v>4040701.8600000003</v>
          </cell>
          <cell r="AI13">
            <v>4038959.45</v>
          </cell>
          <cell r="AJ13">
            <v>0</v>
          </cell>
          <cell r="AK13"/>
          <cell r="AL13">
            <v>874488</v>
          </cell>
          <cell r="AM13">
            <v>874488</v>
          </cell>
          <cell r="AN13">
            <v>1080275.67</v>
          </cell>
          <cell r="AO13">
            <v>884635.05</v>
          </cell>
        </row>
        <row r="14">
          <cell r="D14">
            <v>8495.75</v>
          </cell>
          <cell r="E14">
            <v>0</v>
          </cell>
          <cell r="F14">
            <v>617232</v>
          </cell>
          <cell r="G14">
            <v>563178</v>
          </cell>
          <cell r="H14">
            <v>262416</v>
          </cell>
          <cell r="I14">
            <v>239264.67</v>
          </cell>
          <cell r="J14">
            <v>1514257.49</v>
          </cell>
          <cell r="K14">
            <v>1509589.41</v>
          </cell>
          <cell r="L14">
            <v>17461662.739999998</v>
          </cell>
          <cell r="M14">
            <v>17346352.850000001</v>
          </cell>
          <cell r="N14">
            <v>4193789</v>
          </cell>
          <cell r="O14">
            <v>4171530.21</v>
          </cell>
          <cell r="P14">
            <v>1088537</v>
          </cell>
          <cell r="Q14">
            <v>1088537</v>
          </cell>
          <cell r="R14">
            <v>50000</v>
          </cell>
          <cell r="S14">
            <v>50000</v>
          </cell>
          <cell r="T14">
            <v>303473742</v>
          </cell>
          <cell r="U14">
            <v>303473742</v>
          </cell>
          <cell r="V14">
            <v>0</v>
          </cell>
          <cell r="W14"/>
          <cell r="X14">
            <v>179650729</v>
          </cell>
          <cell r="Y14">
            <v>179650729</v>
          </cell>
          <cell r="Z14">
            <v>0</v>
          </cell>
          <cell r="AA14">
            <v>0</v>
          </cell>
          <cell r="AB14">
            <v>2748324</v>
          </cell>
          <cell r="AC14">
            <v>2748324</v>
          </cell>
          <cell r="AD14">
            <v>0</v>
          </cell>
          <cell r="AE14"/>
          <cell r="AF14">
            <v>933152.59</v>
          </cell>
          <cell r="AG14">
            <v>901952.35</v>
          </cell>
          <cell r="AH14">
            <v>1873531</v>
          </cell>
          <cell r="AI14">
            <v>1823150.01</v>
          </cell>
          <cell r="AJ14">
            <v>79418</v>
          </cell>
          <cell r="AK14">
            <v>4226.3599999999997</v>
          </cell>
          <cell r="AL14">
            <v>878888</v>
          </cell>
          <cell r="AM14">
            <v>802346.45</v>
          </cell>
          <cell r="AN14">
            <v>1056795.67</v>
          </cell>
          <cell r="AO14">
            <v>878234.59</v>
          </cell>
        </row>
        <row r="15">
          <cell r="D15">
            <v>8495.75</v>
          </cell>
          <cell r="E15">
            <v>0</v>
          </cell>
          <cell r="F15">
            <v>1463616</v>
          </cell>
          <cell r="G15">
            <v>1463616</v>
          </cell>
          <cell r="H15">
            <v>556248</v>
          </cell>
          <cell r="I15">
            <v>451528</v>
          </cell>
          <cell r="J15">
            <v>1576915.85</v>
          </cell>
          <cell r="K15">
            <v>1576915.85</v>
          </cell>
          <cell r="L15">
            <v>17317204.879999999</v>
          </cell>
          <cell r="M15">
            <v>17317204.879999999</v>
          </cell>
          <cell r="N15">
            <v>4886324</v>
          </cell>
          <cell r="O15">
            <v>4886324</v>
          </cell>
          <cell r="P15">
            <v>832280</v>
          </cell>
          <cell r="Q15">
            <v>832280</v>
          </cell>
          <cell r="R15">
            <v>100000</v>
          </cell>
          <cell r="S15">
            <v>100000</v>
          </cell>
          <cell r="T15">
            <v>400104665</v>
          </cell>
          <cell r="U15">
            <v>393312880</v>
          </cell>
          <cell r="V15">
            <v>0</v>
          </cell>
          <cell r="W15"/>
          <cell r="X15">
            <v>63113950</v>
          </cell>
          <cell r="Y15">
            <v>62422235</v>
          </cell>
          <cell r="Z15">
            <v>0</v>
          </cell>
          <cell r="AA15">
            <v>0</v>
          </cell>
          <cell r="AB15">
            <v>7161800</v>
          </cell>
          <cell r="AC15">
            <v>7161800</v>
          </cell>
          <cell r="AD15">
            <v>0</v>
          </cell>
          <cell r="AE15"/>
          <cell r="AF15">
            <v>883752.59</v>
          </cell>
          <cell r="AG15">
            <v>883752.59</v>
          </cell>
          <cell r="AH15">
            <v>3292377.7800000003</v>
          </cell>
          <cell r="AI15">
            <v>3275053.96</v>
          </cell>
          <cell r="AJ15">
            <v>26473</v>
          </cell>
          <cell r="AK15"/>
          <cell r="AL15">
            <v>839478</v>
          </cell>
          <cell r="AM15">
            <v>839478</v>
          </cell>
          <cell r="AN15">
            <v>1098875.67</v>
          </cell>
          <cell r="AO15">
            <v>1020429.48</v>
          </cell>
        </row>
        <row r="16">
          <cell r="D16">
            <v>8495.75</v>
          </cell>
          <cell r="E16">
            <v>0</v>
          </cell>
          <cell r="F16">
            <v>1164240</v>
          </cell>
          <cell r="G16">
            <v>1116040.77</v>
          </cell>
          <cell r="H16">
            <v>349272</v>
          </cell>
          <cell r="I16">
            <v>292933.93</v>
          </cell>
          <cell r="J16">
            <v>835857.38</v>
          </cell>
          <cell r="K16">
            <v>835857</v>
          </cell>
          <cell r="L16">
            <v>9706093.4399999995</v>
          </cell>
          <cell r="M16">
            <v>8725996.8599999994</v>
          </cell>
          <cell r="N16">
            <v>2602360</v>
          </cell>
          <cell r="O16">
            <v>2602360</v>
          </cell>
          <cell r="P16">
            <v>685440</v>
          </cell>
          <cell r="Q16">
            <v>625317.12</v>
          </cell>
          <cell r="R16">
            <v>0</v>
          </cell>
          <cell r="S16">
            <v>0</v>
          </cell>
          <cell r="T16">
            <v>258220330</v>
          </cell>
          <cell r="U16">
            <v>258220330</v>
          </cell>
          <cell r="V16">
            <v>0</v>
          </cell>
          <cell r="W16"/>
          <cell r="X16">
            <v>48732273</v>
          </cell>
          <cell r="Y16">
            <v>48389102.520000003</v>
          </cell>
          <cell r="Z16">
            <v>0</v>
          </cell>
          <cell r="AA16">
            <v>0</v>
          </cell>
          <cell r="AB16">
            <v>6445481</v>
          </cell>
          <cell r="AC16">
            <v>6445481</v>
          </cell>
          <cell r="AD16">
            <v>0</v>
          </cell>
          <cell r="AE16"/>
          <cell r="AF16">
            <v>884552.59</v>
          </cell>
          <cell r="AG16">
            <v>884552.59</v>
          </cell>
          <cell r="AH16">
            <v>932648.33000000007</v>
          </cell>
          <cell r="AI16">
            <v>923169.63</v>
          </cell>
          <cell r="AJ16">
            <v>0</v>
          </cell>
          <cell r="AK16"/>
          <cell r="AL16">
            <v>846347</v>
          </cell>
          <cell r="AM16">
            <v>846347</v>
          </cell>
          <cell r="AN16">
            <v>1047775.67</v>
          </cell>
          <cell r="AO16">
            <v>858492.12</v>
          </cell>
        </row>
        <row r="17">
          <cell r="D17">
            <v>8495.75</v>
          </cell>
          <cell r="E17">
            <v>0</v>
          </cell>
          <cell r="F17">
            <v>1402632</v>
          </cell>
          <cell r="G17">
            <v>1324092</v>
          </cell>
          <cell r="H17">
            <v>267960</v>
          </cell>
          <cell r="I17">
            <v>246554</v>
          </cell>
          <cell r="J17">
            <v>1628057.49</v>
          </cell>
          <cell r="K17">
            <v>1628057.49</v>
          </cell>
          <cell r="L17">
            <v>11994268.73</v>
          </cell>
          <cell r="M17">
            <v>11994268.73</v>
          </cell>
          <cell r="N17">
            <v>4142963</v>
          </cell>
          <cell r="O17">
            <v>4142963</v>
          </cell>
          <cell r="P17">
            <v>901440</v>
          </cell>
          <cell r="Q17">
            <v>901440</v>
          </cell>
          <cell r="R17">
            <v>200000</v>
          </cell>
          <cell r="S17">
            <v>200000</v>
          </cell>
          <cell r="T17">
            <v>381596448</v>
          </cell>
          <cell r="U17">
            <v>381596448</v>
          </cell>
          <cell r="V17">
            <v>0</v>
          </cell>
          <cell r="W17"/>
          <cell r="X17">
            <v>147096472</v>
          </cell>
          <cell r="Y17">
            <v>147096472</v>
          </cell>
          <cell r="Z17">
            <v>800</v>
          </cell>
          <cell r="AA17">
            <v>800</v>
          </cell>
          <cell r="AB17">
            <v>2069898</v>
          </cell>
          <cell r="AC17">
            <v>2069898</v>
          </cell>
          <cell r="AD17">
            <v>0</v>
          </cell>
          <cell r="AE17"/>
          <cell r="AF17">
            <v>831952.59</v>
          </cell>
          <cell r="AG17">
            <v>831952.59</v>
          </cell>
          <cell r="AH17">
            <v>1821318.13</v>
          </cell>
          <cell r="AI17">
            <v>1791226.58</v>
          </cell>
          <cell r="AJ17">
            <v>26473</v>
          </cell>
          <cell r="AK17"/>
          <cell r="AL17">
            <v>887588</v>
          </cell>
          <cell r="AM17">
            <v>686027.75</v>
          </cell>
          <cell r="AN17">
            <v>1059975.67</v>
          </cell>
          <cell r="AO17">
            <v>980500.05</v>
          </cell>
        </row>
        <row r="18">
          <cell r="D18">
            <v>8495.75</v>
          </cell>
          <cell r="E18">
            <v>0</v>
          </cell>
          <cell r="F18">
            <v>391776</v>
          </cell>
          <cell r="G18">
            <v>269962</v>
          </cell>
          <cell r="H18">
            <v>184800</v>
          </cell>
          <cell r="I18">
            <v>145475.35</v>
          </cell>
          <cell r="J18">
            <v>1640326.49</v>
          </cell>
          <cell r="K18">
            <v>1640326.49</v>
          </cell>
          <cell r="L18">
            <v>16314700.620000001</v>
          </cell>
          <cell r="M18">
            <v>16314700</v>
          </cell>
          <cell r="N18">
            <v>3400362</v>
          </cell>
          <cell r="O18">
            <v>3396005.19</v>
          </cell>
          <cell r="P18">
            <v>1185720</v>
          </cell>
          <cell r="Q18">
            <v>1185720</v>
          </cell>
          <cell r="R18">
            <v>50000</v>
          </cell>
          <cell r="S18">
            <v>50000</v>
          </cell>
          <cell r="T18">
            <v>270455243</v>
          </cell>
          <cell r="U18">
            <v>270455243</v>
          </cell>
          <cell r="V18">
            <v>0</v>
          </cell>
          <cell r="W18"/>
          <cell r="X18">
            <v>108695587</v>
          </cell>
          <cell r="Y18">
            <v>108695587</v>
          </cell>
          <cell r="Z18">
            <v>0</v>
          </cell>
          <cell r="AA18">
            <v>0</v>
          </cell>
          <cell r="AB18">
            <v>2263779</v>
          </cell>
          <cell r="AC18">
            <v>2263779</v>
          </cell>
          <cell r="AD18">
            <v>0</v>
          </cell>
          <cell r="AE18"/>
          <cell r="AF18">
            <v>1009452.59</v>
          </cell>
          <cell r="AG18">
            <v>464408.5</v>
          </cell>
          <cell r="AH18">
            <v>1070589</v>
          </cell>
          <cell r="AI18">
            <v>1060776.44</v>
          </cell>
          <cell r="AJ18">
            <v>0</v>
          </cell>
          <cell r="AK18"/>
          <cell r="AL18">
            <v>935888</v>
          </cell>
          <cell r="AM18">
            <v>479785.24</v>
          </cell>
          <cell r="AN18">
            <v>1095975.67</v>
          </cell>
          <cell r="AO18">
            <v>958407.87</v>
          </cell>
        </row>
        <row r="19">
          <cell r="D19">
            <v>8495.75</v>
          </cell>
          <cell r="E19">
            <v>0</v>
          </cell>
          <cell r="F19">
            <v>733656</v>
          </cell>
          <cell r="G19">
            <v>685621</v>
          </cell>
          <cell r="H19">
            <v>328944</v>
          </cell>
          <cell r="I19">
            <v>271450</v>
          </cell>
          <cell r="J19">
            <v>874057.38</v>
          </cell>
          <cell r="K19">
            <v>874057.38</v>
          </cell>
          <cell r="L19">
            <v>7686956.71</v>
          </cell>
          <cell r="M19">
            <v>6785487.7199999997</v>
          </cell>
          <cell r="N19">
            <v>2667413</v>
          </cell>
          <cell r="O19">
            <v>2502461.79</v>
          </cell>
          <cell r="P19">
            <v>930432</v>
          </cell>
          <cell r="Q19">
            <v>875860.97</v>
          </cell>
          <cell r="R19">
            <v>0</v>
          </cell>
          <cell r="S19">
            <v>0</v>
          </cell>
          <cell r="T19">
            <v>182373240</v>
          </cell>
          <cell r="U19">
            <v>182373240</v>
          </cell>
          <cell r="V19">
            <v>0</v>
          </cell>
          <cell r="W19"/>
          <cell r="X19">
            <v>66268479</v>
          </cell>
          <cell r="Y19">
            <v>64871368.899999999</v>
          </cell>
          <cell r="Z19">
            <v>0</v>
          </cell>
          <cell r="AA19">
            <v>0</v>
          </cell>
          <cell r="AB19">
            <v>2397232</v>
          </cell>
          <cell r="AC19">
            <v>2397232</v>
          </cell>
          <cell r="AD19">
            <v>0</v>
          </cell>
          <cell r="AE19"/>
          <cell r="AF19">
            <v>852452.59</v>
          </cell>
          <cell r="AG19">
            <v>595000</v>
          </cell>
          <cell r="AH19">
            <v>1465017</v>
          </cell>
          <cell r="AI19">
            <v>1452647.66</v>
          </cell>
          <cell r="AJ19">
            <v>26473</v>
          </cell>
          <cell r="AK19"/>
          <cell r="AL19">
            <v>885861</v>
          </cell>
          <cell r="AM19">
            <v>885861</v>
          </cell>
          <cell r="AN19">
            <v>979718</v>
          </cell>
          <cell r="AO19">
            <v>616046.01</v>
          </cell>
        </row>
        <row r="20">
          <cell r="D20">
            <v>8495.75</v>
          </cell>
          <cell r="E20">
            <v>0</v>
          </cell>
          <cell r="F20">
            <v>975744</v>
          </cell>
          <cell r="G20">
            <v>972510</v>
          </cell>
          <cell r="H20">
            <v>232848</v>
          </cell>
          <cell r="I20">
            <v>205720.99</v>
          </cell>
          <cell r="J20">
            <v>1540871.07</v>
          </cell>
          <cell r="K20">
            <v>1540871.07</v>
          </cell>
          <cell r="L20">
            <v>20135014.600000001</v>
          </cell>
          <cell r="M20">
            <v>18273647.170000002</v>
          </cell>
          <cell r="N20">
            <v>4365020</v>
          </cell>
          <cell r="O20">
            <v>4308178</v>
          </cell>
          <cell r="P20">
            <v>2313010</v>
          </cell>
          <cell r="Q20">
            <v>2175548.11</v>
          </cell>
          <cell r="R20">
            <v>100000</v>
          </cell>
          <cell r="S20">
            <v>100000</v>
          </cell>
          <cell r="T20">
            <v>402061330</v>
          </cell>
          <cell r="U20">
            <v>402061330</v>
          </cell>
          <cell r="V20">
            <v>0</v>
          </cell>
          <cell r="W20"/>
          <cell r="X20">
            <v>194212950</v>
          </cell>
          <cell r="Y20">
            <v>194212950</v>
          </cell>
          <cell r="Z20">
            <v>0</v>
          </cell>
          <cell r="AA20">
            <v>0</v>
          </cell>
          <cell r="AB20">
            <v>11872018</v>
          </cell>
          <cell r="AC20">
            <v>11872018</v>
          </cell>
          <cell r="AD20">
            <v>0</v>
          </cell>
          <cell r="AE20"/>
          <cell r="AF20">
            <v>816552.59</v>
          </cell>
          <cell r="AG20">
            <v>300000</v>
          </cell>
          <cell r="AH20">
            <v>986069</v>
          </cell>
          <cell r="AI20">
            <v>968721.78</v>
          </cell>
          <cell r="AJ20">
            <v>26473</v>
          </cell>
          <cell r="AK20"/>
          <cell r="AL20">
            <v>839302</v>
          </cell>
          <cell r="AM20">
            <v>839302</v>
          </cell>
          <cell r="AN20">
            <v>1066575.67</v>
          </cell>
          <cell r="AO20">
            <v>1066575.67</v>
          </cell>
        </row>
        <row r="21">
          <cell r="D21">
            <v>8495.75</v>
          </cell>
          <cell r="E21">
            <v>0</v>
          </cell>
          <cell r="F21">
            <v>1186416</v>
          </cell>
          <cell r="G21">
            <v>1052306</v>
          </cell>
          <cell r="H21">
            <v>388080</v>
          </cell>
          <cell r="I21">
            <v>334488</v>
          </cell>
          <cell r="J21">
            <v>862085.44</v>
          </cell>
          <cell r="K21">
            <v>862085.44</v>
          </cell>
          <cell r="L21">
            <v>10137171.189999999</v>
          </cell>
          <cell r="M21">
            <v>9291276.6300000008</v>
          </cell>
          <cell r="N21">
            <v>2448675</v>
          </cell>
          <cell r="O21">
            <v>2448675</v>
          </cell>
          <cell r="P21">
            <v>936390</v>
          </cell>
          <cell r="Q21">
            <v>936390</v>
          </cell>
          <cell r="R21">
            <v>150000</v>
          </cell>
          <cell r="S21">
            <v>150000</v>
          </cell>
          <cell r="T21">
            <v>276641288</v>
          </cell>
          <cell r="U21">
            <v>272147485</v>
          </cell>
          <cell r="V21">
            <v>0</v>
          </cell>
          <cell r="W21"/>
          <cell r="X21">
            <v>79912370</v>
          </cell>
          <cell r="Y21">
            <v>77964824</v>
          </cell>
          <cell r="Z21">
            <v>0</v>
          </cell>
          <cell r="AA21">
            <v>0</v>
          </cell>
          <cell r="AB21">
            <v>2855312</v>
          </cell>
          <cell r="AC21">
            <v>2855312</v>
          </cell>
          <cell r="AD21">
            <v>0</v>
          </cell>
          <cell r="AE21"/>
          <cell r="AF21">
            <v>848152.59</v>
          </cell>
          <cell r="AG21">
            <v>342818.15</v>
          </cell>
          <cell r="AH21">
            <v>675841.81</v>
          </cell>
          <cell r="AI21">
            <v>661922.13</v>
          </cell>
          <cell r="AJ21">
            <v>0</v>
          </cell>
          <cell r="AK21"/>
          <cell r="AL21">
            <v>832906</v>
          </cell>
          <cell r="AM21">
            <v>832906</v>
          </cell>
          <cell r="AN21">
            <v>999975.67</v>
          </cell>
          <cell r="AO21">
            <v>999975.67</v>
          </cell>
        </row>
        <row r="22">
          <cell r="D22">
            <v>8495.75</v>
          </cell>
          <cell r="E22">
            <v>0</v>
          </cell>
          <cell r="F22">
            <v>1347192</v>
          </cell>
          <cell r="G22">
            <v>1250788</v>
          </cell>
          <cell r="H22">
            <v>426888</v>
          </cell>
          <cell r="I22">
            <v>349888</v>
          </cell>
          <cell r="J22">
            <v>799857.38</v>
          </cell>
          <cell r="K22">
            <v>799857.38</v>
          </cell>
          <cell r="L22">
            <v>11634821.460000001</v>
          </cell>
          <cell r="M22">
            <v>11634821.460000001</v>
          </cell>
          <cell r="N22">
            <v>2851347</v>
          </cell>
          <cell r="O22">
            <v>2574247.9500000002</v>
          </cell>
          <cell r="P22">
            <v>1068517</v>
          </cell>
          <cell r="Q22">
            <v>1068517</v>
          </cell>
          <cell r="R22">
            <v>0</v>
          </cell>
          <cell r="S22">
            <v>0</v>
          </cell>
          <cell r="T22">
            <v>343292208</v>
          </cell>
          <cell r="U22">
            <v>337473014.31</v>
          </cell>
          <cell r="V22">
            <v>0</v>
          </cell>
          <cell r="W22"/>
          <cell r="X22">
            <v>77259222</v>
          </cell>
          <cell r="Y22">
            <v>74621859</v>
          </cell>
          <cell r="Z22">
            <v>0</v>
          </cell>
          <cell r="AA22">
            <v>0</v>
          </cell>
          <cell r="AB22">
            <v>2301785</v>
          </cell>
          <cell r="AC22">
            <v>2301785</v>
          </cell>
          <cell r="AD22">
            <v>0</v>
          </cell>
          <cell r="AE22"/>
          <cell r="AF22">
            <v>847452.59</v>
          </cell>
          <cell r="AG22">
            <v>845639.98</v>
          </cell>
          <cell r="AH22">
            <v>1380497</v>
          </cell>
          <cell r="AI22">
            <v>1373377.4</v>
          </cell>
          <cell r="AJ22">
            <v>0</v>
          </cell>
          <cell r="AK22"/>
          <cell r="AL22">
            <v>817997</v>
          </cell>
          <cell r="AM22">
            <v>805683.61</v>
          </cell>
          <cell r="AN22">
            <v>1059471.68</v>
          </cell>
          <cell r="AO22">
            <v>807062.86</v>
          </cell>
        </row>
        <row r="23">
          <cell r="D23">
            <v>8495.75</v>
          </cell>
          <cell r="E23">
            <v>0</v>
          </cell>
          <cell r="F23">
            <v>1092168</v>
          </cell>
          <cell r="G23">
            <v>1036574</v>
          </cell>
          <cell r="H23">
            <v>308616</v>
          </cell>
          <cell r="I23">
            <v>241164</v>
          </cell>
          <cell r="J23">
            <v>1673201.07</v>
          </cell>
          <cell r="K23">
            <v>1530568.92</v>
          </cell>
          <cell r="L23">
            <v>27620289.620000001</v>
          </cell>
          <cell r="M23">
            <v>27216962.640000001</v>
          </cell>
          <cell r="N23">
            <v>5688640</v>
          </cell>
          <cell r="O23">
            <v>4969050</v>
          </cell>
          <cell r="P23">
            <v>2337901</v>
          </cell>
          <cell r="Q23">
            <v>2204980.38</v>
          </cell>
          <cell r="R23">
            <v>100000</v>
          </cell>
          <cell r="S23">
            <v>100000</v>
          </cell>
          <cell r="T23">
            <v>458413317</v>
          </cell>
          <cell r="U23">
            <v>455054855.91000003</v>
          </cell>
          <cell r="V23">
            <v>0</v>
          </cell>
          <cell r="W23"/>
          <cell r="X23">
            <v>207816351</v>
          </cell>
          <cell r="Y23">
            <v>199252925.61000001</v>
          </cell>
          <cell r="Z23">
            <v>8800</v>
          </cell>
          <cell r="AA23">
            <v>8800</v>
          </cell>
          <cell r="AB23">
            <v>3327897</v>
          </cell>
          <cell r="AC23">
            <v>3327897</v>
          </cell>
          <cell r="AD23">
            <v>0</v>
          </cell>
          <cell r="AE23"/>
          <cell r="AF23">
            <v>825452.59</v>
          </cell>
          <cell r="AG23">
            <v>673000</v>
          </cell>
          <cell r="AH23">
            <v>1408670</v>
          </cell>
          <cell r="AI23">
            <v>1404937.85</v>
          </cell>
          <cell r="AJ23">
            <v>26473</v>
          </cell>
          <cell r="AK23"/>
          <cell r="AL23">
            <v>907888</v>
          </cell>
          <cell r="AM23">
            <v>907888</v>
          </cell>
          <cell r="AN23">
            <v>1210633.5999999999</v>
          </cell>
          <cell r="AO23">
            <v>962982.9</v>
          </cell>
        </row>
        <row r="24">
          <cell r="D24">
            <v>8495.75</v>
          </cell>
          <cell r="E24">
            <v>0</v>
          </cell>
          <cell r="F24">
            <v>1404480</v>
          </cell>
          <cell r="G24">
            <v>1358803.1</v>
          </cell>
          <cell r="H24">
            <v>493416</v>
          </cell>
          <cell r="I24">
            <v>387488.84</v>
          </cell>
          <cell r="J24">
            <v>826657.38</v>
          </cell>
          <cell r="K24">
            <v>826657.38</v>
          </cell>
          <cell r="L24">
            <v>9962640.1199999992</v>
          </cell>
          <cell r="M24">
            <v>9162640</v>
          </cell>
          <cell r="N24">
            <v>3371332</v>
          </cell>
          <cell r="O24">
            <v>3121331.67</v>
          </cell>
          <cell r="P24">
            <v>579360</v>
          </cell>
          <cell r="Q24">
            <v>579360</v>
          </cell>
          <cell r="R24">
            <v>0</v>
          </cell>
          <cell r="S24">
            <v>0</v>
          </cell>
          <cell r="T24">
            <v>268562006</v>
          </cell>
          <cell r="U24">
            <v>267091108</v>
          </cell>
          <cell r="V24">
            <v>0</v>
          </cell>
          <cell r="W24"/>
          <cell r="X24">
            <v>58605143</v>
          </cell>
          <cell r="Y24">
            <v>54914005</v>
          </cell>
          <cell r="Z24">
            <v>6400</v>
          </cell>
          <cell r="AA24">
            <v>6400</v>
          </cell>
          <cell r="AB24">
            <v>2574689</v>
          </cell>
          <cell r="AC24">
            <v>2574689</v>
          </cell>
          <cell r="AD24">
            <v>0</v>
          </cell>
          <cell r="AE24"/>
          <cell r="AF24">
            <v>990652.59</v>
          </cell>
          <cell r="AG24">
            <v>990652.59</v>
          </cell>
          <cell r="AH24">
            <v>1884001.41</v>
          </cell>
          <cell r="AI24">
            <v>1884001.41</v>
          </cell>
          <cell r="AJ24">
            <v>26473</v>
          </cell>
          <cell r="AK24">
            <v>3525</v>
          </cell>
          <cell r="AL24">
            <v>884399</v>
          </cell>
          <cell r="AM24">
            <v>857786.23</v>
          </cell>
          <cell r="AN24">
            <v>1062475.68</v>
          </cell>
          <cell r="AO24">
            <v>815695.29</v>
          </cell>
        </row>
        <row r="25">
          <cell r="D25">
            <v>8495.75</v>
          </cell>
          <cell r="E25">
            <v>0</v>
          </cell>
          <cell r="F25">
            <v>766920</v>
          </cell>
          <cell r="G25">
            <v>645106</v>
          </cell>
          <cell r="H25">
            <v>225458</v>
          </cell>
          <cell r="I25">
            <v>213598</v>
          </cell>
          <cell r="J25">
            <v>1667297.49</v>
          </cell>
          <cell r="K25">
            <v>1667297.49</v>
          </cell>
          <cell r="L25">
            <v>16701930.82</v>
          </cell>
          <cell r="M25">
            <v>16664568</v>
          </cell>
          <cell r="N25">
            <v>3678804</v>
          </cell>
          <cell r="O25">
            <v>3678804</v>
          </cell>
          <cell r="P25">
            <v>872168</v>
          </cell>
          <cell r="Q25">
            <v>845564</v>
          </cell>
          <cell r="R25">
            <v>0</v>
          </cell>
          <cell r="S25">
            <v>0</v>
          </cell>
          <cell r="T25">
            <v>341483486</v>
          </cell>
          <cell r="U25">
            <v>341483486</v>
          </cell>
          <cell r="V25">
            <v>0</v>
          </cell>
          <cell r="W25"/>
          <cell r="X25">
            <v>119286119</v>
          </cell>
          <cell r="Y25">
            <v>119286119</v>
          </cell>
          <cell r="Z25">
            <v>11200</v>
          </cell>
          <cell r="AA25">
            <v>11200</v>
          </cell>
          <cell r="AB25">
            <v>3400329</v>
          </cell>
          <cell r="AC25">
            <v>3400329</v>
          </cell>
          <cell r="AD25">
            <v>0</v>
          </cell>
          <cell r="AE25"/>
          <cell r="AF25">
            <v>982452.59</v>
          </cell>
          <cell r="AG25">
            <v>982452.59</v>
          </cell>
          <cell r="AH25">
            <v>1183283</v>
          </cell>
          <cell r="AI25">
            <v>1181266.46</v>
          </cell>
          <cell r="AJ25">
            <v>52943</v>
          </cell>
          <cell r="AK25">
            <v>50160</v>
          </cell>
          <cell r="AL25">
            <v>881588</v>
          </cell>
          <cell r="AM25">
            <v>881588</v>
          </cell>
          <cell r="AN25">
            <v>1155975.6799999999</v>
          </cell>
          <cell r="AO25">
            <v>1012875.43</v>
          </cell>
        </row>
        <row r="26">
          <cell r="D26">
            <v>441779.16</v>
          </cell>
          <cell r="E26">
            <v>439979.59</v>
          </cell>
          <cell r="F26">
            <v>0</v>
          </cell>
          <cell r="G26"/>
          <cell r="H26">
            <v>0</v>
          </cell>
          <cell r="I26"/>
          <cell r="J26">
            <v>8938923.0199999996</v>
          </cell>
          <cell r="K26">
            <v>8938923.0199999996</v>
          </cell>
          <cell r="L26">
            <v>242081761.68000001</v>
          </cell>
          <cell r="M26">
            <v>242081761.68000001</v>
          </cell>
          <cell r="N26">
            <v>36630491</v>
          </cell>
          <cell r="O26">
            <v>36630491</v>
          </cell>
          <cell r="P26">
            <v>15935900</v>
          </cell>
          <cell r="Q26">
            <v>15935900</v>
          </cell>
          <cell r="R26">
            <v>900000</v>
          </cell>
          <cell r="S26">
            <v>900000</v>
          </cell>
          <cell r="T26">
            <v>4649806833.4499998</v>
          </cell>
          <cell r="U26">
            <v>4649806833.4499998</v>
          </cell>
          <cell r="V26">
            <v>44446756</v>
          </cell>
          <cell r="W26">
            <v>44446756</v>
          </cell>
          <cell r="X26">
            <v>3472314661.5500002</v>
          </cell>
          <cell r="Y26">
            <v>3472314661.5500002</v>
          </cell>
          <cell r="Z26">
            <v>0</v>
          </cell>
          <cell r="AA26">
            <v>0</v>
          </cell>
          <cell r="AB26">
            <v>12707315</v>
          </cell>
          <cell r="AC26">
            <v>12707315</v>
          </cell>
          <cell r="AD26">
            <v>6300000</v>
          </cell>
          <cell r="AE26">
            <v>5429236.6399999997</v>
          </cell>
          <cell r="AF26">
            <v>8006034.1799999997</v>
          </cell>
          <cell r="AG26">
            <v>8006034.1799999997</v>
          </cell>
          <cell r="AH26">
            <v>16042176.41</v>
          </cell>
          <cell r="AI26">
            <v>16016015.310000001</v>
          </cell>
          <cell r="AJ26">
            <v>0</v>
          </cell>
          <cell r="AK26"/>
          <cell r="AL26">
            <v>2202106</v>
          </cell>
          <cell r="AM26">
            <v>2202106</v>
          </cell>
          <cell r="AN26">
            <v>0</v>
          </cell>
          <cell r="AO26"/>
        </row>
        <row r="27">
          <cell r="D27">
            <v>50974.52</v>
          </cell>
          <cell r="E27">
            <v>45826.85</v>
          </cell>
          <cell r="F27">
            <v>0</v>
          </cell>
          <cell r="G27"/>
          <cell r="H27">
            <v>0</v>
          </cell>
          <cell r="I27"/>
          <cell r="J27">
            <v>1743441.57</v>
          </cell>
          <cell r="K27">
            <v>1743441.57</v>
          </cell>
          <cell r="L27">
            <v>46917702.859999999</v>
          </cell>
          <cell r="M27">
            <v>46917702.859999999</v>
          </cell>
          <cell r="N27">
            <v>6868965</v>
          </cell>
          <cell r="O27">
            <v>6868965</v>
          </cell>
          <cell r="P27">
            <v>2893080</v>
          </cell>
          <cell r="Q27">
            <v>2893080</v>
          </cell>
          <cell r="R27">
            <v>250000</v>
          </cell>
          <cell r="S27">
            <v>250000</v>
          </cell>
          <cell r="T27">
            <v>729655000</v>
          </cell>
          <cell r="U27">
            <v>729655000</v>
          </cell>
          <cell r="V27">
            <v>14132901</v>
          </cell>
          <cell r="W27">
            <v>14132901</v>
          </cell>
          <cell r="X27">
            <v>583772104</v>
          </cell>
          <cell r="Y27">
            <v>583772104</v>
          </cell>
          <cell r="Z27">
            <v>10397.950000000001</v>
          </cell>
          <cell r="AA27">
            <v>10397.950000000001</v>
          </cell>
          <cell r="AB27">
            <v>17861839</v>
          </cell>
          <cell r="AC27">
            <v>17861839</v>
          </cell>
          <cell r="AD27">
            <v>1031970.56</v>
          </cell>
          <cell r="AE27">
            <v>1031970.56</v>
          </cell>
          <cell r="AF27">
            <v>1769970.46</v>
          </cell>
          <cell r="AG27">
            <v>1769970.46</v>
          </cell>
          <cell r="AH27">
            <v>8912428.1900000013</v>
          </cell>
          <cell r="AI27">
            <v>8894080.5199999996</v>
          </cell>
          <cell r="AJ27">
            <v>0</v>
          </cell>
          <cell r="AK27"/>
          <cell r="AL27">
            <v>1621778</v>
          </cell>
          <cell r="AM27">
            <v>1621778</v>
          </cell>
          <cell r="AN27">
            <v>0</v>
          </cell>
          <cell r="AO27"/>
        </row>
      </sheetData>
      <sheetData sheetId="4"/>
      <sheetData sheetId="5">
        <row r="36">
          <cell r="P36">
            <v>4486611533.7900009</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I42"/>
  <sheetViews>
    <sheetView tabSelected="1" topLeftCell="A2" zoomScaleNormal="100" zoomScaleSheetLayoutView="90" workbookViewId="0">
      <pane xSplit="1" ySplit="6" topLeftCell="B8" activePane="bottomRight" state="frozen"/>
      <selection activeCell="A2" sqref="A2"/>
      <selection pane="topRight" activeCell="B2" sqref="B2"/>
      <selection pane="bottomLeft" activeCell="A8" sqref="A8"/>
      <selection pane="bottomRight" activeCell="A6" sqref="A6:A7"/>
    </sheetView>
  </sheetViews>
  <sheetFormatPr defaultColWidth="8.5703125" defaultRowHeight="12.75" x14ac:dyDescent="0.2"/>
  <cols>
    <col min="1" max="1" width="23.5703125" customWidth="1"/>
    <col min="2" max="2" width="19.7109375" customWidth="1"/>
    <col min="3" max="3" width="19.140625" customWidth="1"/>
    <col min="4" max="5" width="16.5703125" hidden="1" customWidth="1"/>
    <col min="6" max="7" width="16.42578125" hidden="1" customWidth="1"/>
    <col min="8" max="8" width="19.7109375" customWidth="1"/>
    <col min="9" max="9" width="15" customWidth="1"/>
  </cols>
  <sheetData>
    <row r="2" spans="1:9" ht="36" customHeight="1" x14ac:dyDescent="0.25">
      <c r="A2" s="383" t="s">
        <v>395</v>
      </c>
      <c r="B2" s="383"/>
      <c r="C2" s="383"/>
      <c r="D2" s="383"/>
      <c r="E2" s="383"/>
      <c r="F2" s="383"/>
      <c r="G2" s="383"/>
      <c r="H2" s="383"/>
      <c r="I2" s="383"/>
    </row>
    <row r="3" spans="1:9" ht="15.75" x14ac:dyDescent="0.25">
      <c r="A3" s="383" t="str">
        <f>'[1]Годовые  поправки  по МБТ_всего'!A3</f>
        <v>ПО  СОСТОЯНИЮ  НА  1  ЯНВАРЯ  2026  ГОДА</v>
      </c>
      <c r="B3" s="383"/>
      <c r="C3" s="383"/>
      <c r="D3" s="383"/>
      <c r="E3" s="383"/>
      <c r="F3" s="383"/>
      <c r="G3" s="383"/>
      <c r="H3" s="383"/>
      <c r="I3" s="383"/>
    </row>
    <row r="4" spans="1:9" ht="18" x14ac:dyDescent="0.25">
      <c r="A4" s="2"/>
      <c r="B4" s="2"/>
      <c r="C4" s="2"/>
      <c r="D4" s="2"/>
      <c r="E4" s="2"/>
      <c r="F4" s="2"/>
      <c r="G4" s="2"/>
      <c r="H4" s="2"/>
      <c r="I4" s="2"/>
    </row>
    <row r="5" spans="1:9" ht="18.75" thickBot="1" x14ac:dyDescent="0.3">
      <c r="A5" s="2"/>
      <c r="B5" s="2"/>
      <c r="C5" s="2"/>
      <c r="D5" s="2"/>
      <c r="E5" s="2"/>
      <c r="F5" s="2"/>
      <c r="G5" s="2"/>
      <c r="H5" s="41" t="s">
        <v>0</v>
      </c>
      <c r="I5" s="2"/>
    </row>
    <row r="6" spans="1:9" s="105" customFormat="1" ht="17.25" customHeight="1" thickBot="1" x14ac:dyDescent="0.25">
      <c r="A6" s="381" t="s">
        <v>1</v>
      </c>
      <c r="B6" s="384" t="s">
        <v>100</v>
      </c>
      <c r="C6" s="385"/>
      <c r="D6" s="385"/>
      <c r="E6" s="385"/>
      <c r="F6" s="385"/>
      <c r="G6" s="385"/>
      <c r="H6" s="385"/>
      <c r="I6" s="386"/>
    </row>
    <row r="7" spans="1:9" s="105" customFormat="1" ht="138" customHeight="1" thickBot="1" x14ac:dyDescent="0.25">
      <c r="A7" s="382"/>
      <c r="B7" s="186" t="s">
        <v>396</v>
      </c>
      <c r="C7" s="186" t="s">
        <v>397</v>
      </c>
      <c r="D7" s="187" t="s">
        <v>131</v>
      </c>
      <c r="E7" s="188" t="s">
        <v>132</v>
      </c>
      <c r="F7" s="187" t="s">
        <v>131</v>
      </c>
      <c r="G7" s="187" t="s">
        <v>132</v>
      </c>
      <c r="H7" s="186" t="s">
        <v>10</v>
      </c>
      <c r="I7" s="186" t="s">
        <v>11</v>
      </c>
    </row>
    <row r="8" spans="1:9" ht="18" customHeight="1" x14ac:dyDescent="0.25">
      <c r="A8" s="189" t="s">
        <v>12</v>
      </c>
      <c r="B8" s="217">
        <f>[1]Дотация!B12+[1]Субсидия!B13+[1]Субвенция!B13+'[1]Иные  МБТ'!B11</f>
        <v>483504.30144000007</v>
      </c>
      <c r="C8" s="217">
        <f>[1]Дотация!C12+[1]Субсидия!C13+[1]Субвенция!C13+'[1]Иные  МБТ'!C11</f>
        <v>559314.37508000003</v>
      </c>
      <c r="D8" s="218">
        <f>'[2]Для администрации КБ_точно'!M14</f>
        <v>559314.37508000003</v>
      </c>
      <c r="E8" s="219">
        <f>D8-C8</f>
        <v>0</v>
      </c>
      <c r="F8" s="218">
        <f>'[2]Исполнение для  руководства  MФ'!AP14</f>
        <v>551737.44610000006</v>
      </c>
      <c r="G8" s="220">
        <f>F8-H8</f>
        <v>0</v>
      </c>
      <c r="H8" s="221">
        <f>[1]Дотация!F12+[1]Субсидия!D13+[1]Субвенция!H13+'[1]Иные  МБТ'!H11</f>
        <v>551737.44610000006</v>
      </c>
      <c r="I8" s="190">
        <f>H8/C8*100</f>
        <v>98.64531839023158</v>
      </c>
    </row>
    <row r="9" spans="1:9" ht="18" customHeight="1" x14ac:dyDescent="0.25">
      <c r="A9" s="191" t="s">
        <v>13</v>
      </c>
      <c r="B9" s="217">
        <f>[1]Дотация!B13+[1]Субсидия!B14+[1]Субвенция!B14+'[1]Иные  МБТ'!B12</f>
        <v>1577848.1308599997</v>
      </c>
      <c r="C9" s="217">
        <f>[1]Дотация!C13+[1]Субсидия!C14+[1]Субвенция!C14+'[1]Иные  МБТ'!C12</f>
        <v>1789068.8006499996</v>
      </c>
      <c r="D9" s="222">
        <f>'[2]Для администрации КБ_точно'!M15</f>
        <v>1789068.8006499999</v>
      </c>
      <c r="E9" s="223">
        <f t="shared" ref="E9:E25" si="0">D9-C9</f>
        <v>0</v>
      </c>
      <c r="F9" s="222">
        <f>'[2]Исполнение для  руководства  MФ'!AP15</f>
        <v>1786656.6153399998</v>
      </c>
      <c r="G9" s="220">
        <f t="shared" ref="G9:G25" si="1">F9-H9</f>
        <v>0</v>
      </c>
      <c r="H9" s="221">
        <f>[1]Дотация!F13+[1]Субсидия!D14+[1]Субвенция!H14+'[1]Иные  МБТ'!H12</f>
        <v>1786656.6153399998</v>
      </c>
      <c r="I9" s="190">
        <f t="shared" ref="I9:I26" si="2">H9/C9*100</f>
        <v>99.865170902923168</v>
      </c>
    </row>
    <row r="10" spans="1:9" ht="18" customHeight="1" x14ac:dyDescent="0.25">
      <c r="A10" s="191" t="s">
        <v>14</v>
      </c>
      <c r="B10" s="217">
        <f>[1]Дотация!B14+[1]Субсидия!B15+[1]Субвенция!B15+'[1]Иные  МБТ'!B13</f>
        <v>959785.81094999972</v>
      </c>
      <c r="C10" s="217">
        <f>[1]Дотация!C14+[1]Субсидия!C15+[1]Субвенция!C15+'[1]Иные  МБТ'!C13</f>
        <v>1085567.6361799997</v>
      </c>
      <c r="D10" s="222">
        <f>'[2]Для администрации КБ_точно'!M16</f>
        <v>1085567.6361799999</v>
      </c>
      <c r="E10" s="223">
        <f t="shared" si="0"/>
        <v>0</v>
      </c>
      <c r="F10" s="222">
        <f>'[2]Исполнение для  руководства  MФ'!AP16</f>
        <v>1078575.24982</v>
      </c>
      <c r="G10" s="220">
        <f t="shared" si="1"/>
        <v>0</v>
      </c>
      <c r="H10" s="221">
        <f>[1]Дотация!F14+[1]Субсидия!D15+[1]Субвенция!H15+'[1]Иные  МБТ'!H13</f>
        <v>1078575.24982</v>
      </c>
      <c r="I10" s="190">
        <f t="shared" si="2"/>
        <v>99.355877411323249</v>
      </c>
    </row>
    <row r="11" spans="1:9" ht="18" customHeight="1" x14ac:dyDescent="0.25">
      <c r="A11" s="191" t="s">
        <v>15</v>
      </c>
      <c r="B11" s="217">
        <f>[1]Дотация!B15+[1]Субсидия!B16+[1]Субвенция!B16+'[1]Иные  МБТ'!B14</f>
        <v>907377.71106000012</v>
      </c>
      <c r="C11" s="217">
        <f>[1]Дотация!C15+[1]Субсидия!C16+[1]Субвенция!C16+'[1]Иные  МБТ'!C14</f>
        <v>1050601.47012</v>
      </c>
      <c r="D11" s="222">
        <f>'[2]Для администрации КБ_точно'!M17</f>
        <v>1050601.47012</v>
      </c>
      <c r="E11" s="223">
        <f t="shared" si="0"/>
        <v>0</v>
      </c>
      <c r="F11" s="222">
        <f>'[2]Исполнение для  руководства  MФ'!AP17</f>
        <v>1040110.5241199998</v>
      </c>
      <c r="G11" s="220">
        <f t="shared" si="1"/>
        <v>0</v>
      </c>
      <c r="H11" s="221">
        <f>[1]Дотация!F15+[1]Субсидия!D16+[1]Субвенция!H16+'[1]Иные  МБТ'!H14</f>
        <v>1040110.5241200001</v>
      </c>
      <c r="I11" s="190">
        <f t="shared" si="2"/>
        <v>99.001434292795949</v>
      </c>
    </row>
    <row r="12" spans="1:9" ht="18" customHeight="1" x14ac:dyDescent="0.25">
      <c r="A12" s="191" t="s">
        <v>16</v>
      </c>
      <c r="B12" s="217">
        <f>[1]Дотация!B16+[1]Субсидия!B17+[1]Субвенция!B17+'[1]Иные  МБТ'!B15</f>
        <v>1778177.2861199996</v>
      </c>
      <c r="C12" s="217">
        <f>[1]Дотация!C16+[1]Субсидия!C17+[1]Субвенция!C17+'[1]Иные  МБТ'!C15</f>
        <v>2330395.6852199999</v>
      </c>
      <c r="D12" s="222">
        <f>'[2]Для администрации КБ_точно'!M18</f>
        <v>2330395.6852200003</v>
      </c>
      <c r="E12" s="223">
        <f t="shared" si="0"/>
        <v>0</v>
      </c>
      <c r="F12" s="222">
        <f>'[2]Исполнение для  руководства  MФ'!AP18</f>
        <v>2328582.3866499998</v>
      </c>
      <c r="G12" s="220">
        <f t="shared" si="1"/>
        <v>0</v>
      </c>
      <c r="H12" s="221">
        <f>[1]Дотация!F16+[1]Субсидия!D17+[1]Субвенция!H17+'[1]Иные  МБТ'!H15</f>
        <v>2328582.3866500002</v>
      </c>
      <c r="I12" s="190">
        <f t="shared" si="2"/>
        <v>99.922189241016028</v>
      </c>
    </row>
    <row r="13" spans="1:9" ht="18" customHeight="1" x14ac:dyDescent="0.25">
      <c r="A13" s="191" t="s">
        <v>17</v>
      </c>
      <c r="B13" s="217">
        <f>[1]Дотация!B17+[1]Субсидия!B18+[1]Субвенция!B18+'[1]Иные  МБТ'!B16</f>
        <v>695161.15635999991</v>
      </c>
      <c r="C13" s="217">
        <f>[1]Дотация!C17+[1]Субсидия!C18+[1]Субвенция!C18+'[1]Иные  МБТ'!C16</f>
        <v>809105.53614999994</v>
      </c>
      <c r="D13" s="222">
        <f>'[2]Для администрации КБ_точно'!M19</f>
        <v>809105.53614999994</v>
      </c>
      <c r="E13" s="223">
        <f t="shared" si="0"/>
        <v>0</v>
      </c>
      <c r="F13" s="222">
        <f>'[2]Исполнение для  руководства  MФ'!AP19</f>
        <v>776306.48555999994</v>
      </c>
      <c r="G13" s="220">
        <f t="shared" si="1"/>
        <v>0</v>
      </c>
      <c r="H13" s="221">
        <f>[1]Дотация!F17+[1]Субсидия!D18+[1]Субвенция!H18+'[1]Иные  МБТ'!H16</f>
        <v>776306.48555999994</v>
      </c>
      <c r="I13" s="190">
        <f t="shared" si="2"/>
        <v>95.946258043657807</v>
      </c>
    </row>
    <row r="14" spans="1:9" ht="18" customHeight="1" x14ac:dyDescent="0.25">
      <c r="A14" s="191" t="s">
        <v>18</v>
      </c>
      <c r="B14" s="217">
        <f>[1]Дотация!B18+[1]Субсидия!B19+[1]Субвенция!B19+'[1]Иные  МБТ'!B17</f>
        <v>817454.74219999986</v>
      </c>
      <c r="C14" s="217">
        <f>[1]Дотация!C18+[1]Субсидия!C19+[1]Субвенция!C19+'[1]Иные  МБТ'!C17</f>
        <v>875669.18482000008</v>
      </c>
      <c r="D14" s="222">
        <f>'[2]Для администрации КБ_точно'!M20</f>
        <v>875669.18482000008</v>
      </c>
      <c r="E14" s="223">
        <f t="shared" si="0"/>
        <v>0</v>
      </c>
      <c r="F14" s="222">
        <f>'[2]Исполнение для  руководства  MФ'!AP20</f>
        <v>868832.46224999998</v>
      </c>
      <c r="G14" s="220">
        <f t="shared" si="1"/>
        <v>0</v>
      </c>
      <c r="H14" s="221">
        <f>[1]Дотация!F18+[1]Субсидия!D19+[1]Субвенция!H19+'[1]Иные  МБТ'!H17</f>
        <v>868832.46225000022</v>
      </c>
      <c r="I14" s="190">
        <f t="shared" si="2"/>
        <v>99.219257376128269</v>
      </c>
    </row>
    <row r="15" spans="1:9" ht="18" customHeight="1" x14ac:dyDescent="0.25">
      <c r="A15" s="191" t="s">
        <v>19</v>
      </c>
      <c r="B15" s="217">
        <f>[1]Дотация!B19+[1]Субсидия!B20+[1]Субвенция!B20+'[1]Иные  МБТ'!B18</f>
        <v>812383.94865999999</v>
      </c>
      <c r="C15" s="217">
        <f>[1]Дотация!C19+[1]Субсидия!C20+[1]Субвенция!C20+'[1]Иные  МБТ'!C18</f>
        <v>878972.75264999992</v>
      </c>
      <c r="D15" s="222">
        <f>'[2]Для администрации КБ_точно'!M21</f>
        <v>878972.75265000004</v>
      </c>
      <c r="E15" s="223">
        <f t="shared" si="0"/>
        <v>0</v>
      </c>
      <c r="F15" s="222">
        <f>'[2]Исполнение для  руководства  MФ'!AP21</f>
        <v>865576.69248000009</v>
      </c>
      <c r="G15" s="220">
        <f t="shared" si="1"/>
        <v>0</v>
      </c>
      <c r="H15" s="221">
        <f>[1]Дотация!F19+[1]Субсидия!D20+[1]Субвенция!H20+'[1]Иные  МБТ'!H18</f>
        <v>865576.69247999985</v>
      </c>
      <c r="I15" s="190">
        <f t="shared" si="2"/>
        <v>98.475941361138609</v>
      </c>
    </row>
    <row r="16" spans="1:9" ht="18" customHeight="1" x14ac:dyDescent="0.25">
      <c r="A16" s="191" t="s">
        <v>20</v>
      </c>
      <c r="B16" s="217">
        <f>[1]Дотация!B20+[1]Субсидия!B21+[1]Субвенция!B21+'[1]Иные  МБТ'!B19</f>
        <v>828647.60785000003</v>
      </c>
      <c r="C16" s="217">
        <f>[1]Дотация!C20+[1]Субсидия!C21+[1]Субвенция!C21+'[1]Иные  МБТ'!C19</f>
        <v>941056.55818000005</v>
      </c>
      <c r="D16" s="222">
        <f>'[2]Для администрации КБ_точно'!M22</f>
        <v>941056.55817999993</v>
      </c>
      <c r="E16" s="223">
        <f t="shared" si="0"/>
        <v>0</v>
      </c>
      <c r="F16" s="222">
        <f>'[2]Исполнение для  руководства  MФ'!AP22</f>
        <v>939853.66943000001</v>
      </c>
      <c r="G16" s="220">
        <f t="shared" si="1"/>
        <v>0</v>
      </c>
      <c r="H16" s="221">
        <f>[1]Дотация!F20+[1]Субсидия!D21+[1]Субвенция!H21+'[1]Иные  МБТ'!H19</f>
        <v>939853.66943000013</v>
      </c>
      <c r="I16" s="190">
        <f t="shared" si="2"/>
        <v>99.872176784748589</v>
      </c>
    </row>
    <row r="17" spans="1:9" ht="18" customHeight="1" x14ac:dyDescent="0.25">
      <c r="A17" s="191" t="s">
        <v>21</v>
      </c>
      <c r="B17" s="217">
        <f>[1]Дотация!B21+[1]Субсидия!B22+[1]Субвенция!B22+'[1]Иные  МБТ'!B20</f>
        <v>434490.68404000008</v>
      </c>
      <c r="C17" s="217">
        <f>[1]Дотация!C21+[1]Субсидия!C22+[1]Субвенция!C22+'[1]Иные  МБТ'!C20</f>
        <v>487324.18186000001</v>
      </c>
      <c r="D17" s="222">
        <f>'[2]Для администрации КБ_точно'!M23</f>
        <v>487324.18186000007</v>
      </c>
      <c r="E17" s="223">
        <f t="shared" si="0"/>
        <v>0</v>
      </c>
      <c r="F17" s="222">
        <f>'[2]Исполнение для  руководства  MФ'!AP23</f>
        <v>480567.56000999996</v>
      </c>
      <c r="G17" s="220">
        <f t="shared" si="1"/>
        <v>0</v>
      </c>
      <c r="H17" s="221">
        <f>[1]Дотация!F21+[1]Субсидия!D22+[1]Субвенция!H22+'[1]Иные  МБТ'!H20</f>
        <v>480567.56001000002</v>
      </c>
      <c r="I17" s="190">
        <f t="shared" si="2"/>
        <v>98.613526251824496</v>
      </c>
    </row>
    <row r="18" spans="1:9" ht="18" customHeight="1" x14ac:dyDescent="0.25">
      <c r="A18" s="191" t="s">
        <v>22</v>
      </c>
      <c r="B18" s="217">
        <f>[1]Дотация!B22+[1]Субсидия!B23+[1]Субвенция!B23+'[1]Иные  МБТ'!B21</f>
        <v>2103455.2304799999</v>
      </c>
      <c r="C18" s="217">
        <f>[1]Дотация!C22+[1]Субсидия!C23+[1]Субвенция!C23+'[1]Иные  МБТ'!C21</f>
        <v>2575821.9642299996</v>
      </c>
      <c r="D18" s="222">
        <f>'[2]Для администрации КБ_точно'!M24</f>
        <v>2575821.96423</v>
      </c>
      <c r="E18" s="223">
        <f t="shared" si="0"/>
        <v>0</v>
      </c>
      <c r="F18" s="222">
        <f>'[2]Исполнение для  руководства  MФ'!AP24</f>
        <v>2562619.75813</v>
      </c>
      <c r="G18" s="220">
        <f t="shared" si="1"/>
        <v>0</v>
      </c>
      <c r="H18" s="221">
        <f>[1]Дотация!F22+[1]Субсидия!D23+[1]Субвенция!H23+'[1]Иные  МБТ'!H21</f>
        <v>2562619.7581300004</v>
      </c>
      <c r="I18" s="190">
        <f t="shared" si="2"/>
        <v>99.487456575674244</v>
      </c>
    </row>
    <row r="19" spans="1:9" ht="18" customHeight="1" x14ac:dyDescent="0.25">
      <c r="A19" s="191" t="s">
        <v>23</v>
      </c>
      <c r="B19" s="217">
        <f>[1]Дотация!B23+[1]Субсидия!B24+[1]Субвенция!B24+'[1]Иные  МБТ'!B22</f>
        <v>503259.71175000002</v>
      </c>
      <c r="C19" s="217">
        <f>[1]Дотация!C23+[1]Субсидия!C24+[1]Субвенция!C24+'[1]Иные  МБТ'!C22</f>
        <v>690956.88819999993</v>
      </c>
      <c r="D19" s="222">
        <f>'[2]Для администрации КБ_точно'!M25</f>
        <v>690956.88819999993</v>
      </c>
      <c r="E19" s="223">
        <f t="shared" si="0"/>
        <v>0</v>
      </c>
      <c r="F19" s="222">
        <f>'[2]Исполнение для  руководства  MФ'!AP25</f>
        <v>681953.75306999998</v>
      </c>
      <c r="G19" s="220">
        <f t="shared" si="1"/>
        <v>0</v>
      </c>
      <c r="H19" s="221">
        <f>[1]Дотация!F23+[1]Субсидия!D24+[1]Субвенция!H24+'[1]Иные  МБТ'!H22</f>
        <v>681953.75306999998</v>
      </c>
      <c r="I19" s="190">
        <f t="shared" si="2"/>
        <v>98.697004793822401</v>
      </c>
    </row>
    <row r="20" spans="1:9" ht="18" customHeight="1" x14ac:dyDescent="0.25">
      <c r="A20" s="191" t="s">
        <v>24</v>
      </c>
      <c r="B20" s="217">
        <f>[1]Дотация!B24+[1]Субсидия!B25+[1]Субвенция!B25+'[1]Иные  МБТ'!B23</f>
        <v>1511408.9996700003</v>
      </c>
      <c r="C20" s="217">
        <f>[1]Дотация!C24+[1]Субсидия!C25+[1]Субвенция!C25+'[1]Иные  МБТ'!C23</f>
        <v>2105063.50336</v>
      </c>
      <c r="D20" s="222">
        <f>'[2]Для администрации КБ_точно'!M26</f>
        <v>2105063.5033600004</v>
      </c>
      <c r="E20" s="223">
        <f t="shared" si="0"/>
        <v>0</v>
      </c>
      <c r="F20" s="222">
        <f>'[2]Исполнение для  руководства  MФ'!AP26</f>
        <v>2064295.4582700005</v>
      </c>
      <c r="G20" s="220">
        <f t="shared" si="1"/>
        <v>0</v>
      </c>
      <c r="H20" s="221">
        <f>[1]Дотация!F24+[1]Субсидия!D25+[1]Субвенция!H25+'[1]Иные  МБТ'!H23</f>
        <v>2064295.4582699998</v>
      </c>
      <c r="I20" s="190">
        <f t="shared" si="2"/>
        <v>98.063334192772416</v>
      </c>
    </row>
    <row r="21" spans="1:9" ht="18" customHeight="1" x14ac:dyDescent="0.25">
      <c r="A21" s="191" t="s">
        <v>25</v>
      </c>
      <c r="B21" s="217">
        <f>[1]Дотация!B25+[1]Субсидия!B26+[1]Субвенция!B26+'[1]Иные  МБТ'!B24</f>
        <v>482370.46364000003</v>
      </c>
      <c r="C21" s="217">
        <f>[1]Дотация!C25+[1]Субсидия!C26+[1]Субвенция!C26+'[1]Иные  МБТ'!C24</f>
        <v>549347.87094000005</v>
      </c>
      <c r="D21" s="222">
        <f>'[2]Для администрации КБ_точно'!M27</f>
        <v>549347.87094000005</v>
      </c>
      <c r="E21" s="223">
        <f t="shared" si="0"/>
        <v>0</v>
      </c>
      <c r="F21" s="222">
        <f>'[2]Исполнение для  руководства  MФ'!AP27</f>
        <v>547680.88598999998</v>
      </c>
      <c r="G21" s="220">
        <f t="shared" si="1"/>
        <v>0</v>
      </c>
      <c r="H21" s="221">
        <f>[1]Дотация!F25+[1]Субсидия!D26+[1]Субвенция!H26+'[1]Иные  МБТ'!H24</f>
        <v>547680.8859900001</v>
      </c>
      <c r="I21" s="190">
        <f t="shared" si="2"/>
        <v>99.696552032294662</v>
      </c>
    </row>
    <row r="22" spans="1:9" ht="18" customHeight="1" x14ac:dyDescent="0.25">
      <c r="A22" s="191" t="s">
        <v>26</v>
      </c>
      <c r="B22" s="217">
        <f>[1]Дотация!B26+[1]Субсидия!B27+[1]Субвенция!B27+'[1]Иные  МБТ'!B25</f>
        <v>730820.11025999999</v>
      </c>
      <c r="C22" s="217">
        <f>[1]Дотация!C26+[1]Субсидия!C27+[1]Субвенция!C27+'[1]Иные  МБТ'!C25</f>
        <v>888490.61968999973</v>
      </c>
      <c r="D22" s="222">
        <f>'[2]Для администрации КБ_точно'!M28</f>
        <v>888490.61969000008</v>
      </c>
      <c r="E22" s="223">
        <f t="shared" si="0"/>
        <v>0</v>
      </c>
      <c r="F22" s="222">
        <f>'[2]Исполнение для  руководства  MФ'!AP28</f>
        <v>878332.25082000007</v>
      </c>
      <c r="G22" s="220">
        <f t="shared" si="1"/>
        <v>0</v>
      </c>
      <c r="H22" s="221">
        <f>[1]Дотация!F26+[1]Субсидия!D27+[1]Субвенция!H27+'[1]Иные  МБТ'!H25</f>
        <v>878332.25081999984</v>
      </c>
      <c r="I22" s="190">
        <f t="shared" si="2"/>
        <v>98.856671230412744</v>
      </c>
    </row>
    <row r="23" spans="1:9" ht="18" customHeight="1" x14ac:dyDescent="0.25">
      <c r="A23" s="191" t="s">
        <v>27</v>
      </c>
      <c r="B23" s="217">
        <f>[1]Дотация!B27+[1]Субсидия!B28+[1]Субвенция!B28+'[1]Иные  МБТ'!B26</f>
        <v>1281875.27422</v>
      </c>
      <c r="C23" s="217">
        <f>[1]Дотация!C27+[1]Субсидия!C28+[1]Субвенция!C28+'[1]Иные  МБТ'!C26</f>
        <v>1547836.1355900001</v>
      </c>
      <c r="D23" s="222">
        <f>'[2]Для администрации КБ_точно'!M29</f>
        <v>1547836.1355900001</v>
      </c>
      <c r="E23" s="223">
        <f t="shared" si="0"/>
        <v>0</v>
      </c>
      <c r="F23" s="222">
        <f>'[2]Исполнение для  руководства  MФ'!AP29</f>
        <v>1531887.0356400004</v>
      </c>
      <c r="G23" s="220">
        <f t="shared" si="1"/>
        <v>0</v>
      </c>
      <c r="H23" s="221">
        <f>[1]Дотация!F27+[1]Субсидия!D28+[1]Субвенция!H28+'[1]Иные  МБТ'!H26</f>
        <v>1531887.0356400004</v>
      </c>
      <c r="I23" s="190">
        <f t="shared" si="2"/>
        <v>98.9695873107446</v>
      </c>
    </row>
    <row r="24" spans="1:9" ht="18" customHeight="1" x14ac:dyDescent="0.25">
      <c r="A24" s="191" t="s">
        <v>28</v>
      </c>
      <c r="B24" s="217">
        <f>[1]Дотация!B28+[1]Субсидия!B29+[1]Субвенция!B29+'[1]Иные  МБТ'!B27</f>
        <v>748180.91201999993</v>
      </c>
      <c r="C24" s="217">
        <f>[1]Дотация!C28+[1]Субсидия!C29+[1]Субвенция!C29+'[1]Иные  МБТ'!C27</f>
        <v>904137.19355000008</v>
      </c>
      <c r="D24" s="222">
        <f>'[2]Для администрации КБ_точно'!M30</f>
        <v>904137.19354999997</v>
      </c>
      <c r="E24" s="223">
        <f t="shared" si="0"/>
        <v>0</v>
      </c>
      <c r="F24" s="222">
        <f>'[2]Исполнение для  руководства  MФ'!AP30</f>
        <v>895252.74182999996</v>
      </c>
      <c r="G24" s="220">
        <f t="shared" si="1"/>
        <v>0</v>
      </c>
      <c r="H24" s="221">
        <f>[1]Дотация!F28+[1]Субсидия!D29+[1]Субвенция!H29+'[1]Иные  МБТ'!H27</f>
        <v>895252.74183000007</v>
      </c>
      <c r="I24" s="190">
        <f t="shared" si="2"/>
        <v>99.017355796954206</v>
      </c>
    </row>
    <row r="25" spans="1:9" ht="18" customHeight="1" thickBot="1" x14ac:dyDescent="0.3">
      <c r="A25" s="192" t="s">
        <v>29</v>
      </c>
      <c r="B25" s="217">
        <f>[1]Дотация!B29+[1]Субсидия!B30+[1]Субвенция!B30+'[1]Иные  МБТ'!B28</f>
        <v>1441087.0426999999</v>
      </c>
      <c r="C25" s="217">
        <f>[1]Дотация!C29+[1]Субсидия!C30+[1]Субвенция!C30+'[1]Иные  МБТ'!C28</f>
        <v>1541116.0145</v>
      </c>
      <c r="D25" s="224">
        <f>'[2]Для администрации КБ_точно'!M31</f>
        <v>1541116.0145</v>
      </c>
      <c r="E25" s="225">
        <f t="shared" si="0"/>
        <v>0</v>
      </c>
      <c r="F25" s="224">
        <f>'[2]Исполнение для  руководства  MФ'!AP31</f>
        <v>1425876.0332399998</v>
      </c>
      <c r="G25" s="220">
        <f t="shared" si="1"/>
        <v>0</v>
      </c>
      <c r="H25" s="221">
        <f>[1]Дотация!F29+[1]Субсидия!D30+[1]Субвенция!H30+'[1]Иные  МБТ'!H28</f>
        <v>1425876.03324</v>
      </c>
      <c r="I25" s="193">
        <f t="shared" si="2"/>
        <v>92.522303306452329</v>
      </c>
    </row>
    <row r="26" spans="1:9" ht="18" customHeight="1" thickBot="1" x14ac:dyDescent="0.3">
      <c r="A26" s="194" t="s">
        <v>30</v>
      </c>
      <c r="B26" s="195">
        <f t="shared" ref="B26:H26" si="3">SUM(B8:B25)</f>
        <v>18097289.124280002</v>
      </c>
      <c r="C26" s="195">
        <f t="shared" si="3"/>
        <v>21609846.37097</v>
      </c>
      <c r="D26" s="196">
        <f t="shared" si="3"/>
        <v>21609846.370969996</v>
      </c>
      <c r="E26" s="197">
        <f t="shared" si="3"/>
        <v>0</v>
      </c>
      <c r="F26" s="198">
        <f t="shared" si="3"/>
        <v>21304697.008749999</v>
      </c>
      <c r="G26" s="199">
        <f t="shared" si="3"/>
        <v>0</v>
      </c>
      <c r="H26" s="200">
        <f t="shared" si="3"/>
        <v>21304697.008750003</v>
      </c>
      <c r="I26" s="200">
        <f t="shared" si="2"/>
        <v>98.587915170790268</v>
      </c>
    </row>
    <row r="27" spans="1:9" ht="18" customHeight="1" x14ac:dyDescent="0.25">
      <c r="A27" s="201"/>
      <c r="B27" s="201"/>
      <c r="C27" s="202"/>
      <c r="D27" s="226"/>
      <c r="E27" s="227"/>
      <c r="F27" s="228"/>
      <c r="G27" s="228"/>
      <c r="H27" s="203"/>
      <c r="I27" s="190"/>
    </row>
    <row r="28" spans="1:9" ht="18" customHeight="1" x14ac:dyDescent="0.25">
      <c r="A28" s="191" t="s">
        <v>31</v>
      </c>
      <c r="B28" s="229">
        <f>[1]Дотация!B32+[1]Субсидия!B33+[1]Субвенция!B33+'[1]Иные  МБТ'!B31</f>
        <v>2079900.5147999998</v>
      </c>
      <c r="C28" s="230">
        <f>[1]Дотация!C32+[1]Субсидия!C33+[1]Субвенция!C33+'[1]Иные  МБТ'!C31</f>
        <v>2800547.7038200004</v>
      </c>
      <c r="D28" s="222">
        <f>'[2]Для администрации КБ_точно'!M34</f>
        <v>2800547.7038200004</v>
      </c>
      <c r="E28" s="223">
        <f t="shared" ref="E28:E29" si="4">D28-C28</f>
        <v>0</v>
      </c>
      <c r="F28" s="222">
        <f>'[2]Исполнение для  руководства  MФ'!AP34</f>
        <v>2540320.6209499999</v>
      </c>
      <c r="G28" s="231">
        <f t="shared" ref="G28:G29" si="5">F28-H28</f>
        <v>0</v>
      </c>
      <c r="H28" s="232">
        <f>[1]Дотация!F32+[1]Субсидия!D33+[1]Субвенция!H33+'[1]Иные  МБТ'!H31</f>
        <v>2540320.6209499994</v>
      </c>
      <c r="I28" s="190">
        <f>H28/C28*100</f>
        <v>90.707993207362748</v>
      </c>
    </row>
    <row r="29" spans="1:9" ht="18" customHeight="1" thickBot="1" x14ac:dyDescent="0.3">
      <c r="A29" s="204" t="s">
        <v>32</v>
      </c>
      <c r="B29" s="217">
        <f>[1]Дотация!B33+[1]Субсидия!B34+[1]Субвенция!B34+'[1]Иные  МБТ'!B32</f>
        <v>12131771.49829</v>
      </c>
      <c r="C29" s="217">
        <f>[1]Дотация!C33+[1]Субсидия!C34+[1]Субвенция!C34+'[1]Иные  МБТ'!C32</f>
        <v>15411925.780030003</v>
      </c>
      <c r="D29" s="222">
        <f>'[2]Для администрации КБ_точно'!M35</f>
        <v>15411925.780030001</v>
      </c>
      <c r="E29" s="223">
        <f t="shared" si="4"/>
        <v>0</v>
      </c>
      <c r="F29" s="222">
        <f>'[2]Исполнение для  руководства  MФ'!AP35</f>
        <v>15366511.259240003</v>
      </c>
      <c r="G29" s="220">
        <f t="shared" si="5"/>
        <v>0</v>
      </c>
      <c r="H29" s="221">
        <f>[1]Дотация!F33+[1]Субсидия!D34+[1]Субвенция!H34+'[1]Иные  МБТ'!H32</f>
        <v>15366511.259240003</v>
      </c>
      <c r="I29" s="193">
        <f>H29/C29*100</f>
        <v>99.705328708182293</v>
      </c>
    </row>
    <row r="30" spans="1:9" ht="18" customHeight="1" thickBot="1" x14ac:dyDescent="0.3">
      <c r="A30" s="194" t="s">
        <v>33</v>
      </c>
      <c r="B30" s="205">
        <f t="shared" ref="B30" si="6">SUM(B28:B29)</f>
        <v>14211672.01309</v>
      </c>
      <c r="C30" s="205">
        <f t="shared" ref="C30:H30" si="7">SUM(C28:C29)</f>
        <v>18212473.483850002</v>
      </c>
      <c r="D30" s="206">
        <f t="shared" si="7"/>
        <v>18212473.483850002</v>
      </c>
      <c r="E30" s="207">
        <f t="shared" si="7"/>
        <v>0</v>
      </c>
      <c r="F30" s="208">
        <f t="shared" si="7"/>
        <v>17906831.880190004</v>
      </c>
      <c r="G30" s="207">
        <f t="shared" si="7"/>
        <v>0</v>
      </c>
      <c r="H30" s="209">
        <f t="shared" si="7"/>
        <v>17906831.880190004</v>
      </c>
      <c r="I30" s="200">
        <f>H30/C30*100</f>
        <v>98.321800693733181</v>
      </c>
    </row>
    <row r="31" spans="1:9" ht="18" customHeight="1" x14ac:dyDescent="0.25">
      <c r="A31" s="201"/>
      <c r="B31" s="210"/>
      <c r="C31" s="210"/>
      <c r="D31" s="211"/>
      <c r="E31" s="211"/>
      <c r="F31" s="211"/>
      <c r="G31" s="211"/>
      <c r="H31" s="212"/>
      <c r="I31" s="213"/>
    </row>
    <row r="32" spans="1:9" ht="18" customHeight="1" thickBot="1" x14ac:dyDescent="0.3">
      <c r="A32" s="204"/>
      <c r="B32" s="210"/>
      <c r="C32" s="210"/>
      <c r="D32" s="211"/>
      <c r="E32" s="211"/>
      <c r="F32" s="211"/>
      <c r="G32" s="211"/>
      <c r="H32" s="212"/>
      <c r="I32" s="214"/>
    </row>
    <row r="33" spans="1:9" ht="18" customHeight="1" thickBot="1" x14ac:dyDescent="0.3">
      <c r="A33" s="215" t="s">
        <v>101</v>
      </c>
      <c r="B33" s="200">
        <f t="shared" ref="B33:H33" si="8">B26+B30</f>
        <v>32308961.137370002</v>
      </c>
      <c r="C33" s="200">
        <f t="shared" si="8"/>
        <v>39822319.854819998</v>
      </c>
      <c r="D33" s="216">
        <f t="shared" si="8"/>
        <v>39822319.854819998</v>
      </c>
      <c r="E33" s="199">
        <f t="shared" si="8"/>
        <v>0</v>
      </c>
      <c r="F33" s="216">
        <f t="shared" si="8"/>
        <v>39211528.888940006</v>
      </c>
      <c r="G33" s="199">
        <f t="shared" si="8"/>
        <v>0</v>
      </c>
      <c r="H33" s="200">
        <f t="shared" si="8"/>
        <v>39211528.888940006</v>
      </c>
      <c r="I33" s="200">
        <f>H33/C33*100</f>
        <v>98.466209482253291</v>
      </c>
    </row>
    <row r="34" spans="1:9" ht="15" x14ac:dyDescent="0.25">
      <c r="A34" s="233"/>
      <c r="B34" s="233"/>
      <c r="C34" s="234"/>
      <c r="D34" s="235"/>
      <c r="E34" s="236"/>
      <c r="F34" s="237"/>
      <c r="G34" s="238"/>
      <c r="H34" s="233"/>
      <c r="I34" s="233"/>
    </row>
    <row r="35" spans="1:9" ht="26.25" x14ac:dyDescent="0.25">
      <c r="A35" s="239" t="s">
        <v>102</v>
      </c>
      <c r="B35" s="234">
        <f>SUM(B36:B39)</f>
        <v>3379588.3521999996</v>
      </c>
      <c r="C35" s="234">
        <f>SUM(C36:C39)</f>
        <v>447196.85601000016</v>
      </c>
      <c r="D35" s="235"/>
      <c r="E35" s="236"/>
      <c r="F35" s="237"/>
      <c r="G35" s="238"/>
      <c r="H35" s="233"/>
      <c r="I35" s="233"/>
    </row>
    <row r="36" spans="1:9" ht="15" x14ac:dyDescent="0.25">
      <c r="A36" s="240" t="s">
        <v>103</v>
      </c>
      <c r="B36" s="234">
        <f>[1]Дотация!B36</f>
        <v>712242.77982000005</v>
      </c>
      <c r="C36" s="234">
        <f>[1]Дотация!C36</f>
        <v>152773.8218900002</v>
      </c>
      <c r="D36" s="235"/>
      <c r="E36" s="236"/>
      <c r="F36" s="235"/>
      <c r="G36" s="236"/>
      <c r="H36" s="234"/>
      <c r="I36" s="234"/>
    </row>
    <row r="37" spans="1:9" ht="15" x14ac:dyDescent="0.25">
      <c r="A37" s="240" t="s">
        <v>104</v>
      </c>
      <c r="B37" s="234">
        <f>[1]Субсидия!B37</f>
        <v>0</v>
      </c>
      <c r="C37" s="234">
        <f>[1]Субсидия!C37</f>
        <v>206189.27416999993</v>
      </c>
      <c r="D37" s="235"/>
      <c r="E37" s="236"/>
      <c r="F37" s="235"/>
      <c r="G37" s="236"/>
      <c r="H37" s="234"/>
      <c r="I37" s="234"/>
    </row>
    <row r="38" spans="1:9" ht="15" x14ac:dyDescent="0.25">
      <c r="A38" s="240" t="s">
        <v>105</v>
      </c>
      <c r="B38" s="234">
        <f>[1]Субвенция!B37</f>
        <v>0</v>
      </c>
      <c r="C38" s="234">
        <f>[1]Субвенция!C37</f>
        <v>0</v>
      </c>
      <c r="D38" s="235"/>
      <c r="E38" s="236"/>
      <c r="F38" s="235"/>
      <c r="G38" s="236"/>
      <c r="H38" s="234"/>
      <c r="I38" s="234"/>
    </row>
    <row r="39" spans="1:9" ht="15" x14ac:dyDescent="0.25">
      <c r="A39" s="240" t="s">
        <v>106</v>
      </c>
      <c r="B39" s="234">
        <f>'[1]Иные  МБТ'!B35</f>
        <v>2667345.5723799998</v>
      </c>
      <c r="C39" s="234">
        <f>'[1]Иные  МБТ'!C35</f>
        <v>88233.759950000021</v>
      </c>
      <c r="D39" s="235"/>
      <c r="E39" s="236"/>
      <c r="F39" s="235"/>
      <c r="G39" s="236"/>
      <c r="H39" s="234"/>
      <c r="I39" s="234"/>
    </row>
    <row r="40" spans="1:9" ht="15.75" thickBot="1" x14ac:dyDescent="0.3">
      <c r="A40" s="239"/>
      <c r="B40" s="239"/>
      <c r="C40" s="234"/>
      <c r="D40" s="235"/>
      <c r="E40" s="236"/>
      <c r="F40" s="235"/>
      <c r="G40" s="236"/>
      <c r="H40" s="234"/>
      <c r="I40" s="234"/>
    </row>
    <row r="41" spans="1:9" ht="18.75" customHeight="1" thickBot="1" x14ac:dyDescent="0.3">
      <c r="A41" s="241" t="s">
        <v>35</v>
      </c>
      <c r="B41" s="242">
        <f>SUM(B33:B35)</f>
        <v>35688549.489569999</v>
      </c>
      <c r="C41" s="242">
        <f>SUM(C33:C35)</f>
        <v>40269516.710829996</v>
      </c>
      <c r="D41" s="243">
        <f>D33+D37</f>
        <v>39822319.854819998</v>
      </c>
      <c r="E41" s="244">
        <f>E33+E37</f>
        <v>0</v>
      </c>
      <c r="F41" s="243">
        <f>F33+F37</f>
        <v>39211528.888940006</v>
      </c>
      <c r="G41" s="244">
        <f>G33+G37</f>
        <v>0</v>
      </c>
      <c r="H41" s="242">
        <f>H33+H37</f>
        <v>39211528.888940006</v>
      </c>
      <c r="I41" s="200">
        <f>H41/C41*100</f>
        <v>97.372732755927373</v>
      </c>
    </row>
    <row r="42" spans="1:9" x14ac:dyDescent="0.2">
      <c r="A42" s="105"/>
      <c r="B42" s="245">
        <f>B41-'[3]Финансовая  помощь  (план)'!$B$39</f>
        <v>0</v>
      </c>
      <c r="C42" s="245">
        <f>C41-'[3]Финансовая  помощь  (факт)'!$C$40</f>
        <v>0</v>
      </c>
      <c r="D42" s="105"/>
      <c r="E42" s="105"/>
      <c r="F42" s="105"/>
      <c r="G42" s="105"/>
      <c r="H42" s="246">
        <f>H41-'[1]Исполнение  по  МБТ  всего'!G41</f>
        <v>0</v>
      </c>
      <c r="I42" s="105"/>
    </row>
  </sheetData>
  <mergeCells count="4">
    <mergeCell ref="A6:A7"/>
    <mergeCell ref="A2:I2"/>
    <mergeCell ref="A3:I3"/>
    <mergeCell ref="B6:I6"/>
  </mergeCells>
  <pageMargins left="0.78740157480314965" right="0.39370078740157483" top="0.78740157480314965" bottom="0.78740157480314965" header="0.51181102362204722" footer="0.51181102362204722"/>
  <pageSetup paperSize="9" scale="8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S42"/>
  <sheetViews>
    <sheetView zoomScale="60" zoomScaleNormal="60" zoomScaleSheetLayoutView="50" workbookViewId="0">
      <selection activeCell="B6" sqref="B6:I9"/>
    </sheetView>
  </sheetViews>
  <sheetFormatPr defaultColWidth="8.5703125" defaultRowHeight="12.75" x14ac:dyDescent="0.2"/>
  <cols>
    <col min="1" max="1" width="27.42578125" style="105" customWidth="1"/>
    <col min="2" max="2" width="20" style="105" customWidth="1"/>
    <col min="3" max="3" width="19.42578125" style="105" bestFit="1" customWidth="1"/>
    <col min="4" max="4" width="17.42578125" style="105" hidden="1" customWidth="1"/>
    <col min="5" max="5" width="16.42578125" style="105" hidden="1" customWidth="1"/>
    <col min="6" max="6" width="18.5703125" style="105" customWidth="1"/>
    <col min="7" max="8" width="16.5703125" style="105" hidden="1" customWidth="1"/>
    <col min="9" max="9" width="15.5703125" style="105" customWidth="1"/>
    <col min="10" max="10" width="19" style="105" customWidth="1"/>
    <col min="11" max="11" width="16.5703125" style="105" bestFit="1" customWidth="1"/>
    <col min="12" max="12" width="16.42578125" style="105" customWidth="1"/>
    <col min="13" max="13" width="15.5703125" style="105" customWidth="1"/>
    <col min="14" max="14" width="19.42578125" style="105" customWidth="1"/>
    <col min="15" max="15" width="19.42578125" style="105" bestFit="1" customWidth="1"/>
    <col min="16" max="16" width="17.42578125" style="105" customWidth="1"/>
    <col min="17" max="17" width="14.5703125" style="105" customWidth="1"/>
    <col min="18" max="18" width="19.42578125" style="105" customWidth="1"/>
    <col min="19" max="19" width="18.5703125" style="105" customWidth="1"/>
    <col min="20" max="20" width="17.5703125" style="105" customWidth="1"/>
    <col min="21" max="21" width="14.42578125" style="105" customWidth="1"/>
    <col min="22" max="22" width="18.5703125" style="105" customWidth="1"/>
    <col min="23" max="25" width="14.42578125" style="105" customWidth="1"/>
    <col min="26" max="26" width="20.42578125" style="105" customWidth="1"/>
    <col min="27" max="27" width="15.5703125" style="105" customWidth="1"/>
    <col min="28" max="28" width="13.5703125" style="105" customWidth="1"/>
    <col min="29" max="29" width="14.42578125" style="105" customWidth="1"/>
    <col min="30" max="30" width="19.5703125" style="105" customWidth="1"/>
    <col min="31" max="33" width="14.42578125" style="105" customWidth="1"/>
    <col min="34" max="34" width="19.5703125" style="105" customWidth="1"/>
    <col min="35" max="36" width="14.42578125" style="105" customWidth="1"/>
    <col min="37" max="37" width="16.42578125" style="105" customWidth="1"/>
    <col min="38" max="38" width="19.42578125" style="105" customWidth="1"/>
    <col min="39" max="40" width="13.5703125" style="105" customWidth="1"/>
    <col min="41" max="41" width="15.42578125" style="105" customWidth="1"/>
    <col min="42" max="42" width="18.5703125" style="105" customWidth="1"/>
    <col min="43" max="44" width="14.5703125" style="105" bestFit="1" customWidth="1"/>
    <col min="45" max="45" width="15.42578125" style="105" customWidth="1"/>
    <col min="46" max="16384" width="8.5703125" style="105"/>
  </cols>
  <sheetData>
    <row r="1" spans="1:45" ht="15" x14ac:dyDescent="0.25">
      <c r="A1" s="1"/>
      <c r="B1" s="1"/>
    </row>
    <row r="2" spans="1:45" ht="18" x14ac:dyDescent="0.25">
      <c r="D2" s="69"/>
      <c r="E2" s="69"/>
      <c r="F2" s="69" t="s">
        <v>394</v>
      </c>
      <c r="G2" s="69"/>
      <c r="H2" s="69"/>
      <c r="I2" s="69"/>
      <c r="J2" s="69"/>
      <c r="K2" s="69"/>
      <c r="L2" s="69"/>
      <c r="M2" s="69"/>
      <c r="N2" s="69"/>
      <c r="O2" s="69"/>
      <c r="P2" s="69"/>
      <c r="Q2" s="69"/>
      <c r="R2" s="69"/>
      <c r="S2" s="69"/>
      <c r="T2" s="69"/>
      <c r="U2" s="69"/>
      <c r="V2" s="69"/>
      <c r="W2" s="69"/>
      <c r="X2" s="69"/>
      <c r="Y2" s="69"/>
      <c r="Z2" s="2"/>
      <c r="AA2" s="107"/>
      <c r="AB2" s="107"/>
      <c r="AC2" s="107"/>
      <c r="AD2" s="107"/>
      <c r="AE2" s="107"/>
      <c r="AF2" s="107"/>
      <c r="AG2" s="107"/>
      <c r="AH2" s="107"/>
      <c r="AI2" s="107"/>
      <c r="AJ2" s="107"/>
      <c r="AK2" s="107"/>
      <c r="AL2" s="107"/>
      <c r="AP2" s="107"/>
    </row>
    <row r="3" spans="1:45" ht="18" x14ac:dyDescent="0.25">
      <c r="D3" s="69"/>
      <c r="E3" s="69"/>
      <c r="F3" s="387" t="str">
        <f>'[1]Годовые  поправки  по МБТ_всего'!A3</f>
        <v>ПО  СОСТОЯНИЮ  НА  1  ЯНВАРЯ  2026  ГОДА</v>
      </c>
      <c r="G3" s="387"/>
      <c r="H3" s="387"/>
      <c r="I3" s="387"/>
      <c r="J3" s="387"/>
      <c r="K3" s="387"/>
      <c r="L3" s="387"/>
      <c r="M3" s="387"/>
      <c r="N3" s="387"/>
      <c r="O3" s="69"/>
      <c r="P3" s="69"/>
      <c r="Q3" s="69"/>
      <c r="R3" s="69"/>
      <c r="S3" s="69"/>
      <c r="T3" s="69"/>
      <c r="U3" s="69"/>
      <c r="V3" s="69"/>
      <c r="W3" s="69"/>
      <c r="X3" s="69"/>
      <c r="Y3" s="69"/>
      <c r="Z3" s="2"/>
      <c r="AA3" s="107"/>
      <c r="AB3" s="107"/>
      <c r="AC3" s="107"/>
      <c r="AD3" s="107"/>
      <c r="AE3" s="107"/>
      <c r="AF3" s="107"/>
      <c r="AG3" s="107"/>
      <c r="AH3" s="107"/>
      <c r="AI3" s="107"/>
      <c r="AJ3" s="107"/>
      <c r="AK3" s="107"/>
      <c r="AL3" s="107"/>
      <c r="AP3" s="107"/>
    </row>
    <row r="4" spans="1:45" ht="15.75" x14ac:dyDescent="0.25">
      <c r="A4" s="108"/>
      <c r="B4" s="108"/>
    </row>
    <row r="5" spans="1:45" ht="15.75" thickBot="1" x14ac:dyDescent="0.3">
      <c r="P5" s="1" t="s">
        <v>0</v>
      </c>
    </row>
    <row r="6" spans="1:45" s="3" customFormat="1" ht="18" customHeight="1" thickBot="1" x14ac:dyDescent="0.3">
      <c r="A6" s="397" t="s">
        <v>1</v>
      </c>
      <c r="B6" s="400" t="s">
        <v>2</v>
      </c>
      <c r="C6" s="401"/>
      <c r="D6" s="401"/>
      <c r="E6" s="401"/>
      <c r="F6" s="401"/>
      <c r="G6" s="401"/>
      <c r="H6" s="401"/>
      <c r="I6" s="401"/>
      <c r="J6" s="402" t="s">
        <v>3</v>
      </c>
      <c r="K6" s="403"/>
      <c r="L6" s="403"/>
      <c r="M6" s="403"/>
      <c r="N6" s="403"/>
      <c r="O6" s="403"/>
      <c r="P6" s="403"/>
      <c r="Q6" s="403"/>
      <c r="R6" s="109"/>
      <c r="S6" s="109"/>
      <c r="T6" s="109"/>
      <c r="U6" s="109"/>
      <c r="V6" s="109"/>
      <c r="W6" s="109"/>
      <c r="X6" s="109"/>
      <c r="Y6" s="109"/>
      <c r="Z6" s="110"/>
      <c r="AA6" s="109"/>
      <c r="AB6" s="109"/>
      <c r="AC6" s="109"/>
      <c r="AD6" s="109"/>
      <c r="AE6" s="109"/>
      <c r="AF6" s="109"/>
      <c r="AG6" s="109"/>
      <c r="AH6" s="109"/>
      <c r="AI6" s="109"/>
      <c r="AJ6" s="109"/>
      <c r="AK6" s="109"/>
      <c r="AL6" s="109"/>
      <c r="AM6" s="109"/>
      <c r="AN6" s="109"/>
      <c r="AO6" s="109"/>
      <c r="AP6" s="109"/>
      <c r="AQ6" s="109"/>
      <c r="AR6" s="109"/>
      <c r="AS6" s="111"/>
    </row>
    <row r="7" spans="1:45" s="117" customFormat="1" ht="48" customHeight="1" thickBot="1" x14ac:dyDescent="0.25">
      <c r="A7" s="398"/>
      <c r="B7" s="388"/>
      <c r="C7" s="389"/>
      <c r="D7" s="389"/>
      <c r="E7" s="389"/>
      <c r="F7" s="389"/>
      <c r="G7" s="389"/>
      <c r="H7" s="389"/>
      <c r="I7" s="390"/>
      <c r="J7" s="391" t="s">
        <v>123</v>
      </c>
      <c r="K7" s="392"/>
      <c r="L7" s="392"/>
      <c r="M7" s="392"/>
      <c r="N7" s="392"/>
      <c r="O7" s="392"/>
      <c r="P7" s="392"/>
      <c r="Q7" s="392"/>
      <c r="R7" s="112"/>
      <c r="S7" s="113"/>
      <c r="T7" s="113"/>
      <c r="U7" s="113"/>
      <c r="V7" s="113"/>
      <c r="W7" s="113"/>
      <c r="X7" s="113"/>
      <c r="Y7" s="113"/>
      <c r="Z7" s="114"/>
      <c r="AA7" s="115"/>
      <c r="AB7" s="115"/>
      <c r="AC7" s="115"/>
      <c r="AD7" s="115"/>
      <c r="AE7" s="115"/>
      <c r="AF7" s="115"/>
      <c r="AG7" s="115"/>
      <c r="AH7" s="115"/>
      <c r="AI7" s="115"/>
      <c r="AJ7" s="115"/>
      <c r="AK7" s="115"/>
      <c r="AL7" s="115"/>
      <c r="AM7" s="115"/>
      <c r="AN7" s="115"/>
      <c r="AO7" s="116"/>
      <c r="AP7" s="388" t="s">
        <v>124</v>
      </c>
      <c r="AQ7" s="389"/>
      <c r="AR7" s="389"/>
      <c r="AS7" s="390"/>
    </row>
    <row r="8" spans="1:45" s="117" customFormat="1" ht="74.099999999999994" customHeight="1" thickBot="1" x14ac:dyDescent="0.25">
      <c r="A8" s="398"/>
      <c r="B8" s="388"/>
      <c r="C8" s="389"/>
      <c r="D8" s="389"/>
      <c r="E8" s="389"/>
      <c r="F8" s="389"/>
      <c r="G8" s="389"/>
      <c r="H8" s="389"/>
      <c r="I8" s="390"/>
      <c r="J8" s="391" t="s">
        <v>125</v>
      </c>
      <c r="K8" s="392"/>
      <c r="L8" s="392"/>
      <c r="M8" s="392"/>
      <c r="N8" s="392"/>
      <c r="O8" s="392"/>
      <c r="P8" s="392"/>
      <c r="Q8" s="393"/>
      <c r="R8" s="113"/>
      <c r="S8" s="113"/>
      <c r="T8" s="113"/>
      <c r="U8" s="113"/>
      <c r="V8" s="113"/>
      <c r="W8" s="113"/>
      <c r="X8" s="113"/>
      <c r="Y8" s="118"/>
      <c r="Z8" s="391" t="s">
        <v>125</v>
      </c>
      <c r="AA8" s="392"/>
      <c r="AB8" s="392"/>
      <c r="AC8" s="392"/>
      <c r="AD8" s="113"/>
      <c r="AE8" s="113"/>
      <c r="AF8" s="113"/>
      <c r="AG8" s="113"/>
      <c r="AH8" s="113"/>
      <c r="AI8" s="113"/>
      <c r="AJ8" s="113"/>
      <c r="AK8" s="113"/>
      <c r="AL8" s="113"/>
      <c r="AM8" s="113"/>
      <c r="AN8" s="113"/>
      <c r="AO8" s="118"/>
      <c r="AP8" s="391"/>
      <c r="AQ8" s="392"/>
      <c r="AR8" s="392"/>
      <c r="AS8" s="393"/>
    </row>
    <row r="9" spans="1:45" s="3" customFormat="1" ht="88.5" customHeight="1" thickBot="1" x14ac:dyDescent="0.25">
      <c r="A9" s="398"/>
      <c r="B9" s="391"/>
      <c r="C9" s="392"/>
      <c r="D9" s="392"/>
      <c r="E9" s="392"/>
      <c r="F9" s="392"/>
      <c r="G9" s="392"/>
      <c r="H9" s="392"/>
      <c r="I9" s="393"/>
      <c r="J9" s="391" t="s">
        <v>4</v>
      </c>
      <c r="K9" s="392"/>
      <c r="L9" s="392"/>
      <c r="M9" s="393"/>
      <c r="N9" s="391" t="s">
        <v>126</v>
      </c>
      <c r="O9" s="392"/>
      <c r="P9" s="392"/>
      <c r="Q9" s="393"/>
      <c r="R9" s="394" t="s">
        <v>5</v>
      </c>
      <c r="S9" s="395"/>
      <c r="T9" s="395"/>
      <c r="U9" s="396"/>
      <c r="V9" s="394" t="s">
        <v>6</v>
      </c>
      <c r="W9" s="395"/>
      <c r="X9" s="395"/>
      <c r="Y9" s="396"/>
      <c r="Z9" s="394" t="s">
        <v>127</v>
      </c>
      <c r="AA9" s="395"/>
      <c r="AB9" s="395"/>
      <c r="AC9" s="396"/>
      <c r="AD9" s="394" t="s">
        <v>128</v>
      </c>
      <c r="AE9" s="395"/>
      <c r="AF9" s="395"/>
      <c r="AG9" s="396"/>
      <c r="AH9" s="394" t="s">
        <v>7</v>
      </c>
      <c r="AI9" s="395"/>
      <c r="AJ9" s="395"/>
      <c r="AK9" s="396"/>
      <c r="AL9" s="394" t="s">
        <v>129</v>
      </c>
      <c r="AM9" s="395"/>
      <c r="AN9" s="395"/>
      <c r="AO9" s="396"/>
      <c r="AP9" s="394" t="s">
        <v>130</v>
      </c>
      <c r="AQ9" s="395"/>
      <c r="AR9" s="395"/>
      <c r="AS9" s="396"/>
    </row>
    <row r="10" spans="1:45" s="3" customFormat="1" ht="151.5" customHeight="1" thickBot="1" x14ac:dyDescent="0.3">
      <c r="A10" s="399"/>
      <c r="B10" s="186" t="s">
        <v>396</v>
      </c>
      <c r="C10" s="186" t="s">
        <v>397</v>
      </c>
      <c r="D10" s="121" t="s">
        <v>131</v>
      </c>
      <c r="E10" s="121" t="s">
        <v>132</v>
      </c>
      <c r="F10" s="120" t="s">
        <v>10</v>
      </c>
      <c r="G10" s="121" t="s">
        <v>131</v>
      </c>
      <c r="H10" s="121" t="s">
        <v>132</v>
      </c>
      <c r="I10" s="120" t="s">
        <v>11</v>
      </c>
      <c r="J10" s="119" t="s">
        <v>8</v>
      </c>
      <c r="K10" s="119" t="s">
        <v>9</v>
      </c>
      <c r="L10" s="119" t="s">
        <v>10</v>
      </c>
      <c r="M10" s="119" t="s">
        <v>11</v>
      </c>
      <c r="N10" s="119" t="s">
        <v>8</v>
      </c>
      <c r="O10" s="119" t="s">
        <v>9</v>
      </c>
      <c r="P10" s="119" t="s">
        <v>10</v>
      </c>
      <c r="Q10" s="119" t="s">
        <v>11</v>
      </c>
      <c r="R10" s="119" t="s">
        <v>8</v>
      </c>
      <c r="S10" s="119" t="s">
        <v>9</v>
      </c>
      <c r="T10" s="119" t="s">
        <v>10</v>
      </c>
      <c r="U10" s="119" t="s">
        <v>11</v>
      </c>
      <c r="V10" s="119" t="s">
        <v>8</v>
      </c>
      <c r="W10" s="119" t="s">
        <v>9</v>
      </c>
      <c r="X10" s="119" t="s">
        <v>10</v>
      </c>
      <c r="Y10" s="119" t="s">
        <v>11</v>
      </c>
      <c r="Z10" s="119" t="s">
        <v>8</v>
      </c>
      <c r="AA10" s="122" t="s">
        <v>9</v>
      </c>
      <c r="AB10" s="122" t="s">
        <v>10</v>
      </c>
      <c r="AC10" s="122" t="s">
        <v>11</v>
      </c>
      <c r="AD10" s="119" t="s">
        <v>8</v>
      </c>
      <c r="AE10" s="122" t="s">
        <v>9</v>
      </c>
      <c r="AF10" s="122" t="s">
        <v>10</v>
      </c>
      <c r="AG10" s="122" t="s">
        <v>11</v>
      </c>
      <c r="AH10" s="119" t="s">
        <v>8</v>
      </c>
      <c r="AI10" s="122" t="s">
        <v>9</v>
      </c>
      <c r="AJ10" s="122" t="s">
        <v>10</v>
      </c>
      <c r="AK10" s="122" t="s">
        <v>11</v>
      </c>
      <c r="AL10" s="119" t="s">
        <v>8</v>
      </c>
      <c r="AM10" s="122" t="s">
        <v>9</v>
      </c>
      <c r="AN10" s="122" t="s">
        <v>10</v>
      </c>
      <c r="AO10" s="122" t="s">
        <v>11</v>
      </c>
      <c r="AP10" s="119" t="s">
        <v>8</v>
      </c>
      <c r="AQ10" s="122" t="s">
        <v>9</v>
      </c>
      <c r="AR10" s="122" t="s">
        <v>10</v>
      </c>
      <c r="AS10" s="122" t="s">
        <v>11</v>
      </c>
    </row>
    <row r="11" spans="1:45" s="4" customFormat="1" ht="19.5" customHeight="1" thickBot="1" x14ac:dyDescent="0.25">
      <c r="A11" s="123"/>
      <c r="B11" s="404"/>
      <c r="C11" s="405"/>
      <c r="D11" s="405"/>
      <c r="E11" s="405"/>
      <c r="F11" s="405"/>
      <c r="G11" s="405"/>
      <c r="H11" s="405"/>
      <c r="I11" s="406"/>
      <c r="J11" s="407" t="s">
        <v>133</v>
      </c>
      <c r="K11" s="408"/>
      <c r="L11" s="408"/>
      <c r="M11" s="409"/>
      <c r="N11" s="407" t="s">
        <v>134</v>
      </c>
      <c r="O11" s="408"/>
      <c r="P11" s="408"/>
      <c r="Q11" s="409"/>
      <c r="R11" s="407" t="s">
        <v>135</v>
      </c>
      <c r="S11" s="408"/>
      <c r="T11" s="408"/>
      <c r="U11" s="409"/>
      <c r="V11" s="407" t="s">
        <v>136</v>
      </c>
      <c r="W11" s="408"/>
      <c r="X11" s="408"/>
      <c r="Y11" s="409"/>
      <c r="Z11" s="407" t="s">
        <v>137</v>
      </c>
      <c r="AA11" s="408"/>
      <c r="AB11" s="408"/>
      <c r="AC11" s="409"/>
      <c r="AD11" s="407" t="s">
        <v>138</v>
      </c>
      <c r="AE11" s="408"/>
      <c r="AF11" s="408"/>
      <c r="AG11" s="409"/>
      <c r="AH11" s="407" t="s">
        <v>139</v>
      </c>
      <c r="AI11" s="408"/>
      <c r="AJ11" s="408"/>
      <c r="AK11" s="409"/>
      <c r="AL11" s="407" t="s">
        <v>140</v>
      </c>
      <c r="AM11" s="408"/>
      <c r="AN11" s="408"/>
      <c r="AO11" s="409"/>
      <c r="AP11" s="410" t="s">
        <v>141</v>
      </c>
      <c r="AQ11" s="411"/>
      <c r="AR11" s="411"/>
      <c r="AS11" s="412"/>
    </row>
    <row r="12" spans="1:45" ht="19.5" customHeight="1" x14ac:dyDescent="0.25">
      <c r="A12" s="124" t="s">
        <v>12</v>
      </c>
      <c r="B12" s="247">
        <f>J12+N12+R12+V12+Z12+AH12+AL12+AD12+AP12</f>
        <v>166789.79699999999</v>
      </c>
      <c r="C12" s="247">
        <f>K12+O12+S12+W12+AA12+AI12+AM12+AE12+AQ12</f>
        <v>166926.16063</v>
      </c>
      <c r="D12" s="248">
        <f>'[2]Для администрации КБ_точно'!P14</f>
        <v>166926.16063</v>
      </c>
      <c r="E12" s="249">
        <f>D12-C12</f>
        <v>0</v>
      </c>
      <c r="F12" s="248">
        <f>L12+P12+T12+X12+AB12+AJ12+AN12+AF12+AR12</f>
        <v>166926.16063</v>
      </c>
      <c r="G12" s="248">
        <f>'[2]Для администрации КБ_точно'!Q14</f>
        <v>166926.16063</v>
      </c>
      <c r="H12" s="249">
        <f>G12-F12</f>
        <v>0</v>
      </c>
      <c r="I12" s="125">
        <f>IF(ISERROR(F12/C12*100),,F12/C12*100)</f>
        <v>100</v>
      </c>
      <c r="J12" s="126"/>
      <c r="K12" s="250">
        <f>'[4]Проверочная  таблица'!H13/1000</f>
        <v>0</v>
      </c>
      <c r="L12" s="251">
        <f>'[4]Проверочная  таблица'!I13/1000</f>
        <v>0</v>
      </c>
      <c r="M12" s="127">
        <f>IF(ISERROR(L12/K12*100),,L12/K12*100)</f>
        <v>0</v>
      </c>
      <c r="N12" s="126">
        <v>141900</v>
      </c>
      <c r="O12" s="251">
        <f>'[4]Проверочная  таблица'!F13/1000</f>
        <v>141900</v>
      </c>
      <c r="P12" s="251">
        <f>'[4]Проверочная  таблица'!G13/1000</f>
        <v>141900</v>
      </c>
      <c r="Q12" s="128">
        <f>IF(ISERROR(P12/O12*100),,P12/O12*100)</f>
        <v>100</v>
      </c>
      <c r="R12" s="126">
        <v>24889.796999999999</v>
      </c>
      <c r="S12" s="252">
        <f>('[4]Проверочная  таблица'!N13+'[4]Проверочная  таблица'!P13)/1000</f>
        <v>24889.796999999999</v>
      </c>
      <c r="T12" s="251">
        <f>('[4]Проверочная  таблица'!O13+'[4]Проверочная  таблица'!Q13)/1000</f>
        <v>24889.796999999999</v>
      </c>
      <c r="U12" s="129">
        <f>IF(ISERROR(T12/S12*100),,T12/S12*100)</f>
        <v>100</v>
      </c>
      <c r="V12" s="126"/>
      <c r="W12" s="248">
        <f>'[4]Проверочная  таблица'!AQ13/1000</f>
        <v>0</v>
      </c>
      <c r="X12" s="253">
        <f>'[4]Проверочная  таблица'!AT13/1000</f>
        <v>0</v>
      </c>
      <c r="Y12" s="126">
        <f>IF(ISERROR(X12/W12*100),,X12/W12*100)</f>
        <v>0</v>
      </c>
      <c r="Z12" s="126"/>
      <c r="AA12" s="247">
        <f>'[4]Проверочная  таблица'!AI13/1000</f>
        <v>136.36363</v>
      </c>
      <c r="AB12" s="248">
        <f>'[4]Проверочная  таблица'!AM13/1000</f>
        <v>136.36363</v>
      </c>
      <c r="AC12" s="126">
        <f>IF(ISERROR(AB12/AA12*100),,AB12/AA12*100)</f>
        <v>100</v>
      </c>
      <c r="AD12" s="126"/>
      <c r="AE12" s="253">
        <f>'[4]Проверочная  таблица'!AJ13/1000</f>
        <v>0</v>
      </c>
      <c r="AF12" s="248">
        <f>'[4]Проверочная  таблица'!AN13/1000</f>
        <v>0</v>
      </c>
      <c r="AG12" s="126">
        <f>IF(ISERROR(AF12/AE12*100),,AF12/AE12*100)</f>
        <v>0</v>
      </c>
      <c r="AH12" s="126"/>
      <c r="AI12" s="248">
        <f>'[4]Проверочная  таблица'!AR13/1000</f>
        <v>0</v>
      </c>
      <c r="AJ12" s="253">
        <f>'[4]Проверочная  таблица'!AU13/1000</f>
        <v>0</v>
      </c>
      <c r="AK12" s="126">
        <f>IF(ISERROR(AJ12/AI12*100),,AJ12/AI12*100)</f>
        <v>0</v>
      </c>
      <c r="AL12" s="126"/>
      <c r="AM12" s="248">
        <f>'[4]Проверочная  таблица'!AK13/1000</f>
        <v>0</v>
      </c>
      <c r="AN12" s="249">
        <f>'[4]Проверочная  таблица'!AO13/1000</f>
        <v>0</v>
      </c>
      <c r="AO12" s="126">
        <f>IF(ISERROR(AN12/AM12*100),,AN12/AM12*100)</f>
        <v>0</v>
      </c>
      <c r="AP12" s="130"/>
      <c r="AQ12" s="249">
        <f>'[1]Исполнение  по  дотации'!AG12</f>
        <v>0</v>
      </c>
      <c r="AR12" s="249">
        <f>'[1]Исполнение  по  дотации'!AH12</f>
        <v>0</v>
      </c>
      <c r="AS12" s="126">
        <f>IF(ISERROR(AR12/AQ12*100),,AR12/AQ12*100)</f>
        <v>0</v>
      </c>
    </row>
    <row r="13" spans="1:45" ht="19.5" customHeight="1" x14ac:dyDescent="0.25">
      <c r="A13" s="131" t="s">
        <v>13</v>
      </c>
      <c r="B13" s="247">
        <f t="shared" ref="B13:C29" si="0">J13+N13+R13+V13+Z13+AH13+AL13+AD13+AP13</f>
        <v>179549.13134999998</v>
      </c>
      <c r="C13" s="247">
        <f t="shared" si="0"/>
        <v>192349.55935</v>
      </c>
      <c r="D13" s="248">
        <f>'[2]Для администрации КБ_точно'!P15</f>
        <v>192349.55935</v>
      </c>
      <c r="E13" s="249">
        <f t="shared" ref="E13:E29" si="1">D13-C13</f>
        <v>0</v>
      </c>
      <c r="F13" s="248">
        <f t="shared" ref="F13:F29" si="2">L13+P13+T13+X13+AB13+AJ13+AN13+AF13+AR13</f>
        <v>192349.55935</v>
      </c>
      <c r="G13" s="248">
        <f>'[2]Для администрации КБ_точно'!Q15</f>
        <v>192349.55935</v>
      </c>
      <c r="H13" s="249">
        <f t="shared" ref="H13:H29" si="3">G13-F13</f>
        <v>0</v>
      </c>
      <c r="I13" s="125">
        <f t="shared" ref="I13:I29" si="4">IF(ISERROR(F13/C13*100),,F13/C13*100)</f>
        <v>100</v>
      </c>
      <c r="J13" s="126">
        <v>122411.41935</v>
      </c>
      <c r="K13" s="254">
        <f>'[4]Проверочная  таблица'!H18/1000</f>
        <v>122411.41935</v>
      </c>
      <c r="L13" s="255">
        <f>'[4]Проверочная  таблица'!I18/1000</f>
        <v>122411.41935</v>
      </c>
      <c r="M13" s="132">
        <f t="shared" ref="M13:M30" si="5">IF(ISERROR(L13/K13*100),,L13/K13*100)</f>
        <v>100</v>
      </c>
      <c r="N13" s="126"/>
      <c r="O13" s="255">
        <f>'[4]Проверочная  таблица'!F18/1000</f>
        <v>0</v>
      </c>
      <c r="P13" s="255">
        <f>'[4]Проверочная  таблица'!G18/1000</f>
        <v>0</v>
      </c>
      <c r="Q13" s="133">
        <f t="shared" ref="Q13:Q30" si="6">IF(ISERROR(P13/O13*100),,P13/O13*100)</f>
        <v>0</v>
      </c>
      <c r="R13" s="126">
        <v>57137.712</v>
      </c>
      <c r="S13" s="256">
        <f>('[4]Проверочная  таблица'!N18+'[4]Проверочная  таблица'!P18)/1000</f>
        <v>67238.14</v>
      </c>
      <c r="T13" s="248">
        <f>('[4]Проверочная  таблица'!O18+'[4]Проверочная  таблица'!Q18)/1000</f>
        <v>67238.14</v>
      </c>
      <c r="U13" s="129">
        <f t="shared" ref="U13:U30" si="7">IF(ISERROR(T13/S13*100),,T13/S13*100)</f>
        <v>100</v>
      </c>
      <c r="V13" s="126"/>
      <c r="W13" s="248">
        <f>'[4]Проверочная  таблица'!AQ18/1000</f>
        <v>0</v>
      </c>
      <c r="X13" s="253">
        <f>'[4]Проверочная  таблица'!AT18/1000</f>
        <v>0</v>
      </c>
      <c r="Y13" s="126">
        <f t="shared" ref="Y13:Y30" si="8">IF(ISERROR(X13/W13*100),,X13/W13*100)</f>
        <v>0</v>
      </c>
      <c r="Z13" s="126"/>
      <c r="AA13" s="247">
        <f>'[4]Проверочная  таблица'!AI18/1000</f>
        <v>1800</v>
      </c>
      <c r="AB13" s="248">
        <f>'[4]Проверочная  таблица'!AM18/1000</f>
        <v>1800</v>
      </c>
      <c r="AC13" s="126">
        <f t="shared" ref="AC13:AC30" si="9">IF(ISERROR(AB13/AA13*100),,AB13/AA13*100)</f>
        <v>100</v>
      </c>
      <c r="AD13" s="126"/>
      <c r="AE13" s="253">
        <f>'[4]Проверочная  таблица'!AJ18/1000</f>
        <v>0</v>
      </c>
      <c r="AF13" s="248">
        <f>'[4]Проверочная  таблица'!AN18/1000</f>
        <v>0</v>
      </c>
      <c r="AG13" s="126">
        <f t="shared" ref="AG13:AG30" si="10">IF(ISERROR(AF13/AE13*100),,AF13/AE13*100)</f>
        <v>0</v>
      </c>
      <c r="AH13" s="126"/>
      <c r="AI13" s="248">
        <f>'[4]Проверочная  таблица'!AR18/1000</f>
        <v>0</v>
      </c>
      <c r="AJ13" s="253">
        <f>'[4]Проверочная  таблица'!AU18/1000</f>
        <v>0</v>
      </c>
      <c r="AK13" s="126">
        <f t="shared" ref="AK13:AK30" si="11">IF(ISERROR(AJ13/AI13*100),,AJ13/AI13*100)</f>
        <v>0</v>
      </c>
      <c r="AL13" s="126"/>
      <c r="AM13" s="248">
        <f>'[4]Проверочная  таблица'!AK18/1000</f>
        <v>900</v>
      </c>
      <c r="AN13" s="249">
        <f>'[4]Проверочная  таблица'!AO18/1000</f>
        <v>900</v>
      </c>
      <c r="AO13" s="126">
        <f t="shared" ref="AO13:AO30" si="12">IF(ISERROR(AN13/AM13*100),,AN13/AM13*100)</f>
        <v>100</v>
      </c>
      <c r="AP13" s="126"/>
      <c r="AQ13" s="249">
        <f>'[1]Исполнение  по  дотации'!AG13</f>
        <v>0</v>
      </c>
      <c r="AR13" s="249">
        <f>'[1]Исполнение  по  дотации'!AH13</f>
        <v>0</v>
      </c>
      <c r="AS13" s="126">
        <f t="shared" ref="AS13:AS30" si="13">IF(ISERROR(AR13/AQ13*100),,AR13/AQ13*100)</f>
        <v>0</v>
      </c>
    </row>
    <row r="14" spans="1:45" ht="19.5" customHeight="1" x14ac:dyDescent="0.25">
      <c r="A14" s="131" t="s">
        <v>14</v>
      </c>
      <c r="B14" s="247">
        <f t="shared" si="0"/>
        <v>110650.47772</v>
      </c>
      <c r="C14" s="247">
        <f t="shared" si="0"/>
        <v>129528.52335</v>
      </c>
      <c r="D14" s="248">
        <f>'[2]Для администрации КБ_точно'!P16</f>
        <v>129528.52334999999</v>
      </c>
      <c r="E14" s="249">
        <f t="shared" si="1"/>
        <v>0</v>
      </c>
      <c r="F14" s="248">
        <f t="shared" si="2"/>
        <v>129528.52335</v>
      </c>
      <c r="G14" s="248">
        <f>'[2]Для администрации КБ_точно'!Q16</f>
        <v>129528.52334999999</v>
      </c>
      <c r="H14" s="249">
        <f t="shared" si="3"/>
        <v>0</v>
      </c>
      <c r="I14" s="125">
        <f t="shared" si="4"/>
        <v>100</v>
      </c>
      <c r="J14" s="126">
        <v>15430.917719999999</v>
      </c>
      <c r="K14" s="254">
        <f>'[4]Проверочная  таблица'!H19/1000</f>
        <v>15430.917719999999</v>
      </c>
      <c r="L14" s="255">
        <f>'[4]Проверочная  таблица'!I19/1000</f>
        <v>15430.917719999999</v>
      </c>
      <c r="M14" s="132">
        <f t="shared" si="5"/>
        <v>100</v>
      </c>
      <c r="N14" s="126"/>
      <c r="O14" s="255">
        <f>'[4]Проверочная  таблица'!F19/1000</f>
        <v>0</v>
      </c>
      <c r="P14" s="255">
        <f>'[4]Проверочная  таблица'!G19/1000</f>
        <v>0</v>
      </c>
      <c r="Q14" s="133">
        <f t="shared" si="6"/>
        <v>0</v>
      </c>
      <c r="R14" s="126">
        <v>95219.56</v>
      </c>
      <c r="S14" s="256">
        <f>('[4]Проверочная  таблица'!N19+'[4]Проверочная  таблица'!P19)/1000</f>
        <v>113108.367</v>
      </c>
      <c r="T14" s="248">
        <f>('[4]Проверочная  таблица'!O19+'[4]Проверочная  таблица'!Q19)/1000</f>
        <v>113108.367</v>
      </c>
      <c r="U14" s="129">
        <f t="shared" si="7"/>
        <v>100</v>
      </c>
      <c r="V14" s="126"/>
      <c r="W14" s="248">
        <f>'[4]Проверочная  таблица'!AQ19/1000</f>
        <v>252.875</v>
      </c>
      <c r="X14" s="253">
        <f>'[4]Проверочная  таблица'!AT19/1000</f>
        <v>252.875</v>
      </c>
      <c r="Y14" s="126">
        <f t="shared" si="8"/>
        <v>100</v>
      </c>
      <c r="Z14" s="126"/>
      <c r="AA14" s="247">
        <f>'[4]Проверочная  таблица'!AI19/1000</f>
        <v>136.36363</v>
      </c>
      <c r="AB14" s="248">
        <f>'[4]Проверочная  таблица'!AM19/1000</f>
        <v>136.36363</v>
      </c>
      <c r="AC14" s="126">
        <f t="shared" si="9"/>
        <v>100</v>
      </c>
      <c r="AD14" s="126"/>
      <c r="AE14" s="253">
        <f>'[4]Проверочная  таблица'!AJ19/1000</f>
        <v>0</v>
      </c>
      <c r="AF14" s="248">
        <f>'[4]Проверочная  таблица'!AN19/1000</f>
        <v>0</v>
      </c>
      <c r="AG14" s="126">
        <f t="shared" si="10"/>
        <v>0</v>
      </c>
      <c r="AH14" s="126"/>
      <c r="AI14" s="248">
        <f>'[4]Проверочная  таблица'!AR19/1000</f>
        <v>600</v>
      </c>
      <c r="AJ14" s="253">
        <f>'[4]Проверочная  таблица'!AU19/1000</f>
        <v>600</v>
      </c>
      <c r="AK14" s="126">
        <f t="shared" si="11"/>
        <v>100</v>
      </c>
      <c r="AL14" s="126"/>
      <c r="AM14" s="248">
        <f>'[4]Проверочная  таблица'!AK19/1000</f>
        <v>0</v>
      </c>
      <c r="AN14" s="249">
        <f>'[4]Проверочная  таблица'!AO19/1000</f>
        <v>0</v>
      </c>
      <c r="AO14" s="126">
        <f t="shared" si="12"/>
        <v>0</v>
      </c>
      <c r="AP14" s="126"/>
      <c r="AQ14" s="249">
        <f>'[1]Исполнение  по  дотации'!AG14</f>
        <v>0</v>
      </c>
      <c r="AR14" s="249">
        <f>'[1]Исполнение  по  дотации'!AH14</f>
        <v>0</v>
      </c>
      <c r="AS14" s="126">
        <f t="shared" si="13"/>
        <v>0</v>
      </c>
    </row>
    <row r="15" spans="1:45" ht="19.5" customHeight="1" x14ac:dyDescent="0.25">
      <c r="A15" s="131" t="s">
        <v>15</v>
      </c>
      <c r="B15" s="247">
        <f t="shared" si="0"/>
        <v>96831.54690999999</v>
      </c>
      <c r="C15" s="247">
        <f t="shared" si="0"/>
        <v>108586.10090999999</v>
      </c>
      <c r="D15" s="248">
        <f>'[2]Для администрации КБ_точно'!P17</f>
        <v>108586.10090999999</v>
      </c>
      <c r="E15" s="249">
        <f t="shared" si="1"/>
        <v>0</v>
      </c>
      <c r="F15" s="248">
        <f t="shared" si="2"/>
        <v>108586.10090999999</v>
      </c>
      <c r="G15" s="248">
        <f>'[2]Для администрации КБ_точно'!Q17</f>
        <v>108586.10090999999</v>
      </c>
      <c r="H15" s="249">
        <f t="shared" si="3"/>
        <v>0</v>
      </c>
      <c r="I15" s="125">
        <f t="shared" si="4"/>
        <v>100</v>
      </c>
      <c r="J15" s="126">
        <v>31088.646909999999</v>
      </c>
      <c r="K15" s="254">
        <f>'[4]Проверочная  таблица'!H20/1000</f>
        <v>31088.646909999999</v>
      </c>
      <c r="L15" s="255">
        <f>'[4]Проверочная  таблица'!I20/1000</f>
        <v>31088.646909999999</v>
      </c>
      <c r="M15" s="132">
        <f t="shared" si="5"/>
        <v>100</v>
      </c>
      <c r="N15" s="126"/>
      <c r="O15" s="255">
        <f>'[4]Проверочная  таблица'!F20/1000</f>
        <v>0</v>
      </c>
      <c r="P15" s="255">
        <f>'[4]Проверочная  таблица'!G20/1000</f>
        <v>0</v>
      </c>
      <c r="Q15" s="133">
        <f t="shared" si="6"/>
        <v>0</v>
      </c>
      <c r="R15" s="126">
        <v>65742.899999999994</v>
      </c>
      <c r="S15" s="256">
        <f>('[4]Проверочная  таблица'!N20+'[4]Проверочная  таблица'!P20)/1000</f>
        <v>74062.703999999998</v>
      </c>
      <c r="T15" s="248">
        <f>('[4]Проверочная  таблица'!O20+'[4]Проверочная  таблица'!Q20)/1000</f>
        <v>74062.703999999998</v>
      </c>
      <c r="U15" s="129">
        <f t="shared" si="7"/>
        <v>100</v>
      </c>
      <c r="V15" s="126"/>
      <c r="W15" s="248">
        <f>'[4]Проверочная  таблица'!AQ20/1000</f>
        <v>1134.75</v>
      </c>
      <c r="X15" s="253">
        <f>'[4]Проверочная  таблица'!AT20/1000</f>
        <v>1134.75</v>
      </c>
      <c r="Y15" s="126">
        <f t="shared" si="8"/>
        <v>100</v>
      </c>
      <c r="Z15" s="126"/>
      <c r="AA15" s="247">
        <f>'[4]Проверочная  таблица'!AI20/1000</f>
        <v>1200</v>
      </c>
      <c r="AB15" s="248">
        <f>'[4]Проверочная  таблица'!AM20/1000</f>
        <v>1200</v>
      </c>
      <c r="AC15" s="126">
        <f t="shared" si="9"/>
        <v>100</v>
      </c>
      <c r="AD15" s="126"/>
      <c r="AE15" s="253">
        <f>'[4]Проверочная  таблица'!AJ20/1000</f>
        <v>1100</v>
      </c>
      <c r="AF15" s="248">
        <f>'[4]Проверочная  таблица'!AN20/1000</f>
        <v>1100</v>
      </c>
      <c r="AG15" s="126">
        <f t="shared" si="10"/>
        <v>100</v>
      </c>
      <c r="AH15" s="126"/>
      <c r="AI15" s="248">
        <f>'[4]Проверочная  таблица'!AR20/1000</f>
        <v>0</v>
      </c>
      <c r="AJ15" s="253">
        <f>'[4]Проверочная  таблица'!AU20/1000</f>
        <v>0</v>
      </c>
      <c r="AK15" s="126">
        <f t="shared" si="11"/>
        <v>0</v>
      </c>
      <c r="AL15" s="126"/>
      <c r="AM15" s="248">
        <f>'[4]Проверочная  таблица'!AK20/1000</f>
        <v>0</v>
      </c>
      <c r="AN15" s="249">
        <f>'[4]Проверочная  таблица'!AO20/1000</f>
        <v>0</v>
      </c>
      <c r="AO15" s="126">
        <f t="shared" si="12"/>
        <v>0</v>
      </c>
      <c r="AP15" s="126"/>
      <c r="AQ15" s="249">
        <f>'[1]Исполнение  по  дотации'!AG15</f>
        <v>0</v>
      </c>
      <c r="AR15" s="249">
        <f>'[1]Исполнение  по  дотации'!AH15</f>
        <v>0</v>
      </c>
      <c r="AS15" s="126">
        <f t="shared" si="13"/>
        <v>0</v>
      </c>
    </row>
    <row r="16" spans="1:45" ht="19.5" customHeight="1" x14ac:dyDescent="0.25">
      <c r="A16" s="131" t="s">
        <v>16</v>
      </c>
      <c r="B16" s="247">
        <f t="shared" si="0"/>
        <v>215029.15</v>
      </c>
      <c r="C16" s="247">
        <f t="shared" si="0"/>
        <v>401565.51363</v>
      </c>
      <c r="D16" s="248">
        <f>'[2]Для администрации КБ_точно'!P18</f>
        <v>401565.51363</v>
      </c>
      <c r="E16" s="249">
        <f t="shared" si="1"/>
        <v>0</v>
      </c>
      <c r="F16" s="248">
        <f t="shared" si="2"/>
        <v>401565.51363</v>
      </c>
      <c r="G16" s="248">
        <f>'[2]Для администрации КБ_точно'!Q18</f>
        <v>401565.51363</v>
      </c>
      <c r="H16" s="249">
        <f t="shared" si="3"/>
        <v>0</v>
      </c>
      <c r="I16" s="125">
        <f t="shared" si="4"/>
        <v>100</v>
      </c>
      <c r="J16" s="126"/>
      <c r="K16" s="254">
        <f>'[4]Проверочная  таблица'!H14/1000</f>
        <v>0</v>
      </c>
      <c r="L16" s="255">
        <f>'[4]Проверочная  таблица'!I14/1000</f>
        <v>0</v>
      </c>
      <c r="M16" s="132">
        <f t="shared" si="5"/>
        <v>0</v>
      </c>
      <c r="N16" s="126"/>
      <c r="O16" s="255">
        <f>'[4]Проверочная  таблица'!F14/1000</f>
        <v>0</v>
      </c>
      <c r="P16" s="255">
        <f>'[4]Проверочная  таблица'!G14/1000</f>
        <v>0</v>
      </c>
      <c r="Q16" s="133">
        <f t="shared" si="6"/>
        <v>0</v>
      </c>
      <c r="R16" s="126">
        <v>215029.15</v>
      </c>
      <c r="S16" s="256">
        <f>('[4]Проверочная  таблица'!N14+'[4]Проверочная  таблица'!P14)/1000</f>
        <v>399729.15</v>
      </c>
      <c r="T16" s="248">
        <f>('[4]Проверочная  таблица'!O14+'[4]Проверочная  таблица'!Q14)/1000</f>
        <v>399729.15</v>
      </c>
      <c r="U16" s="129">
        <f t="shared" si="7"/>
        <v>100</v>
      </c>
      <c r="V16" s="126"/>
      <c r="W16" s="248">
        <f>'[4]Проверочная  таблица'!AQ14/1000</f>
        <v>0</v>
      </c>
      <c r="X16" s="253">
        <f>'[4]Проверочная  таблица'!AT14/1000</f>
        <v>0</v>
      </c>
      <c r="Y16" s="126">
        <f t="shared" si="8"/>
        <v>0</v>
      </c>
      <c r="Z16" s="126"/>
      <c r="AA16" s="247">
        <f>'[4]Проверочная  таблица'!AI14/1000</f>
        <v>136.36363</v>
      </c>
      <c r="AB16" s="248">
        <f>'[4]Проверочная  таблица'!AM14/1000</f>
        <v>136.36363</v>
      </c>
      <c r="AC16" s="126">
        <f t="shared" si="9"/>
        <v>100</v>
      </c>
      <c r="AD16" s="126"/>
      <c r="AE16" s="253">
        <f>'[4]Проверочная  таблица'!AJ14/1000</f>
        <v>1700</v>
      </c>
      <c r="AF16" s="248">
        <f>'[4]Проверочная  таблица'!AN14/1000</f>
        <v>1700</v>
      </c>
      <c r="AG16" s="126">
        <f t="shared" si="10"/>
        <v>100</v>
      </c>
      <c r="AH16" s="126"/>
      <c r="AI16" s="248">
        <f>'[4]Проверочная  таблица'!AR14/1000</f>
        <v>0</v>
      </c>
      <c r="AJ16" s="253">
        <f>'[4]Проверочная  таблица'!AU14/1000</f>
        <v>0</v>
      </c>
      <c r="AK16" s="126">
        <f t="shared" si="11"/>
        <v>0</v>
      </c>
      <c r="AL16" s="126"/>
      <c r="AM16" s="248">
        <f>'[4]Проверочная  таблица'!AK14/1000</f>
        <v>0</v>
      </c>
      <c r="AN16" s="249">
        <f>'[4]Проверочная  таблица'!AO14/1000</f>
        <v>0</v>
      </c>
      <c r="AO16" s="126">
        <f t="shared" si="12"/>
        <v>0</v>
      </c>
      <c r="AP16" s="126"/>
      <c r="AQ16" s="249">
        <f>'[1]Исполнение  по  дотации'!AG16</f>
        <v>0</v>
      </c>
      <c r="AR16" s="249">
        <f>'[1]Исполнение  по  дотации'!AH16</f>
        <v>0</v>
      </c>
      <c r="AS16" s="126">
        <f t="shared" si="13"/>
        <v>0</v>
      </c>
    </row>
    <row r="17" spans="1:45" ht="19.5" customHeight="1" x14ac:dyDescent="0.25">
      <c r="A17" s="131" t="s">
        <v>17</v>
      </c>
      <c r="B17" s="247">
        <f t="shared" si="0"/>
        <v>118588.8314</v>
      </c>
      <c r="C17" s="247">
        <f t="shared" si="0"/>
        <v>125255.19503</v>
      </c>
      <c r="D17" s="248">
        <f>'[2]Для администрации КБ_точно'!P19</f>
        <v>125255.19503</v>
      </c>
      <c r="E17" s="249">
        <f t="shared" si="1"/>
        <v>0</v>
      </c>
      <c r="F17" s="248">
        <f t="shared" si="2"/>
        <v>125255.19503</v>
      </c>
      <c r="G17" s="248">
        <f>'[2]Для администрации КБ_точно'!Q19</f>
        <v>125255.19503</v>
      </c>
      <c r="H17" s="249">
        <f t="shared" si="3"/>
        <v>0</v>
      </c>
      <c r="I17" s="125">
        <f t="shared" si="4"/>
        <v>100</v>
      </c>
      <c r="J17" s="126">
        <v>19517.502400000001</v>
      </c>
      <c r="K17" s="254">
        <f>'[4]Проверочная  таблица'!H21/1000</f>
        <v>19517.502400000001</v>
      </c>
      <c r="L17" s="255">
        <f>'[4]Проверочная  таблица'!I21/1000</f>
        <v>19517.502400000001</v>
      </c>
      <c r="M17" s="132">
        <f t="shared" si="5"/>
        <v>100</v>
      </c>
      <c r="N17" s="126">
        <v>23710</v>
      </c>
      <c r="O17" s="255">
        <f>'[4]Проверочная  таблица'!F21/1000</f>
        <v>23710</v>
      </c>
      <c r="P17" s="255">
        <f>'[4]Проверочная  таблица'!G21/1000</f>
        <v>23710</v>
      </c>
      <c r="Q17" s="133">
        <f t="shared" si="6"/>
        <v>100</v>
      </c>
      <c r="R17" s="126">
        <v>75361.328999999998</v>
      </c>
      <c r="S17" s="256">
        <f>('[4]Проверочная  таблица'!N21+'[4]Проверочная  таблица'!P21)/1000</f>
        <v>81007.328999999998</v>
      </c>
      <c r="T17" s="248">
        <f>('[4]Проверочная  таблица'!O21+'[4]Проверочная  таблица'!Q21)/1000</f>
        <v>81007.328999999998</v>
      </c>
      <c r="U17" s="129">
        <f t="shared" si="7"/>
        <v>100</v>
      </c>
      <c r="V17" s="126"/>
      <c r="W17" s="248">
        <f>'[4]Проверочная  таблица'!AQ21/1000</f>
        <v>884</v>
      </c>
      <c r="X17" s="253">
        <f>'[4]Проверочная  таблица'!AT21/1000</f>
        <v>884</v>
      </c>
      <c r="Y17" s="126">
        <f t="shared" si="8"/>
        <v>100</v>
      </c>
      <c r="Z17" s="126"/>
      <c r="AA17" s="247">
        <f>'[4]Проверочная  таблица'!AI21/1000</f>
        <v>136.36363</v>
      </c>
      <c r="AB17" s="248">
        <f>'[4]Проверочная  таблица'!AM21/1000</f>
        <v>136.36363</v>
      </c>
      <c r="AC17" s="126">
        <f t="shared" si="9"/>
        <v>100</v>
      </c>
      <c r="AD17" s="126"/>
      <c r="AE17" s="253">
        <f>'[4]Проверочная  таблица'!AJ21/1000</f>
        <v>0</v>
      </c>
      <c r="AF17" s="248">
        <f>'[4]Проверочная  таблица'!AN21/1000</f>
        <v>0</v>
      </c>
      <c r="AG17" s="126">
        <f t="shared" si="10"/>
        <v>0</v>
      </c>
      <c r="AH17" s="126"/>
      <c r="AI17" s="248">
        <f>'[4]Проверочная  таблица'!AR21/1000</f>
        <v>0</v>
      </c>
      <c r="AJ17" s="253">
        <f>'[4]Проверочная  таблица'!AU21/1000</f>
        <v>0</v>
      </c>
      <c r="AK17" s="126">
        <f t="shared" si="11"/>
        <v>0</v>
      </c>
      <c r="AL17" s="126"/>
      <c r="AM17" s="248">
        <f>'[4]Проверочная  таблица'!AK21/1000</f>
        <v>0</v>
      </c>
      <c r="AN17" s="249">
        <f>'[4]Проверочная  таблица'!AO21/1000</f>
        <v>0</v>
      </c>
      <c r="AO17" s="126">
        <f t="shared" si="12"/>
        <v>0</v>
      </c>
      <c r="AP17" s="126"/>
      <c r="AQ17" s="249">
        <f>'[1]Исполнение  по  дотации'!AG17</f>
        <v>0</v>
      </c>
      <c r="AR17" s="249">
        <f>'[1]Исполнение  по  дотации'!AH17</f>
        <v>0</v>
      </c>
      <c r="AS17" s="126">
        <f t="shared" si="13"/>
        <v>0</v>
      </c>
    </row>
    <row r="18" spans="1:45" ht="19.5" customHeight="1" x14ac:dyDescent="0.25">
      <c r="A18" s="131" t="s">
        <v>18</v>
      </c>
      <c r="B18" s="247">
        <f t="shared" si="0"/>
        <v>101810.07258000001</v>
      </c>
      <c r="C18" s="247">
        <f t="shared" si="0"/>
        <v>121393.43621000001</v>
      </c>
      <c r="D18" s="248">
        <f>'[2]Для администрации КБ_точно'!P20</f>
        <v>121393.43621</v>
      </c>
      <c r="E18" s="249">
        <f t="shared" si="1"/>
        <v>0</v>
      </c>
      <c r="F18" s="248">
        <f t="shared" si="2"/>
        <v>121393.43621000001</v>
      </c>
      <c r="G18" s="248">
        <f>'[2]Для администрации КБ_точно'!Q20</f>
        <v>121393.43621</v>
      </c>
      <c r="H18" s="249">
        <f t="shared" si="3"/>
        <v>0</v>
      </c>
      <c r="I18" s="125">
        <f t="shared" si="4"/>
        <v>100</v>
      </c>
      <c r="J18" s="126">
        <v>39427.852579999999</v>
      </c>
      <c r="K18" s="254">
        <f>'[4]Проверочная  таблица'!H22/1000</f>
        <v>39427.852579999999</v>
      </c>
      <c r="L18" s="255">
        <f>'[4]Проверочная  таблица'!I22/1000</f>
        <v>39427.852579999999</v>
      </c>
      <c r="M18" s="132">
        <f t="shared" si="5"/>
        <v>100</v>
      </c>
      <c r="N18" s="126"/>
      <c r="O18" s="255">
        <f>'[4]Проверочная  таблица'!F22/1000</f>
        <v>0</v>
      </c>
      <c r="P18" s="255">
        <f>'[4]Проверочная  таблица'!G22/1000</f>
        <v>0</v>
      </c>
      <c r="Q18" s="133">
        <f t="shared" si="6"/>
        <v>0</v>
      </c>
      <c r="R18" s="126">
        <v>62382.22</v>
      </c>
      <c r="S18" s="256">
        <f>('[4]Проверочная  таблица'!N22+'[4]Проверочная  таблица'!P22)/1000</f>
        <v>69093.22</v>
      </c>
      <c r="T18" s="248">
        <f>('[4]Проверочная  таблица'!O22+'[4]Проверочная  таблица'!Q22)/1000</f>
        <v>69093.22</v>
      </c>
      <c r="U18" s="129">
        <f t="shared" si="7"/>
        <v>100</v>
      </c>
      <c r="V18" s="126"/>
      <c r="W18" s="248">
        <f>'[4]Проверочная  таблица'!AQ22/1000</f>
        <v>1836</v>
      </c>
      <c r="X18" s="253">
        <f>'[4]Проверочная  таблица'!AT22/1000</f>
        <v>1836</v>
      </c>
      <c r="Y18" s="126">
        <f t="shared" si="8"/>
        <v>100</v>
      </c>
      <c r="Z18" s="126"/>
      <c r="AA18" s="247">
        <f>'[4]Проверочная  таблица'!AI22/1000</f>
        <v>136.36363</v>
      </c>
      <c r="AB18" s="248">
        <f>'[4]Проверочная  таблица'!AM22/1000</f>
        <v>136.36363</v>
      </c>
      <c r="AC18" s="126">
        <f t="shared" si="9"/>
        <v>100</v>
      </c>
      <c r="AD18" s="126"/>
      <c r="AE18" s="253">
        <f>'[4]Проверочная  таблица'!AJ22/1000</f>
        <v>900</v>
      </c>
      <c r="AF18" s="248">
        <f>'[4]Проверочная  таблица'!AN22/1000</f>
        <v>900</v>
      </c>
      <c r="AG18" s="126">
        <f t="shared" si="10"/>
        <v>100</v>
      </c>
      <c r="AH18" s="126"/>
      <c r="AI18" s="248">
        <f>'[4]Проверочная  таблица'!AR22/1000</f>
        <v>0</v>
      </c>
      <c r="AJ18" s="253">
        <f>'[4]Проверочная  таблица'!AU22/1000</f>
        <v>0</v>
      </c>
      <c r="AK18" s="126">
        <f t="shared" si="11"/>
        <v>0</v>
      </c>
      <c r="AL18" s="126"/>
      <c r="AM18" s="248">
        <f>'[4]Проверочная  таблица'!AK22/1000</f>
        <v>0</v>
      </c>
      <c r="AN18" s="249">
        <f>'[4]Проверочная  таблица'!AO22/1000</f>
        <v>0</v>
      </c>
      <c r="AO18" s="126">
        <f t="shared" si="12"/>
        <v>0</v>
      </c>
      <c r="AP18" s="126"/>
      <c r="AQ18" s="249">
        <f>'[1]Исполнение  по  дотации'!AG18</f>
        <v>10000</v>
      </c>
      <c r="AR18" s="249">
        <f>'[1]Исполнение  по  дотации'!AH18</f>
        <v>10000</v>
      </c>
      <c r="AS18" s="126">
        <f t="shared" si="13"/>
        <v>100</v>
      </c>
    </row>
    <row r="19" spans="1:45" ht="19.5" customHeight="1" x14ac:dyDescent="0.25">
      <c r="A19" s="131" t="s">
        <v>19</v>
      </c>
      <c r="B19" s="247">
        <f t="shared" si="0"/>
        <v>172441.57250000001</v>
      </c>
      <c r="C19" s="247">
        <f t="shared" si="0"/>
        <v>184076.34649999999</v>
      </c>
      <c r="D19" s="248">
        <f>'[2]Для администрации КБ_точно'!P21</f>
        <v>184076.34650000001</v>
      </c>
      <c r="E19" s="249">
        <f t="shared" si="1"/>
        <v>0</v>
      </c>
      <c r="F19" s="248">
        <f t="shared" si="2"/>
        <v>184076.34649999999</v>
      </c>
      <c r="G19" s="248">
        <f>'[2]Для администрации КБ_точно'!Q21</f>
        <v>184076.34650000001</v>
      </c>
      <c r="H19" s="249">
        <f t="shared" si="3"/>
        <v>0</v>
      </c>
      <c r="I19" s="125">
        <f t="shared" si="4"/>
        <v>100</v>
      </c>
      <c r="J19" s="126">
        <v>52295.319499999998</v>
      </c>
      <c r="K19" s="254">
        <f>'[4]Проверочная  таблица'!H23/1000</f>
        <v>52295.319499999998</v>
      </c>
      <c r="L19" s="255">
        <f>'[4]Проверочная  таблица'!I23/1000</f>
        <v>52295.319499999998</v>
      </c>
      <c r="M19" s="132">
        <f t="shared" si="5"/>
        <v>100</v>
      </c>
      <c r="N19" s="126"/>
      <c r="O19" s="255">
        <f>'[4]Проверочная  таблица'!F23/1000</f>
        <v>0</v>
      </c>
      <c r="P19" s="255">
        <f>'[4]Проверочная  таблица'!G23/1000</f>
        <v>0</v>
      </c>
      <c r="Q19" s="133">
        <f t="shared" si="6"/>
        <v>0</v>
      </c>
      <c r="R19" s="126">
        <v>120146.253</v>
      </c>
      <c r="S19" s="256">
        <f>('[4]Проверочная  таблица'!N23+'[4]Проверочная  таблица'!P23)/1000</f>
        <v>129466.152</v>
      </c>
      <c r="T19" s="248">
        <f>('[4]Проверочная  таблица'!O23+'[4]Проверочная  таблица'!Q23)/1000</f>
        <v>129466.152</v>
      </c>
      <c r="U19" s="129">
        <f t="shared" si="7"/>
        <v>100</v>
      </c>
      <c r="V19" s="126"/>
      <c r="W19" s="248">
        <f>'[4]Проверочная  таблица'!AQ23/1000</f>
        <v>14.875</v>
      </c>
      <c r="X19" s="253">
        <f>'[4]Проверочная  таблица'!AT23/1000</f>
        <v>14.875</v>
      </c>
      <c r="Y19" s="126">
        <f t="shared" si="8"/>
        <v>100</v>
      </c>
      <c r="Z19" s="126"/>
      <c r="AA19" s="247">
        <f>'[4]Проверочная  таблица'!AI23/1000</f>
        <v>0</v>
      </c>
      <c r="AB19" s="248">
        <f>'[4]Проверочная  таблица'!AM23/1000</f>
        <v>0</v>
      </c>
      <c r="AC19" s="126">
        <f t="shared" si="9"/>
        <v>0</v>
      </c>
      <c r="AD19" s="126"/>
      <c r="AE19" s="253">
        <f>'[4]Проверочная  таблица'!AJ23/1000</f>
        <v>800</v>
      </c>
      <c r="AF19" s="248">
        <f>'[4]Проверочная  таблица'!AN23/1000</f>
        <v>800</v>
      </c>
      <c r="AG19" s="126">
        <f t="shared" si="10"/>
        <v>100</v>
      </c>
      <c r="AH19" s="126"/>
      <c r="AI19" s="248">
        <f>'[4]Проверочная  таблица'!AR23/1000</f>
        <v>1500</v>
      </c>
      <c r="AJ19" s="253">
        <f>'[4]Проверочная  таблица'!AU23/1000</f>
        <v>1500</v>
      </c>
      <c r="AK19" s="126">
        <f t="shared" si="11"/>
        <v>100</v>
      </c>
      <c r="AL19" s="126"/>
      <c r="AM19" s="248">
        <f>'[4]Проверочная  таблица'!AK23/1000</f>
        <v>0</v>
      </c>
      <c r="AN19" s="249">
        <f>'[4]Проверочная  таблица'!AO23/1000</f>
        <v>0</v>
      </c>
      <c r="AO19" s="126">
        <f t="shared" si="12"/>
        <v>0</v>
      </c>
      <c r="AP19" s="126"/>
      <c r="AQ19" s="249">
        <f>'[1]Исполнение  по  дотации'!AG19</f>
        <v>0</v>
      </c>
      <c r="AR19" s="249">
        <f>'[1]Исполнение  по  дотации'!AH19</f>
        <v>0</v>
      </c>
      <c r="AS19" s="126">
        <f t="shared" si="13"/>
        <v>0</v>
      </c>
    </row>
    <row r="20" spans="1:45" ht="19.5" customHeight="1" x14ac:dyDescent="0.25">
      <c r="A20" s="131" t="s">
        <v>20</v>
      </c>
      <c r="B20" s="247">
        <f t="shared" si="0"/>
        <v>315262.65000000002</v>
      </c>
      <c r="C20" s="247">
        <f t="shared" si="0"/>
        <v>370862.65</v>
      </c>
      <c r="D20" s="248">
        <f>'[2]Для администрации КБ_точно'!P22</f>
        <v>370862.65</v>
      </c>
      <c r="E20" s="249">
        <f t="shared" si="1"/>
        <v>0</v>
      </c>
      <c r="F20" s="248">
        <f t="shared" si="2"/>
        <v>370862.65</v>
      </c>
      <c r="G20" s="248">
        <f>'[2]Для администрации КБ_точно'!Q22</f>
        <v>370862.65</v>
      </c>
      <c r="H20" s="249">
        <f t="shared" si="3"/>
        <v>0</v>
      </c>
      <c r="I20" s="125">
        <f t="shared" si="4"/>
        <v>100</v>
      </c>
      <c r="J20" s="126"/>
      <c r="K20" s="254">
        <f>'[4]Проверочная  таблица'!H15/1000</f>
        <v>0</v>
      </c>
      <c r="L20" s="255">
        <f>'[4]Проверочная  таблица'!I15/1000</f>
        <v>0</v>
      </c>
      <c r="M20" s="132">
        <f t="shared" si="5"/>
        <v>0</v>
      </c>
      <c r="N20" s="126">
        <v>167410</v>
      </c>
      <c r="O20" s="255">
        <f>'[4]Проверочная  таблица'!F15/1000</f>
        <v>167410</v>
      </c>
      <c r="P20" s="255">
        <f>'[4]Проверочная  таблица'!G15/1000</f>
        <v>167410</v>
      </c>
      <c r="Q20" s="133">
        <f t="shared" si="6"/>
        <v>100</v>
      </c>
      <c r="R20" s="126">
        <v>147852.65</v>
      </c>
      <c r="S20" s="256">
        <f>('[4]Проверочная  таблица'!N15+'[4]Проверочная  таблица'!P15)/1000</f>
        <v>202952.65</v>
      </c>
      <c r="T20" s="248">
        <f>('[4]Проверочная  таблица'!O15+'[4]Проверочная  таблица'!Q15)/1000</f>
        <v>202952.65</v>
      </c>
      <c r="U20" s="129">
        <f t="shared" si="7"/>
        <v>100</v>
      </c>
      <c r="V20" s="126"/>
      <c r="W20" s="248">
        <f>'[4]Проверочная  таблица'!AQ15/1000</f>
        <v>0</v>
      </c>
      <c r="X20" s="253">
        <f>'[4]Проверочная  таблица'!AT15/1000</f>
        <v>0</v>
      </c>
      <c r="Y20" s="126">
        <f t="shared" si="8"/>
        <v>0</v>
      </c>
      <c r="Z20" s="126"/>
      <c r="AA20" s="247">
        <f>'[4]Проверочная  таблица'!AI15/1000</f>
        <v>0</v>
      </c>
      <c r="AB20" s="248">
        <f>'[4]Проверочная  таблица'!AM15/1000</f>
        <v>0</v>
      </c>
      <c r="AC20" s="126">
        <f t="shared" si="9"/>
        <v>0</v>
      </c>
      <c r="AD20" s="126"/>
      <c r="AE20" s="253">
        <f>'[4]Проверочная  таблица'!AJ15/1000</f>
        <v>500</v>
      </c>
      <c r="AF20" s="248">
        <f>'[4]Проверочная  таблица'!AN15/1000</f>
        <v>500</v>
      </c>
      <c r="AG20" s="126">
        <f t="shared" si="10"/>
        <v>100</v>
      </c>
      <c r="AH20" s="126"/>
      <c r="AI20" s="248">
        <f>'[4]Проверочная  таблица'!AR15/1000</f>
        <v>0</v>
      </c>
      <c r="AJ20" s="253">
        <f>'[4]Проверочная  таблица'!AU15/1000</f>
        <v>0</v>
      </c>
      <c r="AK20" s="126">
        <f t="shared" si="11"/>
        <v>0</v>
      </c>
      <c r="AL20" s="126"/>
      <c r="AM20" s="248">
        <f>'[4]Проверочная  таблица'!AK15/1000</f>
        <v>0</v>
      </c>
      <c r="AN20" s="249">
        <f>'[4]Проверочная  таблица'!AO15/1000</f>
        <v>0</v>
      </c>
      <c r="AO20" s="126">
        <f t="shared" si="12"/>
        <v>0</v>
      </c>
      <c r="AP20" s="126"/>
      <c r="AQ20" s="249">
        <f>'[1]Исполнение  по  дотации'!AG20</f>
        <v>0</v>
      </c>
      <c r="AR20" s="249">
        <f>'[1]Исполнение  по  дотации'!AH20</f>
        <v>0</v>
      </c>
      <c r="AS20" s="126">
        <f t="shared" si="13"/>
        <v>0</v>
      </c>
    </row>
    <row r="21" spans="1:45" ht="19.5" customHeight="1" x14ac:dyDescent="0.25">
      <c r="A21" s="131" t="s">
        <v>21</v>
      </c>
      <c r="B21" s="247">
        <f t="shared" si="0"/>
        <v>60225.194000000003</v>
      </c>
      <c r="C21" s="247">
        <f t="shared" si="0"/>
        <v>64991.326000000001</v>
      </c>
      <c r="D21" s="248">
        <f>'[2]Для администрации КБ_точно'!P23</f>
        <v>64991.326000000001</v>
      </c>
      <c r="E21" s="249">
        <f t="shared" si="1"/>
        <v>0</v>
      </c>
      <c r="F21" s="248">
        <f t="shared" si="2"/>
        <v>64991.326000000001</v>
      </c>
      <c r="G21" s="248">
        <f>'[2]Для администрации КБ_точно'!Q23</f>
        <v>64991.326000000001</v>
      </c>
      <c r="H21" s="249">
        <f t="shared" si="3"/>
        <v>0</v>
      </c>
      <c r="I21" s="125">
        <f t="shared" si="4"/>
        <v>100</v>
      </c>
      <c r="J21" s="126">
        <v>7962.9660000000003</v>
      </c>
      <c r="K21" s="254">
        <f>'[4]Проверочная  таблица'!H24/1000</f>
        <v>7962.9660000000003</v>
      </c>
      <c r="L21" s="255">
        <f>'[4]Проверочная  таблица'!I24/1000</f>
        <v>7962.9660000000003</v>
      </c>
      <c r="M21" s="132">
        <f t="shared" si="5"/>
        <v>100</v>
      </c>
      <c r="N21" s="126"/>
      <c r="O21" s="255">
        <f>'[4]Проверочная  таблица'!F24/1000</f>
        <v>0</v>
      </c>
      <c r="P21" s="255">
        <f>'[4]Проверочная  таблица'!G24/1000</f>
        <v>0</v>
      </c>
      <c r="Q21" s="133">
        <f t="shared" si="6"/>
        <v>0</v>
      </c>
      <c r="R21" s="126">
        <v>52262.228000000003</v>
      </c>
      <c r="S21" s="256">
        <f>('[4]Проверочная  таблица'!N24+'[4]Проверочная  таблица'!P24)/1000</f>
        <v>56709.61</v>
      </c>
      <c r="T21" s="248">
        <f>('[4]Проверочная  таблица'!O24+'[4]Проверочная  таблица'!Q24)/1000</f>
        <v>56709.61</v>
      </c>
      <c r="U21" s="129">
        <f t="shared" si="7"/>
        <v>100</v>
      </c>
      <c r="V21" s="126"/>
      <c r="W21" s="248">
        <f>'[4]Проверочная  таблица'!AQ24/1000</f>
        <v>318.75</v>
      </c>
      <c r="X21" s="253">
        <f>'[4]Проверочная  таблица'!AT24/1000</f>
        <v>318.75</v>
      </c>
      <c r="Y21" s="126">
        <f t="shared" si="8"/>
        <v>100</v>
      </c>
      <c r="Z21" s="126"/>
      <c r="AA21" s="247">
        <f>'[4]Проверочная  таблица'!AI24/1000</f>
        <v>0</v>
      </c>
      <c r="AB21" s="248">
        <f>'[4]Проверочная  таблица'!AM24/1000</f>
        <v>0</v>
      </c>
      <c r="AC21" s="126">
        <f t="shared" si="9"/>
        <v>0</v>
      </c>
      <c r="AD21" s="126"/>
      <c r="AE21" s="253">
        <f>'[4]Проверочная  таблица'!AJ24/1000</f>
        <v>0</v>
      </c>
      <c r="AF21" s="248">
        <f>'[4]Проверочная  таблица'!AN24/1000</f>
        <v>0</v>
      </c>
      <c r="AG21" s="126">
        <f t="shared" si="10"/>
        <v>0</v>
      </c>
      <c r="AH21" s="126"/>
      <c r="AI21" s="248">
        <f>'[4]Проверочная  таблица'!AR24/1000</f>
        <v>0</v>
      </c>
      <c r="AJ21" s="253">
        <f>'[4]Проверочная  таблица'!AU24/1000</f>
        <v>0</v>
      </c>
      <c r="AK21" s="126">
        <f t="shared" si="11"/>
        <v>0</v>
      </c>
      <c r="AL21" s="126"/>
      <c r="AM21" s="248">
        <f>'[4]Проверочная  таблица'!AK24/1000</f>
        <v>0</v>
      </c>
      <c r="AN21" s="249">
        <f>'[4]Проверочная  таблица'!AO24/1000</f>
        <v>0</v>
      </c>
      <c r="AO21" s="126">
        <f t="shared" si="12"/>
        <v>0</v>
      </c>
      <c r="AP21" s="126"/>
      <c r="AQ21" s="249">
        <f>'[1]Исполнение  по  дотации'!AG21</f>
        <v>0</v>
      </c>
      <c r="AR21" s="249">
        <f>'[1]Исполнение  по  дотации'!AH21</f>
        <v>0</v>
      </c>
      <c r="AS21" s="126">
        <f t="shared" si="13"/>
        <v>0</v>
      </c>
    </row>
    <row r="22" spans="1:45" ht="19.5" customHeight="1" x14ac:dyDescent="0.25">
      <c r="A22" s="131" t="s">
        <v>22</v>
      </c>
      <c r="B22" s="247">
        <f t="shared" si="0"/>
        <v>615028.62531999988</v>
      </c>
      <c r="C22" s="247">
        <f t="shared" si="0"/>
        <v>585648.52094999992</v>
      </c>
      <c r="D22" s="248">
        <f>'[2]Для администрации КБ_точно'!P24</f>
        <v>585648.52095000003</v>
      </c>
      <c r="E22" s="249">
        <f t="shared" si="1"/>
        <v>0</v>
      </c>
      <c r="F22" s="248">
        <f t="shared" si="2"/>
        <v>585648.52094999992</v>
      </c>
      <c r="G22" s="248">
        <f>'[2]Для администрации КБ_точно'!Q24</f>
        <v>585648.52095000003</v>
      </c>
      <c r="H22" s="249">
        <f t="shared" si="3"/>
        <v>0</v>
      </c>
      <c r="I22" s="125">
        <f t="shared" si="4"/>
        <v>100</v>
      </c>
      <c r="J22" s="126">
        <v>23334.590319999999</v>
      </c>
      <c r="K22" s="254">
        <f>'[4]Проверочная  таблица'!H25/1000</f>
        <v>23334.590319999999</v>
      </c>
      <c r="L22" s="255">
        <f>'[4]Проверочная  таблица'!I25/1000</f>
        <v>23334.590319999999</v>
      </c>
      <c r="M22" s="132">
        <f t="shared" si="5"/>
        <v>100</v>
      </c>
      <c r="N22" s="126"/>
      <c r="O22" s="255">
        <f>'[4]Проверочная  таблица'!F25/1000</f>
        <v>0</v>
      </c>
      <c r="P22" s="255">
        <f>'[4]Проверочная  таблица'!G25/1000</f>
        <v>0</v>
      </c>
      <c r="Q22" s="133">
        <f t="shared" si="6"/>
        <v>0</v>
      </c>
      <c r="R22" s="126">
        <v>591694.03499999992</v>
      </c>
      <c r="S22" s="256">
        <f>('[4]Проверочная  таблица'!N25+'[4]Проверочная  таблица'!P25)/1000</f>
        <v>560362.36699999997</v>
      </c>
      <c r="T22" s="248">
        <f>('[4]Проверочная  таблица'!O25+'[4]Проверочная  таблица'!Q25)/1000</f>
        <v>560362.36699999997</v>
      </c>
      <c r="U22" s="129">
        <f t="shared" si="7"/>
        <v>100</v>
      </c>
      <c r="V22" s="126"/>
      <c r="W22" s="248">
        <f>'[4]Проверочная  таблица'!AQ25/1000</f>
        <v>1115.2</v>
      </c>
      <c r="X22" s="253">
        <f>'[4]Проверочная  таблица'!AT25/1000</f>
        <v>1115.2</v>
      </c>
      <c r="Y22" s="126">
        <f t="shared" si="8"/>
        <v>100</v>
      </c>
      <c r="Z22" s="126"/>
      <c r="AA22" s="247">
        <f>'[4]Проверочная  таблица'!AI25/1000</f>
        <v>136.36363</v>
      </c>
      <c r="AB22" s="248">
        <f>'[4]Проверочная  таблица'!AM25/1000</f>
        <v>136.36363</v>
      </c>
      <c r="AC22" s="126">
        <f t="shared" si="9"/>
        <v>100</v>
      </c>
      <c r="AD22" s="126"/>
      <c r="AE22" s="253">
        <f>'[4]Проверочная  таблица'!AJ25/1000</f>
        <v>700</v>
      </c>
      <c r="AF22" s="248">
        <f>'[4]Проверочная  таблица'!AN25/1000</f>
        <v>700</v>
      </c>
      <c r="AG22" s="126">
        <f t="shared" si="10"/>
        <v>100</v>
      </c>
      <c r="AH22" s="126"/>
      <c r="AI22" s="248">
        <f>'[4]Проверочная  таблица'!AR25/1000</f>
        <v>0</v>
      </c>
      <c r="AJ22" s="253">
        <f>'[4]Проверочная  таблица'!AU25/1000</f>
        <v>0</v>
      </c>
      <c r="AK22" s="126">
        <f t="shared" si="11"/>
        <v>0</v>
      </c>
      <c r="AL22" s="126"/>
      <c r="AM22" s="248">
        <f>'[4]Проверочная  таблица'!AK25/1000</f>
        <v>0</v>
      </c>
      <c r="AN22" s="249">
        <f>'[4]Проверочная  таблица'!AO25/1000</f>
        <v>0</v>
      </c>
      <c r="AO22" s="126">
        <f t="shared" si="12"/>
        <v>0</v>
      </c>
      <c r="AP22" s="126"/>
      <c r="AQ22" s="249">
        <f>'[1]Исполнение  по  дотации'!AG22</f>
        <v>0</v>
      </c>
      <c r="AR22" s="249">
        <f>'[1]Исполнение  по  дотации'!AH22</f>
        <v>0</v>
      </c>
      <c r="AS22" s="126">
        <f t="shared" si="13"/>
        <v>0</v>
      </c>
    </row>
    <row r="23" spans="1:45" ht="19.5" customHeight="1" x14ac:dyDescent="0.25">
      <c r="A23" s="131" t="s">
        <v>23</v>
      </c>
      <c r="B23" s="247">
        <f t="shared" si="0"/>
        <v>70431.711410000004</v>
      </c>
      <c r="C23" s="247">
        <f t="shared" si="0"/>
        <v>70741.961410000004</v>
      </c>
      <c r="D23" s="248">
        <f>'[2]Для администрации КБ_точно'!P25</f>
        <v>70741.961410000004</v>
      </c>
      <c r="E23" s="249">
        <f t="shared" si="1"/>
        <v>0</v>
      </c>
      <c r="F23" s="248">
        <f t="shared" si="2"/>
        <v>70741.961410000004</v>
      </c>
      <c r="G23" s="248">
        <f>'[2]Для администрации КБ_точно'!Q25</f>
        <v>70741.961410000004</v>
      </c>
      <c r="H23" s="249">
        <f t="shared" si="3"/>
        <v>0</v>
      </c>
      <c r="I23" s="125">
        <f t="shared" si="4"/>
        <v>100</v>
      </c>
      <c r="J23" s="126">
        <v>19427.345410000002</v>
      </c>
      <c r="K23" s="254">
        <f>'[4]Проверочная  таблица'!H26/1000</f>
        <v>19427.345410000002</v>
      </c>
      <c r="L23" s="255">
        <f>'[4]Проверочная  таблица'!I26/1000</f>
        <v>19427.345410000002</v>
      </c>
      <c r="M23" s="132">
        <f t="shared" si="5"/>
        <v>100</v>
      </c>
      <c r="N23" s="126"/>
      <c r="O23" s="255">
        <f>'[4]Проверочная  таблица'!F26/1000</f>
        <v>0</v>
      </c>
      <c r="P23" s="255">
        <f>'[4]Проверочная  таблица'!G26/1000</f>
        <v>0</v>
      </c>
      <c r="Q23" s="133">
        <f t="shared" si="6"/>
        <v>0</v>
      </c>
      <c r="R23" s="126">
        <v>51004.366000000002</v>
      </c>
      <c r="S23" s="256">
        <f>('[4]Проверочная  таблица'!N26+'[4]Проверочная  таблица'!P26)/1000</f>
        <v>51004.366000000002</v>
      </c>
      <c r="T23" s="248">
        <f>('[4]Проверочная  таблица'!O26+'[4]Проверочная  таблица'!Q26)/1000</f>
        <v>51004.366000000002</v>
      </c>
      <c r="U23" s="129">
        <f t="shared" si="7"/>
        <v>100</v>
      </c>
      <c r="V23" s="126"/>
      <c r="W23" s="248">
        <f>'[4]Проверочная  таблица'!AQ26/1000</f>
        <v>310.25</v>
      </c>
      <c r="X23" s="253">
        <f>'[4]Проверочная  таблица'!AT26/1000</f>
        <v>310.25</v>
      </c>
      <c r="Y23" s="126">
        <f t="shared" si="8"/>
        <v>100</v>
      </c>
      <c r="Z23" s="126"/>
      <c r="AA23" s="247">
        <f>'[4]Проверочная  таблица'!AI26/1000</f>
        <v>0</v>
      </c>
      <c r="AB23" s="248">
        <f>'[4]Проверочная  таблица'!AM26/1000</f>
        <v>0</v>
      </c>
      <c r="AC23" s="126">
        <f t="shared" si="9"/>
        <v>0</v>
      </c>
      <c r="AD23" s="126"/>
      <c r="AE23" s="253">
        <f>'[4]Проверочная  таблица'!AJ26/1000</f>
        <v>0</v>
      </c>
      <c r="AF23" s="248">
        <f>'[4]Проверочная  таблица'!AN26/1000</f>
        <v>0</v>
      </c>
      <c r="AG23" s="126">
        <f t="shared" si="10"/>
        <v>0</v>
      </c>
      <c r="AH23" s="126"/>
      <c r="AI23" s="248">
        <f>'[4]Проверочная  таблица'!AR26/1000</f>
        <v>0</v>
      </c>
      <c r="AJ23" s="253">
        <f>'[4]Проверочная  таблица'!AU26/1000</f>
        <v>0</v>
      </c>
      <c r="AK23" s="126">
        <f t="shared" si="11"/>
        <v>0</v>
      </c>
      <c r="AL23" s="126"/>
      <c r="AM23" s="248">
        <f>'[4]Проверочная  таблица'!AK26/1000</f>
        <v>0</v>
      </c>
      <c r="AN23" s="249">
        <f>'[4]Проверочная  таблица'!AO26/1000</f>
        <v>0</v>
      </c>
      <c r="AO23" s="126">
        <f t="shared" si="12"/>
        <v>0</v>
      </c>
      <c r="AP23" s="126"/>
      <c r="AQ23" s="249">
        <f>'[1]Исполнение  по  дотации'!AG23</f>
        <v>0</v>
      </c>
      <c r="AR23" s="249">
        <f>'[1]Исполнение  по  дотации'!AH23</f>
        <v>0</v>
      </c>
      <c r="AS23" s="126">
        <f t="shared" si="13"/>
        <v>0</v>
      </c>
    </row>
    <row r="24" spans="1:45" ht="19.5" customHeight="1" x14ac:dyDescent="0.25">
      <c r="A24" s="131" t="s">
        <v>24</v>
      </c>
      <c r="B24" s="247">
        <f t="shared" si="0"/>
        <v>168568.58100000001</v>
      </c>
      <c r="C24" s="247">
        <f t="shared" si="0"/>
        <v>286704.94462999998</v>
      </c>
      <c r="D24" s="248">
        <f>'[2]Для администрации КБ_точно'!P26</f>
        <v>286704.94462999998</v>
      </c>
      <c r="E24" s="249">
        <f t="shared" si="1"/>
        <v>0</v>
      </c>
      <c r="F24" s="248">
        <f t="shared" si="2"/>
        <v>286704.94462999998</v>
      </c>
      <c r="G24" s="248">
        <f>'[2]Для администрации КБ_точно'!Q26</f>
        <v>286704.94462999998</v>
      </c>
      <c r="H24" s="249">
        <f t="shared" si="3"/>
        <v>0</v>
      </c>
      <c r="I24" s="125">
        <f t="shared" si="4"/>
        <v>100</v>
      </c>
      <c r="J24" s="126"/>
      <c r="K24" s="254">
        <f>'[4]Проверочная  таблица'!H16/1000</f>
        <v>0</v>
      </c>
      <c r="L24" s="255">
        <f>'[4]Проверочная  таблица'!I16/1000</f>
        <v>0</v>
      </c>
      <c r="M24" s="132">
        <f t="shared" si="5"/>
        <v>0</v>
      </c>
      <c r="N24" s="126"/>
      <c r="O24" s="255">
        <f>'[4]Проверочная  таблица'!F16/1000</f>
        <v>0</v>
      </c>
      <c r="P24" s="255">
        <f>'[4]Проверочная  таблица'!G16/1000</f>
        <v>0</v>
      </c>
      <c r="Q24" s="133">
        <f t="shared" si="6"/>
        <v>0</v>
      </c>
      <c r="R24" s="126">
        <v>168568.58100000001</v>
      </c>
      <c r="S24" s="256">
        <f>('[4]Проверочная  таблица'!N16+'[4]Проверочная  таблица'!P16)/1000</f>
        <v>286568.58100000001</v>
      </c>
      <c r="T24" s="248">
        <f>('[4]Проверочная  таблица'!O16+'[4]Проверочная  таблица'!Q16)/1000</f>
        <v>286568.58100000001</v>
      </c>
      <c r="U24" s="129">
        <f t="shared" si="7"/>
        <v>100</v>
      </c>
      <c r="V24" s="126"/>
      <c r="W24" s="248">
        <f>'[4]Проверочная  таблица'!AQ16/1000</f>
        <v>0</v>
      </c>
      <c r="X24" s="253">
        <f>'[4]Проверочная  таблица'!AT16/1000</f>
        <v>0</v>
      </c>
      <c r="Y24" s="126">
        <f t="shared" si="8"/>
        <v>0</v>
      </c>
      <c r="Z24" s="126"/>
      <c r="AA24" s="247">
        <f>'[4]Проверочная  таблица'!AI16/1000</f>
        <v>136.36363</v>
      </c>
      <c r="AB24" s="248">
        <f>'[4]Проверочная  таблица'!AM16/1000</f>
        <v>136.36363</v>
      </c>
      <c r="AC24" s="126">
        <f t="shared" si="9"/>
        <v>100</v>
      </c>
      <c r="AD24" s="126"/>
      <c r="AE24" s="253">
        <f>'[4]Проверочная  таблица'!AJ16/1000</f>
        <v>0</v>
      </c>
      <c r="AF24" s="248">
        <f>'[4]Проверочная  таблица'!AN16/1000</f>
        <v>0</v>
      </c>
      <c r="AG24" s="126">
        <f t="shared" si="10"/>
        <v>0</v>
      </c>
      <c r="AH24" s="126"/>
      <c r="AI24" s="248">
        <f>'[4]Проверочная  таблица'!AR16/1000</f>
        <v>0</v>
      </c>
      <c r="AJ24" s="253">
        <f>'[4]Проверочная  таблица'!AU16/1000</f>
        <v>0</v>
      </c>
      <c r="AK24" s="126">
        <f t="shared" si="11"/>
        <v>0</v>
      </c>
      <c r="AL24" s="126"/>
      <c r="AM24" s="248">
        <f>'[4]Проверочная  таблица'!AK16/1000</f>
        <v>0</v>
      </c>
      <c r="AN24" s="249">
        <f>'[4]Проверочная  таблица'!AO16/1000</f>
        <v>0</v>
      </c>
      <c r="AO24" s="126">
        <f t="shared" si="12"/>
        <v>0</v>
      </c>
      <c r="AP24" s="126"/>
      <c r="AQ24" s="249">
        <f>'[1]Исполнение  по  дотации'!AG24</f>
        <v>0</v>
      </c>
      <c r="AR24" s="249">
        <f>'[1]Исполнение  по  дотации'!AH24</f>
        <v>0</v>
      </c>
      <c r="AS24" s="126">
        <f t="shared" si="13"/>
        <v>0</v>
      </c>
    </row>
    <row r="25" spans="1:45" ht="19.5" customHeight="1" x14ac:dyDescent="0.25">
      <c r="A25" s="131" t="s">
        <v>25</v>
      </c>
      <c r="B25" s="247">
        <f t="shared" si="0"/>
        <v>44851.347999999998</v>
      </c>
      <c r="C25" s="247">
        <f t="shared" si="0"/>
        <v>44987.711629999998</v>
      </c>
      <c r="D25" s="248">
        <f>'[2]Для администрации КБ_точно'!P27</f>
        <v>44987.711630000005</v>
      </c>
      <c r="E25" s="249">
        <f t="shared" si="1"/>
        <v>0</v>
      </c>
      <c r="F25" s="248">
        <f t="shared" si="2"/>
        <v>44987.711629999998</v>
      </c>
      <c r="G25" s="248">
        <f>'[2]Для администрации КБ_точно'!Q27</f>
        <v>44987.711630000005</v>
      </c>
      <c r="H25" s="249">
        <f t="shared" si="3"/>
        <v>0</v>
      </c>
      <c r="I25" s="125">
        <f t="shared" si="4"/>
        <v>100</v>
      </c>
      <c r="J25" s="126"/>
      <c r="K25" s="254">
        <f>'[4]Проверочная  таблица'!H17/1000</f>
        <v>0</v>
      </c>
      <c r="L25" s="255">
        <f>'[4]Проверочная  таблица'!I17/1000</f>
        <v>0</v>
      </c>
      <c r="M25" s="132">
        <f t="shared" si="5"/>
        <v>0</v>
      </c>
      <c r="N25" s="126">
        <v>11850</v>
      </c>
      <c r="O25" s="255">
        <f>'[4]Проверочная  таблица'!F17/1000</f>
        <v>11850</v>
      </c>
      <c r="P25" s="255">
        <f>'[4]Проверочная  таблица'!G17/1000</f>
        <v>11850</v>
      </c>
      <c r="Q25" s="133">
        <f t="shared" si="6"/>
        <v>100</v>
      </c>
      <c r="R25" s="126">
        <v>33001.347999999998</v>
      </c>
      <c r="S25" s="256">
        <f>('[4]Проверочная  таблица'!N17+'[4]Проверочная  таблица'!P17)/1000</f>
        <v>33001.347999999998</v>
      </c>
      <c r="T25" s="248">
        <f>('[4]Проверочная  таблица'!O17+'[4]Проверочная  таблица'!Q17)/1000</f>
        <v>33001.347999999998</v>
      </c>
      <c r="U25" s="129">
        <f t="shared" si="7"/>
        <v>100</v>
      </c>
      <c r="V25" s="126"/>
      <c r="W25" s="248">
        <f>'[4]Проверочная  таблица'!AQ17/1000</f>
        <v>0</v>
      </c>
      <c r="X25" s="253">
        <f>'[4]Проверочная  таблица'!AT17/1000</f>
        <v>0</v>
      </c>
      <c r="Y25" s="126">
        <f t="shared" si="8"/>
        <v>0</v>
      </c>
      <c r="Z25" s="126"/>
      <c r="AA25" s="247">
        <f>'[4]Проверочная  таблица'!AI17/1000</f>
        <v>136.36363</v>
      </c>
      <c r="AB25" s="248">
        <f>'[4]Проверочная  таблица'!AM17/1000</f>
        <v>136.36363</v>
      </c>
      <c r="AC25" s="126">
        <f t="shared" si="9"/>
        <v>100</v>
      </c>
      <c r="AD25" s="126"/>
      <c r="AE25" s="253">
        <f>'[4]Проверочная  таблица'!AJ17/1000</f>
        <v>0</v>
      </c>
      <c r="AF25" s="248">
        <f>'[4]Проверочная  таблица'!AN17/1000</f>
        <v>0</v>
      </c>
      <c r="AG25" s="126">
        <f t="shared" si="10"/>
        <v>0</v>
      </c>
      <c r="AH25" s="126"/>
      <c r="AI25" s="248">
        <f>'[4]Проверочная  таблица'!AR17/1000</f>
        <v>0</v>
      </c>
      <c r="AJ25" s="253">
        <f>'[4]Проверочная  таблица'!AU17/1000</f>
        <v>0</v>
      </c>
      <c r="AK25" s="126">
        <f t="shared" si="11"/>
        <v>0</v>
      </c>
      <c r="AL25" s="126"/>
      <c r="AM25" s="248">
        <f>'[4]Проверочная  таблица'!AK17/1000</f>
        <v>0</v>
      </c>
      <c r="AN25" s="249">
        <f>'[4]Проверочная  таблица'!AO17/1000</f>
        <v>0</v>
      </c>
      <c r="AO25" s="126">
        <f t="shared" si="12"/>
        <v>0</v>
      </c>
      <c r="AP25" s="126"/>
      <c r="AQ25" s="249">
        <f>'[1]Исполнение  по  дотации'!AG25</f>
        <v>0</v>
      </c>
      <c r="AR25" s="249">
        <f>'[1]Исполнение  по  дотации'!AH25</f>
        <v>0</v>
      </c>
      <c r="AS25" s="126">
        <f t="shared" si="13"/>
        <v>0</v>
      </c>
    </row>
    <row r="26" spans="1:45" ht="19.5" customHeight="1" x14ac:dyDescent="0.25">
      <c r="A26" s="131" t="s">
        <v>26</v>
      </c>
      <c r="B26" s="247">
        <f t="shared" si="0"/>
        <v>81432.602910000001</v>
      </c>
      <c r="C26" s="247">
        <f t="shared" si="0"/>
        <v>89239.103540000011</v>
      </c>
      <c r="D26" s="248">
        <f>'[2]Для администрации КБ_точно'!P28</f>
        <v>89239.103540000011</v>
      </c>
      <c r="E26" s="249">
        <f t="shared" si="1"/>
        <v>0</v>
      </c>
      <c r="F26" s="248">
        <f t="shared" si="2"/>
        <v>89239.103540000011</v>
      </c>
      <c r="G26" s="257">
        <f>'[2]Для администрации КБ_точно'!Q28</f>
        <v>89239.103540000011</v>
      </c>
      <c r="H26" s="258">
        <f t="shared" si="3"/>
        <v>0</v>
      </c>
      <c r="I26" s="125">
        <f t="shared" si="4"/>
        <v>100</v>
      </c>
      <c r="J26" s="126">
        <v>23815.556909999999</v>
      </c>
      <c r="K26" s="254">
        <f>'[4]Проверочная  таблица'!H27/1000</f>
        <v>23815.556909999999</v>
      </c>
      <c r="L26" s="255">
        <f>'[4]Проверочная  таблица'!I27/1000</f>
        <v>23815.556909999999</v>
      </c>
      <c r="M26" s="132">
        <f t="shared" si="5"/>
        <v>100</v>
      </c>
      <c r="N26" s="126"/>
      <c r="O26" s="255">
        <f>'[4]Проверочная  таблица'!F27/1000</f>
        <v>0</v>
      </c>
      <c r="P26" s="255">
        <f>'[4]Проверочная  таблица'!G27/1000</f>
        <v>0</v>
      </c>
      <c r="Q26" s="133">
        <f t="shared" si="6"/>
        <v>0</v>
      </c>
      <c r="R26" s="126">
        <v>57617.046000000002</v>
      </c>
      <c r="S26" s="256">
        <f>('[4]Проверочная  таблица'!N27+'[4]Проверочная  таблица'!P27)/1000</f>
        <v>64287.182999999997</v>
      </c>
      <c r="T26" s="248">
        <f>('[4]Проверочная  таблица'!O27+'[4]Проверочная  таблица'!Q27)/1000</f>
        <v>64287.182999999997</v>
      </c>
      <c r="U26" s="129">
        <f t="shared" si="7"/>
        <v>100</v>
      </c>
      <c r="V26" s="126"/>
      <c r="W26" s="248">
        <f>'[4]Проверочная  таблица'!AQ27/1000</f>
        <v>0</v>
      </c>
      <c r="X26" s="253">
        <f>'[4]Проверочная  таблица'!AT27/1000</f>
        <v>0</v>
      </c>
      <c r="Y26" s="126">
        <f t="shared" si="8"/>
        <v>0</v>
      </c>
      <c r="Z26" s="126"/>
      <c r="AA26" s="247">
        <f>'[4]Проверочная  таблица'!AI27/1000</f>
        <v>136.36363</v>
      </c>
      <c r="AB26" s="248">
        <f>'[4]Проверочная  таблица'!AM27/1000</f>
        <v>136.36363</v>
      </c>
      <c r="AC26" s="126">
        <f t="shared" si="9"/>
        <v>100</v>
      </c>
      <c r="AD26" s="126"/>
      <c r="AE26" s="253">
        <f>'[4]Проверочная  таблица'!AJ27/1000</f>
        <v>1000</v>
      </c>
      <c r="AF26" s="248">
        <f>'[4]Проверочная  таблица'!AN27/1000</f>
        <v>1000</v>
      </c>
      <c r="AG26" s="126">
        <f t="shared" si="10"/>
        <v>100</v>
      </c>
      <c r="AH26" s="126"/>
      <c r="AI26" s="248">
        <f>'[4]Проверочная  таблица'!AR27/1000</f>
        <v>0</v>
      </c>
      <c r="AJ26" s="253">
        <f>'[4]Проверочная  таблица'!AU27/1000</f>
        <v>0</v>
      </c>
      <c r="AK26" s="126">
        <f t="shared" si="11"/>
        <v>0</v>
      </c>
      <c r="AL26" s="126"/>
      <c r="AM26" s="248">
        <f>'[4]Проверочная  таблица'!AK27/1000</f>
        <v>0</v>
      </c>
      <c r="AN26" s="249">
        <f>'[4]Проверочная  таблица'!AO27/1000</f>
        <v>0</v>
      </c>
      <c r="AO26" s="126">
        <f t="shared" si="12"/>
        <v>0</v>
      </c>
      <c r="AP26" s="126"/>
      <c r="AQ26" s="249">
        <f>'[1]Исполнение  по  дотации'!AG26</f>
        <v>0</v>
      </c>
      <c r="AR26" s="249">
        <f>'[1]Исполнение  по  дотации'!AH26</f>
        <v>0</v>
      </c>
      <c r="AS26" s="126">
        <f t="shared" si="13"/>
        <v>0</v>
      </c>
    </row>
    <row r="27" spans="1:45" ht="19.5" customHeight="1" x14ac:dyDescent="0.25">
      <c r="A27" s="131" t="s">
        <v>27</v>
      </c>
      <c r="B27" s="247">
        <f t="shared" si="0"/>
        <v>246002.42329000001</v>
      </c>
      <c r="C27" s="247">
        <f t="shared" si="0"/>
        <v>268883.94691999996</v>
      </c>
      <c r="D27" s="248">
        <f>'[2]Для администрации КБ_точно'!P29</f>
        <v>268883.94691999996</v>
      </c>
      <c r="E27" s="249">
        <f t="shared" si="1"/>
        <v>0</v>
      </c>
      <c r="F27" s="248">
        <f t="shared" si="2"/>
        <v>268883.94691999996</v>
      </c>
      <c r="G27" s="257">
        <f>'[2]Для администрации КБ_точно'!Q29</f>
        <v>268883.94692000002</v>
      </c>
      <c r="H27" s="258">
        <f t="shared" si="3"/>
        <v>0</v>
      </c>
      <c r="I27" s="125">
        <f t="shared" si="4"/>
        <v>100</v>
      </c>
      <c r="J27" s="126">
        <v>137720.94529</v>
      </c>
      <c r="K27" s="254">
        <f>'[4]Проверочная  таблица'!H28/1000</f>
        <v>137720.94529</v>
      </c>
      <c r="L27" s="255">
        <f>'[4]Проверочная  таблица'!I28/1000</f>
        <v>137720.94529</v>
      </c>
      <c r="M27" s="132">
        <f t="shared" si="5"/>
        <v>100</v>
      </c>
      <c r="N27" s="126"/>
      <c r="O27" s="255">
        <f>'[4]Проверочная  таблица'!F28/1000</f>
        <v>0</v>
      </c>
      <c r="P27" s="255">
        <f>'[4]Проверочная  таблица'!G28/1000</f>
        <v>0</v>
      </c>
      <c r="Q27" s="133">
        <f t="shared" si="6"/>
        <v>0</v>
      </c>
      <c r="R27" s="126">
        <v>108281.478</v>
      </c>
      <c r="S27" s="256">
        <f>('[4]Проверочная  таблица'!N28+'[4]Проверочная  таблица'!P28)/1000</f>
        <v>128834.588</v>
      </c>
      <c r="T27" s="248">
        <f>('[4]Проверочная  таблица'!O28+'[4]Проверочная  таблица'!Q28)/1000</f>
        <v>128834.588</v>
      </c>
      <c r="U27" s="129">
        <f t="shared" si="7"/>
        <v>100</v>
      </c>
      <c r="V27" s="126"/>
      <c r="W27" s="248">
        <f>'[4]Проверочная  таблица'!AQ28/1000</f>
        <v>1592.05</v>
      </c>
      <c r="X27" s="253">
        <f>'[4]Проверочная  таблица'!AT28/1000</f>
        <v>1592.05</v>
      </c>
      <c r="Y27" s="126">
        <f t="shared" si="8"/>
        <v>100</v>
      </c>
      <c r="Z27" s="126"/>
      <c r="AA27" s="247">
        <f>'[4]Проверочная  таблица'!AI28/1000</f>
        <v>136.36363</v>
      </c>
      <c r="AB27" s="248">
        <f>'[4]Проверочная  таблица'!AM28/1000</f>
        <v>136.36363</v>
      </c>
      <c r="AC27" s="126">
        <f t="shared" si="9"/>
        <v>100</v>
      </c>
      <c r="AD27" s="126"/>
      <c r="AE27" s="253">
        <f>'[4]Проверочная  таблица'!AJ28/1000</f>
        <v>600</v>
      </c>
      <c r="AF27" s="248">
        <f>'[4]Проверочная  таблица'!AN28/1000</f>
        <v>600</v>
      </c>
      <c r="AG27" s="126">
        <f t="shared" si="10"/>
        <v>100</v>
      </c>
      <c r="AH27" s="126"/>
      <c r="AI27" s="248">
        <f>'[4]Проверочная  таблица'!AR28/1000</f>
        <v>0</v>
      </c>
      <c r="AJ27" s="253">
        <f>'[4]Проверочная  таблица'!AU28/1000</f>
        <v>0</v>
      </c>
      <c r="AK27" s="126">
        <f t="shared" si="11"/>
        <v>0</v>
      </c>
      <c r="AL27" s="126"/>
      <c r="AM27" s="248">
        <f>'[4]Проверочная  таблица'!AK28/1000</f>
        <v>0</v>
      </c>
      <c r="AN27" s="249">
        <f>'[4]Проверочная  таблица'!AO28/1000</f>
        <v>0</v>
      </c>
      <c r="AO27" s="126">
        <f t="shared" si="12"/>
        <v>0</v>
      </c>
      <c r="AP27" s="126"/>
      <c r="AQ27" s="249">
        <f>'[1]Исполнение  по  дотации'!AG27</f>
        <v>0</v>
      </c>
      <c r="AR27" s="249">
        <f>'[1]Исполнение  по  дотации'!AH27</f>
        <v>0</v>
      </c>
      <c r="AS27" s="126">
        <f t="shared" si="13"/>
        <v>0</v>
      </c>
    </row>
    <row r="28" spans="1:45" ht="19.5" customHeight="1" x14ac:dyDescent="0.25">
      <c r="A28" s="131" t="s">
        <v>28</v>
      </c>
      <c r="B28" s="247">
        <f t="shared" si="0"/>
        <v>92193.177059999987</v>
      </c>
      <c r="C28" s="247">
        <f t="shared" si="0"/>
        <v>180648.47206</v>
      </c>
      <c r="D28" s="248">
        <f>'[2]Для администрации КБ_точно'!P30</f>
        <v>180648.47206</v>
      </c>
      <c r="E28" s="249">
        <f t="shared" si="1"/>
        <v>0</v>
      </c>
      <c r="F28" s="248">
        <f t="shared" si="2"/>
        <v>180648.47206</v>
      </c>
      <c r="G28" s="257">
        <f>'[2]Для администрации КБ_точно'!Q30</f>
        <v>180648.47206</v>
      </c>
      <c r="H28" s="258">
        <f t="shared" si="3"/>
        <v>0</v>
      </c>
      <c r="I28" s="125">
        <f t="shared" si="4"/>
        <v>100</v>
      </c>
      <c r="J28" s="126">
        <v>27672.928059999998</v>
      </c>
      <c r="K28" s="254">
        <f>'[4]Проверочная  таблица'!H29/1000</f>
        <v>27672.928059999998</v>
      </c>
      <c r="L28" s="255">
        <f>'[4]Проверочная  таблица'!I29/1000</f>
        <v>27672.928059999998</v>
      </c>
      <c r="M28" s="132">
        <f t="shared" si="5"/>
        <v>100</v>
      </c>
      <c r="N28" s="126"/>
      <c r="O28" s="255">
        <f>'[4]Проверочная  таблица'!F29/1000</f>
        <v>0</v>
      </c>
      <c r="P28" s="255">
        <f>'[4]Проверочная  таблица'!G29/1000</f>
        <v>0</v>
      </c>
      <c r="Q28" s="133">
        <f t="shared" si="6"/>
        <v>0</v>
      </c>
      <c r="R28" s="126">
        <v>64520.248999999996</v>
      </c>
      <c r="S28" s="256">
        <f>('[4]Проверочная  таблица'!N29+'[4]Проверочная  таблица'!P29)/1000</f>
        <v>150502.04399999999</v>
      </c>
      <c r="T28" s="248">
        <f>('[4]Проверочная  таблица'!O29+'[4]Проверочная  таблица'!Q29)/1000</f>
        <v>150502.04399999999</v>
      </c>
      <c r="U28" s="129">
        <f t="shared" si="7"/>
        <v>100</v>
      </c>
      <c r="V28" s="126"/>
      <c r="W28" s="248">
        <f>'[4]Проверочная  таблица'!AQ29/1000</f>
        <v>433.5</v>
      </c>
      <c r="X28" s="253">
        <f>'[4]Проверочная  таблица'!AT29/1000</f>
        <v>433.5</v>
      </c>
      <c r="Y28" s="126">
        <f t="shared" si="8"/>
        <v>100</v>
      </c>
      <c r="Z28" s="126"/>
      <c r="AA28" s="247">
        <f>'[4]Проверочная  таблица'!AI29/1000</f>
        <v>0</v>
      </c>
      <c r="AB28" s="248">
        <f>'[4]Проверочная  таблица'!AM29/1000</f>
        <v>0</v>
      </c>
      <c r="AC28" s="126">
        <f t="shared" si="9"/>
        <v>0</v>
      </c>
      <c r="AD28" s="126"/>
      <c r="AE28" s="253">
        <f>'[4]Проверочная  таблица'!AJ29/1000</f>
        <v>1500</v>
      </c>
      <c r="AF28" s="248">
        <f>'[4]Проверочная  таблица'!AN29/1000</f>
        <v>1500</v>
      </c>
      <c r="AG28" s="126">
        <f t="shared" si="10"/>
        <v>100</v>
      </c>
      <c r="AH28" s="126"/>
      <c r="AI28" s="248">
        <f>'[4]Проверочная  таблица'!AR29/1000</f>
        <v>0</v>
      </c>
      <c r="AJ28" s="253">
        <f>'[4]Проверочная  таблица'!AU29/1000</f>
        <v>0</v>
      </c>
      <c r="AK28" s="126">
        <f t="shared" si="11"/>
        <v>0</v>
      </c>
      <c r="AL28" s="126"/>
      <c r="AM28" s="248">
        <f>'[4]Проверочная  таблица'!AK29/1000</f>
        <v>540</v>
      </c>
      <c r="AN28" s="249">
        <f>'[4]Проверочная  таблица'!AO29/1000</f>
        <v>540</v>
      </c>
      <c r="AO28" s="126">
        <f t="shared" si="12"/>
        <v>100</v>
      </c>
      <c r="AP28" s="126"/>
      <c r="AQ28" s="249">
        <f>'[1]Исполнение  по  дотации'!AG28</f>
        <v>0</v>
      </c>
      <c r="AR28" s="249">
        <f>'[1]Исполнение  по  дотации'!AH28</f>
        <v>0</v>
      </c>
      <c r="AS28" s="126">
        <f t="shared" si="13"/>
        <v>0</v>
      </c>
    </row>
    <row r="29" spans="1:45" ht="19.5" customHeight="1" thickBot="1" x14ac:dyDescent="0.3">
      <c r="A29" s="134" t="s">
        <v>29</v>
      </c>
      <c r="B29" s="247">
        <f t="shared" si="0"/>
        <v>148452.48441999999</v>
      </c>
      <c r="C29" s="247">
        <f t="shared" si="0"/>
        <v>173022.49841999999</v>
      </c>
      <c r="D29" s="248">
        <f>'[2]Для администрации КБ_точно'!P31</f>
        <v>173022.49842000002</v>
      </c>
      <c r="E29" s="249">
        <f t="shared" si="1"/>
        <v>0</v>
      </c>
      <c r="F29" s="248">
        <f t="shared" si="2"/>
        <v>173022.49841999999</v>
      </c>
      <c r="G29" s="257">
        <f>'[2]Для администрации КБ_точно'!Q31</f>
        <v>173022.49841999999</v>
      </c>
      <c r="H29" s="258">
        <f t="shared" si="3"/>
        <v>0</v>
      </c>
      <c r="I29" s="125">
        <f t="shared" si="4"/>
        <v>100</v>
      </c>
      <c r="J29" s="126">
        <v>35900.030420000003</v>
      </c>
      <c r="K29" s="259">
        <f>'[4]Проверочная  таблица'!H30/1000</f>
        <v>35900.030420000003</v>
      </c>
      <c r="L29" s="260">
        <f>'[4]Проверочная  таблица'!I30/1000</f>
        <v>35900.030420000003</v>
      </c>
      <c r="M29" s="135">
        <f t="shared" si="5"/>
        <v>100</v>
      </c>
      <c r="N29" s="126"/>
      <c r="O29" s="260">
        <f>'[4]Проверочная  таблица'!F30/1000</f>
        <v>0</v>
      </c>
      <c r="P29" s="260">
        <f>'[4]Проверочная  таблица'!G30/1000</f>
        <v>0</v>
      </c>
      <c r="Q29" s="136">
        <f t="shared" si="6"/>
        <v>0</v>
      </c>
      <c r="R29" s="137">
        <v>112552.454</v>
      </c>
      <c r="S29" s="261">
        <f>('[4]Проверочная  таблица'!N30+'[4]Проверочная  таблица'!P30)/1000</f>
        <v>133454.71799999999</v>
      </c>
      <c r="T29" s="248">
        <f>('[4]Проверочная  таблица'!O30+'[4]Проверочная  таблица'!Q30)/1000</f>
        <v>133454.71799999999</v>
      </c>
      <c r="U29" s="129">
        <f t="shared" si="7"/>
        <v>100</v>
      </c>
      <c r="V29" s="126"/>
      <c r="W29" s="248">
        <f>'[4]Проверочная  таблица'!AQ30/1000</f>
        <v>607.75</v>
      </c>
      <c r="X29" s="253">
        <f>'[4]Проверочная  таблица'!AT30/1000</f>
        <v>607.75</v>
      </c>
      <c r="Y29" s="126">
        <f t="shared" si="8"/>
        <v>100</v>
      </c>
      <c r="Z29" s="126"/>
      <c r="AA29" s="247">
        <f>'[4]Проверочная  таблица'!AI30/1000</f>
        <v>1500</v>
      </c>
      <c r="AB29" s="248">
        <f>'[4]Проверочная  таблица'!AM30/1000</f>
        <v>1500</v>
      </c>
      <c r="AC29" s="126">
        <f t="shared" si="9"/>
        <v>100</v>
      </c>
      <c r="AD29" s="126"/>
      <c r="AE29" s="253">
        <f>'[4]Проверочная  таблица'!AJ30/1000</f>
        <v>0</v>
      </c>
      <c r="AF29" s="248">
        <f>'[4]Проверочная  таблица'!AN30/1000</f>
        <v>0</v>
      </c>
      <c r="AG29" s="126">
        <f t="shared" si="10"/>
        <v>0</v>
      </c>
      <c r="AH29" s="126"/>
      <c r="AI29" s="248">
        <f>'[4]Проверочная  таблица'!AR30/1000</f>
        <v>900</v>
      </c>
      <c r="AJ29" s="253">
        <f>'[4]Проверочная  таблица'!AU30/1000</f>
        <v>900</v>
      </c>
      <c r="AK29" s="126">
        <f t="shared" si="11"/>
        <v>100</v>
      </c>
      <c r="AL29" s="126"/>
      <c r="AM29" s="248">
        <f>'[4]Проверочная  таблица'!AK30/1000</f>
        <v>660</v>
      </c>
      <c r="AN29" s="249">
        <f>'[4]Проверочная  таблица'!AO30/1000</f>
        <v>660</v>
      </c>
      <c r="AO29" s="126">
        <f t="shared" si="12"/>
        <v>100</v>
      </c>
      <c r="AP29" s="126"/>
      <c r="AQ29" s="249">
        <f>'[1]Исполнение  по  дотации'!AG29</f>
        <v>0</v>
      </c>
      <c r="AR29" s="249">
        <f>'[1]Исполнение  по  дотации'!AH29</f>
        <v>0</v>
      </c>
      <c r="AS29" s="126">
        <f t="shared" si="13"/>
        <v>0</v>
      </c>
    </row>
    <row r="30" spans="1:45" ht="19.5" customHeight="1" thickBot="1" x14ac:dyDescent="0.3">
      <c r="A30" s="138" t="s">
        <v>30</v>
      </c>
      <c r="B30" s="139">
        <f t="shared" ref="B30" si="14">SUM(B12:B29)</f>
        <v>3004139.3768700003</v>
      </c>
      <c r="C30" s="139">
        <f t="shared" ref="C30:H30" si="15">SUM(C12:C29)</f>
        <v>3565411.9711699993</v>
      </c>
      <c r="D30" s="140">
        <f t="shared" si="15"/>
        <v>3565411.9711699998</v>
      </c>
      <c r="E30" s="140">
        <f t="shared" si="15"/>
        <v>0</v>
      </c>
      <c r="F30" s="139">
        <f t="shared" si="15"/>
        <v>3565411.9711699993</v>
      </c>
      <c r="G30" s="140">
        <f t="shared" si="15"/>
        <v>3565411.9711699998</v>
      </c>
      <c r="H30" s="140">
        <f t="shared" si="15"/>
        <v>0</v>
      </c>
      <c r="I30" s="141">
        <f>IF(ISERROR(F30/C30*100),,F30/C30*100)</f>
        <v>100</v>
      </c>
      <c r="J30" s="139">
        <f>SUM(J12:J29)</f>
        <v>556006.02087000001</v>
      </c>
      <c r="K30" s="142">
        <f>SUM(K12:K29)</f>
        <v>556006.02087000001</v>
      </c>
      <c r="L30" s="143">
        <f>SUM(L12:L29)</f>
        <v>556006.02087000001</v>
      </c>
      <c r="M30" s="144">
        <f t="shared" si="5"/>
        <v>100</v>
      </c>
      <c r="N30" s="139">
        <f>SUM(N12:N29)</f>
        <v>344870</v>
      </c>
      <c r="O30" s="143">
        <f>SUM(O12:O29)</f>
        <v>344870</v>
      </c>
      <c r="P30" s="143">
        <f>SUM(P12:P29)</f>
        <v>344870</v>
      </c>
      <c r="Q30" s="145">
        <f t="shared" si="6"/>
        <v>100</v>
      </c>
      <c r="R30" s="139">
        <f>SUM(R12:R29)</f>
        <v>2103263.3560000001</v>
      </c>
      <c r="S30" s="146">
        <f>SUM(S12:S29)</f>
        <v>2626272.3140000007</v>
      </c>
      <c r="T30" s="139">
        <f>SUM(T12:T29)</f>
        <v>2626272.3140000007</v>
      </c>
      <c r="U30" s="147">
        <f t="shared" si="7"/>
        <v>100</v>
      </c>
      <c r="V30" s="139">
        <f>SUM(V12:V29)</f>
        <v>0</v>
      </c>
      <c r="W30" s="139">
        <f>SUM(W12:W29)</f>
        <v>8500</v>
      </c>
      <c r="X30" s="139">
        <f>SUM(X12:X29)</f>
        <v>8500</v>
      </c>
      <c r="Y30" s="148">
        <f t="shared" si="8"/>
        <v>100</v>
      </c>
      <c r="Z30" s="139">
        <f>SUM(Z12:Z29)</f>
        <v>0</v>
      </c>
      <c r="AA30" s="149">
        <f>SUM(AA12:AA29)</f>
        <v>5863.6362999999992</v>
      </c>
      <c r="AB30" s="149">
        <f>SUM(AB12:AB29)</f>
        <v>5863.6362999999992</v>
      </c>
      <c r="AC30" s="148">
        <f t="shared" si="9"/>
        <v>100</v>
      </c>
      <c r="AD30" s="139">
        <f>SUM(AD12:AD29)</f>
        <v>0</v>
      </c>
      <c r="AE30" s="150">
        <f>SUM(AE12:AE29)</f>
        <v>8800</v>
      </c>
      <c r="AF30" s="139">
        <f>SUM(AF12:AF29)</f>
        <v>8800</v>
      </c>
      <c r="AG30" s="148">
        <f t="shared" si="10"/>
        <v>100</v>
      </c>
      <c r="AH30" s="139">
        <f>SUM(AH12:AH29)</f>
        <v>0</v>
      </c>
      <c r="AI30" s="139">
        <f>SUM(AI12:AI29)</f>
        <v>3000</v>
      </c>
      <c r="AJ30" s="139">
        <f>SUM(AJ12:AJ29)</f>
        <v>3000</v>
      </c>
      <c r="AK30" s="148">
        <f t="shared" si="11"/>
        <v>100</v>
      </c>
      <c r="AL30" s="139">
        <f>SUM(AL12:AL29)</f>
        <v>0</v>
      </c>
      <c r="AM30" s="151">
        <f>SUM(AM12:AM29)</f>
        <v>2100</v>
      </c>
      <c r="AN30" s="139">
        <f>SUM(AN12:AN29)</f>
        <v>2100</v>
      </c>
      <c r="AO30" s="148">
        <f t="shared" si="12"/>
        <v>100</v>
      </c>
      <c r="AP30" s="139">
        <f>SUM(AP12:AP29)</f>
        <v>0</v>
      </c>
      <c r="AQ30" s="151">
        <f>SUM(AQ12:AQ29)</f>
        <v>10000</v>
      </c>
      <c r="AR30" s="139">
        <f>SUM(AR12:AR29)</f>
        <v>10000</v>
      </c>
      <c r="AS30" s="148">
        <f t="shared" si="13"/>
        <v>100</v>
      </c>
    </row>
    <row r="31" spans="1:45" ht="19.5" customHeight="1" x14ac:dyDescent="0.25">
      <c r="A31" s="106"/>
      <c r="B31" s="178"/>
      <c r="C31" s="178"/>
      <c r="D31" s="262"/>
      <c r="E31" s="262"/>
      <c r="F31" s="178"/>
      <c r="G31" s="262"/>
      <c r="H31" s="262"/>
      <c r="I31" s="137"/>
      <c r="J31" s="137"/>
      <c r="K31" s="178"/>
      <c r="L31" s="167"/>
      <c r="M31" s="152"/>
      <c r="N31" s="137"/>
      <c r="O31" s="178"/>
      <c r="P31" s="167"/>
      <c r="Q31" s="153"/>
      <c r="R31" s="137"/>
      <c r="S31" s="180"/>
      <c r="T31" s="167"/>
      <c r="U31" s="153"/>
      <c r="V31" s="137"/>
      <c r="W31" s="167"/>
      <c r="X31" s="177"/>
      <c r="Y31" s="137"/>
      <c r="Z31" s="137"/>
      <c r="AA31" s="178"/>
      <c r="AB31" s="167"/>
      <c r="AC31" s="137"/>
      <c r="AD31" s="137"/>
      <c r="AE31" s="177"/>
      <c r="AF31" s="167"/>
      <c r="AG31" s="137"/>
      <c r="AH31" s="137"/>
      <c r="AI31" s="167"/>
      <c r="AJ31" s="177"/>
      <c r="AK31" s="137"/>
      <c r="AL31" s="137"/>
      <c r="AM31" s="180"/>
      <c r="AN31" s="180"/>
      <c r="AO31" s="137"/>
      <c r="AP31" s="137"/>
      <c r="AQ31" s="180"/>
      <c r="AR31" s="180"/>
      <c r="AS31" s="137"/>
    </row>
    <row r="32" spans="1:45" ht="19.5" customHeight="1" x14ac:dyDescent="0.25">
      <c r="A32" s="154" t="s">
        <v>31</v>
      </c>
      <c r="B32" s="254">
        <f t="shared" ref="B32:C33" si="16">J32+N32+R32+V32+Z32+AH32+AL32+AD32+AP32</f>
        <v>103416.859</v>
      </c>
      <c r="C32" s="254">
        <f t="shared" si="16"/>
        <v>285313.22262999997</v>
      </c>
      <c r="D32" s="255">
        <f>'[2]Для администрации КБ_точно'!P34</f>
        <v>285313.22262999997</v>
      </c>
      <c r="E32" s="256">
        <f t="shared" ref="E32:E33" si="17">D32-C32</f>
        <v>0</v>
      </c>
      <c r="F32" s="255">
        <f t="shared" ref="F32:F33" si="18">L32+P32+T32+X32+AB32+AJ32+AN32+AF32+AR32</f>
        <v>285313.22262999997</v>
      </c>
      <c r="G32" s="263">
        <f>'[2]Для администрации КБ_точно'!Q34</f>
        <v>285313.22262999997</v>
      </c>
      <c r="H32" s="264">
        <f t="shared" ref="H32:H33" si="19">G32-F32</f>
        <v>0</v>
      </c>
      <c r="I32" s="155">
        <f t="shared" ref="I32:I33" si="20">IF(ISERROR(F32/C32*100),,F32/C32*100)</f>
        <v>100</v>
      </c>
      <c r="J32" s="156"/>
      <c r="K32" s="254">
        <f>'[4]Проверочная  таблица'!H33/1000</f>
        <v>0</v>
      </c>
      <c r="L32" s="255">
        <f>'[4]Проверочная  таблица'!I33/1000</f>
        <v>0</v>
      </c>
      <c r="M32" s="132">
        <f t="shared" ref="M32:M33" si="21">IF(ISERROR(L32/K32*100),,L32/K32*100)</f>
        <v>0</v>
      </c>
      <c r="N32" s="156"/>
      <c r="O32" s="254">
        <f>'[4]Проверочная  таблица'!F33/1000</f>
        <v>0</v>
      </c>
      <c r="P32" s="255">
        <f>'[4]Проверочная  таблица'!G33/1000</f>
        <v>0</v>
      </c>
      <c r="Q32" s="133">
        <f t="shared" ref="Q32:Q33" si="22">IF(ISERROR(P32/O32*100),,P32/O32*100)</f>
        <v>0</v>
      </c>
      <c r="R32" s="156">
        <v>103416.859</v>
      </c>
      <c r="S32" s="256">
        <f>('[4]Проверочная  таблица'!N33+'[4]Проверочная  таблица'!P33)/1000</f>
        <v>285176.859</v>
      </c>
      <c r="T32" s="255">
        <f>('[4]Проверочная  таблица'!O33+'[4]Проверочная  таблица'!Q33)/1000</f>
        <v>285176.859</v>
      </c>
      <c r="U32" s="133">
        <f t="shared" ref="U32:U33" si="23">IF(ISERROR(T32/S32*100),,T32/S32*100)</f>
        <v>100</v>
      </c>
      <c r="V32" s="156"/>
      <c r="W32" s="255">
        <f>'[4]Проверочная  таблица'!AQ33/1000</f>
        <v>0</v>
      </c>
      <c r="X32" s="265">
        <f>'[4]Проверочная  таблица'!AT33/1000</f>
        <v>0</v>
      </c>
      <c r="Y32" s="156">
        <f t="shared" ref="Y32:Y33" si="24">IF(ISERROR(X32/W32*100),,X32/W32*100)</f>
        <v>0</v>
      </c>
      <c r="Z32" s="156"/>
      <c r="AA32" s="254">
        <f>'[4]Проверочная  таблица'!AI33/1000</f>
        <v>136.36363</v>
      </c>
      <c r="AB32" s="255">
        <f>'[4]Проверочная  таблица'!AM33/1000</f>
        <v>136.36363</v>
      </c>
      <c r="AC32" s="156">
        <f t="shared" ref="AC32:AC33" si="25">IF(ISERROR(AB32/AA32*100),,AB32/AA32*100)</f>
        <v>100</v>
      </c>
      <c r="AD32" s="156"/>
      <c r="AE32" s="265">
        <f>'[4]Проверочная  таблица'!AJ33/1000</f>
        <v>0</v>
      </c>
      <c r="AF32" s="255">
        <f>'[4]Проверочная  таблица'!AN33/1000</f>
        <v>0</v>
      </c>
      <c r="AG32" s="156">
        <f t="shared" ref="AG32:AG33" si="26">IF(ISERROR(AF32/AE32*100),,AF32/AE32*100)</f>
        <v>0</v>
      </c>
      <c r="AH32" s="156"/>
      <c r="AI32" s="255">
        <f>'[4]Проверочная  таблица'!AR33/1000</f>
        <v>0</v>
      </c>
      <c r="AJ32" s="265">
        <f>'[4]Проверочная  таблица'!AU33/1000</f>
        <v>0</v>
      </c>
      <c r="AK32" s="156">
        <f t="shared" ref="AK32:AK33" si="27">IF(ISERROR(AJ32/AI32*100),,AJ32/AI32*100)</f>
        <v>0</v>
      </c>
      <c r="AL32" s="156"/>
      <c r="AM32" s="256">
        <f>'[4]Проверочная  таблица'!AK33/1000</f>
        <v>0</v>
      </c>
      <c r="AN32" s="256">
        <f>'[4]Проверочная  таблица'!AO33/1000</f>
        <v>0</v>
      </c>
      <c r="AO32" s="156">
        <f t="shared" ref="AO32:AO33" si="28">IF(ISERROR(AN32/AM32*100),,AN32/AM32*100)</f>
        <v>0</v>
      </c>
      <c r="AP32" s="156"/>
      <c r="AQ32" s="255">
        <f>'[1]Исполнение  по  дотации'!AG32</f>
        <v>0</v>
      </c>
      <c r="AR32" s="256">
        <f>'[1]Исполнение  по  дотации'!AH32</f>
        <v>0</v>
      </c>
      <c r="AS32" s="156">
        <f t="shared" ref="AS32:AS33" si="29">IF(ISERROR(AR32/AQ32*100),,AR32/AQ32*100)</f>
        <v>0</v>
      </c>
    </row>
    <row r="33" spans="1:45" ht="19.5" customHeight="1" thickBot="1" x14ac:dyDescent="0.3">
      <c r="A33" s="157" t="s">
        <v>32</v>
      </c>
      <c r="B33" s="247">
        <f t="shared" si="16"/>
        <v>375346.17499999999</v>
      </c>
      <c r="C33" s="247">
        <f t="shared" si="16"/>
        <v>1454646.175</v>
      </c>
      <c r="D33" s="248">
        <f>'[2]Для администрации КБ_точно'!P35</f>
        <v>1454646.175</v>
      </c>
      <c r="E33" s="249">
        <f t="shared" si="17"/>
        <v>0</v>
      </c>
      <c r="F33" s="248">
        <f t="shared" si="18"/>
        <v>1454646.175</v>
      </c>
      <c r="G33" s="257">
        <f>'[2]Для администрации КБ_точно'!Q35</f>
        <v>1454646.175</v>
      </c>
      <c r="H33" s="258">
        <f t="shared" si="19"/>
        <v>0</v>
      </c>
      <c r="I33" s="125">
        <f t="shared" si="20"/>
        <v>100</v>
      </c>
      <c r="J33" s="126"/>
      <c r="K33" s="247">
        <f>'[4]Проверочная  таблица'!H34/1000</f>
        <v>0</v>
      </c>
      <c r="L33" s="248">
        <f>'[4]Проверочная  таблица'!I34/1000</f>
        <v>0</v>
      </c>
      <c r="M33" s="158">
        <f t="shared" si="21"/>
        <v>0</v>
      </c>
      <c r="N33" s="126"/>
      <c r="O33" s="247">
        <f>'[4]Проверочная  таблица'!F34/1000</f>
        <v>0</v>
      </c>
      <c r="P33" s="248">
        <f>'[4]Проверочная  таблица'!G34/1000</f>
        <v>0</v>
      </c>
      <c r="Q33" s="129">
        <f t="shared" si="22"/>
        <v>0</v>
      </c>
      <c r="R33" s="126">
        <v>375346.17499999999</v>
      </c>
      <c r="S33" s="249">
        <f>('[4]Проверочная  таблица'!N34+'[4]Проверочная  таблица'!P34)/1000</f>
        <v>1452546.175</v>
      </c>
      <c r="T33" s="143">
        <f>('[4]Проверочная  таблица'!O34+'[4]Проверочная  таблица'!Q34)/1000</f>
        <v>1452546.175</v>
      </c>
      <c r="U33" s="129">
        <f t="shared" si="23"/>
        <v>100</v>
      </c>
      <c r="V33" s="126"/>
      <c r="W33" s="248">
        <f>'[4]Проверочная  таблица'!AQ34/1000</f>
        <v>0</v>
      </c>
      <c r="X33" s="253">
        <f>'[4]Проверочная  таблица'!AT34/1000</f>
        <v>0</v>
      </c>
      <c r="Y33" s="126">
        <f t="shared" si="24"/>
        <v>0</v>
      </c>
      <c r="Z33" s="126"/>
      <c r="AA33" s="247">
        <f>'[4]Проверочная  таблица'!AI34/1000</f>
        <v>0</v>
      </c>
      <c r="AB33" s="248">
        <f>'[4]Проверочная  таблица'!AM34/1000</f>
        <v>0</v>
      </c>
      <c r="AC33" s="126">
        <f t="shared" si="25"/>
        <v>0</v>
      </c>
      <c r="AD33" s="126"/>
      <c r="AE33" s="253">
        <f>'[4]Проверочная  таблица'!AJ34/1000</f>
        <v>1200</v>
      </c>
      <c r="AF33" s="248">
        <f>'[4]Проверочная  таблица'!AN34/1000</f>
        <v>1200</v>
      </c>
      <c r="AG33" s="126">
        <f t="shared" si="26"/>
        <v>100</v>
      </c>
      <c r="AH33" s="126"/>
      <c r="AI33" s="248">
        <f>'[4]Проверочная  таблица'!AR34/1000</f>
        <v>0</v>
      </c>
      <c r="AJ33" s="253">
        <f>'[4]Проверочная  таблица'!AU34/1000</f>
        <v>0</v>
      </c>
      <c r="AK33" s="126">
        <f t="shared" si="27"/>
        <v>0</v>
      </c>
      <c r="AL33" s="126"/>
      <c r="AM33" s="249">
        <f>'[4]Проверочная  таблица'!AK34/1000</f>
        <v>900</v>
      </c>
      <c r="AN33" s="249">
        <f>'[4]Проверочная  таблица'!AO34/1000</f>
        <v>900</v>
      </c>
      <c r="AO33" s="126">
        <f t="shared" si="28"/>
        <v>100</v>
      </c>
      <c r="AP33" s="126"/>
      <c r="AQ33" s="249">
        <f>'[1]Исполнение  по  дотации'!AG33</f>
        <v>0</v>
      </c>
      <c r="AR33" s="249">
        <f>'[1]Исполнение  по  дотации'!AH33</f>
        <v>0</v>
      </c>
      <c r="AS33" s="126">
        <f t="shared" si="29"/>
        <v>0</v>
      </c>
    </row>
    <row r="34" spans="1:45" ht="19.5" customHeight="1" thickBot="1" x14ac:dyDescent="0.3">
      <c r="A34" s="159" t="s">
        <v>33</v>
      </c>
      <c r="B34" s="160">
        <f t="shared" ref="B34" si="30">SUM(B32:B33)</f>
        <v>478763.03399999999</v>
      </c>
      <c r="C34" s="161">
        <f t="shared" ref="C34:H34" si="31">SUM(C32:C33)</f>
        <v>1739959.39763</v>
      </c>
      <c r="D34" s="162">
        <f t="shared" si="31"/>
        <v>1739959.39763</v>
      </c>
      <c r="E34" s="163">
        <f t="shared" si="31"/>
        <v>0</v>
      </c>
      <c r="F34" s="160">
        <f t="shared" si="31"/>
        <v>1739959.39763</v>
      </c>
      <c r="G34" s="163">
        <f t="shared" si="31"/>
        <v>1739959.39763</v>
      </c>
      <c r="H34" s="164">
        <f t="shared" si="31"/>
        <v>0</v>
      </c>
      <c r="I34" s="148">
        <f>IF(ISERROR(F34/C34*100),,F34/C34*100)</f>
        <v>100</v>
      </c>
      <c r="J34" s="160">
        <f>SUM(J32:J33)</f>
        <v>0</v>
      </c>
      <c r="K34" s="165">
        <f>SUM(K32:K33)</f>
        <v>0</v>
      </c>
      <c r="L34" s="160">
        <f>SUM(L32:L33)</f>
        <v>0</v>
      </c>
      <c r="M34" s="147">
        <f>IF(ISERROR(L34/K34*100),,L34/K34*100)</f>
        <v>0</v>
      </c>
      <c r="N34" s="160">
        <f>SUM(N32:N33)</f>
        <v>0</v>
      </c>
      <c r="O34" s="165">
        <f>SUM(O32:O33)</f>
        <v>0</v>
      </c>
      <c r="P34" s="160">
        <f>SUM(P32:P33)</f>
        <v>0</v>
      </c>
      <c r="Q34" s="147">
        <f>IF(ISERROR(P34/O34*100),,P34/O34*100)</f>
        <v>0</v>
      </c>
      <c r="R34" s="160">
        <f>SUM(R32:R33)</f>
        <v>478763.03399999999</v>
      </c>
      <c r="S34" s="166">
        <f>SUM(S32:S33)</f>
        <v>1737723.034</v>
      </c>
      <c r="T34" s="160">
        <f>SUM(T32:T33)</f>
        <v>1737723.034</v>
      </c>
      <c r="U34" s="148">
        <f>IF(ISERROR(T34/S34*100),,T34/S34*100)</f>
        <v>100</v>
      </c>
      <c r="V34" s="160">
        <f>SUM(V32:V33)</f>
        <v>0</v>
      </c>
      <c r="W34" s="160">
        <f>SUM(W32:W33)</f>
        <v>0</v>
      </c>
      <c r="X34" s="166">
        <f>SUM(X32:X33)</f>
        <v>0</v>
      </c>
      <c r="Y34" s="148">
        <f>IF(ISERROR(X34/W34*100),,X34/W34*100)</f>
        <v>0</v>
      </c>
      <c r="Z34" s="160">
        <f>SUM(Z32:Z33)</f>
        <v>0</v>
      </c>
      <c r="AA34" s="165">
        <f>SUM(AA32:AA33)</f>
        <v>136.36363</v>
      </c>
      <c r="AB34" s="160">
        <f>SUM(AB32:AB33)</f>
        <v>136.36363</v>
      </c>
      <c r="AC34" s="148">
        <f>IF(ISERROR(AB34/AA34*100),,AB34/AA34*100)</f>
        <v>100</v>
      </c>
      <c r="AD34" s="160">
        <f>SUM(AD32:AD33)</f>
        <v>0</v>
      </c>
      <c r="AE34" s="166">
        <f>SUM(AE32:AE33)</f>
        <v>1200</v>
      </c>
      <c r="AF34" s="160">
        <f>SUM(AF32:AF33)</f>
        <v>1200</v>
      </c>
      <c r="AG34" s="148">
        <f>IF(ISERROR(AF34/AE34*100),,AF34/AE34*100)</f>
        <v>100</v>
      </c>
      <c r="AH34" s="160">
        <f>SUM(AH32:AH33)</f>
        <v>0</v>
      </c>
      <c r="AI34" s="160">
        <f>SUM(AI32:AI33)</f>
        <v>0</v>
      </c>
      <c r="AJ34" s="166">
        <f>SUM(AJ32:AJ33)</f>
        <v>0</v>
      </c>
      <c r="AK34" s="148">
        <f>IF(ISERROR(AJ34/AI34*100),,AJ34/AI34*100)</f>
        <v>0</v>
      </c>
      <c r="AL34" s="160">
        <f>SUM(AL32:AL33)</f>
        <v>0</v>
      </c>
      <c r="AM34" s="166">
        <f>SUM(AM32:AM33)</f>
        <v>900</v>
      </c>
      <c r="AN34" s="160">
        <f>SUM(AN32:AN33)</f>
        <v>900</v>
      </c>
      <c r="AO34" s="148">
        <f>IF(ISERROR(AN34/AM34*100),,AN34/AM34*100)</f>
        <v>100</v>
      </c>
      <c r="AP34" s="160">
        <f>SUM(AP32:AP33)</f>
        <v>0</v>
      </c>
      <c r="AQ34" s="166">
        <f>SUM(AQ32:AQ33)</f>
        <v>0</v>
      </c>
      <c r="AR34" s="160">
        <f>SUM(AR32:AR33)</f>
        <v>0</v>
      </c>
      <c r="AS34" s="148">
        <f>IF(ISERROR(AR34/AQ34*100),,AR34/AQ34*100)</f>
        <v>0</v>
      </c>
    </row>
    <row r="35" spans="1:45" ht="19.5" customHeight="1" x14ac:dyDescent="0.25">
      <c r="A35" s="159"/>
      <c r="B35" s="167"/>
      <c r="C35" s="168"/>
      <c r="D35" s="169"/>
      <c r="E35" s="170"/>
      <c r="F35" s="171"/>
      <c r="G35" s="170"/>
      <c r="H35" s="172"/>
      <c r="I35" s="171"/>
      <c r="J35" s="167"/>
      <c r="K35" s="173"/>
      <c r="L35" s="171"/>
      <c r="M35" s="174"/>
      <c r="N35" s="167"/>
      <c r="O35" s="171"/>
      <c r="P35" s="175"/>
      <c r="Q35" s="176"/>
      <c r="R35" s="167"/>
      <c r="S35" s="175"/>
      <c r="T35" s="171"/>
      <c r="U35" s="176"/>
      <c r="V35" s="167"/>
      <c r="W35" s="167"/>
      <c r="X35" s="177"/>
      <c r="Y35" s="176"/>
      <c r="Z35" s="167"/>
      <c r="AA35" s="178"/>
      <c r="AB35" s="167"/>
      <c r="AC35" s="176"/>
      <c r="AD35" s="167"/>
      <c r="AE35" s="177"/>
      <c r="AF35" s="167"/>
      <c r="AG35" s="176"/>
      <c r="AH35" s="167"/>
      <c r="AI35" s="167"/>
      <c r="AJ35" s="177"/>
      <c r="AK35" s="176"/>
      <c r="AL35" s="167"/>
      <c r="AM35" s="177"/>
      <c r="AN35" s="167"/>
      <c r="AO35" s="176"/>
      <c r="AP35" s="167"/>
      <c r="AQ35" s="177"/>
      <c r="AR35" s="167"/>
      <c r="AS35" s="176"/>
    </row>
    <row r="36" spans="1:45" ht="31.5" x14ac:dyDescent="0.25">
      <c r="A36" s="21" t="s">
        <v>34</v>
      </c>
      <c r="B36" s="167">
        <f t="shared" ref="B36:C36" si="32">J36+N36+R36+V36+Z36+AH36+AL36+AD36+AP36</f>
        <v>712242.77982000005</v>
      </c>
      <c r="C36" s="177">
        <f t="shared" si="32"/>
        <v>152773.8218900002</v>
      </c>
      <c r="D36" s="169"/>
      <c r="E36" s="170"/>
      <c r="F36" s="171"/>
      <c r="G36" s="170"/>
      <c r="H36" s="179"/>
      <c r="I36" s="171"/>
      <c r="J36" s="167"/>
      <c r="K36" s="173"/>
      <c r="L36" s="171"/>
      <c r="M36" s="180"/>
      <c r="N36" s="167"/>
      <c r="O36" s="171"/>
      <c r="P36" s="175"/>
      <c r="Q36" s="167"/>
      <c r="R36" s="167">
        <v>681742.77982000005</v>
      </c>
      <c r="S36" s="185">
        <f>'[1]Исполнение  по  МБТ  всего'!B36</f>
        <v>152773.8218900002</v>
      </c>
      <c r="T36" s="171"/>
      <c r="U36" s="167"/>
      <c r="V36" s="167">
        <v>8500</v>
      </c>
      <c r="W36" s="167"/>
      <c r="X36" s="177"/>
      <c r="Y36" s="167"/>
      <c r="Z36" s="167">
        <v>6000</v>
      </c>
      <c r="AA36" s="178"/>
      <c r="AB36" s="167"/>
      <c r="AC36" s="167"/>
      <c r="AD36" s="167">
        <v>10000</v>
      </c>
      <c r="AE36" s="177"/>
      <c r="AF36" s="167"/>
      <c r="AG36" s="167"/>
      <c r="AH36" s="167">
        <v>3000</v>
      </c>
      <c r="AI36" s="167"/>
      <c r="AJ36" s="177"/>
      <c r="AK36" s="167"/>
      <c r="AL36" s="167">
        <v>3000</v>
      </c>
      <c r="AM36" s="177"/>
      <c r="AN36" s="167"/>
      <c r="AO36" s="167"/>
      <c r="AP36" s="167"/>
      <c r="AQ36" s="177"/>
      <c r="AR36" s="167"/>
      <c r="AS36" s="167"/>
    </row>
    <row r="37" spans="1:45" ht="19.5" customHeight="1" thickBot="1" x14ac:dyDescent="0.3">
      <c r="A37" s="181"/>
      <c r="B37" s="167"/>
      <c r="C37" s="168"/>
      <c r="D37" s="169"/>
      <c r="E37" s="170"/>
      <c r="F37" s="171"/>
      <c r="G37" s="170"/>
      <c r="H37" s="182"/>
      <c r="I37" s="171"/>
      <c r="J37" s="167"/>
      <c r="K37" s="173"/>
      <c r="L37" s="171"/>
      <c r="M37" s="146"/>
      <c r="N37" s="167"/>
      <c r="O37" s="171"/>
      <c r="P37" s="175"/>
      <c r="Q37" s="143"/>
      <c r="R37" s="167"/>
      <c r="S37" s="175"/>
      <c r="T37" s="171"/>
      <c r="U37" s="143"/>
      <c r="V37" s="167"/>
      <c r="W37" s="167"/>
      <c r="X37" s="177"/>
      <c r="Y37" s="143"/>
      <c r="Z37" s="167"/>
      <c r="AA37" s="178"/>
      <c r="AB37" s="167"/>
      <c r="AC37" s="143"/>
      <c r="AD37" s="167"/>
      <c r="AE37" s="177"/>
      <c r="AF37" s="167"/>
      <c r="AG37" s="143"/>
      <c r="AH37" s="167"/>
      <c r="AI37" s="167"/>
      <c r="AJ37" s="177"/>
      <c r="AK37" s="143"/>
      <c r="AL37" s="167"/>
      <c r="AM37" s="177"/>
      <c r="AN37" s="167"/>
      <c r="AO37" s="143"/>
      <c r="AP37" s="167"/>
      <c r="AQ37" s="177"/>
      <c r="AR37" s="167"/>
      <c r="AS37" s="143"/>
    </row>
    <row r="38" spans="1:45" ht="19.5" customHeight="1" thickBot="1" x14ac:dyDescent="0.3">
      <c r="A38" s="183" t="s">
        <v>35</v>
      </c>
      <c r="B38" s="49">
        <f t="shared" ref="B38:C38" si="33">B30+B34+B36</f>
        <v>4195145.1906900005</v>
      </c>
      <c r="C38" s="87">
        <f t="shared" si="33"/>
        <v>5458145.1906899996</v>
      </c>
      <c r="D38" s="162">
        <f t="shared" ref="D38:H38" si="34">D30+D34</f>
        <v>5305371.3687999994</v>
      </c>
      <c r="E38" s="163">
        <f t="shared" si="34"/>
        <v>0</v>
      </c>
      <c r="F38" s="160">
        <f t="shared" si="34"/>
        <v>5305371.3687999994</v>
      </c>
      <c r="G38" s="163">
        <f t="shared" si="34"/>
        <v>5305371.3687999994</v>
      </c>
      <c r="H38" s="163">
        <f t="shared" si="34"/>
        <v>0</v>
      </c>
      <c r="I38" s="148">
        <f>IF(ISERROR(F38/C38*100),,F38/C38*100)</f>
        <v>97.20099380737274</v>
      </c>
      <c r="J38" s="49">
        <f t="shared" ref="J38:K38" si="35">J30+J34+J36</f>
        <v>556006.02087000001</v>
      </c>
      <c r="K38" s="49">
        <f t="shared" si="35"/>
        <v>556006.02087000001</v>
      </c>
      <c r="L38" s="160">
        <f>L30+L34</f>
        <v>556006.02087000001</v>
      </c>
      <c r="M38" s="147">
        <f>IF(ISERROR(L38/K38*100),,L38/K38*100)</f>
        <v>100</v>
      </c>
      <c r="N38" s="49">
        <f t="shared" ref="N38:O38" si="36">N30+N34+N36</f>
        <v>344870</v>
      </c>
      <c r="O38" s="49">
        <f t="shared" si="36"/>
        <v>344870</v>
      </c>
      <c r="P38" s="166">
        <f>P30+P34</f>
        <v>344870</v>
      </c>
      <c r="Q38" s="148">
        <f>IF(ISERROR(P38/O38*100),,P38/O38*100)</f>
        <v>100</v>
      </c>
      <c r="R38" s="49">
        <f t="shared" ref="R38:S38" si="37">R30+R34+R36</f>
        <v>3263769.1698200004</v>
      </c>
      <c r="S38" s="49">
        <f t="shared" si="37"/>
        <v>4516769.1698900014</v>
      </c>
      <c r="T38" s="160">
        <f>T30+T34</f>
        <v>4363995.3480000012</v>
      </c>
      <c r="U38" s="148">
        <f>IF(ISERROR(T38/S38*100),,T38/S38*100)</f>
        <v>96.617630519876201</v>
      </c>
      <c r="V38" s="49">
        <f t="shared" ref="V38:W38" si="38">V30+V34+V36</f>
        <v>8500</v>
      </c>
      <c r="W38" s="49">
        <f t="shared" si="38"/>
        <v>8500</v>
      </c>
      <c r="X38" s="166">
        <f>X30+X34</f>
        <v>8500</v>
      </c>
      <c r="Y38" s="148">
        <f>IF(ISERROR(X38/W38*100),,X38/W38*100)</f>
        <v>100</v>
      </c>
      <c r="Z38" s="49">
        <f t="shared" ref="Z38:AA38" si="39">Z30+Z34+Z36</f>
        <v>6000</v>
      </c>
      <c r="AA38" s="49">
        <f t="shared" si="39"/>
        <v>5999.999929999999</v>
      </c>
      <c r="AB38" s="160">
        <f>AB30+AB34</f>
        <v>5999.999929999999</v>
      </c>
      <c r="AC38" s="148">
        <f>IF(ISERROR(AB38/AA38*100),,AB38/AA38*100)</f>
        <v>100</v>
      </c>
      <c r="AD38" s="49">
        <f t="shared" ref="AD38:AE38" si="40">AD30+AD34+AD36</f>
        <v>10000</v>
      </c>
      <c r="AE38" s="49">
        <f t="shared" si="40"/>
        <v>10000</v>
      </c>
      <c r="AF38" s="160">
        <f>AF30+AF34</f>
        <v>10000</v>
      </c>
      <c r="AG38" s="148">
        <f>IF(ISERROR(AF38/AE38*100),,AF38/AE38*100)</f>
        <v>100</v>
      </c>
      <c r="AH38" s="49">
        <f t="shared" ref="AH38:AI38" si="41">AH30+AH34+AH36</f>
        <v>3000</v>
      </c>
      <c r="AI38" s="49">
        <f t="shared" si="41"/>
        <v>3000</v>
      </c>
      <c r="AJ38" s="166">
        <f>AJ30+AJ34</f>
        <v>3000</v>
      </c>
      <c r="AK38" s="148">
        <f>IF(ISERROR(AJ38/AI38*100),,AJ38/AI38*100)</f>
        <v>100</v>
      </c>
      <c r="AL38" s="49">
        <f t="shared" ref="AL38:AM38" si="42">AL30+AL34+AL36</f>
        <v>3000</v>
      </c>
      <c r="AM38" s="49">
        <f t="shared" si="42"/>
        <v>3000</v>
      </c>
      <c r="AN38" s="160">
        <f>AN30+AN34</f>
        <v>3000</v>
      </c>
      <c r="AO38" s="148">
        <f>IF(ISERROR(AN38/AM38*100),,AN38/AM38*100)</f>
        <v>100</v>
      </c>
      <c r="AP38" s="160">
        <f t="shared" ref="AP38:AR38" si="43">AP30+AP34+AP36</f>
        <v>0</v>
      </c>
      <c r="AQ38" s="161">
        <f t="shared" si="43"/>
        <v>10000</v>
      </c>
      <c r="AR38" s="160">
        <f t="shared" si="43"/>
        <v>10000</v>
      </c>
      <c r="AS38" s="148">
        <f>IF(ISERROR(AR38/AQ38*100),,AR38/AQ38*100)</f>
        <v>100</v>
      </c>
    </row>
    <row r="39" spans="1:45" ht="15.75" x14ac:dyDescent="0.25">
      <c r="A39" s="184"/>
      <c r="B39" s="185">
        <f>B38-'[3]Финансовая  помощь  (план)'!$B$42-'[3]Финансовая  помощь  (план)'!$B$43</f>
        <v>0</v>
      </c>
      <c r="C39" s="185">
        <f>C38-'[1]Исполнение  по  дотации'!B43</f>
        <v>0</v>
      </c>
      <c r="D39" s="185"/>
      <c r="E39" s="185"/>
      <c r="F39" s="185">
        <f>F38-'[1]Исполнение  по  дотации'!E43</f>
        <v>0</v>
      </c>
      <c r="G39" s="175"/>
      <c r="H39" s="4"/>
      <c r="I39" s="4"/>
      <c r="J39" s="4"/>
    </row>
    <row r="42" spans="1:45" x14ac:dyDescent="0.2">
      <c r="A42" s="184"/>
      <c r="B42" s="184"/>
    </row>
  </sheetData>
  <mergeCells count="27">
    <mergeCell ref="Z11:AC11"/>
    <mergeCell ref="AD11:AG11"/>
    <mergeCell ref="AH11:AK11"/>
    <mergeCell ref="AL11:AO11"/>
    <mergeCell ref="AP11:AS11"/>
    <mergeCell ref="B11:I11"/>
    <mergeCell ref="J11:M11"/>
    <mergeCell ref="N11:Q11"/>
    <mergeCell ref="R11:U11"/>
    <mergeCell ref="V11:Y11"/>
    <mergeCell ref="A6:A10"/>
    <mergeCell ref="B6:I9"/>
    <mergeCell ref="J6:Q6"/>
    <mergeCell ref="J7:Q7"/>
    <mergeCell ref="J9:M9"/>
    <mergeCell ref="N9:Q9"/>
    <mergeCell ref="F3:N3"/>
    <mergeCell ref="AP7:AS8"/>
    <mergeCell ref="J8:Q8"/>
    <mergeCell ref="Z8:AC8"/>
    <mergeCell ref="Z9:AC9"/>
    <mergeCell ref="AD9:AG9"/>
    <mergeCell ref="AH9:AK9"/>
    <mergeCell ref="AL9:AO9"/>
    <mergeCell ref="AP9:AS9"/>
    <mergeCell ref="R9:U9"/>
    <mergeCell ref="V9:Y9"/>
  </mergeCells>
  <pageMargins left="0.78740157480314965" right="0.39370078740157483" top="0.78740157480314965" bottom="0.78740157480314965" header="0.51181102362204722" footer="0.51181102362204722"/>
  <pageSetup paperSize="8" scale="77" fitToWidth="4" orientation="landscape" r:id="rId1"/>
  <headerFooter alignWithMargins="0">
    <oddFooter>&amp;L&amp;P&amp;R&amp;Z&amp;F&amp;A</oddFooter>
  </headerFooter>
  <colBreaks count="3" manualBreakCount="3">
    <brk id="17" max="1048575" man="1"/>
    <brk id="29" max="1048575" man="1"/>
    <brk id="4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LC43"/>
  <sheetViews>
    <sheetView zoomScale="60" zoomScaleNormal="60" zoomScaleSheetLayoutView="50" workbookViewId="0">
      <selection activeCell="B6" sqref="B6:I9"/>
    </sheetView>
  </sheetViews>
  <sheetFormatPr defaultColWidth="8.5703125" defaultRowHeight="12.75" x14ac:dyDescent="0.2"/>
  <cols>
    <col min="1" max="1" width="28.42578125" style="266" customWidth="1"/>
    <col min="2" max="2" width="20.5703125" style="266" customWidth="1"/>
    <col min="3" max="3" width="22.42578125" style="266" bestFit="1" customWidth="1"/>
    <col min="4" max="4" width="19" style="266" customWidth="1"/>
    <col min="5" max="5" width="18.5703125" style="266" hidden="1" customWidth="1"/>
    <col min="6" max="6" width="19" style="266" hidden="1" customWidth="1"/>
    <col min="7" max="8" width="17.5703125" style="266" hidden="1" customWidth="1"/>
    <col min="9" max="9" width="16.42578125" style="266" customWidth="1"/>
    <col min="10" max="10" width="20.5703125" style="266" customWidth="1"/>
    <col min="11" max="11" width="18.42578125" style="266" bestFit="1" customWidth="1"/>
    <col min="12" max="13" width="17" style="266" customWidth="1"/>
    <col min="14" max="14" width="21.42578125" style="266" customWidth="1"/>
    <col min="15" max="15" width="18.42578125" style="266" bestFit="1" customWidth="1"/>
    <col min="16" max="17" width="17" style="266" customWidth="1"/>
    <col min="18" max="18" width="22" style="266" customWidth="1"/>
    <col min="19" max="21" width="18.42578125" style="266" customWidth="1"/>
    <col min="22" max="22" width="22.42578125" style="266" customWidth="1"/>
    <col min="23" max="25" width="18.42578125" style="266" customWidth="1"/>
    <col min="26" max="26" width="19.5703125" style="266" customWidth="1"/>
    <col min="27" max="29" width="18.42578125" style="266" customWidth="1"/>
    <col min="30" max="30" width="21.5703125" style="266" customWidth="1"/>
    <col min="31" max="33" width="18.42578125" style="266" customWidth="1"/>
    <col min="34" max="34" width="22.5703125" style="266" customWidth="1"/>
    <col min="35" max="35" width="16.5703125" style="266" customWidth="1"/>
    <col min="36" max="36" width="19.42578125" style="266" customWidth="1"/>
    <col min="37" max="37" width="16.42578125" style="266" customWidth="1"/>
    <col min="38" max="38" width="20.5703125" style="266" customWidth="1"/>
    <col min="39" max="39" width="18.42578125" style="266" customWidth="1"/>
    <col min="40" max="40" width="19.42578125" style="266" customWidth="1"/>
    <col min="41" max="41" width="18" style="266" customWidth="1"/>
    <col min="42" max="42" width="20.42578125" style="266" customWidth="1"/>
    <col min="43" max="45" width="18" style="266" customWidth="1"/>
    <col min="46" max="46" width="19.42578125" style="266" customWidth="1"/>
    <col min="47" max="47" width="18.42578125" style="266" bestFit="1" customWidth="1"/>
    <col min="48" max="49" width="17" style="266" customWidth="1"/>
    <col min="50" max="50" width="20.42578125" style="266" customWidth="1"/>
    <col min="51" max="51" width="18.42578125" style="266" bestFit="1" customWidth="1"/>
    <col min="52" max="53" width="17" style="266" customWidth="1"/>
    <col min="54" max="54" width="22.42578125" style="266" customWidth="1"/>
    <col min="55" max="55" width="18.42578125" style="266" customWidth="1"/>
    <col min="56" max="56" width="17.42578125" style="266" customWidth="1"/>
    <col min="57" max="57" width="16.42578125" style="266" customWidth="1"/>
    <col min="58" max="58" width="19.5703125" style="266" customWidth="1"/>
    <col min="59" max="59" width="18.42578125" style="266" customWidth="1"/>
    <col min="60" max="60" width="17.42578125" style="266" customWidth="1"/>
    <col min="61" max="61" width="16.42578125" style="266" customWidth="1"/>
    <col min="62" max="62" width="21.5703125" style="266" customWidth="1"/>
    <col min="63" max="63" width="18.42578125" style="266" customWidth="1"/>
    <col min="64" max="64" width="17.42578125" style="266" customWidth="1"/>
    <col min="65" max="65" width="16.42578125" style="266" customWidth="1"/>
    <col min="66" max="66" width="19.42578125" style="266" customWidth="1"/>
    <col min="67" max="67" width="18.42578125" style="266" customWidth="1"/>
    <col min="68" max="68" width="17.42578125" style="266" customWidth="1"/>
    <col min="69" max="69" width="16.42578125" style="266" customWidth="1"/>
    <col min="70" max="70" width="20.42578125" style="266" customWidth="1"/>
    <col min="71" max="71" width="18.42578125" style="266" customWidth="1"/>
    <col min="72" max="72" width="17.42578125" style="266" customWidth="1"/>
    <col min="73" max="73" width="16.42578125" style="266" customWidth="1"/>
    <col min="74" max="74" width="20.42578125" style="266" customWidth="1"/>
    <col min="75" max="75" width="16.5703125" style="266" bestFit="1" customWidth="1"/>
    <col min="76" max="76" width="15" style="266" customWidth="1"/>
    <col min="77" max="77" width="16.42578125" style="266" customWidth="1"/>
    <col min="78" max="78" width="19.42578125" style="266" customWidth="1"/>
    <col min="79" max="81" width="17.5703125" style="266" customWidth="1"/>
    <col min="82" max="82" width="20.42578125" style="266" customWidth="1"/>
    <col min="83" max="84" width="15" style="266" customWidth="1"/>
    <col min="85" max="85" width="18.42578125" style="266" customWidth="1"/>
    <col min="86" max="86" width="20.5703125" style="266" customWidth="1"/>
    <col min="87" max="89" width="18.42578125" style="266" customWidth="1"/>
    <col min="90" max="90" width="19.5703125" style="266" customWidth="1"/>
    <col min="91" max="93" width="18.42578125" style="266" customWidth="1"/>
    <col min="94" max="94" width="20" style="266" customWidth="1"/>
    <col min="95" max="95" width="16.5703125" style="266" bestFit="1" customWidth="1"/>
    <col min="96" max="97" width="15.42578125" style="266" customWidth="1"/>
    <col min="98" max="98" width="19.42578125" style="266" customWidth="1"/>
    <col min="99" max="101" width="18.42578125" style="266" customWidth="1"/>
    <col min="102" max="102" width="21.5703125" style="266" customWidth="1"/>
    <col min="103" max="105" width="18.42578125" style="266" customWidth="1"/>
    <col min="106" max="106" width="20.5703125" style="266" customWidth="1"/>
    <col min="107" max="109" width="15.42578125" style="266" customWidth="1"/>
    <col min="110" max="110" width="21.5703125" style="266" customWidth="1"/>
    <col min="111" max="113" width="15.42578125" style="266" customWidth="1"/>
    <col min="114" max="114" width="20.5703125" style="266" customWidth="1"/>
    <col min="115" max="117" width="15.42578125" style="266" customWidth="1"/>
    <col min="118" max="118" width="19.42578125" style="266" customWidth="1"/>
    <col min="119" max="121" width="15.42578125" style="266" customWidth="1"/>
    <col min="122" max="122" width="19.5703125" style="266" customWidth="1"/>
    <col min="123" max="123" width="18" style="266" customWidth="1"/>
    <col min="124" max="124" width="16.5703125" style="266" customWidth="1"/>
    <col min="125" max="125" width="17.42578125" style="266" customWidth="1"/>
    <col min="126" max="126" width="21.5703125" style="266" customWidth="1"/>
    <col min="127" max="127" width="18.42578125" style="266" bestFit="1" customWidth="1"/>
    <col min="128" max="128" width="16.5703125" style="266" bestFit="1" customWidth="1"/>
    <col min="129" max="129" width="15.42578125" style="266" customWidth="1"/>
    <col min="130" max="130" width="20.5703125" style="266" customWidth="1"/>
    <col min="131" max="132" width="17.42578125" style="266" customWidth="1"/>
    <col min="133" max="137" width="19.42578125" style="266" customWidth="1"/>
    <col min="138" max="138" width="20" style="266" customWidth="1"/>
    <col min="139" max="139" width="16.5703125" style="266" bestFit="1" customWidth="1"/>
    <col min="140" max="141" width="15.42578125" style="266" customWidth="1"/>
    <col min="142" max="142" width="19.42578125" style="266" customWidth="1"/>
    <col min="143" max="144" width="18.42578125" style="266" customWidth="1"/>
    <col min="145" max="145" width="15.42578125" style="266" customWidth="1"/>
    <col min="146" max="146" width="20.42578125" style="266" customWidth="1"/>
    <col min="147" max="147" width="17.42578125" style="266" customWidth="1"/>
    <col min="148" max="149" width="15.42578125" style="266" customWidth="1"/>
    <col min="150" max="150" width="20.42578125" style="266" customWidth="1"/>
    <col min="151" max="151" width="17.42578125" style="266" customWidth="1"/>
    <col min="152" max="153" width="15.42578125" style="266" customWidth="1"/>
    <col min="154" max="154" width="19.5703125" style="266" customWidth="1"/>
    <col min="155" max="155" width="17.42578125" style="266" customWidth="1"/>
    <col min="156" max="157" width="15.42578125" style="266" customWidth="1"/>
    <col min="158" max="158" width="19.5703125" style="266" customWidth="1"/>
    <col min="159" max="159" width="17.42578125" style="266" customWidth="1"/>
    <col min="160" max="161" width="15.42578125" style="266" customWidth="1"/>
    <col min="162" max="162" width="19.42578125" style="266" customWidth="1"/>
    <col min="163" max="163" width="18.42578125" style="266" bestFit="1" customWidth="1"/>
    <col min="164" max="164" width="16.5703125" style="266" customWidth="1"/>
    <col min="165" max="165" width="15.42578125" style="266" customWidth="1"/>
    <col min="166" max="166" width="20.5703125" style="266" customWidth="1"/>
    <col min="167" max="168" width="18.5703125" style="266" customWidth="1"/>
    <col min="169" max="170" width="20.5703125" style="266" customWidth="1"/>
    <col min="171" max="171" width="17.5703125" style="266" customWidth="1"/>
    <col min="172" max="173" width="15.42578125" style="266" customWidth="1"/>
    <col min="174" max="174" width="21.42578125" style="266" customWidth="1"/>
    <col min="175" max="175" width="17.5703125" style="266" customWidth="1"/>
    <col min="176" max="176" width="17.42578125" style="266" customWidth="1"/>
    <col min="177" max="177" width="15.42578125" style="266" customWidth="1"/>
    <col min="178" max="178" width="19.5703125" style="266" customWidth="1"/>
    <col min="179" max="179" width="20.5703125" style="266" bestFit="1" customWidth="1"/>
    <col min="180" max="180" width="17.5703125" style="266" customWidth="1"/>
    <col min="181" max="181" width="15.42578125" style="266" customWidth="1"/>
    <col min="182" max="182" width="19.42578125" style="266" customWidth="1"/>
    <col min="183" max="183" width="20.5703125" style="266" bestFit="1" customWidth="1"/>
    <col min="184" max="185" width="17.5703125" style="266" customWidth="1"/>
    <col min="186" max="186" width="22.42578125" style="266" customWidth="1"/>
    <col min="187" max="187" width="18.42578125" style="266" customWidth="1"/>
    <col min="188" max="188" width="17.5703125" style="266" customWidth="1"/>
    <col min="189" max="189" width="18" style="266" customWidth="1"/>
    <col min="190" max="190" width="20.5703125" style="266" customWidth="1"/>
    <col min="191" max="191" width="20.5703125" style="266" bestFit="1" customWidth="1"/>
    <col min="192" max="193" width="18" style="266" customWidth="1"/>
    <col min="194" max="194" width="20.5703125" style="266" customWidth="1"/>
    <col min="195" max="197" width="17.5703125" style="266" customWidth="1"/>
    <col min="198" max="198" width="20.5703125" style="266" customWidth="1"/>
    <col min="199" max="199" width="18.42578125" style="266" bestFit="1" customWidth="1"/>
    <col min="200" max="200" width="16.5703125" style="266" customWidth="1"/>
    <col min="201" max="201" width="17.42578125" style="266" customWidth="1"/>
    <col min="202" max="202" width="20.42578125" style="266" customWidth="1"/>
    <col min="203" max="204" width="18" style="266" customWidth="1"/>
    <col min="205" max="205" width="17.42578125" style="266" customWidth="1"/>
    <col min="206" max="206" width="22" style="266" customWidth="1"/>
    <col min="207" max="209" width="17.5703125" style="266" customWidth="1"/>
    <col min="210" max="210" width="19.5703125" style="266" customWidth="1"/>
    <col min="211" max="213" width="18.42578125" style="266" customWidth="1"/>
    <col min="214" max="214" width="21.42578125" style="266" customWidth="1"/>
    <col min="215" max="217" width="18.42578125" style="266" customWidth="1"/>
    <col min="218" max="218" width="20.42578125" style="266" customWidth="1"/>
    <col min="219" max="221" width="16.5703125" style="266" customWidth="1"/>
    <col min="222" max="222" width="21.42578125" style="266" customWidth="1"/>
    <col min="223" max="223" width="18.42578125" style="266" bestFit="1" customWidth="1"/>
    <col min="224" max="224" width="15" style="266" customWidth="1"/>
    <col min="225" max="225" width="17.42578125" style="266" customWidth="1"/>
    <col min="226" max="226" width="21.42578125" style="266" customWidth="1"/>
    <col min="227" max="227" width="16.5703125" style="266" customWidth="1"/>
    <col min="228" max="228" width="16.42578125" style="266" customWidth="1"/>
    <col min="229" max="229" width="16" style="266" customWidth="1"/>
    <col min="230" max="230" width="20.5703125" style="266" customWidth="1"/>
    <col min="231" max="233" width="16" style="266" customWidth="1"/>
    <col min="234" max="234" width="20.5703125" style="266" customWidth="1"/>
    <col min="235" max="237" width="16" style="266" customWidth="1"/>
    <col min="238" max="238" width="23" style="266" customWidth="1"/>
    <col min="239" max="241" width="16.42578125" style="266" customWidth="1"/>
    <col min="242" max="242" width="20.42578125" style="266" customWidth="1"/>
    <col min="243" max="245" width="16.42578125" style="266" customWidth="1"/>
    <col min="246" max="246" width="20.5703125" style="266" customWidth="1"/>
    <col min="247" max="249" width="17.42578125" style="266" customWidth="1"/>
    <col min="250" max="250" width="19.5703125" style="266" customWidth="1"/>
    <col min="251" max="253" width="17.42578125" style="266" customWidth="1"/>
    <col min="254" max="254" width="22.42578125" style="266" customWidth="1"/>
    <col min="255" max="257" width="17.42578125" style="266" customWidth="1"/>
    <col min="258" max="258" width="21.5703125" style="266" customWidth="1"/>
    <col min="259" max="261" width="18.42578125" style="266" customWidth="1"/>
    <col min="262" max="262" width="15.42578125" style="266" customWidth="1"/>
    <col min="263" max="263" width="20.42578125" style="266" hidden="1" customWidth="1"/>
    <col min="264" max="266" width="17" style="266" hidden="1" customWidth="1"/>
    <col min="267" max="267" width="19.42578125" style="266" hidden="1" customWidth="1"/>
    <col min="268" max="270" width="17.42578125" style="266" hidden="1" customWidth="1"/>
    <col min="271" max="271" width="19.42578125" style="266" hidden="1" customWidth="1"/>
    <col min="272" max="274" width="17.42578125" style="266" hidden="1" customWidth="1"/>
    <col min="275" max="275" width="21.42578125" style="266" hidden="1" customWidth="1"/>
    <col min="276" max="276" width="17" style="266" hidden="1" customWidth="1"/>
    <col min="277" max="277" width="16.42578125" style="266" hidden="1" customWidth="1"/>
    <col min="278" max="278" width="15.42578125" style="266" hidden="1" customWidth="1"/>
    <col min="279" max="279" width="20.42578125" style="266" hidden="1" customWidth="1"/>
    <col min="280" max="281" width="16.5703125" style="266" hidden="1" customWidth="1"/>
    <col min="282" max="282" width="15.42578125" style="266" hidden="1" customWidth="1"/>
    <col min="283" max="283" width="20.42578125" style="266" hidden="1" customWidth="1"/>
    <col min="284" max="286" width="15.42578125" style="266" hidden="1" customWidth="1"/>
    <col min="287" max="287" width="20.42578125" style="266" hidden="1" customWidth="1"/>
    <col min="288" max="290" width="20.5703125" style="266" hidden="1" customWidth="1"/>
    <col min="291" max="291" width="19.5703125" style="266" hidden="1" customWidth="1"/>
    <col min="292" max="294" width="17.42578125" style="266" hidden="1" customWidth="1"/>
    <col min="295" max="295" width="21.5703125" style="266" hidden="1" customWidth="1"/>
    <col min="296" max="296" width="18.42578125" style="266" hidden="1" customWidth="1"/>
    <col min="297" max="298" width="17.42578125" style="266" hidden="1" customWidth="1"/>
    <col min="299" max="299" width="21" style="266" hidden="1" customWidth="1"/>
    <col min="300" max="302" width="17.42578125" style="266" hidden="1" customWidth="1"/>
    <col min="303" max="303" width="21" style="266" hidden="1" customWidth="1"/>
    <col min="304" max="305" width="17.5703125" style="266" hidden="1" customWidth="1"/>
    <col min="306" max="306" width="15.42578125" style="266" hidden="1" customWidth="1"/>
    <col min="307" max="307" width="20.42578125" style="266" hidden="1" customWidth="1"/>
    <col min="308" max="310" width="16.42578125" style="266" hidden="1" customWidth="1"/>
    <col min="311" max="311" width="20.5703125" style="266" hidden="1" customWidth="1"/>
    <col min="312" max="314" width="17.42578125" style="266" hidden="1" customWidth="1"/>
    <col min="315" max="321" width="15.42578125" style="266" customWidth="1"/>
    <col min="322" max="322" width="17.5703125" style="266" customWidth="1"/>
    <col min="323" max="323" width="16.42578125" style="266" customWidth="1"/>
    <col min="324" max="324" width="15.42578125" style="266" customWidth="1"/>
    <col min="325" max="16384" width="8.5703125" style="266"/>
  </cols>
  <sheetData>
    <row r="2" spans="1:315" ht="18" x14ac:dyDescent="0.25">
      <c r="C2" s="267"/>
      <c r="D2" s="267"/>
      <c r="E2" s="267"/>
      <c r="F2" s="267"/>
      <c r="G2" s="267"/>
      <c r="I2" s="268" t="s">
        <v>326</v>
      </c>
      <c r="K2" s="267"/>
      <c r="L2" s="267"/>
      <c r="N2" s="268"/>
      <c r="O2" s="267"/>
      <c r="P2" s="267"/>
      <c r="Q2" s="267"/>
      <c r="R2" s="267"/>
      <c r="AT2" s="267"/>
      <c r="AU2" s="267"/>
      <c r="AV2" s="267"/>
      <c r="AW2" s="267"/>
      <c r="AX2" s="267"/>
      <c r="AY2" s="267"/>
      <c r="AZ2" s="267"/>
      <c r="BA2" s="267"/>
      <c r="BB2" s="267"/>
      <c r="CQ2" s="267"/>
      <c r="CR2" s="267"/>
      <c r="CS2" s="267"/>
      <c r="CT2" s="267"/>
      <c r="CU2" s="267"/>
      <c r="CV2" s="267"/>
      <c r="CW2" s="267"/>
      <c r="CX2" s="267"/>
      <c r="CY2" s="267"/>
      <c r="CZ2" s="267"/>
      <c r="DA2" s="267"/>
      <c r="DB2" s="267"/>
      <c r="DC2" s="267"/>
      <c r="DD2" s="267"/>
      <c r="DE2" s="267"/>
      <c r="DF2" s="267"/>
      <c r="DG2" s="267"/>
      <c r="DH2" s="267"/>
      <c r="DI2" s="267"/>
      <c r="DJ2" s="267"/>
      <c r="DK2" s="267"/>
      <c r="DL2" s="267"/>
      <c r="DM2" s="267"/>
      <c r="DN2" s="267"/>
      <c r="DO2" s="267"/>
      <c r="DP2" s="267"/>
      <c r="DQ2" s="267"/>
      <c r="DR2" s="267"/>
      <c r="DS2" s="267"/>
      <c r="DT2" s="267"/>
      <c r="DU2" s="267"/>
      <c r="DV2" s="267"/>
      <c r="EH2" s="267"/>
      <c r="EI2" s="267"/>
      <c r="EJ2" s="267"/>
      <c r="EK2" s="267"/>
      <c r="EL2" s="267"/>
      <c r="EM2" s="267"/>
      <c r="EN2" s="267"/>
      <c r="EO2" s="267"/>
      <c r="EP2" s="267"/>
      <c r="EQ2" s="267"/>
      <c r="ER2" s="267"/>
      <c r="ES2" s="267"/>
      <c r="ET2" s="267"/>
      <c r="EU2" s="267"/>
      <c r="EV2" s="267"/>
      <c r="EW2" s="267"/>
      <c r="EX2" s="267"/>
      <c r="EY2" s="267"/>
      <c r="EZ2" s="267"/>
      <c r="FA2" s="267"/>
      <c r="FB2" s="267"/>
      <c r="FC2" s="267"/>
      <c r="FD2" s="267"/>
      <c r="FE2" s="267"/>
      <c r="FF2" s="267"/>
      <c r="FG2" s="267"/>
      <c r="FH2" s="267"/>
      <c r="FI2" s="267"/>
      <c r="FO2" s="267"/>
      <c r="FP2" s="267"/>
      <c r="FQ2" s="267"/>
      <c r="FR2" s="267"/>
      <c r="FS2" s="267"/>
      <c r="FT2" s="267"/>
      <c r="FU2" s="267"/>
      <c r="FV2" s="267"/>
      <c r="GX2" s="267"/>
      <c r="IM2" s="267"/>
      <c r="IN2" s="267"/>
      <c r="IO2" s="267"/>
      <c r="IP2" s="267"/>
      <c r="IQ2" s="267"/>
      <c r="IR2" s="267"/>
      <c r="IS2" s="267"/>
      <c r="IT2" s="267"/>
      <c r="IU2" s="267"/>
      <c r="IV2" s="267"/>
      <c r="IW2" s="267"/>
      <c r="IX2" s="267"/>
      <c r="JD2" s="267"/>
      <c r="JE2" s="267"/>
      <c r="JF2" s="267"/>
      <c r="JH2" s="267"/>
      <c r="JI2" s="267"/>
      <c r="JJ2" s="267"/>
      <c r="JK2" s="267"/>
      <c r="JL2" s="267"/>
      <c r="JM2" s="267"/>
      <c r="JN2" s="267"/>
      <c r="JO2" s="267"/>
      <c r="JP2" s="267"/>
      <c r="JQ2" s="267"/>
      <c r="JR2" s="267"/>
      <c r="JS2" s="267"/>
      <c r="JT2" s="267"/>
      <c r="JU2" s="267"/>
      <c r="JV2" s="267"/>
      <c r="JW2" s="267"/>
      <c r="JX2" s="267"/>
      <c r="JY2" s="267"/>
      <c r="JZ2" s="267"/>
      <c r="KA2" s="267"/>
      <c r="KF2" s="267"/>
      <c r="KG2" s="267"/>
      <c r="KH2" s="267"/>
      <c r="KI2" s="267"/>
      <c r="KJ2" s="267"/>
      <c r="KK2" s="267"/>
      <c r="KL2" s="267"/>
      <c r="KM2" s="267"/>
      <c r="KN2" s="267"/>
      <c r="KO2" s="267"/>
      <c r="KP2" s="267"/>
      <c r="KQ2" s="267"/>
      <c r="KR2" s="267"/>
      <c r="KS2" s="267"/>
      <c r="KT2" s="267"/>
      <c r="KY2" s="267"/>
      <c r="KZ2" s="267"/>
      <c r="LA2" s="267"/>
      <c r="LB2" s="267"/>
    </row>
    <row r="3" spans="1:315" ht="16.5" customHeight="1" x14ac:dyDescent="0.25">
      <c r="C3" s="267"/>
      <c r="D3" s="267"/>
      <c r="E3" s="267"/>
      <c r="F3" s="267"/>
      <c r="G3" s="267"/>
      <c r="H3" s="269"/>
      <c r="I3" s="428" t="str">
        <f>'[1]Исполнение  по  субвенции'!N3</f>
        <v>ПО  СОСТОЯНИЮ  НА  1  ЯНВАРЯ  2026  ГОДА</v>
      </c>
      <c r="J3" s="428"/>
      <c r="K3" s="428"/>
      <c r="L3" s="428"/>
      <c r="M3" s="428"/>
      <c r="N3" s="428"/>
      <c r="P3" s="267"/>
      <c r="Q3" s="267"/>
      <c r="R3" s="267"/>
      <c r="AT3" s="267"/>
      <c r="AU3" s="267"/>
      <c r="AV3" s="267"/>
      <c r="AW3" s="267"/>
      <c r="AX3" s="267"/>
      <c r="AY3" s="267"/>
      <c r="AZ3" s="267"/>
      <c r="BA3" s="267"/>
      <c r="BB3" s="267"/>
      <c r="CQ3" s="267"/>
      <c r="CR3" s="267"/>
      <c r="CS3" s="267"/>
      <c r="CT3" s="267"/>
      <c r="CU3" s="267"/>
      <c r="CV3" s="267"/>
      <c r="CW3" s="267"/>
      <c r="CX3" s="267"/>
      <c r="CY3" s="267"/>
      <c r="CZ3" s="267"/>
      <c r="DA3" s="267"/>
      <c r="DB3" s="267"/>
      <c r="DC3" s="267"/>
      <c r="DD3" s="267"/>
      <c r="DE3" s="267"/>
      <c r="DF3" s="267"/>
      <c r="DG3" s="267"/>
      <c r="DH3" s="267"/>
      <c r="DI3" s="267"/>
      <c r="DJ3" s="267"/>
      <c r="DK3" s="267"/>
      <c r="DL3" s="267"/>
      <c r="DM3" s="267"/>
      <c r="DN3" s="267"/>
      <c r="DO3" s="267"/>
      <c r="DP3" s="267"/>
      <c r="DQ3" s="267"/>
      <c r="DR3" s="267"/>
      <c r="DS3" s="267"/>
      <c r="DT3" s="267"/>
      <c r="DU3" s="267"/>
      <c r="DV3" s="267"/>
      <c r="EH3" s="267"/>
      <c r="EI3" s="267"/>
      <c r="EJ3" s="267"/>
      <c r="EK3" s="267"/>
      <c r="EL3" s="267"/>
      <c r="EM3" s="267"/>
      <c r="EN3" s="267"/>
      <c r="EO3" s="267"/>
      <c r="EP3" s="267"/>
      <c r="EQ3" s="267"/>
      <c r="ER3" s="267"/>
      <c r="ES3" s="267"/>
      <c r="ET3" s="267"/>
      <c r="EU3" s="267"/>
      <c r="EV3" s="267"/>
      <c r="EW3" s="267"/>
      <c r="EX3" s="267"/>
      <c r="EY3" s="267"/>
      <c r="EZ3" s="267"/>
      <c r="FA3" s="267"/>
      <c r="FB3" s="267"/>
      <c r="FC3" s="267"/>
      <c r="FD3" s="267"/>
      <c r="FE3" s="267"/>
      <c r="FF3" s="267"/>
      <c r="FG3" s="267"/>
      <c r="FH3" s="267"/>
      <c r="FI3" s="267"/>
      <c r="FO3" s="267"/>
      <c r="FP3" s="267"/>
      <c r="FQ3" s="267"/>
      <c r="FR3" s="267"/>
      <c r="FS3" s="267"/>
      <c r="FT3" s="267"/>
      <c r="FU3" s="267"/>
      <c r="FV3" s="267"/>
      <c r="GX3" s="267"/>
      <c r="IM3" s="267"/>
      <c r="IN3" s="267"/>
      <c r="IO3" s="267"/>
      <c r="IP3" s="267"/>
      <c r="IQ3" s="267"/>
      <c r="IR3" s="267"/>
      <c r="IS3" s="267"/>
      <c r="IT3" s="267"/>
      <c r="IU3" s="267"/>
      <c r="IV3" s="267"/>
      <c r="IW3" s="267"/>
      <c r="IX3" s="267"/>
      <c r="JD3" s="267"/>
      <c r="JE3" s="267"/>
      <c r="JF3" s="267"/>
      <c r="JH3" s="267"/>
      <c r="JI3" s="267"/>
      <c r="JJ3" s="267"/>
      <c r="JK3" s="267"/>
      <c r="JL3" s="267"/>
      <c r="JM3" s="267"/>
      <c r="JN3" s="267"/>
      <c r="JO3" s="267"/>
      <c r="JP3" s="267"/>
      <c r="JQ3" s="267"/>
      <c r="JR3" s="267"/>
      <c r="JS3" s="267"/>
      <c r="JT3" s="267"/>
      <c r="JU3" s="267"/>
      <c r="JV3" s="267"/>
      <c r="JW3" s="267"/>
      <c r="JX3" s="267"/>
      <c r="JY3" s="267"/>
      <c r="JZ3" s="267"/>
      <c r="KA3" s="267"/>
      <c r="KF3" s="267"/>
      <c r="KG3" s="267"/>
      <c r="KH3" s="267"/>
      <c r="KI3" s="267"/>
      <c r="KJ3" s="267"/>
      <c r="KK3" s="267"/>
      <c r="KL3" s="267"/>
      <c r="KM3" s="267"/>
      <c r="KN3" s="267"/>
      <c r="KO3" s="267"/>
      <c r="KP3" s="267"/>
      <c r="KQ3" s="267"/>
      <c r="KR3" s="267"/>
      <c r="KS3" s="267"/>
      <c r="KT3" s="267"/>
      <c r="KY3" s="267"/>
      <c r="KZ3" s="267"/>
      <c r="LA3" s="267"/>
      <c r="LB3" s="267"/>
    </row>
    <row r="4" spans="1:315" ht="18" x14ac:dyDescent="0.25">
      <c r="A4" s="270"/>
      <c r="B4" s="270"/>
      <c r="C4" s="270"/>
      <c r="D4" s="270"/>
      <c r="E4" s="270"/>
      <c r="F4" s="270"/>
      <c r="G4" s="270"/>
      <c r="H4" s="270"/>
      <c r="I4" s="270"/>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270"/>
      <c r="AK4" s="270"/>
      <c r="AL4" s="270"/>
      <c r="AM4" s="270"/>
      <c r="AN4" s="270"/>
      <c r="AO4" s="270"/>
      <c r="AP4" s="270"/>
      <c r="AQ4" s="270"/>
      <c r="AR4" s="270"/>
      <c r="AS4" s="270"/>
      <c r="AT4" s="270"/>
      <c r="AU4" s="270"/>
      <c r="AV4" s="270"/>
      <c r="AW4" s="270"/>
      <c r="AX4" s="270"/>
      <c r="AY4" s="270"/>
      <c r="AZ4" s="270"/>
      <c r="BA4" s="270"/>
      <c r="BB4" s="270"/>
      <c r="BC4" s="270"/>
      <c r="BD4" s="270"/>
      <c r="BE4" s="270"/>
      <c r="BF4" s="270"/>
      <c r="BG4" s="270"/>
      <c r="BH4" s="270"/>
      <c r="BI4" s="270"/>
      <c r="BJ4" s="270"/>
      <c r="BK4" s="270"/>
      <c r="BL4" s="270"/>
      <c r="BM4" s="270"/>
      <c r="BN4" s="270"/>
      <c r="BO4" s="270"/>
      <c r="BP4" s="270"/>
      <c r="BQ4" s="270"/>
      <c r="BR4" s="270"/>
      <c r="BS4" s="270"/>
      <c r="BT4" s="270"/>
      <c r="BU4" s="270"/>
      <c r="BV4" s="270"/>
      <c r="BW4" s="270"/>
      <c r="BX4" s="270"/>
      <c r="BY4" s="270"/>
      <c r="BZ4" s="270"/>
      <c r="CA4" s="270"/>
      <c r="CB4" s="270"/>
      <c r="CC4" s="270"/>
      <c r="CD4" s="270"/>
      <c r="CE4" s="270"/>
      <c r="CF4" s="270"/>
      <c r="CG4" s="270"/>
      <c r="CH4" s="270"/>
      <c r="CI4" s="270"/>
      <c r="CJ4" s="270"/>
      <c r="CK4" s="270"/>
      <c r="CL4" s="270"/>
      <c r="CM4" s="270"/>
      <c r="CN4" s="270"/>
      <c r="CO4" s="270"/>
      <c r="CP4" s="270"/>
      <c r="CQ4" s="270"/>
      <c r="CR4" s="270"/>
      <c r="CS4" s="270"/>
      <c r="CT4" s="270"/>
      <c r="CU4" s="270"/>
      <c r="CV4" s="270"/>
      <c r="CW4" s="270"/>
      <c r="CX4" s="270"/>
      <c r="CY4" s="270"/>
      <c r="CZ4" s="270"/>
      <c r="DA4" s="270"/>
      <c r="DB4" s="270"/>
      <c r="DC4" s="270"/>
      <c r="DD4" s="270"/>
      <c r="DE4" s="270"/>
      <c r="DF4" s="270"/>
      <c r="DG4" s="270"/>
      <c r="DH4" s="270"/>
      <c r="DI4" s="270"/>
      <c r="DJ4" s="270"/>
      <c r="DK4" s="270"/>
      <c r="DL4" s="270"/>
      <c r="DM4" s="270"/>
      <c r="DN4" s="270"/>
      <c r="DO4" s="270"/>
      <c r="DP4" s="270"/>
      <c r="DQ4" s="270"/>
      <c r="DR4" s="270"/>
      <c r="DS4" s="270"/>
      <c r="DT4" s="270"/>
      <c r="DU4" s="270"/>
      <c r="DV4" s="270"/>
      <c r="EH4" s="270"/>
      <c r="EI4" s="270"/>
      <c r="EJ4" s="270"/>
      <c r="EK4" s="270"/>
      <c r="EL4" s="270"/>
      <c r="EM4" s="270"/>
      <c r="EN4" s="270"/>
      <c r="EO4" s="270"/>
      <c r="EP4" s="270"/>
      <c r="EQ4" s="270"/>
      <c r="ER4" s="270"/>
      <c r="ES4" s="270"/>
      <c r="ET4" s="270"/>
      <c r="EU4" s="270"/>
      <c r="EV4" s="270"/>
      <c r="EW4" s="270"/>
      <c r="EX4" s="270"/>
      <c r="EY4" s="270"/>
      <c r="EZ4" s="270"/>
      <c r="FA4" s="270"/>
      <c r="FB4" s="270"/>
      <c r="FC4" s="270"/>
      <c r="FD4" s="270"/>
      <c r="FE4" s="270"/>
      <c r="FF4" s="270"/>
      <c r="FG4" s="270"/>
      <c r="FH4" s="270"/>
      <c r="FI4" s="270"/>
      <c r="FO4" s="270"/>
      <c r="FP4" s="270"/>
      <c r="FQ4" s="270"/>
      <c r="FR4" s="270"/>
      <c r="FS4" s="270"/>
      <c r="FT4" s="270"/>
      <c r="FU4" s="270"/>
      <c r="FV4" s="270"/>
      <c r="GX4" s="270"/>
      <c r="HO4" s="270"/>
      <c r="HP4" s="270"/>
      <c r="HQ4" s="270"/>
      <c r="HR4" s="270"/>
      <c r="IM4" s="270"/>
      <c r="IN4" s="270"/>
      <c r="IO4" s="270"/>
      <c r="IP4" s="270"/>
      <c r="IQ4" s="270"/>
      <c r="IR4" s="270"/>
      <c r="IS4" s="270"/>
      <c r="IT4" s="270"/>
      <c r="IU4" s="270"/>
      <c r="IV4" s="270"/>
      <c r="IW4" s="270"/>
      <c r="IX4" s="270"/>
      <c r="JC4" s="270"/>
      <c r="JD4" s="270"/>
      <c r="JE4" s="270"/>
      <c r="JF4" s="270"/>
      <c r="JH4" s="270"/>
      <c r="JI4" s="270"/>
      <c r="JJ4" s="270"/>
      <c r="JK4" s="270"/>
      <c r="JL4" s="270"/>
      <c r="JM4" s="270"/>
      <c r="JN4" s="270"/>
      <c r="JO4" s="270"/>
      <c r="JP4" s="270"/>
      <c r="JQ4" s="270"/>
      <c r="JR4" s="270"/>
      <c r="JS4" s="270"/>
      <c r="JT4" s="270"/>
      <c r="JU4" s="270"/>
      <c r="JV4" s="270"/>
      <c r="JW4" s="270"/>
      <c r="JX4" s="270"/>
      <c r="JY4" s="270"/>
      <c r="JZ4" s="270"/>
      <c r="KA4" s="270"/>
      <c r="KF4" s="270"/>
      <c r="KG4" s="270"/>
      <c r="KH4" s="270"/>
      <c r="KI4" s="270"/>
      <c r="KJ4" s="270"/>
      <c r="KK4" s="270"/>
      <c r="KL4" s="270"/>
      <c r="KM4" s="270"/>
      <c r="KN4" s="270"/>
      <c r="KO4" s="270"/>
      <c r="KP4" s="270"/>
      <c r="KQ4" s="270"/>
      <c r="KR4" s="270"/>
      <c r="KS4" s="270"/>
      <c r="KT4" s="270"/>
      <c r="KY4" s="270"/>
      <c r="KZ4" s="270"/>
      <c r="LA4" s="270"/>
      <c r="LB4" s="270"/>
    </row>
    <row r="5" spans="1:315" s="25" customFormat="1" ht="16.5" customHeight="1" thickBot="1" x14ac:dyDescent="0.3">
      <c r="A5" s="267"/>
      <c r="B5" s="267"/>
      <c r="C5" s="271"/>
      <c r="D5" s="271"/>
      <c r="E5" s="271"/>
      <c r="F5" s="271"/>
      <c r="G5" s="271"/>
      <c r="H5" s="271"/>
      <c r="I5" s="271"/>
      <c r="J5" s="271"/>
      <c r="K5" s="271"/>
      <c r="L5" s="271"/>
      <c r="M5" s="271"/>
      <c r="N5" s="271"/>
      <c r="O5" s="271"/>
      <c r="P5" s="267" t="s">
        <v>0</v>
      </c>
      <c r="Q5" s="271"/>
      <c r="R5" s="271"/>
      <c r="T5" s="271"/>
      <c r="U5" s="271"/>
      <c r="V5" s="271"/>
      <c r="W5" s="271"/>
      <c r="X5" s="271"/>
      <c r="Y5" s="271"/>
      <c r="Z5" s="271"/>
      <c r="AA5" s="271"/>
      <c r="AC5" s="271"/>
      <c r="AD5" s="271"/>
      <c r="AE5" s="271"/>
      <c r="AF5" s="271"/>
      <c r="AG5" s="271"/>
      <c r="AH5" s="271"/>
      <c r="AI5" s="271"/>
      <c r="AK5" s="271"/>
      <c r="AL5" s="271"/>
      <c r="AM5" s="271"/>
      <c r="AN5" s="271"/>
      <c r="AO5" s="271"/>
      <c r="AP5" s="271"/>
      <c r="AQ5" s="271"/>
      <c r="AS5" s="271"/>
      <c r="AT5" s="271"/>
      <c r="AU5" s="271"/>
      <c r="AV5" s="271"/>
      <c r="AW5" s="271"/>
      <c r="AX5" s="271"/>
      <c r="AY5" s="271"/>
      <c r="AZ5" s="271"/>
      <c r="BA5" s="271"/>
      <c r="BB5" s="271"/>
      <c r="BC5" s="271"/>
      <c r="BD5" s="271"/>
      <c r="BE5" s="271"/>
      <c r="BF5" s="271"/>
      <c r="BG5" s="271"/>
      <c r="BH5" s="271"/>
      <c r="BI5" s="271"/>
      <c r="BJ5" s="271"/>
      <c r="BK5" s="271"/>
      <c r="BL5" s="271"/>
      <c r="BM5" s="271"/>
      <c r="BN5" s="271"/>
      <c r="BO5" s="271"/>
      <c r="BP5" s="271"/>
      <c r="BQ5" s="271"/>
      <c r="BR5" s="271"/>
      <c r="BS5" s="271"/>
      <c r="BT5" s="271"/>
      <c r="BU5" s="271"/>
      <c r="BV5" s="271"/>
      <c r="BW5" s="271"/>
      <c r="BX5" s="271"/>
      <c r="BY5" s="271"/>
      <c r="BZ5" s="271"/>
      <c r="CA5" s="271"/>
      <c r="CB5" s="271"/>
      <c r="CC5" s="271"/>
      <c r="CD5" s="271"/>
      <c r="CE5" s="271"/>
      <c r="CF5" s="271"/>
      <c r="CG5" s="271"/>
      <c r="CH5" s="271"/>
      <c r="CI5" s="271"/>
      <c r="CJ5" s="271"/>
      <c r="CK5" s="271"/>
      <c r="CL5" s="271"/>
      <c r="CM5" s="271"/>
      <c r="CN5" s="271"/>
      <c r="CO5" s="271"/>
      <c r="CP5" s="271"/>
      <c r="CQ5" s="271"/>
      <c r="CR5" s="271"/>
      <c r="CS5" s="271"/>
      <c r="CT5" s="271"/>
      <c r="CU5" s="271"/>
      <c r="CV5" s="271"/>
      <c r="CW5" s="271"/>
      <c r="CX5" s="271"/>
      <c r="CY5" s="271"/>
      <c r="CZ5" s="271"/>
      <c r="DA5" s="271"/>
      <c r="DB5" s="271"/>
      <c r="DC5" s="271"/>
      <c r="DD5" s="271"/>
      <c r="DE5" s="271"/>
      <c r="DF5" s="271"/>
      <c r="DG5" s="271"/>
      <c r="DH5" s="271"/>
      <c r="DI5" s="271"/>
      <c r="DJ5" s="271"/>
      <c r="DK5" s="271"/>
      <c r="DL5" s="271"/>
      <c r="DM5" s="271"/>
      <c r="DN5" s="271"/>
      <c r="DO5" s="271"/>
      <c r="DP5" s="271"/>
      <c r="DQ5" s="271"/>
      <c r="DR5" s="271"/>
      <c r="DS5" s="271"/>
      <c r="DT5" s="271"/>
      <c r="DU5" s="271"/>
      <c r="DV5" s="271"/>
      <c r="DW5" s="271"/>
      <c r="DX5" s="271"/>
      <c r="DY5" s="271"/>
      <c r="DZ5" s="271"/>
      <c r="EA5" s="271"/>
      <c r="EB5" s="271"/>
      <c r="EC5" s="271"/>
      <c r="ED5" s="271"/>
      <c r="EE5" s="271"/>
      <c r="EF5" s="271"/>
      <c r="EG5" s="271"/>
      <c r="EH5" s="271"/>
      <c r="EI5" s="271"/>
      <c r="EJ5" s="271"/>
      <c r="EK5" s="271"/>
      <c r="EL5" s="271"/>
      <c r="EM5" s="271"/>
      <c r="EN5" s="271"/>
      <c r="EO5" s="271"/>
      <c r="EP5" s="271"/>
      <c r="EQ5" s="271"/>
      <c r="ER5" s="271"/>
      <c r="ES5" s="271"/>
      <c r="ET5" s="271"/>
      <c r="EU5" s="271"/>
      <c r="EV5" s="271"/>
      <c r="EW5" s="271"/>
      <c r="EX5" s="271"/>
      <c r="EY5" s="271"/>
      <c r="EZ5" s="271"/>
      <c r="FA5" s="271"/>
      <c r="FB5" s="271"/>
      <c r="FC5" s="271"/>
      <c r="FD5" s="271"/>
      <c r="FE5" s="271"/>
      <c r="FF5" s="271"/>
      <c r="FG5" s="271"/>
      <c r="FH5" s="271"/>
      <c r="FI5" s="271"/>
      <c r="FJ5" s="271"/>
      <c r="FK5" s="271"/>
      <c r="FL5" s="271"/>
      <c r="FM5" s="271"/>
      <c r="FN5" s="271"/>
      <c r="FO5" s="271"/>
      <c r="FP5" s="271"/>
      <c r="FQ5" s="271"/>
      <c r="FR5" s="271"/>
      <c r="FS5" s="271"/>
      <c r="FT5" s="271"/>
      <c r="FU5" s="271"/>
      <c r="FV5" s="271"/>
      <c r="FW5" s="271"/>
      <c r="FX5" s="271"/>
      <c r="FY5" s="271"/>
      <c r="FZ5" s="271"/>
      <c r="GA5" s="271"/>
      <c r="GB5" s="271"/>
      <c r="GC5" s="271"/>
      <c r="GD5" s="271"/>
      <c r="GE5" s="271"/>
      <c r="GF5" s="271"/>
      <c r="GG5" s="271"/>
      <c r="GH5" s="271"/>
      <c r="GI5" s="271"/>
      <c r="GJ5" s="271"/>
      <c r="GK5" s="271"/>
      <c r="GL5" s="271"/>
      <c r="GM5" s="271"/>
      <c r="GN5" s="271"/>
      <c r="GO5" s="271"/>
      <c r="GP5" s="271"/>
      <c r="GQ5" s="271"/>
      <c r="GR5" s="271"/>
      <c r="GS5" s="271"/>
      <c r="GT5" s="271"/>
      <c r="GU5" s="271"/>
      <c r="GV5" s="271"/>
      <c r="GW5" s="271"/>
      <c r="GX5" s="271"/>
      <c r="GY5" s="271"/>
      <c r="GZ5" s="271"/>
      <c r="HA5" s="271"/>
      <c r="HB5" s="271"/>
      <c r="HC5" s="271"/>
      <c r="HD5" s="271"/>
      <c r="HE5" s="271"/>
      <c r="HF5" s="271"/>
      <c r="HG5" s="271"/>
      <c r="HH5" s="271"/>
      <c r="HI5" s="271"/>
      <c r="HJ5" s="271"/>
      <c r="HK5" s="271"/>
      <c r="HL5" s="271"/>
      <c r="HM5" s="271"/>
      <c r="HN5" s="271"/>
      <c r="HO5" s="271"/>
      <c r="HP5" s="271"/>
      <c r="HQ5" s="271"/>
      <c r="HR5" s="271"/>
      <c r="HS5" s="271"/>
      <c r="HT5" s="271"/>
      <c r="HU5" s="271"/>
      <c r="HV5" s="271"/>
      <c r="HW5" s="271"/>
      <c r="HX5" s="271"/>
      <c r="HY5" s="271"/>
      <c r="HZ5" s="271"/>
      <c r="IA5" s="271"/>
      <c r="IB5" s="271"/>
      <c r="IC5" s="271"/>
      <c r="ID5" s="271"/>
      <c r="IE5" s="271"/>
      <c r="IF5" s="271"/>
      <c r="IG5" s="271"/>
      <c r="IH5" s="271"/>
      <c r="II5" s="271"/>
      <c r="IJ5" s="271"/>
      <c r="IK5" s="271"/>
      <c r="IL5" s="271"/>
      <c r="IM5" s="271"/>
      <c r="IN5" s="271"/>
      <c r="IO5" s="271"/>
      <c r="IP5" s="271"/>
      <c r="IQ5" s="271"/>
      <c r="IR5" s="271"/>
      <c r="IS5" s="271"/>
      <c r="IT5" s="271"/>
      <c r="IU5" s="271"/>
      <c r="IV5" s="271"/>
      <c r="IW5" s="271"/>
      <c r="IX5" s="271"/>
      <c r="IZ5" s="271"/>
      <c r="JA5" s="271"/>
      <c r="JC5" s="271"/>
      <c r="JD5" s="271"/>
      <c r="JE5" s="271"/>
      <c r="JF5" s="271"/>
      <c r="JG5" s="271"/>
      <c r="JH5" s="271"/>
      <c r="JI5" s="271"/>
      <c r="JJ5" s="271"/>
      <c r="JK5" s="271"/>
      <c r="JL5" s="271"/>
      <c r="JM5" s="271"/>
      <c r="JN5" s="271"/>
      <c r="JO5" s="271"/>
      <c r="JP5" s="271"/>
      <c r="JQ5" s="271"/>
      <c r="JR5" s="271"/>
      <c r="JS5" s="271"/>
      <c r="JT5" s="271"/>
      <c r="JU5" s="271"/>
      <c r="JV5" s="271"/>
      <c r="JW5" s="271"/>
      <c r="JX5" s="271"/>
      <c r="JY5" s="271"/>
      <c r="JZ5" s="271"/>
      <c r="KA5" s="271"/>
      <c r="KB5" s="271"/>
      <c r="KC5" s="271"/>
      <c r="KD5" s="271"/>
      <c r="KE5" s="271"/>
      <c r="KF5" s="271"/>
      <c r="KG5" s="271"/>
      <c r="KH5" s="271"/>
      <c r="KI5" s="271"/>
      <c r="KJ5" s="271"/>
      <c r="KK5" s="271"/>
      <c r="KL5" s="271"/>
      <c r="KM5" s="271"/>
      <c r="KN5" s="271"/>
      <c r="KO5" s="271"/>
      <c r="KP5" s="271"/>
      <c r="KQ5" s="271"/>
      <c r="KR5" s="271"/>
      <c r="KS5" s="271"/>
      <c r="KT5" s="271"/>
      <c r="KU5" s="271"/>
      <c r="KV5" s="271"/>
      <c r="KW5" s="271"/>
      <c r="KX5" s="271"/>
      <c r="KY5" s="271"/>
      <c r="KZ5" s="271"/>
      <c r="LA5" s="271"/>
      <c r="LB5" s="271"/>
    </row>
    <row r="6" spans="1:315" s="25" customFormat="1" ht="18" customHeight="1" thickBot="1" x14ac:dyDescent="0.3">
      <c r="A6" s="429" t="s">
        <v>1</v>
      </c>
      <c r="B6" s="432" t="s">
        <v>36</v>
      </c>
      <c r="C6" s="433"/>
      <c r="D6" s="433"/>
      <c r="E6" s="433"/>
      <c r="F6" s="433"/>
      <c r="G6" s="433"/>
      <c r="H6" s="433"/>
      <c r="I6" s="434"/>
      <c r="J6" s="438" t="s">
        <v>3</v>
      </c>
      <c r="K6" s="439"/>
      <c r="L6" s="439"/>
      <c r="M6" s="439"/>
      <c r="N6" s="439"/>
      <c r="O6" s="439"/>
      <c r="P6" s="439"/>
      <c r="Q6" s="439"/>
      <c r="R6" s="272"/>
      <c r="S6" s="61"/>
      <c r="T6" s="61"/>
      <c r="U6" s="61"/>
      <c r="V6" s="61"/>
      <c r="W6" s="272"/>
      <c r="X6" s="272"/>
      <c r="Y6" s="272"/>
      <c r="Z6" s="272"/>
      <c r="AA6" s="272"/>
      <c r="AB6" s="272"/>
      <c r="AC6" s="272"/>
      <c r="AD6" s="272"/>
      <c r="AE6" s="272"/>
      <c r="AF6" s="272"/>
      <c r="AG6" s="272"/>
      <c r="AH6" s="272"/>
      <c r="AI6" s="28"/>
      <c r="AJ6" s="272"/>
      <c r="AK6" s="272"/>
      <c r="AL6" s="272"/>
      <c r="AM6" s="272"/>
      <c r="AN6" s="272"/>
      <c r="AO6" s="272"/>
      <c r="AP6" s="272"/>
      <c r="AQ6" s="272"/>
      <c r="AR6" s="272"/>
      <c r="AS6" s="272"/>
      <c r="AT6" s="272"/>
      <c r="AU6" s="272"/>
      <c r="AV6" s="272"/>
      <c r="AW6" s="272"/>
      <c r="AX6" s="272"/>
      <c r="AY6" s="272"/>
      <c r="AZ6" s="272"/>
      <c r="BA6" s="272"/>
      <c r="BB6" s="272"/>
      <c r="BC6" s="272"/>
      <c r="BD6" s="272"/>
      <c r="BE6" s="272"/>
      <c r="BF6" s="272"/>
      <c r="BG6" s="272"/>
      <c r="BH6" s="272"/>
      <c r="BI6" s="272"/>
      <c r="BJ6" s="272"/>
      <c r="BK6" s="272"/>
      <c r="BL6" s="272"/>
      <c r="BM6" s="272"/>
      <c r="BN6" s="272"/>
      <c r="BO6" s="272"/>
      <c r="BP6" s="272"/>
      <c r="BQ6" s="272"/>
      <c r="BR6" s="272"/>
      <c r="BS6" s="272"/>
      <c r="BT6" s="272"/>
      <c r="BU6" s="272"/>
      <c r="BV6" s="272"/>
      <c r="BW6" s="272"/>
      <c r="BX6" s="272"/>
      <c r="BY6" s="272"/>
      <c r="BZ6" s="272"/>
      <c r="CA6" s="272"/>
      <c r="CB6" s="272"/>
      <c r="CC6" s="272"/>
      <c r="CD6" s="272"/>
      <c r="CE6" s="272"/>
      <c r="CF6" s="272"/>
      <c r="CG6" s="272"/>
      <c r="CH6" s="272"/>
      <c r="CI6" s="272"/>
      <c r="CJ6" s="272"/>
      <c r="CK6" s="272"/>
      <c r="CL6" s="272"/>
      <c r="CM6" s="272"/>
      <c r="CN6" s="272"/>
      <c r="CO6" s="272"/>
      <c r="CP6" s="272"/>
      <c r="CQ6" s="272"/>
      <c r="CR6" s="272"/>
      <c r="CS6" s="272"/>
      <c r="CT6" s="272"/>
      <c r="CU6" s="272"/>
      <c r="CV6" s="272"/>
      <c r="CW6" s="272"/>
      <c r="CX6" s="272"/>
      <c r="CY6" s="272"/>
      <c r="CZ6" s="272"/>
      <c r="DA6" s="272"/>
      <c r="DB6" s="272"/>
      <c r="DC6" s="272"/>
      <c r="DD6" s="272"/>
      <c r="DE6" s="272"/>
      <c r="DF6" s="272"/>
      <c r="DG6" s="272"/>
      <c r="DH6" s="272"/>
      <c r="DI6" s="272"/>
      <c r="DJ6" s="272"/>
      <c r="DK6" s="272"/>
      <c r="DL6" s="272"/>
      <c r="DM6" s="272"/>
      <c r="DN6" s="272"/>
      <c r="DO6" s="272"/>
      <c r="DP6" s="272"/>
      <c r="DQ6" s="272"/>
      <c r="DR6" s="272"/>
      <c r="DS6" s="61"/>
      <c r="DT6" s="61"/>
      <c r="DU6" s="61"/>
      <c r="DV6" s="61"/>
      <c r="DW6" s="28"/>
      <c r="DX6" s="28"/>
      <c r="DY6" s="28"/>
      <c r="DZ6" s="28"/>
      <c r="EA6" s="61"/>
      <c r="EB6" s="61"/>
      <c r="EC6" s="61"/>
      <c r="ED6" s="61"/>
      <c r="EE6" s="61"/>
      <c r="EF6" s="61"/>
      <c r="EG6" s="61"/>
      <c r="EH6" s="61"/>
      <c r="EI6" s="61"/>
      <c r="EJ6" s="61"/>
      <c r="EK6" s="61"/>
      <c r="EL6" s="61"/>
      <c r="EM6" s="61"/>
      <c r="EN6" s="61"/>
      <c r="EO6" s="61"/>
      <c r="EP6" s="61"/>
      <c r="EQ6" s="61"/>
      <c r="ER6" s="61"/>
      <c r="ES6" s="61"/>
      <c r="ET6" s="61"/>
      <c r="EU6" s="61"/>
      <c r="EV6" s="61"/>
      <c r="EW6" s="61"/>
      <c r="EX6" s="61"/>
      <c r="EY6" s="61"/>
      <c r="EZ6" s="61"/>
      <c r="FA6" s="61"/>
      <c r="FB6" s="61"/>
      <c r="FC6" s="61"/>
      <c r="FD6" s="61"/>
      <c r="FE6" s="61"/>
      <c r="FF6" s="61"/>
      <c r="FG6" s="61"/>
      <c r="FH6" s="61"/>
      <c r="FI6" s="61"/>
      <c r="FJ6" s="28"/>
      <c r="FK6" s="28"/>
      <c r="FL6" s="28"/>
      <c r="FM6" s="28"/>
      <c r="FN6" s="28"/>
      <c r="FO6" s="28"/>
      <c r="FP6" s="28"/>
      <c r="FQ6" s="28"/>
      <c r="FR6" s="28"/>
      <c r="FS6" s="28"/>
      <c r="FT6" s="28"/>
      <c r="FU6" s="28"/>
      <c r="FV6" s="28"/>
      <c r="FW6" s="28"/>
      <c r="FX6" s="28"/>
      <c r="FY6" s="28"/>
      <c r="FZ6" s="28"/>
      <c r="GA6" s="272"/>
      <c r="GB6" s="272"/>
      <c r="GC6" s="272"/>
      <c r="GD6" s="272"/>
      <c r="GE6" s="28"/>
      <c r="GF6" s="28"/>
      <c r="GG6" s="28"/>
      <c r="GH6" s="28"/>
      <c r="GI6" s="28"/>
      <c r="GJ6" s="28"/>
      <c r="GK6" s="28"/>
      <c r="GL6" s="28"/>
      <c r="GM6" s="272"/>
      <c r="GN6" s="272"/>
      <c r="GO6" s="272"/>
      <c r="GP6" s="272"/>
      <c r="GQ6" s="28"/>
      <c r="GR6" s="28"/>
      <c r="GS6" s="28"/>
      <c r="GT6" s="28"/>
      <c r="GU6" s="28"/>
      <c r="GV6" s="28"/>
      <c r="GW6" s="28"/>
      <c r="GX6" s="28"/>
      <c r="GY6" s="61"/>
      <c r="GZ6" s="61"/>
      <c r="HA6" s="273"/>
      <c r="HB6" s="273"/>
      <c r="HC6" s="273"/>
      <c r="HD6" s="273"/>
      <c r="HE6" s="273"/>
      <c r="HF6" s="273"/>
      <c r="HG6" s="273"/>
      <c r="HH6" s="273"/>
      <c r="HI6" s="273"/>
      <c r="HJ6" s="273"/>
      <c r="HK6" s="272"/>
      <c r="HL6" s="272"/>
      <c r="HM6" s="272"/>
      <c r="HN6" s="272"/>
      <c r="HO6" s="272"/>
      <c r="HP6" s="272"/>
      <c r="HQ6" s="272"/>
      <c r="HR6" s="272"/>
      <c r="HS6" s="272"/>
      <c r="HT6" s="272"/>
      <c r="HU6" s="272"/>
      <c r="HV6" s="272"/>
      <c r="HW6" s="272"/>
      <c r="HX6" s="272"/>
      <c r="HY6" s="272"/>
      <c r="HZ6" s="272"/>
      <c r="IA6" s="272"/>
      <c r="IB6" s="272"/>
      <c r="IC6" s="272"/>
      <c r="ID6" s="272"/>
      <c r="IE6" s="272"/>
      <c r="IF6" s="272"/>
      <c r="IG6" s="272"/>
      <c r="IH6" s="272"/>
      <c r="II6" s="272"/>
      <c r="IJ6" s="272"/>
      <c r="IK6" s="272"/>
      <c r="IL6" s="272"/>
      <c r="IM6" s="272"/>
      <c r="IN6" s="272"/>
      <c r="IO6" s="272"/>
      <c r="IP6" s="272"/>
      <c r="IQ6" s="272"/>
      <c r="IR6" s="272"/>
      <c r="IS6" s="272"/>
      <c r="IT6" s="272"/>
      <c r="IU6" s="272"/>
      <c r="IV6" s="272"/>
      <c r="IW6" s="272"/>
      <c r="IX6" s="272"/>
      <c r="IY6" s="272"/>
      <c r="IZ6" s="272"/>
      <c r="JA6" s="274"/>
      <c r="JC6" s="272"/>
      <c r="JD6" s="272"/>
      <c r="JE6" s="272"/>
      <c r="JF6" s="272"/>
      <c r="JG6" s="61"/>
      <c r="JH6" s="61"/>
      <c r="JI6" s="61"/>
      <c r="JJ6" s="61"/>
      <c r="JK6" s="61"/>
      <c r="JL6" s="61"/>
      <c r="JM6" s="61"/>
      <c r="JN6" s="61"/>
      <c r="JO6" s="61"/>
      <c r="JP6" s="61"/>
      <c r="JQ6" s="61"/>
      <c r="JR6" s="61"/>
      <c r="JS6" s="61"/>
      <c r="JT6" s="61"/>
      <c r="JU6" s="61"/>
      <c r="JV6" s="61"/>
      <c r="JW6" s="61"/>
      <c r="JX6" s="61"/>
      <c r="JY6" s="61"/>
      <c r="JZ6" s="61"/>
      <c r="KA6" s="61"/>
      <c r="KB6" s="28"/>
      <c r="KC6" s="28"/>
      <c r="KD6" s="28"/>
      <c r="KE6" s="28"/>
      <c r="KF6" s="272"/>
      <c r="KG6" s="272"/>
      <c r="KH6" s="272"/>
      <c r="KI6" s="272"/>
      <c r="KJ6" s="272"/>
      <c r="KK6" s="272"/>
      <c r="KL6" s="272"/>
      <c r="KM6" s="272"/>
      <c r="KN6" s="272"/>
      <c r="KO6" s="272"/>
      <c r="KP6" s="272"/>
      <c r="KQ6" s="272"/>
      <c r="KR6" s="28"/>
      <c r="KS6" s="28"/>
      <c r="KT6" s="28"/>
      <c r="KU6" s="272"/>
      <c r="KV6" s="272"/>
      <c r="KW6" s="272"/>
      <c r="KX6" s="272"/>
      <c r="KY6" s="272"/>
      <c r="KZ6" s="272"/>
      <c r="LA6" s="272"/>
      <c r="LB6" s="272"/>
    </row>
    <row r="7" spans="1:315" s="279" customFormat="1" ht="101.85" customHeight="1" thickBot="1" x14ac:dyDescent="0.25">
      <c r="A7" s="430"/>
      <c r="B7" s="435"/>
      <c r="C7" s="436"/>
      <c r="D7" s="436"/>
      <c r="E7" s="436"/>
      <c r="F7" s="436"/>
      <c r="G7" s="436"/>
      <c r="H7" s="436"/>
      <c r="I7" s="437"/>
      <c r="J7" s="422" t="s">
        <v>142</v>
      </c>
      <c r="K7" s="423"/>
      <c r="L7" s="423"/>
      <c r="M7" s="423"/>
      <c r="N7" s="423"/>
      <c r="O7" s="423"/>
      <c r="P7" s="423"/>
      <c r="Q7" s="424"/>
      <c r="R7" s="44"/>
      <c r="S7" s="44"/>
      <c r="T7" s="44"/>
      <c r="U7" s="44"/>
      <c r="V7" s="44"/>
      <c r="W7" s="44"/>
      <c r="X7" s="44"/>
      <c r="Y7" s="47"/>
      <c r="Z7" s="422" t="s">
        <v>143</v>
      </c>
      <c r="AA7" s="423"/>
      <c r="AB7" s="423"/>
      <c r="AC7" s="423"/>
      <c r="AD7" s="275"/>
      <c r="AE7" s="276"/>
      <c r="AF7" s="276"/>
      <c r="AG7" s="276"/>
      <c r="AH7" s="276"/>
      <c r="AI7" s="276"/>
      <c r="AJ7" s="276"/>
      <c r="AK7" s="276"/>
      <c r="AL7" s="276"/>
      <c r="AM7" s="276"/>
      <c r="AN7" s="276"/>
      <c r="AO7" s="276"/>
      <c r="AP7" s="276"/>
      <c r="AQ7" s="276"/>
      <c r="AR7" s="276"/>
      <c r="AS7" s="277"/>
      <c r="AT7" s="422" t="s">
        <v>144</v>
      </c>
      <c r="AU7" s="423"/>
      <c r="AV7" s="423"/>
      <c r="AW7" s="423"/>
      <c r="AX7" s="423"/>
      <c r="AY7" s="423"/>
      <c r="AZ7" s="423"/>
      <c r="BA7" s="423"/>
      <c r="BB7" s="276"/>
      <c r="BC7" s="276"/>
      <c r="BD7" s="276"/>
      <c r="BE7" s="276"/>
      <c r="BF7" s="276"/>
      <c r="BG7" s="276"/>
      <c r="BH7" s="276"/>
      <c r="BI7" s="276"/>
      <c r="BJ7" s="276"/>
      <c r="BK7" s="276"/>
      <c r="BL7" s="276"/>
      <c r="BM7" s="276"/>
      <c r="BN7" s="276"/>
      <c r="BO7" s="276"/>
      <c r="BP7" s="276"/>
      <c r="BQ7" s="276"/>
      <c r="BR7" s="276"/>
      <c r="BS7" s="276"/>
      <c r="BT7" s="276"/>
      <c r="BU7" s="276"/>
      <c r="BV7" s="276"/>
      <c r="BW7" s="276"/>
      <c r="BX7" s="276"/>
      <c r="BY7" s="276"/>
      <c r="BZ7" s="276"/>
      <c r="CA7" s="276"/>
      <c r="CB7" s="276"/>
      <c r="CC7" s="276"/>
      <c r="CD7" s="276"/>
      <c r="CE7" s="276"/>
      <c r="CF7" s="276"/>
      <c r="CG7" s="277"/>
      <c r="CH7" s="422" t="s">
        <v>145</v>
      </c>
      <c r="CI7" s="423"/>
      <c r="CJ7" s="423"/>
      <c r="CK7" s="423"/>
      <c r="CL7" s="44"/>
      <c r="CM7" s="44"/>
      <c r="CN7" s="44"/>
      <c r="CO7" s="44"/>
      <c r="CP7" s="44"/>
      <c r="CQ7" s="44"/>
      <c r="CR7" s="44"/>
      <c r="CS7" s="44"/>
      <c r="CT7" s="275"/>
      <c r="CU7" s="276"/>
      <c r="CV7" s="276"/>
      <c r="CW7" s="276"/>
      <c r="CX7" s="276"/>
      <c r="CY7" s="276"/>
      <c r="CZ7" s="276"/>
      <c r="DA7" s="276"/>
      <c r="DB7" s="276"/>
      <c r="DC7" s="276"/>
      <c r="DD7" s="276"/>
      <c r="DE7" s="276"/>
      <c r="DF7" s="276"/>
      <c r="DG7" s="276"/>
      <c r="DH7" s="276"/>
      <c r="DI7" s="276"/>
      <c r="DJ7" s="276"/>
      <c r="DK7" s="276"/>
      <c r="DL7" s="276"/>
      <c r="DM7" s="276"/>
      <c r="DN7" s="276"/>
      <c r="DO7" s="276"/>
      <c r="DP7" s="276"/>
      <c r="DQ7" s="277"/>
      <c r="DR7" s="422" t="s">
        <v>146</v>
      </c>
      <c r="DS7" s="423"/>
      <c r="DT7" s="423"/>
      <c r="DU7" s="423"/>
      <c r="DV7" s="44"/>
      <c r="DW7" s="44"/>
      <c r="DX7" s="44"/>
      <c r="DY7" s="44"/>
      <c r="DZ7" s="44"/>
      <c r="EA7" s="44"/>
      <c r="EB7" s="44"/>
      <c r="EC7" s="44"/>
      <c r="ED7" s="44"/>
      <c r="EE7" s="44"/>
      <c r="EF7" s="44"/>
      <c r="EG7" s="44"/>
      <c r="EH7" s="276"/>
      <c r="EI7" s="276"/>
      <c r="EJ7" s="276"/>
      <c r="EK7" s="276"/>
      <c r="EL7" s="276"/>
      <c r="EM7" s="276"/>
      <c r="EN7" s="276"/>
      <c r="EO7" s="276"/>
      <c r="EP7" s="276"/>
      <c r="EQ7" s="276"/>
      <c r="ER7" s="276"/>
      <c r="ES7" s="276"/>
      <c r="ET7" s="276"/>
      <c r="EU7" s="276"/>
      <c r="EV7" s="276"/>
      <c r="EW7" s="276"/>
      <c r="EX7" s="278"/>
      <c r="EY7" s="278"/>
      <c r="EZ7" s="278"/>
      <c r="FA7" s="278"/>
      <c r="FB7" s="278"/>
      <c r="FC7" s="278"/>
      <c r="FD7" s="278"/>
      <c r="FE7" s="278"/>
      <c r="FF7" s="276"/>
      <c r="FG7" s="276"/>
      <c r="FH7" s="276"/>
      <c r="FI7" s="277"/>
      <c r="FJ7" s="422" t="s">
        <v>147</v>
      </c>
      <c r="FK7" s="423"/>
      <c r="FL7" s="423"/>
      <c r="FM7" s="423"/>
      <c r="FN7" s="423"/>
      <c r="FO7" s="423"/>
      <c r="FP7" s="423"/>
      <c r="FQ7" s="423"/>
      <c r="FR7" s="44"/>
      <c r="FS7" s="44"/>
      <c r="FT7" s="44"/>
      <c r="FU7" s="44"/>
      <c r="FV7" s="44"/>
      <c r="FW7" s="44"/>
      <c r="FX7" s="44"/>
      <c r="FY7" s="47"/>
      <c r="FZ7" s="422" t="s">
        <v>148</v>
      </c>
      <c r="GA7" s="423"/>
      <c r="GB7" s="423"/>
      <c r="GC7" s="423"/>
      <c r="GD7" s="44"/>
      <c r="GE7" s="44"/>
      <c r="GF7" s="44"/>
      <c r="GG7" s="44"/>
      <c r="GH7" s="44"/>
      <c r="GI7" s="44"/>
      <c r="GJ7" s="44"/>
      <c r="GK7" s="44"/>
      <c r="GL7" s="44"/>
      <c r="GM7" s="44"/>
      <c r="GN7" s="44"/>
      <c r="GO7" s="44"/>
      <c r="GP7" s="44"/>
      <c r="GQ7" s="44"/>
      <c r="GR7" s="44"/>
      <c r="GS7" s="44"/>
      <c r="GT7" s="44"/>
      <c r="GU7" s="44"/>
      <c r="GV7" s="44"/>
      <c r="GW7" s="47"/>
      <c r="GX7" s="422" t="s">
        <v>150</v>
      </c>
      <c r="GY7" s="423"/>
      <c r="GZ7" s="423"/>
      <c r="HA7" s="423"/>
      <c r="HB7" s="44"/>
      <c r="HC7" s="44"/>
      <c r="HD7" s="44"/>
      <c r="HE7" s="47"/>
      <c r="HF7" s="422" t="s">
        <v>151</v>
      </c>
      <c r="HG7" s="423"/>
      <c r="HH7" s="423"/>
      <c r="HI7" s="423"/>
      <c r="HJ7" s="423"/>
      <c r="HK7" s="423"/>
      <c r="HL7" s="423"/>
      <c r="HM7" s="424"/>
      <c r="HN7" s="422" t="s">
        <v>152</v>
      </c>
      <c r="HO7" s="423"/>
      <c r="HP7" s="423"/>
      <c r="HQ7" s="424"/>
      <c r="HR7" s="422" t="s">
        <v>153</v>
      </c>
      <c r="HS7" s="423"/>
      <c r="HT7" s="423"/>
      <c r="HU7" s="424"/>
      <c r="HV7" s="422" t="s">
        <v>154</v>
      </c>
      <c r="HW7" s="423"/>
      <c r="HX7" s="423"/>
      <c r="HY7" s="423"/>
      <c r="HZ7" s="44"/>
      <c r="IA7" s="44"/>
      <c r="IB7" s="44"/>
      <c r="IC7" s="47"/>
      <c r="ID7" s="422" t="s">
        <v>155</v>
      </c>
      <c r="IE7" s="423"/>
      <c r="IF7" s="423"/>
      <c r="IG7" s="423"/>
      <c r="IH7" s="423"/>
      <c r="II7" s="423"/>
      <c r="IJ7" s="423"/>
      <c r="IK7" s="424"/>
      <c r="IL7" s="422" t="s">
        <v>156</v>
      </c>
      <c r="IM7" s="423"/>
      <c r="IN7" s="423"/>
      <c r="IO7" s="423"/>
      <c r="IP7" s="423"/>
      <c r="IQ7" s="423"/>
      <c r="IR7" s="423"/>
      <c r="IS7" s="423"/>
      <c r="IT7" s="423"/>
      <c r="IU7" s="423"/>
      <c r="IV7" s="423"/>
      <c r="IW7" s="423"/>
      <c r="IX7" s="44"/>
      <c r="IY7" s="44"/>
      <c r="IZ7" s="44"/>
      <c r="JA7" s="47"/>
      <c r="JD7" s="44"/>
      <c r="JE7" s="44"/>
      <c r="JF7" s="44"/>
      <c r="JG7" s="44"/>
      <c r="JH7" s="44"/>
      <c r="JI7" s="44"/>
      <c r="JJ7" s="44"/>
      <c r="JK7" s="44"/>
      <c r="JL7" s="44"/>
      <c r="JM7" s="44"/>
      <c r="JN7" s="44"/>
      <c r="JO7" s="276"/>
      <c r="JP7" s="276"/>
      <c r="JQ7" s="276"/>
      <c r="JR7" s="276"/>
      <c r="JS7" s="276"/>
      <c r="JT7" s="276"/>
      <c r="JU7" s="276"/>
      <c r="JV7" s="276"/>
      <c r="JW7" s="278"/>
      <c r="JX7" s="278"/>
      <c r="JY7" s="278"/>
      <c r="JZ7" s="278"/>
      <c r="KB7" s="44"/>
      <c r="KC7" s="44"/>
      <c r="KD7" s="44"/>
      <c r="KE7" s="422" t="s">
        <v>149</v>
      </c>
      <c r="KF7" s="423"/>
      <c r="KG7" s="423"/>
      <c r="KH7" s="423"/>
      <c r="KI7" s="423"/>
      <c r="KJ7" s="423"/>
      <c r="KK7" s="423"/>
      <c r="KL7" s="423"/>
      <c r="KM7" s="44"/>
      <c r="KN7" s="44"/>
      <c r="KO7" s="44"/>
      <c r="KP7" s="44"/>
      <c r="KQ7" s="44"/>
      <c r="KR7" s="44"/>
      <c r="KS7" s="44"/>
      <c r="KT7" s="47"/>
      <c r="KU7" s="44"/>
      <c r="KV7" s="44"/>
      <c r="KW7" s="44"/>
      <c r="KX7" s="44"/>
      <c r="KY7" s="44"/>
      <c r="KZ7" s="44"/>
      <c r="LA7" s="44"/>
      <c r="LB7" s="44"/>
    </row>
    <row r="8" spans="1:315" s="279" customFormat="1" ht="76.5" customHeight="1" thickBot="1" x14ac:dyDescent="0.25">
      <c r="A8" s="430"/>
      <c r="B8" s="435"/>
      <c r="C8" s="436"/>
      <c r="D8" s="436"/>
      <c r="E8" s="436"/>
      <c r="F8" s="436"/>
      <c r="G8" s="436"/>
      <c r="H8" s="436"/>
      <c r="I8" s="437"/>
      <c r="J8" s="422" t="s">
        <v>327</v>
      </c>
      <c r="K8" s="423"/>
      <c r="L8" s="423"/>
      <c r="M8" s="423"/>
      <c r="N8" s="423"/>
      <c r="O8" s="423"/>
      <c r="P8" s="423"/>
      <c r="Q8" s="424"/>
      <c r="R8" s="422" t="s">
        <v>157</v>
      </c>
      <c r="S8" s="423"/>
      <c r="T8" s="423"/>
      <c r="U8" s="423"/>
      <c r="V8" s="423"/>
      <c r="W8" s="423"/>
      <c r="X8" s="423"/>
      <c r="Y8" s="424"/>
      <c r="Z8" s="422" t="s">
        <v>158</v>
      </c>
      <c r="AA8" s="423"/>
      <c r="AB8" s="423"/>
      <c r="AC8" s="423"/>
      <c r="AD8" s="61"/>
      <c r="AE8" s="44"/>
      <c r="AF8" s="44"/>
      <c r="AG8" s="44"/>
      <c r="AH8" s="44"/>
      <c r="AI8" s="44"/>
      <c r="AJ8" s="44"/>
      <c r="AK8" s="47"/>
      <c r="AL8" s="422" t="s">
        <v>159</v>
      </c>
      <c r="AM8" s="423"/>
      <c r="AN8" s="423"/>
      <c r="AO8" s="423"/>
      <c r="AP8" s="44"/>
      <c r="AQ8" s="44"/>
      <c r="AR8" s="44"/>
      <c r="AS8" s="47"/>
      <c r="AT8" s="422" t="s">
        <v>328</v>
      </c>
      <c r="AU8" s="423"/>
      <c r="AV8" s="423"/>
      <c r="AW8" s="423"/>
      <c r="AX8" s="423"/>
      <c r="AY8" s="423"/>
      <c r="AZ8" s="423"/>
      <c r="BA8" s="424"/>
      <c r="BB8" s="422" t="s">
        <v>313</v>
      </c>
      <c r="BC8" s="423"/>
      <c r="BD8" s="423"/>
      <c r="BE8" s="423"/>
      <c r="BF8" s="423"/>
      <c r="BG8" s="423"/>
      <c r="BH8" s="423"/>
      <c r="BI8" s="423"/>
      <c r="BJ8" s="423"/>
      <c r="BK8" s="423"/>
      <c r="BL8" s="423"/>
      <c r="BM8" s="423"/>
      <c r="BN8" s="44"/>
      <c r="BO8" s="44"/>
      <c r="BP8" s="44"/>
      <c r="BQ8" s="44"/>
      <c r="BR8" s="44"/>
      <c r="BS8" s="44"/>
      <c r="BT8" s="44"/>
      <c r="BU8" s="47"/>
      <c r="BV8" s="422" t="s">
        <v>161</v>
      </c>
      <c r="BW8" s="423"/>
      <c r="BX8" s="423"/>
      <c r="BY8" s="423"/>
      <c r="BZ8" s="44"/>
      <c r="CA8" s="44"/>
      <c r="CB8" s="44"/>
      <c r="CC8" s="47"/>
      <c r="CD8" s="422" t="s">
        <v>162</v>
      </c>
      <c r="CE8" s="423"/>
      <c r="CF8" s="423"/>
      <c r="CG8" s="424"/>
      <c r="CH8" s="422" t="s">
        <v>329</v>
      </c>
      <c r="CI8" s="423"/>
      <c r="CJ8" s="423"/>
      <c r="CK8" s="423"/>
      <c r="CL8" s="44"/>
      <c r="CM8" s="44"/>
      <c r="CN8" s="44"/>
      <c r="CO8" s="44"/>
      <c r="CP8" s="44"/>
      <c r="CQ8" s="44"/>
      <c r="CR8" s="44"/>
      <c r="CS8" s="44"/>
      <c r="CT8" s="61"/>
      <c r="CU8" s="44"/>
      <c r="CV8" s="44"/>
      <c r="CW8" s="44"/>
      <c r="CX8" s="44"/>
      <c r="CY8" s="44"/>
      <c r="CZ8" s="44"/>
      <c r="DA8" s="47"/>
      <c r="DB8" s="422" t="s">
        <v>163</v>
      </c>
      <c r="DC8" s="423"/>
      <c r="DD8" s="423"/>
      <c r="DE8" s="423"/>
      <c r="DF8" s="423"/>
      <c r="DG8" s="423"/>
      <c r="DH8" s="423"/>
      <c r="DI8" s="423"/>
      <c r="DJ8" s="44"/>
      <c r="DK8" s="44"/>
      <c r="DL8" s="44"/>
      <c r="DM8" s="44"/>
      <c r="DN8" s="44"/>
      <c r="DO8" s="44"/>
      <c r="DP8" s="44"/>
      <c r="DQ8" s="47"/>
      <c r="DR8" s="422" t="s">
        <v>330</v>
      </c>
      <c r="DS8" s="423"/>
      <c r="DT8" s="423"/>
      <c r="DU8" s="424"/>
      <c r="DV8" s="422" t="s">
        <v>37</v>
      </c>
      <c r="DW8" s="423"/>
      <c r="DX8" s="423"/>
      <c r="DY8" s="423"/>
      <c r="DZ8" s="423"/>
      <c r="EA8" s="423"/>
      <c r="EB8" s="423"/>
      <c r="EC8" s="423"/>
      <c r="ED8" s="423"/>
      <c r="EE8" s="423"/>
      <c r="EF8" s="423"/>
      <c r="EG8" s="424"/>
      <c r="EH8" s="422" t="s">
        <v>164</v>
      </c>
      <c r="EI8" s="423"/>
      <c r="EJ8" s="423"/>
      <c r="EK8" s="423"/>
      <c r="EL8" s="423"/>
      <c r="EM8" s="423"/>
      <c r="EN8" s="423"/>
      <c r="EO8" s="423"/>
      <c r="EP8" s="423"/>
      <c r="EQ8" s="423"/>
      <c r="ER8" s="423"/>
      <c r="ES8" s="423"/>
      <c r="ET8" s="44"/>
      <c r="EU8" s="44"/>
      <c r="EV8" s="44"/>
      <c r="EW8" s="44"/>
      <c r="EX8" s="44"/>
      <c r="EY8" s="44"/>
      <c r="EZ8" s="44"/>
      <c r="FA8" s="44"/>
      <c r="FB8" s="44"/>
      <c r="FC8" s="44"/>
      <c r="FD8" s="44"/>
      <c r="FE8" s="47"/>
      <c r="FF8" s="423" t="s">
        <v>165</v>
      </c>
      <c r="FG8" s="423"/>
      <c r="FH8" s="423"/>
      <c r="FI8" s="424"/>
      <c r="FJ8" s="422" t="s">
        <v>166</v>
      </c>
      <c r="FK8" s="423"/>
      <c r="FL8" s="423"/>
      <c r="FM8" s="424"/>
      <c r="FN8" s="422" t="s">
        <v>167</v>
      </c>
      <c r="FO8" s="423"/>
      <c r="FP8" s="423"/>
      <c r="FQ8" s="424"/>
      <c r="FR8" s="422" t="s">
        <v>168</v>
      </c>
      <c r="FS8" s="423"/>
      <c r="FT8" s="423"/>
      <c r="FU8" s="424"/>
      <c r="FV8" s="422" t="s">
        <v>169</v>
      </c>
      <c r="FW8" s="423"/>
      <c r="FX8" s="423"/>
      <c r="FY8" s="424"/>
      <c r="FZ8" s="422" t="s">
        <v>171</v>
      </c>
      <c r="GA8" s="423"/>
      <c r="GB8" s="423"/>
      <c r="GC8" s="424"/>
      <c r="GD8" s="422" t="s">
        <v>170</v>
      </c>
      <c r="GE8" s="423"/>
      <c r="GF8" s="423"/>
      <c r="GG8" s="423"/>
      <c r="GH8" s="423"/>
      <c r="GI8" s="423"/>
      <c r="GJ8" s="423"/>
      <c r="GK8" s="424"/>
      <c r="GL8" s="422" t="s">
        <v>172</v>
      </c>
      <c r="GM8" s="423"/>
      <c r="GN8" s="423"/>
      <c r="GO8" s="424"/>
      <c r="GP8" s="422" t="s">
        <v>173</v>
      </c>
      <c r="GQ8" s="423"/>
      <c r="GR8" s="423"/>
      <c r="GS8" s="423"/>
      <c r="GT8" s="423"/>
      <c r="GU8" s="423"/>
      <c r="GV8" s="423"/>
      <c r="GW8" s="424"/>
      <c r="GX8" s="422" t="s">
        <v>176</v>
      </c>
      <c r="GY8" s="423"/>
      <c r="GZ8" s="423"/>
      <c r="HA8" s="423"/>
      <c r="HB8" s="44"/>
      <c r="HC8" s="44"/>
      <c r="HD8" s="44"/>
      <c r="HE8" s="47"/>
      <c r="HF8" s="422" t="s">
        <v>177</v>
      </c>
      <c r="HG8" s="423"/>
      <c r="HH8" s="423"/>
      <c r="HI8" s="423"/>
      <c r="HJ8" s="423"/>
      <c r="HK8" s="423"/>
      <c r="HL8" s="423"/>
      <c r="HM8" s="424"/>
      <c r="HN8" s="422" t="s">
        <v>178</v>
      </c>
      <c r="HO8" s="423"/>
      <c r="HP8" s="423"/>
      <c r="HQ8" s="424"/>
      <c r="HR8" s="422" t="s">
        <v>179</v>
      </c>
      <c r="HS8" s="423"/>
      <c r="HT8" s="423"/>
      <c r="HU8" s="424"/>
      <c r="HV8" s="422" t="s">
        <v>180</v>
      </c>
      <c r="HW8" s="423"/>
      <c r="HX8" s="423"/>
      <c r="HY8" s="423"/>
      <c r="HZ8" s="44"/>
      <c r="IA8" s="44"/>
      <c r="IB8" s="44"/>
      <c r="IC8" s="47"/>
      <c r="ID8" s="422" t="s">
        <v>181</v>
      </c>
      <c r="IE8" s="423"/>
      <c r="IF8" s="423"/>
      <c r="IG8" s="423"/>
      <c r="IH8" s="422" t="s">
        <v>182</v>
      </c>
      <c r="II8" s="423"/>
      <c r="IJ8" s="423"/>
      <c r="IK8" s="424"/>
      <c r="IL8" s="422" t="s">
        <v>183</v>
      </c>
      <c r="IM8" s="423"/>
      <c r="IN8" s="423"/>
      <c r="IO8" s="424"/>
      <c r="IP8" s="422" t="s">
        <v>184</v>
      </c>
      <c r="IQ8" s="423"/>
      <c r="IR8" s="423"/>
      <c r="IS8" s="423"/>
      <c r="IT8" s="423"/>
      <c r="IU8" s="423"/>
      <c r="IV8" s="423"/>
      <c r="IW8" s="424"/>
      <c r="IX8" s="422" t="s">
        <v>185</v>
      </c>
      <c r="IY8" s="423"/>
      <c r="IZ8" s="423"/>
      <c r="JA8" s="424"/>
      <c r="JC8" s="422" t="s">
        <v>160</v>
      </c>
      <c r="JD8" s="423"/>
      <c r="JE8" s="423"/>
      <c r="JF8" s="424"/>
      <c r="JG8" s="422"/>
      <c r="JH8" s="423"/>
      <c r="JI8" s="423"/>
      <c r="JJ8" s="423"/>
      <c r="JK8" s="423"/>
      <c r="JL8" s="423"/>
      <c r="JM8" s="423"/>
      <c r="JN8" s="423"/>
      <c r="JO8" s="44"/>
      <c r="JP8" s="44"/>
      <c r="JQ8" s="44"/>
      <c r="JR8" s="44"/>
      <c r="JS8" s="61"/>
      <c r="JT8" s="44"/>
      <c r="JU8" s="44"/>
      <c r="JV8" s="44"/>
      <c r="JW8" s="280"/>
      <c r="JX8" s="44"/>
      <c r="JY8" s="44"/>
      <c r="JZ8" s="44"/>
      <c r="KB8" s="44"/>
      <c r="KC8" s="44"/>
      <c r="KD8" s="44"/>
      <c r="KE8" s="422" t="s">
        <v>174</v>
      </c>
      <c r="KF8" s="423"/>
      <c r="KG8" s="423"/>
      <c r="KH8" s="423"/>
      <c r="KI8" s="423"/>
      <c r="KJ8" s="423"/>
      <c r="KK8" s="423"/>
      <c r="KL8" s="423"/>
      <c r="KM8" s="44"/>
      <c r="KN8" s="44"/>
      <c r="KO8" s="44"/>
      <c r="KP8" s="47"/>
      <c r="KQ8" s="422" t="s">
        <v>175</v>
      </c>
      <c r="KR8" s="423"/>
      <c r="KS8" s="423"/>
      <c r="KT8" s="424"/>
      <c r="KU8" s="44"/>
      <c r="KV8" s="44"/>
      <c r="KW8" s="44"/>
      <c r="KX8" s="47"/>
      <c r="KY8" s="44"/>
      <c r="KZ8" s="44"/>
      <c r="LA8" s="44"/>
      <c r="LB8" s="47"/>
    </row>
    <row r="9" spans="1:315" s="25" customFormat="1" ht="173.85" customHeight="1" thickBot="1" x14ac:dyDescent="0.25">
      <c r="A9" s="430"/>
      <c r="B9" s="425"/>
      <c r="C9" s="426"/>
      <c r="D9" s="426"/>
      <c r="E9" s="426"/>
      <c r="F9" s="426"/>
      <c r="G9" s="426"/>
      <c r="H9" s="426"/>
      <c r="I9" s="427"/>
      <c r="J9" s="422" t="s">
        <v>331</v>
      </c>
      <c r="K9" s="423"/>
      <c r="L9" s="423"/>
      <c r="M9" s="424"/>
      <c r="N9" s="422" t="s">
        <v>332</v>
      </c>
      <c r="O9" s="423"/>
      <c r="P9" s="423"/>
      <c r="Q9" s="424"/>
      <c r="R9" s="422" t="s">
        <v>333</v>
      </c>
      <c r="S9" s="423"/>
      <c r="T9" s="423"/>
      <c r="U9" s="424"/>
      <c r="V9" s="422" t="s">
        <v>334</v>
      </c>
      <c r="W9" s="423"/>
      <c r="X9" s="423"/>
      <c r="Y9" s="424"/>
      <c r="Z9" s="422" t="s">
        <v>335</v>
      </c>
      <c r="AA9" s="423"/>
      <c r="AB9" s="423"/>
      <c r="AC9" s="424"/>
      <c r="AD9" s="422" t="s">
        <v>336</v>
      </c>
      <c r="AE9" s="423"/>
      <c r="AF9" s="423"/>
      <c r="AG9" s="424"/>
      <c r="AH9" s="422" t="s">
        <v>186</v>
      </c>
      <c r="AI9" s="423"/>
      <c r="AJ9" s="423"/>
      <c r="AK9" s="424"/>
      <c r="AL9" s="422" t="s">
        <v>107</v>
      </c>
      <c r="AM9" s="423"/>
      <c r="AN9" s="423"/>
      <c r="AO9" s="424"/>
      <c r="AP9" s="422" t="s">
        <v>108</v>
      </c>
      <c r="AQ9" s="423"/>
      <c r="AR9" s="423"/>
      <c r="AS9" s="424"/>
      <c r="AT9" s="422" t="s">
        <v>109</v>
      </c>
      <c r="AU9" s="423"/>
      <c r="AV9" s="423"/>
      <c r="AW9" s="424"/>
      <c r="AX9" s="422" t="s">
        <v>188</v>
      </c>
      <c r="AY9" s="423"/>
      <c r="AZ9" s="423"/>
      <c r="BA9" s="424"/>
      <c r="BB9" s="422" t="s">
        <v>337</v>
      </c>
      <c r="BC9" s="423"/>
      <c r="BD9" s="423"/>
      <c r="BE9" s="424"/>
      <c r="BF9" s="422" t="s">
        <v>187</v>
      </c>
      <c r="BG9" s="423"/>
      <c r="BH9" s="423"/>
      <c r="BI9" s="424"/>
      <c r="BJ9" s="422" t="s">
        <v>338</v>
      </c>
      <c r="BK9" s="423"/>
      <c r="BL9" s="423"/>
      <c r="BM9" s="424"/>
      <c r="BN9" s="422" t="s">
        <v>339</v>
      </c>
      <c r="BO9" s="423"/>
      <c r="BP9" s="423"/>
      <c r="BQ9" s="424"/>
      <c r="BR9" s="422" t="s">
        <v>340</v>
      </c>
      <c r="BS9" s="423"/>
      <c r="BT9" s="423"/>
      <c r="BU9" s="424"/>
      <c r="BV9" s="422" t="s">
        <v>38</v>
      </c>
      <c r="BW9" s="423"/>
      <c r="BX9" s="423"/>
      <c r="BY9" s="424"/>
      <c r="BZ9" s="422" t="s">
        <v>40</v>
      </c>
      <c r="CA9" s="423"/>
      <c r="CB9" s="423"/>
      <c r="CC9" s="424"/>
      <c r="CD9" s="422" t="s">
        <v>189</v>
      </c>
      <c r="CE9" s="423"/>
      <c r="CF9" s="423"/>
      <c r="CG9" s="424"/>
      <c r="CH9" s="422" t="s">
        <v>341</v>
      </c>
      <c r="CI9" s="423"/>
      <c r="CJ9" s="423"/>
      <c r="CK9" s="424"/>
      <c r="CL9" s="422" t="s">
        <v>190</v>
      </c>
      <c r="CM9" s="423"/>
      <c r="CN9" s="423"/>
      <c r="CO9" s="424"/>
      <c r="CP9" s="422" t="s">
        <v>342</v>
      </c>
      <c r="CQ9" s="423"/>
      <c r="CR9" s="423"/>
      <c r="CS9" s="424"/>
      <c r="CT9" s="422" t="s">
        <v>343</v>
      </c>
      <c r="CU9" s="423"/>
      <c r="CV9" s="423"/>
      <c r="CW9" s="424"/>
      <c r="CX9" s="422" t="s">
        <v>344</v>
      </c>
      <c r="CY9" s="423"/>
      <c r="CZ9" s="423"/>
      <c r="DA9" s="424"/>
      <c r="DB9" s="422" t="s">
        <v>111</v>
      </c>
      <c r="DC9" s="423"/>
      <c r="DD9" s="423"/>
      <c r="DE9" s="424"/>
      <c r="DF9" s="422" t="s">
        <v>345</v>
      </c>
      <c r="DG9" s="423"/>
      <c r="DH9" s="423"/>
      <c r="DI9" s="424"/>
      <c r="DJ9" s="422" t="s">
        <v>191</v>
      </c>
      <c r="DK9" s="423"/>
      <c r="DL9" s="423"/>
      <c r="DM9" s="424"/>
      <c r="DN9" s="422" t="s">
        <v>192</v>
      </c>
      <c r="DO9" s="423"/>
      <c r="DP9" s="423"/>
      <c r="DQ9" s="424"/>
      <c r="DR9" s="422" t="s">
        <v>346</v>
      </c>
      <c r="DS9" s="423"/>
      <c r="DT9" s="423"/>
      <c r="DU9" s="424"/>
      <c r="DV9" s="422" t="s">
        <v>97</v>
      </c>
      <c r="DW9" s="423"/>
      <c r="DX9" s="423"/>
      <c r="DY9" s="424"/>
      <c r="DZ9" s="422" t="s">
        <v>48</v>
      </c>
      <c r="EA9" s="423"/>
      <c r="EB9" s="423"/>
      <c r="EC9" s="424"/>
      <c r="ED9" s="422" t="s">
        <v>193</v>
      </c>
      <c r="EE9" s="423"/>
      <c r="EF9" s="423"/>
      <c r="EG9" s="424"/>
      <c r="EH9" s="422" t="s">
        <v>43</v>
      </c>
      <c r="EI9" s="423"/>
      <c r="EJ9" s="423"/>
      <c r="EK9" s="424"/>
      <c r="EL9" s="422" t="s">
        <v>41</v>
      </c>
      <c r="EM9" s="423"/>
      <c r="EN9" s="423"/>
      <c r="EO9" s="424"/>
      <c r="EP9" s="422" t="s">
        <v>347</v>
      </c>
      <c r="EQ9" s="423"/>
      <c r="ER9" s="423"/>
      <c r="ES9" s="424"/>
      <c r="ET9" s="422" t="s">
        <v>348</v>
      </c>
      <c r="EU9" s="423"/>
      <c r="EV9" s="423"/>
      <c r="EW9" s="424"/>
      <c r="EX9" s="425" t="s">
        <v>197</v>
      </c>
      <c r="EY9" s="426"/>
      <c r="EZ9" s="426"/>
      <c r="FA9" s="427"/>
      <c r="FB9" s="425" t="s">
        <v>349</v>
      </c>
      <c r="FC9" s="426"/>
      <c r="FD9" s="426"/>
      <c r="FE9" s="427"/>
      <c r="FF9" s="422" t="s">
        <v>42</v>
      </c>
      <c r="FG9" s="423"/>
      <c r="FH9" s="423"/>
      <c r="FI9" s="424"/>
      <c r="FJ9" s="422" t="s">
        <v>350</v>
      </c>
      <c r="FK9" s="423"/>
      <c r="FL9" s="423"/>
      <c r="FM9" s="424"/>
      <c r="FN9" s="422" t="s">
        <v>198</v>
      </c>
      <c r="FO9" s="423"/>
      <c r="FP9" s="423"/>
      <c r="FQ9" s="424"/>
      <c r="FR9" s="422" t="s">
        <v>199</v>
      </c>
      <c r="FS9" s="423"/>
      <c r="FT9" s="423"/>
      <c r="FU9" s="424"/>
      <c r="FV9" s="422" t="s">
        <v>200</v>
      </c>
      <c r="FW9" s="423"/>
      <c r="FX9" s="423"/>
      <c r="FY9" s="424"/>
      <c r="FZ9" s="422" t="s">
        <v>201</v>
      </c>
      <c r="GA9" s="423"/>
      <c r="GB9" s="423"/>
      <c r="GC9" s="424"/>
      <c r="GD9" s="422" t="s">
        <v>351</v>
      </c>
      <c r="GE9" s="423"/>
      <c r="GF9" s="423"/>
      <c r="GG9" s="424"/>
      <c r="GH9" s="422" t="s">
        <v>352</v>
      </c>
      <c r="GI9" s="423"/>
      <c r="GJ9" s="423"/>
      <c r="GK9" s="424"/>
      <c r="GL9" s="422" t="s">
        <v>202</v>
      </c>
      <c r="GM9" s="423"/>
      <c r="GN9" s="423"/>
      <c r="GO9" s="424"/>
      <c r="GP9" s="422" t="s">
        <v>203</v>
      </c>
      <c r="GQ9" s="423"/>
      <c r="GR9" s="423"/>
      <c r="GS9" s="424"/>
      <c r="GT9" s="422" t="s">
        <v>204</v>
      </c>
      <c r="GU9" s="423"/>
      <c r="GV9" s="423"/>
      <c r="GW9" s="424"/>
      <c r="GX9" s="422" t="s">
        <v>209</v>
      </c>
      <c r="GY9" s="423"/>
      <c r="GZ9" s="423"/>
      <c r="HA9" s="424"/>
      <c r="HB9" s="422" t="s">
        <v>210</v>
      </c>
      <c r="HC9" s="423"/>
      <c r="HD9" s="423"/>
      <c r="HE9" s="424"/>
      <c r="HF9" s="422" t="s">
        <v>211</v>
      </c>
      <c r="HG9" s="423"/>
      <c r="HH9" s="423"/>
      <c r="HI9" s="424"/>
      <c r="HJ9" s="422" t="s">
        <v>212</v>
      </c>
      <c r="HK9" s="423"/>
      <c r="HL9" s="423"/>
      <c r="HM9" s="424"/>
      <c r="HN9" s="422" t="s">
        <v>39</v>
      </c>
      <c r="HO9" s="423"/>
      <c r="HP9" s="423"/>
      <c r="HQ9" s="424"/>
      <c r="HR9" s="422" t="s">
        <v>213</v>
      </c>
      <c r="HS9" s="423"/>
      <c r="HT9" s="423"/>
      <c r="HU9" s="424"/>
      <c r="HV9" s="422" t="s">
        <v>353</v>
      </c>
      <c r="HW9" s="423"/>
      <c r="HX9" s="423"/>
      <c r="HY9" s="424"/>
      <c r="HZ9" s="422" t="s">
        <v>354</v>
      </c>
      <c r="IA9" s="423"/>
      <c r="IB9" s="423"/>
      <c r="IC9" s="424"/>
      <c r="ID9" s="422" t="s">
        <v>355</v>
      </c>
      <c r="IE9" s="423"/>
      <c r="IF9" s="423"/>
      <c r="IG9" s="424"/>
      <c r="IH9" s="422" t="s">
        <v>47</v>
      </c>
      <c r="II9" s="423"/>
      <c r="IJ9" s="423"/>
      <c r="IK9" s="424"/>
      <c r="IL9" s="422" t="s">
        <v>44</v>
      </c>
      <c r="IM9" s="423"/>
      <c r="IN9" s="423"/>
      <c r="IO9" s="424"/>
      <c r="IP9" s="422" t="s">
        <v>114</v>
      </c>
      <c r="IQ9" s="423"/>
      <c r="IR9" s="423"/>
      <c r="IS9" s="424"/>
      <c r="IT9" s="422" t="s">
        <v>356</v>
      </c>
      <c r="IU9" s="423"/>
      <c r="IV9" s="423"/>
      <c r="IW9" s="424"/>
      <c r="IX9" s="422" t="s">
        <v>46</v>
      </c>
      <c r="IY9" s="423"/>
      <c r="IZ9" s="423"/>
      <c r="JA9" s="424"/>
      <c r="JC9" s="448" t="s">
        <v>110</v>
      </c>
      <c r="JD9" s="449"/>
      <c r="JE9" s="449"/>
      <c r="JF9" s="450"/>
      <c r="JG9" s="448" t="s">
        <v>194</v>
      </c>
      <c r="JH9" s="449"/>
      <c r="JI9" s="449"/>
      <c r="JJ9" s="450"/>
      <c r="JK9" s="448" t="s">
        <v>195</v>
      </c>
      <c r="JL9" s="449"/>
      <c r="JM9" s="449"/>
      <c r="JN9" s="450"/>
      <c r="JO9" s="448" t="s">
        <v>196</v>
      </c>
      <c r="JP9" s="449"/>
      <c r="JQ9" s="449"/>
      <c r="JR9" s="450"/>
      <c r="JS9" s="448" t="s">
        <v>112</v>
      </c>
      <c r="JT9" s="449"/>
      <c r="JU9" s="449"/>
      <c r="JV9" s="450"/>
      <c r="JW9" s="451" t="s">
        <v>113</v>
      </c>
      <c r="JX9" s="452"/>
      <c r="JY9" s="452"/>
      <c r="JZ9" s="453"/>
      <c r="KA9" s="448" t="s">
        <v>49</v>
      </c>
      <c r="KB9" s="449"/>
      <c r="KC9" s="449"/>
      <c r="KD9" s="450"/>
      <c r="KE9" s="448" t="s">
        <v>205</v>
      </c>
      <c r="KF9" s="449"/>
      <c r="KG9" s="449"/>
      <c r="KH9" s="450"/>
      <c r="KI9" s="448" t="s">
        <v>206</v>
      </c>
      <c r="KJ9" s="449"/>
      <c r="KK9" s="449"/>
      <c r="KL9" s="450"/>
      <c r="KM9" s="448" t="s">
        <v>207</v>
      </c>
      <c r="KN9" s="449"/>
      <c r="KO9" s="449"/>
      <c r="KP9" s="450"/>
      <c r="KQ9" s="448" t="s">
        <v>208</v>
      </c>
      <c r="KR9" s="449"/>
      <c r="KS9" s="449"/>
      <c r="KT9" s="450"/>
      <c r="KU9" s="448" t="s">
        <v>214</v>
      </c>
      <c r="KV9" s="449"/>
      <c r="KW9" s="449"/>
      <c r="KX9" s="450"/>
      <c r="KY9" s="448" t="s">
        <v>45</v>
      </c>
      <c r="KZ9" s="449"/>
      <c r="LA9" s="449"/>
      <c r="LB9" s="450"/>
    </row>
    <row r="10" spans="1:315" s="25" customFormat="1" ht="132" customHeight="1" thickBot="1" x14ac:dyDescent="0.25">
      <c r="A10" s="431"/>
      <c r="B10" s="186" t="s">
        <v>396</v>
      </c>
      <c r="C10" s="186" t="s">
        <v>397</v>
      </c>
      <c r="D10" s="282" t="s">
        <v>10</v>
      </c>
      <c r="E10" s="283" t="s">
        <v>131</v>
      </c>
      <c r="F10" s="284" t="s">
        <v>132</v>
      </c>
      <c r="G10" s="283" t="s">
        <v>131</v>
      </c>
      <c r="H10" s="284" t="s">
        <v>132</v>
      </c>
      <c r="I10" s="282" t="s">
        <v>11</v>
      </c>
      <c r="J10" s="281" t="s">
        <v>8</v>
      </c>
      <c r="K10" s="281" t="s">
        <v>9</v>
      </c>
      <c r="L10" s="281" t="s">
        <v>10</v>
      </c>
      <c r="M10" s="281" t="s">
        <v>11</v>
      </c>
      <c r="N10" s="281" t="s">
        <v>8</v>
      </c>
      <c r="O10" s="281" t="s">
        <v>9</v>
      </c>
      <c r="P10" s="281" t="s">
        <v>10</v>
      </c>
      <c r="Q10" s="281" t="s">
        <v>11</v>
      </c>
      <c r="R10" s="281" t="s">
        <v>8</v>
      </c>
      <c r="S10" s="281" t="s">
        <v>9</v>
      </c>
      <c r="T10" s="281" t="s">
        <v>10</v>
      </c>
      <c r="U10" s="281" t="s">
        <v>11</v>
      </c>
      <c r="V10" s="281" t="s">
        <v>8</v>
      </c>
      <c r="W10" s="281" t="s">
        <v>9</v>
      </c>
      <c r="X10" s="281" t="s">
        <v>10</v>
      </c>
      <c r="Y10" s="281" t="s">
        <v>11</v>
      </c>
      <c r="Z10" s="281" t="s">
        <v>8</v>
      </c>
      <c r="AA10" s="281" t="s">
        <v>9</v>
      </c>
      <c r="AB10" s="281" t="s">
        <v>10</v>
      </c>
      <c r="AC10" s="281" t="s">
        <v>11</v>
      </c>
      <c r="AD10" s="281" t="s">
        <v>8</v>
      </c>
      <c r="AE10" s="281" t="s">
        <v>9</v>
      </c>
      <c r="AF10" s="281" t="s">
        <v>10</v>
      </c>
      <c r="AG10" s="281" t="s">
        <v>11</v>
      </c>
      <c r="AH10" s="281" t="s">
        <v>8</v>
      </c>
      <c r="AI10" s="281" t="s">
        <v>9</v>
      </c>
      <c r="AJ10" s="281" t="s">
        <v>10</v>
      </c>
      <c r="AK10" s="281" t="s">
        <v>11</v>
      </c>
      <c r="AL10" s="281" t="s">
        <v>8</v>
      </c>
      <c r="AM10" s="281" t="s">
        <v>9</v>
      </c>
      <c r="AN10" s="281" t="s">
        <v>10</v>
      </c>
      <c r="AO10" s="281" t="s">
        <v>11</v>
      </c>
      <c r="AP10" s="281" t="s">
        <v>8</v>
      </c>
      <c r="AQ10" s="281" t="s">
        <v>9</v>
      </c>
      <c r="AR10" s="281" t="s">
        <v>10</v>
      </c>
      <c r="AS10" s="281" t="s">
        <v>11</v>
      </c>
      <c r="AT10" s="281" t="s">
        <v>8</v>
      </c>
      <c r="AU10" s="281" t="s">
        <v>9</v>
      </c>
      <c r="AV10" s="281" t="s">
        <v>10</v>
      </c>
      <c r="AW10" s="281" t="s">
        <v>11</v>
      </c>
      <c r="AX10" s="281" t="s">
        <v>8</v>
      </c>
      <c r="AY10" s="281" t="s">
        <v>9</v>
      </c>
      <c r="AZ10" s="281" t="s">
        <v>10</v>
      </c>
      <c r="BA10" s="281" t="s">
        <v>11</v>
      </c>
      <c r="BB10" s="281" t="s">
        <v>8</v>
      </c>
      <c r="BC10" s="281" t="s">
        <v>9</v>
      </c>
      <c r="BD10" s="281" t="s">
        <v>10</v>
      </c>
      <c r="BE10" s="281" t="s">
        <v>11</v>
      </c>
      <c r="BF10" s="281" t="s">
        <v>8</v>
      </c>
      <c r="BG10" s="281" t="s">
        <v>9</v>
      </c>
      <c r="BH10" s="281" t="s">
        <v>10</v>
      </c>
      <c r="BI10" s="281" t="s">
        <v>11</v>
      </c>
      <c r="BJ10" s="281" t="s">
        <v>8</v>
      </c>
      <c r="BK10" s="281" t="s">
        <v>9</v>
      </c>
      <c r="BL10" s="281" t="s">
        <v>10</v>
      </c>
      <c r="BM10" s="281" t="s">
        <v>11</v>
      </c>
      <c r="BN10" s="281" t="s">
        <v>8</v>
      </c>
      <c r="BO10" s="281" t="s">
        <v>9</v>
      </c>
      <c r="BP10" s="281" t="s">
        <v>10</v>
      </c>
      <c r="BQ10" s="281" t="s">
        <v>11</v>
      </c>
      <c r="BR10" s="281" t="s">
        <v>8</v>
      </c>
      <c r="BS10" s="281" t="s">
        <v>9</v>
      </c>
      <c r="BT10" s="281" t="s">
        <v>10</v>
      </c>
      <c r="BU10" s="281" t="s">
        <v>11</v>
      </c>
      <c r="BV10" s="281" t="s">
        <v>8</v>
      </c>
      <c r="BW10" s="281" t="s">
        <v>9</v>
      </c>
      <c r="BX10" s="281" t="s">
        <v>10</v>
      </c>
      <c r="BY10" s="281" t="s">
        <v>11</v>
      </c>
      <c r="BZ10" s="281" t="s">
        <v>8</v>
      </c>
      <c r="CA10" s="281" t="s">
        <v>9</v>
      </c>
      <c r="CB10" s="281" t="s">
        <v>10</v>
      </c>
      <c r="CC10" s="281" t="s">
        <v>11</v>
      </c>
      <c r="CD10" s="281" t="s">
        <v>8</v>
      </c>
      <c r="CE10" s="281" t="s">
        <v>9</v>
      </c>
      <c r="CF10" s="281" t="s">
        <v>10</v>
      </c>
      <c r="CG10" s="281" t="s">
        <v>11</v>
      </c>
      <c r="CH10" s="281" t="s">
        <v>8</v>
      </c>
      <c r="CI10" s="281" t="s">
        <v>9</v>
      </c>
      <c r="CJ10" s="281" t="s">
        <v>10</v>
      </c>
      <c r="CK10" s="281" t="s">
        <v>11</v>
      </c>
      <c r="CL10" s="281" t="s">
        <v>8</v>
      </c>
      <c r="CM10" s="281" t="s">
        <v>9</v>
      </c>
      <c r="CN10" s="281" t="s">
        <v>10</v>
      </c>
      <c r="CO10" s="281" t="s">
        <v>11</v>
      </c>
      <c r="CP10" s="281" t="s">
        <v>8</v>
      </c>
      <c r="CQ10" s="281" t="s">
        <v>9</v>
      </c>
      <c r="CR10" s="281" t="s">
        <v>10</v>
      </c>
      <c r="CS10" s="281" t="s">
        <v>11</v>
      </c>
      <c r="CT10" s="281" t="s">
        <v>8</v>
      </c>
      <c r="CU10" s="281" t="s">
        <v>9</v>
      </c>
      <c r="CV10" s="281" t="s">
        <v>10</v>
      </c>
      <c r="CW10" s="281" t="s">
        <v>11</v>
      </c>
      <c r="CX10" s="281" t="s">
        <v>8</v>
      </c>
      <c r="CY10" s="281" t="s">
        <v>9</v>
      </c>
      <c r="CZ10" s="281" t="s">
        <v>10</v>
      </c>
      <c r="DA10" s="281" t="s">
        <v>11</v>
      </c>
      <c r="DB10" s="281" t="s">
        <v>8</v>
      </c>
      <c r="DC10" s="281" t="s">
        <v>9</v>
      </c>
      <c r="DD10" s="281" t="s">
        <v>10</v>
      </c>
      <c r="DE10" s="281" t="s">
        <v>11</v>
      </c>
      <c r="DF10" s="281" t="s">
        <v>8</v>
      </c>
      <c r="DG10" s="281" t="s">
        <v>9</v>
      </c>
      <c r="DH10" s="281" t="s">
        <v>10</v>
      </c>
      <c r="DI10" s="281" t="s">
        <v>11</v>
      </c>
      <c r="DJ10" s="281" t="s">
        <v>8</v>
      </c>
      <c r="DK10" s="281" t="s">
        <v>9</v>
      </c>
      <c r="DL10" s="281" t="s">
        <v>10</v>
      </c>
      <c r="DM10" s="281" t="s">
        <v>11</v>
      </c>
      <c r="DN10" s="281" t="s">
        <v>8</v>
      </c>
      <c r="DO10" s="281" t="s">
        <v>9</v>
      </c>
      <c r="DP10" s="281" t="s">
        <v>10</v>
      </c>
      <c r="DQ10" s="281" t="s">
        <v>11</v>
      </c>
      <c r="DR10" s="281" t="s">
        <v>8</v>
      </c>
      <c r="DS10" s="281" t="s">
        <v>9</v>
      </c>
      <c r="DT10" s="281" t="s">
        <v>10</v>
      </c>
      <c r="DU10" s="281" t="s">
        <v>11</v>
      </c>
      <c r="DV10" s="281" t="s">
        <v>8</v>
      </c>
      <c r="DW10" s="281" t="s">
        <v>9</v>
      </c>
      <c r="DX10" s="281" t="s">
        <v>10</v>
      </c>
      <c r="DY10" s="281" t="s">
        <v>11</v>
      </c>
      <c r="DZ10" s="281" t="s">
        <v>8</v>
      </c>
      <c r="EA10" s="281" t="s">
        <v>9</v>
      </c>
      <c r="EB10" s="281" t="s">
        <v>10</v>
      </c>
      <c r="EC10" s="281" t="s">
        <v>11</v>
      </c>
      <c r="ED10" s="281" t="s">
        <v>8</v>
      </c>
      <c r="EE10" s="281" t="s">
        <v>9</v>
      </c>
      <c r="EF10" s="281" t="s">
        <v>10</v>
      </c>
      <c r="EG10" s="281" t="s">
        <v>11</v>
      </c>
      <c r="EH10" s="281" t="s">
        <v>8</v>
      </c>
      <c r="EI10" s="281" t="s">
        <v>9</v>
      </c>
      <c r="EJ10" s="281" t="s">
        <v>10</v>
      </c>
      <c r="EK10" s="281" t="s">
        <v>11</v>
      </c>
      <c r="EL10" s="281" t="s">
        <v>8</v>
      </c>
      <c r="EM10" s="281" t="s">
        <v>9</v>
      </c>
      <c r="EN10" s="281" t="s">
        <v>10</v>
      </c>
      <c r="EO10" s="281" t="s">
        <v>11</v>
      </c>
      <c r="EP10" s="281" t="s">
        <v>8</v>
      </c>
      <c r="EQ10" s="281" t="s">
        <v>9</v>
      </c>
      <c r="ER10" s="281" t="s">
        <v>10</v>
      </c>
      <c r="ES10" s="281" t="s">
        <v>11</v>
      </c>
      <c r="ET10" s="281" t="s">
        <v>8</v>
      </c>
      <c r="EU10" s="281" t="s">
        <v>9</v>
      </c>
      <c r="EV10" s="281" t="s">
        <v>10</v>
      </c>
      <c r="EW10" s="281" t="s">
        <v>11</v>
      </c>
      <c r="EX10" s="281" t="s">
        <v>8</v>
      </c>
      <c r="EY10" s="281" t="s">
        <v>9</v>
      </c>
      <c r="EZ10" s="281" t="s">
        <v>10</v>
      </c>
      <c r="FA10" s="281" t="s">
        <v>11</v>
      </c>
      <c r="FB10" s="281" t="s">
        <v>8</v>
      </c>
      <c r="FC10" s="281" t="s">
        <v>9</v>
      </c>
      <c r="FD10" s="281" t="s">
        <v>10</v>
      </c>
      <c r="FE10" s="281" t="s">
        <v>11</v>
      </c>
      <c r="FF10" s="281" t="s">
        <v>8</v>
      </c>
      <c r="FG10" s="281" t="s">
        <v>9</v>
      </c>
      <c r="FH10" s="281" t="s">
        <v>10</v>
      </c>
      <c r="FI10" s="281" t="s">
        <v>11</v>
      </c>
      <c r="FJ10" s="281" t="s">
        <v>8</v>
      </c>
      <c r="FK10" s="281" t="s">
        <v>9</v>
      </c>
      <c r="FL10" s="281" t="s">
        <v>10</v>
      </c>
      <c r="FM10" s="281" t="s">
        <v>11</v>
      </c>
      <c r="FN10" s="281" t="s">
        <v>8</v>
      </c>
      <c r="FO10" s="281" t="s">
        <v>9</v>
      </c>
      <c r="FP10" s="281" t="s">
        <v>10</v>
      </c>
      <c r="FQ10" s="281" t="s">
        <v>11</v>
      </c>
      <c r="FR10" s="281" t="s">
        <v>8</v>
      </c>
      <c r="FS10" s="281" t="s">
        <v>9</v>
      </c>
      <c r="FT10" s="281" t="s">
        <v>10</v>
      </c>
      <c r="FU10" s="281" t="s">
        <v>11</v>
      </c>
      <c r="FV10" s="281" t="s">
        <v>8</v>
      </c>
      <c r="FW10" s="281" t="s">
        <v>9</v>
      </c>
      <c r="FX10" s="281" t="s">
        <v>10</v>
      </c>
      <c r="FY10" s="281" t="s">
        <v>11</v>
      </c>
      <c r="FZ10" s="281" t="s">
        <v>8</v>
      </c>
      <c r="GA10" s="281" t="s">
        <v>9</v>
      </c>
      <c r="GB10" s="281" t="s">
        <v>10</v>
      </c>
      <c r="GC10" s="281" t="s">
        <v>11</v>
      </c>
      <c r="GD10" s="281" t="s">
        <v>8</v>
      </c>
      <c r="GE10" s="281" t="s">
        <v>9</v>
      </c>
      <c r="GF10" s="281" t="s">
        <v>10</v>
      </c>
      <c r="GG10" s="281" t="s">
        <v>11</v>
      </c>
      <c r="GH10" s="281" t="s">
        <v>8</v>
      </c>
      <c r="GI10" s="281" t="s">
        <v>9</v>
      </c>
      <c r="GJ10" s="281" t="s">
        <v>10</v>
      </c>
      <c r="GK10" s="281" t="s">
        <v>11</v>
      </c>
      <c r="GL10" s="281" t="s">
        <v>8</v>
      </c>
      <c r="GM10" s="281" t="s">
        <v>9</v>
      </c>
      <c r="GN10" s="281" t="s">
        <v>10</v>
      </c>
      <c r="GO10" s="281" t="s">
        <v>11</v>
      </c>
      <c r="GP10" s="281" t="s">
        <v>8</v>
      </c>
      <c r="GQ10" s="281" t="s">
        <v>9</v>
      </c>
      <c r="GR10" s="281" t="s">
        <v>10</v>
      </c>
      <c r="GS10" s="281" t="s">
        <v>11</v>
      </c>
      <c r="GT10" s="281" t="s">
        <v>8</v>
      </c>
      <c r="GU10" s="281" t="s">
        <v>9</v>
      </c>
      <c r="GV10" s="281" t="s">
        <v>10</v>
      </c>
      <c r="GW10" s="281" t="s">
        <v>11</v>
      </c>
      <c r="GX10" s="281" t="s">
        <v>8</v>
      </c>
      <c r="GY10" s="281" t="s">
        <v>9</v>
      </c>
      <c r="GZ10" s="281" t="s">
        <v>10</v>
      </c>
      <c r="HA10" s="281" t="s">
        <v>11</v>
      </c>
      <c r="HB10" s="281" t="s">
        <v>8</v>
      </c>
      <c r="HC10" s="281" t="s">
        <v>9</v>
      </c>
      <c r="HD10" s="281" t="s">
        <v>10</v>
      </c>
      <c r="HE10" s="281" t="s">
        <v>11</v>
      </c>
      <c r="HF10" s="281" t="s">
        <v>8</v>
      </c>
      <c r="HG10" s="281" t="s">
        <v>9</v>
      </c>
      <c r="HH10" s="281" t="s">
        <v>10</v>
      </c>
      <c r="HI10" s="281" t="s">
        <v>11</v>
      </c>
      <c r="HJ10" s="281" t="s">
        <v>8</v>
      </c>
      <c r="HK10" s="281" t="s">
        <v>9</v>
      </c>
      <c r="HL10" s="281" t="s">
        <v>10</v>
      </c>
      <c r="HM10" s="281" t="s">
        <v>11</v>
      </c>
      <c r="HN10" s="281" t="s">
        <v>8</v>
      </c>
      <c r="HO10" s="281" t="s">
        <v>9</v>
      </c>
      <c r="HP10" s="281" t="s">
        <v>10</v>
      </c>
      <c r="HQ10" s="281" t="s">
        <v>11</v>
      </c>
      <c r="HR10" s="281" t="s">
        <v>8</v>
      </c>
      <c r="HS10" s="281" t="s">
        <v>9</v>
      </c>
      <c r="HT10" s="281" t="s">
        <v>10</v>
      </c>
      <c r="HU10" s="281" t="s">
        <v>11</v>
      </c>
      <c r="HV10" s="281" t="s">
        <v>8</v>
      </c>
      <c r="HW10" s="281" t="s">
        <v>9</v>
      </c>
      <c r="HX10" s="281" t="s">
        <v>10</v>
      </c>
      <c r="HY10" s="281" t="s">
        <v>11</v>
      </c>
      <c r="HZ10" s="281" t="s">
        <v>8</v>
      </c>
      <c r="IA10" s="281" t="s">
        <v>9</v>
      </c>
      <c r="IB10" s="281" t="s">
        <v>10</v>
      </c>
      <c r="IC10" s="281" t="s">
        <v>11</v>
      </c>
      <c r="ID10" s="281" t="s">
        <v>8</v>
      </c>
      <c r="IE10" s="281" t="s">
        <v>9</v>
      </c>
      <c r="IF10" s="281" t="s">
        <v>10</v>
      </c>
      <c r="IG10" s="281" t="s">
        <v>11</v>
      </c>
      <c r="IH10" s="281" t="s">
        <v>8</v>
      </c>
      <c r="II10" s="281" t="s">
        <v>9</v>
      </c>
      <c r="IJ10" s="281" t="s">
        <v>10</v>
      </c>
      <c r="IK10" s="281" t="s">
        <v>11</v>
      </c>
      <c r="IL10" s="281" t="s">
        <v>8</v>
      </c>
      <c r="IM10" s="281" t="s">
        <v>9</v>
      </c>
      <c r="IN10" s="281" t="s">
        <v>10</v>
      </c>
      <c r="IO10" s="281" t="s">
        <v>11</v>
      </c>
      <c r="IP10" s="281" t="s">
        <v>8</v>
      </c>
      <c r="IQ10" s="281" t="s">
        <v>9</v>
      </c>
      <c r="IR10" s="281" t="s">
        <v>10</v>
      </c>
      <c r="IS10" s="281" t="s">
        <v>11</v>
      </c>
      <c r="IT10" s="281" t="s">
        <v>8</v>
      </c>
      <c r="IU10" s="281" t="s">
        <v>9</v>
      </c>
      <c r="IV10" s="281" t="s">
        <v>10</v>
      </c>
      <c r="IW10" s="281" t="s">
        <v>11</v>
      </c>
      <c r="IX10" s="281" t="s">
        <v>8</v>
      </c>
      <c r="IY10" s="281" t="s">
        <v>9</v>
      </c>
      <c r="IZ10" s="281" t="s">
        <v>10</v>
      </c>
      <c r="JA10" s="281" t="s">
        <v>11</v>
      </c>
      <c r="JC10" s="281" t="s">
        <v>8</v>
      </c>
      <c r="JD10" s="281" t="s">
        <v>9</v>
      </c>
      <c r="JE10" s="281" t="s">
        <v>10</v>
      </c>
      <c r="JF10" s="281" t="s">
        <v>11</v>
      </c>
      <c r="JG10" s="281" t="s">
        <v>8</v>
      </c>
      <c r="JH10" s="281" t="s">
        <v>9</v>
      </c>
      <c r="JI10" s="281" t="s">
        <v>10</v>
      </c>
      <c r="JJ10" s="281" t="s">
        <v>11</v>
      </c>
      <c r="JK10" s="281" t="s">
        <v>8</v>
      </c>
      <c r="JL10" s="281" t="s">
        <v>9</v>
      </c>
      <c r="JM10" s="281" t="s">
        <v>10</v>
      </c>
      <c r="JN10" s="281" t="s">
        <v>11</v>
      </c>
      <c r="JO10" s="281" t="s">
        <v>8</v>
      </c>
      <c r="JP10" s="281" t="s">
        <v>9</v>
      </c>
      <c r="JQ10" s="281" t="s">
        <v>10</v>
      </c>
      <c r="JR10" s="281" t="s">
        <v>11</v>
      </c>
      <c r="JS10" s="281" t="s">
        <v>8</v>
      </c>
      <c r="JT10" s="281" t="s">
        <v>9</v>
      </c>
      <c r="JU10" s="281" t="s">
        <v>10</v>
      </c>
      <c r="JV10" s="281" t="s">
        <v>11</v>
      </c>
      <c r="JW10" s="281" t="s">
        <v>8</v>
      </c>
      <c r="JX10" s="281" t="s">
        <v>9</v>
      </c>
      <c r="JY10" s="281" t="s">
        <v>10</v>
      </c>
      <c r="JZ10" s="281" t="s">
        <v>11</v>
      </c>
      <c r="KA10" s="281" t="s">
        <v>8</v>
      </c>
      <c r="KB10" s="281" t="s">
        <v>9</v>
      </c>
      <c r="KC10" s="281" t="s">
        <v>10</v>
      </c>
      <c r="KD10" s="281" t="s">
        <v>11</v>
      </c>
      <c r="KE10" s="281" t="s">
        <v>8</v>
      </c>
      <c r="KF10" s="281" t="s">
        <v>9</v>
      </c>
      <c r="KG10" s="281" t="s">
        <v>10</v>
      </c>
      <c r="KH10" s="281" t="s">
        <v>11</v>
      </c>
      <c r="KI10" s="281" t="s">
        <v>8</v>
      </c>
      <c r="KJ10" s="281" t="s">
        <v>9</v>
      </c>
      <c r="KK10" s="281" t="s">
        <v>10</v>
      </c>
      <c r="KL10" s="281" t="s">
        <v>11</v>
      </c>
      <c r="KM10" s="281" t="s">
        <v>8</v>
      </c>
      <c r="KN10" s="281" t="s">
        <v>9</v>
      </c>
      <c r="KO10" s="281" t="s">
        <v>10</v>
      </c>
      <c r="KP10" s="281" t="s">
        <v>11</v>
      </c>
      <c r="KQ10" s="281" t="s">
        <v>8</v>
      </c>
      <c r="KR10" s="281" t="s">
        <v>9</v>
      </c>
      <c r="KS10" s="281" t="s">
        <v>10</v>
      </c>
      <c r="KT10" s="281" t="s">
        <v>11</v>
      </c>
      <c r="KU10" s="281" t="s">
        <v>8</v>
      </c>
      <c r="KV10" s="281" t="s">
        <v>9</v>
      </c>
      <c r="KW10" s="281" t="s">
        <v>10</v>
      </c>
      <c r="KX10" s="281" t="s">
        <v>11</v>
      </c>
      <c r="KY10" s="281" t="s">
        <v>8</v>
      </c>
      <c r="KZ10" s="281" t="s">
        <v>9</v>
      </c>
      <c r="LA10" s="281" t="s">
        <v>10</v>
      </c>
      <c r="LB10" s="281" t="s">
        <v>11</v>
      </c>
    </row>
    <row r="11" spans="1:315" ht="21" hidden="1" customHeight="1" thickBot="1" x14ac:dyDescent="0.25">
      <c r="A11" s="285"/>
      <c r="B11" s="286"/>
      <c r="C11" s="416"/>
      <c r="D11" s="417"/>
      <c r="E11" s="417"/>
      <c r="F11" s="417"/>
      <c r="G11" s="417"/>
      <c r="H11" s="417"/>
      <c r="I11" s="418"/>
      <c r="J11" s="287"/>
      <c r="K11" s="413" t="s">
        <v>51</v>
      </c>
      <c r="L11" s="414"/>
      <c r="M11" s="415"/>
      <c r="N11" s="287"/>
      <c r="O11" s="413" t="s">
        <v>51</v>
      </c>
      <c r="P11" s="414"/>
      <c r="Q11" s="415"/>
      <c r="R11" s="287"/>
      <c r="S11" s="413" t="s">
        <v>50</v>
      </c>
      <c r="T11" s="414"/>
      <c r="U11" s="415"/>
      <c r="V11" s="287"/>
      <c r="W11" s="413" t="s">
        <v>50</v>
      </c>
      <c r="X11" s="414"/>
      <c r="Y11" s="415"/>
      <c r="Z11" s="287"/>
      <c r="AA11" s="413" t="s">
        <v>50</v>
      </c>
      <c r="AB11" s="414"/>
      <c r="AC11" s="415"/>
      <c r="AD11" s="287"/>
      <c r="AE11" s="413" t="s">
        <v>50</v>
      </c>
      <c r="AF11" s="414"/>
      <c r="AG11" s="415"/>
      <c r="AH11" s="287"/>
      <c r="AI11" s="413" t="s">
        <v>50</v>
      </c>
      <c r="AJ11" s="414"/>
      <c r="AK11" s="415"/>
      <c r="AL11" s="287"/>
      <c r="AM11" s="413" t="s">
        <v>50</v>
      </c>
      <c r="AN11" s="414"/>
      <c r="AO11" s="415"/>
      <c r="AP11" s="287"/>
      <c r="AQ11" s="413" t="s">
        <v>50</v>
      </c>
      <c r="AR11" s="414"/>
      <c r="AS11" s="415"/>
      <c r="AT11" s="287"/>
      <c r="AU11" s="413" t="s">
        <v>51</v>
      </c>
      <c r="AV11" s="414"/>
      <c r="AW11" s="415"/>
      <c r="AX11" s="287"/>
      <c r="AY11" s="413" t="s">
        <v>51</v>
      </c>
      <c r="AZ11" s="414"/>
      <c r="BA11" s="415"/>
      <c r="BB11" s="287"/>
      <c r="BC11" s="413" t="s">
        <v>51</v>
      </c>
      <c r="BD11" s="414"/>
      <c r="BE11" s="415"/>
      <c r="BF11" s="287"/>
      <c r="BG11" s="413" t="s">
        <v>51</v>
      </c>
      <c r="BH11" s="414"/>
      <c r="BI11" s="415"/>
      <c r="BJ11" s="287"/>
      <c r="BK11" s="413" t="s">
        <v>51</v>
      </c>
      <c r="BL11" s="414"/>
      <c r="BM11" s="415"/>
      <c r="BN11" s="287"/>
      <c r="BO11" s="413" t="s">
        <v>51</v>
      </c>
      <c r="BP11" s="414"/>
      <c r="BQ11" s="415"/>
      <c r="BR11" s="287"/>
      <c r="BS11" s="413" t="s">
        <v>51</v>
      </c>
      <c r="BT11" s="414"/>
      <c r="BU11" s="415"/>
      <c r="BV11" s="287"/>
      <c r="BW11" s="413" t="s">
        <v>51</v>
      </c>
      <c r="BX11" s="414"/>
      <c r="BY11" s="415"/>
      <c r="BZ11" s="287"/>
      <c r="CA11" s="413" t="s">
        <v>51</v>
      </c>
      <c r="CB11" s="414"/>
      <c r="CC11" s="415"/>
      <c r="CD11" s="287"/>
      <c r="CE11" s="413" t="s">
        <v>51</v>
      </c>
      <c r="CF11" s="414"/>
      <c r="CG11" s="415"/>
      <c r="CH11" s="287"/>
      <c r="CI11" s="413" t="s">
        <v>52</v>
      </c>
      <c r="CJ11" s="414"/>
      <c r="CK11" s="415"/>
      <c r="CL11" s="287"/>
      <c r="CM11" s="413" t="s">
        <v>52</v>
      </c>
      <c r="CN11" s="414"/>
      <c r="CO11" s="415"/>
      <c r="CP11" s="287"/>
      <c r="CQ11" s="413" t="s">
        <v>52</v>
      </c>
      <c r="CR11" s="414"/>
      <c r="CS11" s="415"/>
      <c r="CT11" s="287"/>
      <c r="CU11" s="413" t="s">
        <v>52</v>
      </c>
      <c r="CV11" s="414"/>
      <c r="CW11" s="415"/>
      <c r="CX11" s="287"/>
      <c r="CY11" s="288"/>
      <c r="CZ11" s="288"/>
      <c r="DA11" s="288"/>
      <c r="DB11" s="287"/>
      <c r="DC11" s="413" t="s">
        <v>52</v>
      </c>
      <c r="DD11" s="414"/>
      <c r="DE11" s="415"/>
      <c r="DF11" s="287"/>
      <c r="DG11" s="413" t="s">
        <v>52</v>
      </c>
      <c r="DH11" s="414"/>
      <c r="DI11" s="415"/>
      <c r="DJ11" s="287"/>
      <c r="DK11" s="413" t="s">
        <v>52</v>
      </c>
      <c r="DL11" s="414"/>
      <c r="DM11" s="415"/>
      <c r="DN11" s="287"/>
      <c r="DO11" s="413" t="s">
        <v>52</v>
      </c>
      <c r="DP11" s="414"/>
      <c r="DQ11" s="415"/>
      <c r="DR11" s="287"/>
      <c r="DS11" s="413" t="s">
        <v>55</v>
      </c>
      <c r="DT11" s="414"/>
      <c r="DU11" s="415"/>
      <c r="DV11" s="287"/>
      <c r="DW11" s="413" t="s">
        <v>55</v>
      </c>
      <c r="DX11" s="414"/>
      <c r="DY11" s="415"/>
      <c r="DZ11" s="287"/>
      <c r="EA11" s="413" t="s">
        <v>55</v>
      </c>
      <c r="EB11" s="414"/>
      <c r="EC11" s="415"/>
      <c r="ED11" s="287"/>
      <c r="EE11" s="413" t="s">
        <v>55</v>
      </c>
      <c r="EF11" s="414"/>
      <c r="EG11" s="415"/>
      <c r="EH11" s="287"/>
      <c r="EI11" s="413" t="s">
        <v>55</v>
      </c>
      <c r="EJ11" s="414"/>
      <c r="EK11" s="415"/>
      <c r="EL11" s="287"/>
      <c r="EM11" s="413" t="s">
        <v>55</v>
      </c>
      <c r="EN11" s="414"/>
      <c r="EO11" s="415"/>
      <c r="EP11" s="287"/>
      <c r="EQ11" s="413" t="s">
        <v>55</v>
      </c>
      <c r="ER11" s="414"/>
      <c r="ES11" s="415"/>
      <c r="ET11" s="287"/>
      <c r="EU11" s="413" t="s">
        <v>55</v>
      </c>
      <c r="EV11" s="414"/>
      <c r="EW11" s="415"/>
      <c r="EX11" s="287"/>
      <c r="EY11" s="413" t="s">
        <v>55</v>
      </c>
      <c r="EZ11" s="414"/>
      <c r="FA11" s="415"/>
      <c r="FB11" s="287"/>
      <c r="FC11" s="413" t="s">
        <v>55</v>
      </c>
      <c r="FD11" s="414"/>
      <c r="FE11" s="415"/>
      <c r="FF11" s="287"/>
      <c r="FG11" s="413" t="s">
        <v>55</v>
      </c>
      <c r="FH11" s="414"/>
      <c r="FI11" s="415"/>
      <c r="FJ11" s="287"/>
      <c r="FK11" s="413" t="s">
        <v>55</v>
      </c>
      <c r="FL11" s="414"/>
      <c r="FM11" s="415"/>
      <c r="FN11" s="287"/>
      <c r="FO11" s="413" t="s">
        <v>55</v>
      </c>
      <c r="FP11" s="414"/>
      <c r="FQ11" s="415"/>
      <c r="FR11" s="287"/>
      <c r="FS11" s="413" t="s">
        <v>55</v>
      </c>
      <c r="FT11" s="414"/>
      <c r="FU11" s="415"/>
      <c r="FV11" s="287"/>
      <c r="FW11" s="413" t="s">
        <v>55</v>
      </c>
      <c r="FX11" s="414"/>
      <c r="FY11" s="415"/>
      <c r="FZ11" s="287"/>
      <c r="GA11" s="288"/>
      <c r="GB11" s="288"/>
      <c r="GC11" s="288"/>
      <c r="GD11" s="287"/>
      <c r="GE11" s="288"/>
      <c r="GF11" s="288"/>
      <c r="GG11" s="288"/>
      <c r="GH11" s="287"/>
      <c r="GI11" s="413" t="s">
        <v>55</v>
      </c>
      <c r="GJ11" s="414"/>
      <c r="GK11" s="415"/>
      <c r="GL11" s="287"/>
      <c r="GM11" s="288"/>
      <c r="GN11" s="288"/>
      <c r="GO11" s="288"/>
      <c r="GP11" s="287"/>
      <c r="GQ11" s="288"/>
      <c r="GR11" s="288"/>
      <c r="GS11" s="288"/>
      <c r="GT11" s="287"/>
      <c r="GU11" s="288"/>
      <c r="GV11" s="288"/>
      <c r="GW11" s="288"/>
      <c r="GX11" s="287"/>
      <c r="GY11" s="447" t="s">
        <v>57</v>
      </c>
      <c r="GZ11" s="414"/>
      <c r="HA11" s="415"/>
      <c r="HB11" s="287"/>
      <c r="HC11" s="288"/>
      <c r="HD11" s="288"/>
      <c r="HE11" s="288"/>
      <c r="HF11" s="287"/>
      <c r="HG11" s="413" t="s">
        <v>59</v>
      </c>
      <c r="HH11" s="414"/>
      <c r="HI11" s="415"/>
      <c r="HJ11" s="287"/>
      <c r="HK11" s="413" t="s">
        <v>59</v>
      </c>
      <c r="HL11" s="414"/>
      <c r="HM11" s="415"/>
      <c r="HN11" s="287"/>
      <c r="HO11" s="413" t="s">
        <v>51</v>
      </c>
      <c r="HP11" s="414"/>
      <c r="HQ11" s="415"/>
      <c r="HR11" s="287"/>
      <c r="HS11" s="413" t="s">
        <v>58</v>
      </c>
      <c r="HT11" s="414"/>
      <c r="HU11" s="415"/>
      <c r="HV11" s="287"/>
      <c r="HW11" s="413" t="s">
        <v>58</v>
      </c>
      <c r="HX11" s="414"/>
      <c r="HY11" s="415"/>
      <c r="HZ11" s="287"/>
      <c r="IA11" s="413" t="s">
        <v>58</v>
      </c>
      <c r="IB11" s="414"/>
      <c r="IC11" s="415"/>
      <c r="ID11" s="287"/>
      <c r="IE11" s="413" t="s">
        <v>60</v>
      </c>
      <c r="IF11" s="414"/>
      <c r="IG11" s="415"/>
      <c r="IH11" s="287"/>
      <c r="II11" s="413" t="s">
        <v>60</v>
      </c>
      <c r="IJ11" s="414"/>
      <c r="IK11" s="415"/>
      <c r="IL11" s="287"/>
      <c r="IM11" s="413" t="s">
        <v>56</v>
      </c>
      <c r="IN11" s="414"/>
      <c r="IO11" s="415"/>
      <c r="IP11" s="287"/>
      <c r="IQ11" s="413" t="s">
        <v>56</v>
      </c>
      <c r="IR11" s="414"/>
      <c r="IS11" s="415"/>
      <c r="IT11" s="287"/>
      <c r="IU11" s="413" t="s">
        <v>56</v>
      </c>
      <c r="IV11" s="414"/>
      <c r="IW11" s="415"/>
      <c r="IX11" s="287"/>
      <c r="IY11" s="413" t="s">
        <v>56</v>
      </c>
      <c r="IZ11" s="414"/>
      <c r="JA11" s="415"/>
      <c r="JB11" s="25"/>
      <c r="JC11" s="287"/>
      <c r="JD11" s="413" t="s">
        <v>51</v>
      </c>
      <c r="JE11" s="414"/>
      <c r="JF11" s="415"/>
      <c r="JG11" s="287"/>
      <c r="JH11" s="413" t="s">
        <v>55</v>
      </c>
      <c r="JI11" s="414"/>
      <c r="JJ11" s="415"/>
      <c r="JK11" s="287"/>
      <c r="JL11" s="413" t="s">
        <v>55</v>
      </c>
      <c r="JM11" s="414"/>
      <c r="JN11" s="415"/>
      <c r="JO11" s="287"/>
      <c r="JP11" s="413" t="s">
        <v>55</v>
      </c>
      <c r="JQ11" s="414"/>
      <c r="JR11" s="415"/>
      <c r="JS11" s="287"/>
      <c r="JT11" s="413" t="s">
        <v>55</v>
      </c>
      <c r="JU11" s="414"/>
      <c r="JV11" s="415"/>
      <c r="JW11" s="287"/>
      <c r="JX11" s="413" t="s">
        <v>55</v>
      </c>
      <c r="JY11" s="414"/>
      <c r="JZ11" s="415"/>
      <c r="KA11" s="287"/>
      <c r="KB11" s="413" t="s">
        <v>55</v>
      </c>
      <c r="KC11" s="414"/>
      <c r="KD11" s="415"/>
      <c r="KE11" s="287"/>
      <c r="KF11" s="413" t="s">
        <v>53</v>
      </c>
      <c r="KG11" s="414"/>
      <c r="KH11" s="415"/>
      <c r="KI11" s="287"/>
      <c r="KJ11" s="413" t="s">
        <v>53</v>
      </c>
      <c r="KK11" s="414"/>
      <c r="KL11" s="415"/>
      <c r="KM11" s="287"/>
      <c r="KN11" s="413" t="s">
        <v>53</v>
      </c>
      <c r="KO11" s="414"/>
      <c r="KP11" s="415"/>
      <c r="KQ11" s="287"/>
      <c r="KR11" s="413" t="s">
        <v>54</v>
      </c>
      <c r="KS11" s="414"/>
      <c r="KT11" s="415"/>
      <c r="KU11" s="287"/>
      <c r="KV11" s="413" t="s">
        <v>60</v>
      </c>
      <c r="KW11" s="414"/>
      <c r="KX11" s="415"/>
      <c r="KY11" s="287"/>
      <c r="KZ11" s="413" t="s">
        <v>56</v>
      </c>
      <c r="LA11" s="414"/>
      <c r="LB11" s="415"/>
      <c r="LC11" s="25"/>
    </row>
    <row r="12" spans="1:315" s="9" customFormat="1" ht="25.35" customHeight="1" thickBot="1" x14ac:dyDescent="0.3">
      <c r="A12" s="8"/>
      <c r="B12" s="440"/>
      <c r="C12" s="441"/>
      <c r="D12" s="441"/>
      <c r="E12" s="442"/>
      <c r="F12" s="442"/>
      <c r="G12" s="442"/>
      <c r="H12" s="442"/>
      <c r="I12" s="443"/>
      <c r="J12" s="419" t="s">
        <v>357</v>
      </c>
      <c r="K12" s="420"/>
      <c r="L12" s="420"/>
      <c r="M12" s="421"/>
      <c r="N12" s="419" t="s">
        <v>358</v>
      </c>
      <c r="O12" s="420"/>
      <c r="P12" s="420"/>
      <c r="Q12" s="421"/>
      <c r="R12" s="419" t="s">
        <v>215</v>
      </c>
      <c r="S12" s="420"/>
      <c r="T12" s="420"/>
      <c r="U12" s="421"/>
      <c r="V12" s="419" t="s">
        <v>216</v>
      </c>
      <c r="W12" s="420"/>
      <c r="X12" s="420"/>
      <c r="Y12" s="421"/>
      <c r="Z12" s="419" t="s">
        <v>359</v>
      </c>
      <c r="AA12" s="420"/>
      <c r="AB12" s="420"/>
      <c r="AC12" s="421"/>
      <c r="AD12" s="419" t="s">
        <v>360</v>
      </c>
      <c r="AE12" s="420"/>
      <c r="AF12" s="420"/>
      <c r="AG12" s="421"/>
      <c r="AH12" s="419" t="s">
        <v>217</v>
      </c>
      <c r="AI12" s="420"/>
      <c r="AJ12" s="420"/>
      <c r="AK12" s="421"/>
      <c r="AL12" s="419" t="s">
        <v>218</v>
      </c>
      <c r="AM12" s="420"/>
      <c r="AN12" s="420"/>
      <c r="AO12" s="421"/>
      <c r="AP12" s="419" t="s">
        <v>219</v>
      </c>
      <c r="AQ12" s="420"/>
      <c r="AR12" s="420"/>
      <c r="AS12" s="421"/>
      <c r="AT12" s="419" t="s">
        <v>361</v>
      </c>
      <c r="AU12" s="420"/>
      <c r="AV12" s="420"/>
      <c r="AW12" s="421"/>
      <c r="AX12" s="419" t="s">
        <v>362</v>
      </c>
      <c r="AY12" s="420"/>
      <c r="AZ12" s="420"/>
      <c r="BA12" s="421"/>
      <c r="BB12" s="419" t="s">
        <v>363</v>
      </c>
      <c r="BC12" s="420"/>
      <c r="BD12" s="420"/>
      <c r="BE12" s="421"/>
      <c r="BF12" s="419" t="s">
        <v>364</v>
      </c>
      <c r="BG12" s="420"/>
      <c r="BH12" s="420"/>
      <c r="BI12" s="421"/>
      <c r="BJ12" s="419" t="s">
        <v>365</v>
      </c>
      <c r="BK12" s="420"/>
      <c r="BL12" s="420"/>
      <c r="BM12" s="421"/>
      <c r="BN12" s="419" t="s">
        <v>366</v>
      </c>
      <c r="BO12" s="420"/>
      <c r="BP12" s="420"/>
      <c r="BQ12" s="421"/>
      <c r="BR12" s="419" t="s">
        <v>367</v>
      </c>
      <c r="BS12" s="420"/>
      <c r="BT12" s="420"/>
      <c r="BU12" s="421"/>
      <c r="BV12" s="419" t="s">
        <v>221</v>
      </c>
      <c r="BW12" s="420"/>
      <c r="BX12" s="420"/>
      <c r="BY12" s="421"/>
      <c r="BZ12" s="419" t="s">
        <v>222</v>
      </c>
      <c r="CA12" s="420"/>
      <c r="CB12" s="420"/>
      <c r="CC12" s="421"/>
      <c r="CD12" s="419" t="s">
        <v>223</v>
      </c>
      <c r="CE12" s="420"/>
      <c r="CF12" s="420"/>
      <c r="CG12" s="421"/>
      <c r="CH12" s="419" t="s">
        <v>368</v>
      </c>
      <c r="CI12" s="420"/>
      <c r="CJ12" s="420"/>
      <c r="CK12" s="421"/>
      <c r="CL12" s="419" t="s">
        <v>369</v>
      </c>
      <c r="CM12" s="420"/>
      <c r="CN12" s="420"/>
      <c r="CO12" s="421"/>
      <c r="CP12" s="419" t="s">
        <v>370</v>
      </c>
      <c r="CQ12" s="420"/>
      <c r="CR12" s="420"/>
      <c r="CS12" s="421"/>
      <c r="CT12" s="419" t="s">
        <v>371</v>
      </c>
      <c r="CU12" s="420"/>
      <c r="CV12" s="420"/>
      <c r="CW12" s="421"/>
      <c r="CX12" s="419" t="s">
        <v>372</v>
      </c>
      <c r="CY12" s="420"/>
      <c r="CZ12" s="420"/>
      <c r="DA12" s="421"/>
      <c r="DB12" s="419" t="s">
        <v>373</v>
      </c>
      <c r="DC12" s="420"/>
      <c r="DD12" s="420"/>
      <c r="DE12" s="421"/>
      <c r="DF12" s="419" t="s">
        <v>374</v>
      </c>
      <c r="DG12" s="420"/>
      <c r="DH12" s="420"/>
      <c r="DI12" s="421"/>
      <c r="DJ12" s="419" t="s">
        <v>224</v>
      </c>
      <c r="DK12" s="420"/>
      <c r="DL12" s="420"/>
      <c r="DM12" s="421"/>
      <c r="DN12" s="419" t="s">
        <v>225</v>
      </c>
      <c r="DO12" s="420"/>
      <c r="DP12" s="420"/>
      <c r="DQ12" s="421"/>
      <c r="DR12" s="419" t="s">
        <v>375</v>
      </c>
      <c r="DS12" s="420"/>
      <c r="DT12" s="420"/>
      <c r="DU12" s="421"/>
      <c r="DV12" s="419" t="s">
        <v>376</v>
      </c>
      <c r="DW12" s="420"/>
      <c r="DX12" s="420"/>
      <c r="DY12" s="421"/>
      <c r="DZ12" s="419" t="s">
        <v>377</v>
      </c>
      <c r="EA12" s="420"/>
      <c r="EB12" s="420"/>
      <c r="EC12" s="421"/>
      <c r="ED12" s="419" t="s">
        <v>378</v>
      </c>
      <c r="EE12" s="420"/>
      <c r="EF12" s="420"/>
      <c r="EG12" s="421"/>
      <c r="EH12" s="419" t="s">
        <v>230</v>
      </c>
      <c r="EI12" s="420"/>
      <c r="EJ12" s="420"/>
      <c r="EK12" s="421"/>
      <c r="EL12" s="419" t="s">
        <v>231</v>
      </c>
      <c r="EM12" s="420"/>
      <c r="EN12" s="420"/>
      <c r="EO12" s="421"/>
      <c r="EP12" s="419" t="s">
        <v>379</v>
      </c>
      <c r="EQ12" s="420"/>
      <c r="ER12" s="420"/>
      <c r="ES12" s="421"/>
      <c r="ET12" s="419" t="s">
        <v>380</v>
      </c>
      <c r="EU12" s="420"/>
      <c r="EV12" s="420"/>
      <c r="EW12" s="421"/>
      <c r="EX12" s="419" t="s">
        <v>233</v>
      </c>
      <c r="EY12" s="420"/>
      <c r="EZ12" s="420"/>
      <c r="FA12" s="421"/>
      <c r="FB12" s="419" t="s">
        <v>381</v>
      </c>
      <c r="FC12" s="420"/>
      <c r="FD12" s="420"/>
      <c r="FE12" s="421"/>
      <c r="FF12" s="419" t="s">
        <v>234</v>
      </c>
      <c r="FG12" s="420"/>
      <c r="FH12" s="420"/>
      <c r="FI12" s="421"/>
      <c r="FJ12" s="419" t="s">
        <v>236</v>
      </c>
      <c r="FK12" s="420"/>
      <c r="FL12" s="420"/>
      <c r="FM12" s="421"/>
      <c r="FN12" s="419" t="s">
        <v>237</v>
      </c>
      <c r="FO12" s="420"/>
      <c r="FP12" s="420"/>
      <c r="FQ12" s="421"/>
      <c r="FR12" s="419" t="s">
        <v>238</v>
      </c>
      <c r="FS12" s="420"/>
      <c r="FT12" s="420"/>
      <c r="FU12" s="421"/>
      <c r="FV12" s="419" t="s">
        <v>239</v>
      </c>
      <c r="FW12" s="420"/>
      <c r="FX12" s="420"/>
      <c r="FY12" s="421"/>
      <c r="FZ12" s="419" t="s">
        <v>382</v>
      </c>
      <c r="GA12" s="420"/>
      <c r="GB12" s="420"/>
      <c r="GC12" s="421"/>
      <c r="GD12" s="419" t="s">
        <v>383</v>
      </c>
      <c r="GE12" s="420"/>
      <c r="GF12" s="420"/>
      <c r="GG12" s="421"/>
      <c r="GH12" s="419" t="s">
        <v>384</v>
      </c>
      <c r="GI12" s="420"/>
      <c r="GJ12" s="420"/>
      <c r="GK12" s="421"/>
      <c r="GL12" s="419" t="s">
        <v>385</v>
      </c>
      <c r="GM12" s="420"/>
      <c r="GN12" s="420"/>
      <c r="GO12" s="421"/>
      <c r="GP12" s="419" t="s">
        <v>386</v>
      </c>
      <c r="GQ12" s="420"/>
      <c r="GR12" s="420"/>
      <c r="GS12" s="421"/>
      <c r="GT12" s="419" t="s">
        <v>387</v>
      </c>
      <c r="GU12" s="420"/>
      <c r="GV12" s="420"/>
      <c r="GW12" s="421"/>
      <c r="GX12" s="419" t="s">
        <v>241</v>
      </c>
      <c r="GY12" s="420"/>
      <c r="GZ12" s="420"/>
      <c r="HA12" s="421"/>
      <c r="HB12" s="419" t="s">
        <v>242</v>
      </c>
      <c r="HC12" s="420"/>
      <c r="HD12" s="420"/>
      <c r="HE12" s="421"/>
      <c r="HF12" s="419" t="s">
        <v>243</v>
      </c>
      <c r="HG12" s="420"/>
      <c r="HH12" s="420"/>
      <c r="HI12" s="421"/>
      <c r="HJ12" s="419" t="s">
        <v>244</v>
      </c>
      <c r="HK12" s="420"/>
      <c r="HL12" s="420"/>
      <c r="HM12" s="421"/>
      <c r="HN12" s="419" t="s">
        <v>245</v>
      </c>
      <c r="HO12" s="420"/>
      <c r="HP12" s="420"/>
      <c r="HQ12" s="421"/>
      <c r="HR12" s="419" t="s">
        <v>246</v>
      </c>
      <c r="HS12" s="420"/>
      <c r="HT12" s="420"/>
      <c r="HU12" s="421"/>
      <c r="HV12" s="419" t="s">
        <v>388</v>
      </c>
      <c r="HW12" s="420"/>
      <c r="HX12" s="420"/>
      <c r="HY12" s="421"/>
      <c r="HZ12" s="419" t="s">
        <v>389</v>
      </c>
      <c r="IA12" s="420"/>
      <c r="IB12" s="420"/>
      <c r="IC12" s="421"/>
      <c r="ID12" s="444" t="s">
        <v>247</v>
      </c>
      <c r="IE12" s="445"/>
      <c r="IF12" s="445"/>
      <c r="IG12" s="446"/>
      <c r="IH12" s="419" t="s">
        <v>249</v>
      </c>
      <c r="II12" s="420"/>
      <c r="IJ12" s="420"/>
      <c r="IK12" s="421"/>
      <c r="IL12" s="419" t="s">
        <v>250</v>
      </c>
      <c r="IM12" s="420"/>
      <c r="IN12" s="420"/>
      <c r="IO12" s="421"/>
      <c r="IP12" s="419" t="s">
        <v>251</v>
      </c>
      <c r="IQ12" s="420"/>
      <c r="IR12" s="420"/>
      <c r="IS12" s="421"/>
      <c r="IT12" s="419" t="s">
        <v>390</v>
      </c>
      <c r="IU12" s="420"/>
      <c r="IV12" s="420"/>
      <c r="IW12" s="421"/>
      <c r="IX12" s="419" t="s">
        <v>253</v>
      </c>
      <c r="IY12" s="420"/>
      <c r="IZ12" s="420"/>
      <c r="JA12" s="421"/>
      <c r="JB12" s="25"/>
      <c r="JC12" s="419" t="s">
        <v>220</v>
      </c>
      <c r="JD12" s="420"/>
      <c r="JE12" s="420"/>
      <c r="JF12" s="421"/>
      <c r="JG12" s="419" t="s">
        <v>226</v>
      </c>
      <c r="JH12" s="420"/>
      <c r="JI12" s="420"/>
      <c r="JJ12" s="421"/>
      <c r="JK12" s="419" t="s">
        <v>227</v>
      </c>
      <c r="JL12" s="420"/>
      <c r="JM12" s="420"/>
      <c r="JN12" s="421"/>
      <c r="JO12" s="419" t="s">
        <v>228</v>
      </c>
      <c r="JP12" s="420"/>
      <c r="JQ12" s="420"/>
      <c r="JR12" s="421"/>
      <c r="JS12" s="419" t="s">
        <v>229</v>
      </c>
      <c r="JT12" s="420"/>
      <c r="JU12" s="420"/>
      <c r="JV12" s="421"/>
      <c r="JW12" s="419" t="s">
        <v>232</v>
      </c>
      <c r="JX12" s="420"/>
      <c r="JY12" s="420"/>
      <c r="JZ12" s="421"/>
      <c r="KA12" s="419" t="s">
        <v>235</v>
      </c>
      <c r="KB12" s="420"/>
      <c r="KC12" s="420"/>
      <c r="KD12" s="421"/>
      <c r="KE12" s="419" t="s">
        <v>391</v>
      </c>
      <c r="KF12" s="420"/>
      <c r="KG12" s="420"/>
      <c r="KH12" s="421"/>
      <c r="KI12" s="419" t="s">
        <v>392</v>
      </c>
      <c r="KJ12" s="420"/>
      <c r="KK12" s="420"/>
      <c r="KL12" s="421"/>
      <c r="KM12" s="419" t="s">
        <v>393</v>
      </c>
      <c r="KN12" s="420"/>
      <c r="KO12" s="420"/>
      <c r="KP12" s="421"/>
      <c r="KQ12" s="419" t="s">
        <v>240</v>
      </c>
      <c r="KR12" s="420"/>
      <c r="KS12" s="420"/>
      <c r="KT12" s="421"/>
      <c r="KU12" s="444" t="s">
        <v>248</v>
      </c>
      <c r="KV12" s="445"/>
      <c r="KW12" s="445"/>
      <c r="KX12" s="446"/>
      <c r="KY12" s="419" t="s">
        <v>252</v>
      </c>
      <c r="KZ12" s="420"/>
      <c r="LA12" s="420"/>
      <c r="LB12" s="421"/>
      <c r="LC12" s="25"/>
    </row>
    <row r="13" spans="1:315" s="104" customFormat="1" ht="21.75" customHeight="1" x14ac:dyDescent="0.25">
      <c r="A13" s="289" t="s">
        <v>12</v>
      </c>
      <c r="B13" s="290">
        <f t="shared" ref="B13:B30" si="0">R13+V13+AH13+AL13+JC13+AT13+HN13+BV13+BZ13+BB13+CD13+CP13+CX13+CT13+DB13+DJ13+DN13+DV13+DZ13+ED13+DR13+JO13+EH13+EL13+FF13+KA13+FN13+FV13+GD13+FZ13+GL13+GP13+GT13+KE13+KI13+KM13+KQ13+GX13+HB13+HJ13+HR13+HV13+IH13+IL13+KY13+IX13+FR13+ID13+KU13+JS13+IP13+AP13+AX13+GH13+BF13+JK13+CL13+EX13+JW13+HF13+JG13+FJ13+BN13+BR13+J13+BJ13+CH13+DF13+N13+HZ13+Z13+AD13+IT13+EP13+FB13</f>
        <v>109642.13520999999</v>
      </c>
      <c r="C13" s="291">
        <f t="shared" ref="C13:D30" si="1">S13+W13+AI13+AM13+JD13+AU13+HO13+BW13+CA13+BC13+CE13+CQ13+CY13+CU13+DC13+DK13+DO13+DW13+EA13+EE13+DS13+JP13+EI13+EM13+FG13+KB13+FO13+FW13+GE13+GA13+GM13+GQ13+GU13+KF13+KJ13+KN13+KR13+GY13+HC13+HK13+HS13+HW13+II13+IM13+KZ13+IY13+FS13+IE13+KV13+JT13+IQ13+AQ13+AY13+GI13+BG13+JL13+CM13+EY13+JX13+HG13+JH13+FK13+BO13+BS13+K13+BK13+CI13+DG13+O13+IA13+AA13+AE13+IU13+EQ13+EU13+FC13</f>
        <v>114808.98104</v>
      </c>
      <c r="D13" s="292">
        <f t="shared" si="1"/>
        <v>109821.09569000002</v>
      </c>
      <c r="E13" s="293">
        <f>'[2]Для администрации КБ_точно'!T14</f>
        <v>114808.98104</v>
      </c>
      <c r="F13" s="291">
        <f>E13-C13</f>
        <v>0</v>
      </c>
      <c r="G13" s="293">
        <f>'[2]Для администрации КБ_точно'!U14</f>
        <v>109821.09569</v>
      </c>
      <c r="H13" s="291">
        <f>G13-D13</f>
        <v>0</v>
      </c>
      <c r="I13" s="294">
        <f t="shared" ref="I13:I30" si="2">IF(ISERROR(D13/C13*100),,D13/C13*100)</f>
        <v>95.655492013937334</v>
      </c>
      <c r="J13" s="291">
        <v>0</v>
      </c>
      <c r="K13" s="295">
        <f>('[4]Проверочная  таблица'!FP13+'[4]Проверочная  таблица'!FQ13)/1000</f>
        <v>0</v>
      </c>
      <c r="L13" s="295">
        <f>('[4]Проверочная  таблица'!FT13+'[4]Проверочная  таблица'!FU13)/1000</f>
        <v>0</v>
      </c>
      <c r="M13" s="296">
        <f t="shared" ref="M13:M31" si="3">IF(ISERROR(L13/K13*100),,L13/K13*100)</f>
        <v>0</v>
      </c>
      <c r="N13" s="291">
        <v>0</v>
      </c>
      <c r="O13" s="295">
        <f>'[4]Проверочная  таблица'!FO13/1000</f>
        <v>0</v>
      </c>
      <c r="P13" s="295">
        <f>'[4]Проверочная  таблица'!FS13/1000</f>
        <v>0</v>
      </c>
      <c r="Q13" s="296">
        <f t="shared" ref="Q13:Q31" si="4">IF(ISERROR(P13/O13*100),,P13/O13*100)</f>
        <v>0</v>
      </c>
      <c r="R13" s="291">
        <v>0</v>
      </c>
      <c r="S13" s="295">
        <f>'[4]Проверочная  таблица'!DG13/1000</f>
        <v>0</v>
      </c>
      <c r="T13" s="295">
        <f>'[4]Проверочная  таблица'!DJ13/1000</f>
        <v>0</v>
      </c>
      <c r="U13" s="296">
        <f>IF(ISERROR(T13/S13*100),,T13/S13*100)</f>
        <v>0</v>
      </c>
      <c r="V13" s="291">
        <v>0</v>
      </c>
      <c r="W13" s="297">
        <f>'[4]Проверочная  таблица'!DH13/1000</f>
        <v>0</v>
      </c>
      <c r="X13" s="295">
        <f>'[4]Проверочная  таблица'!DK13/1000</f>
        <v>0</v>
      </c>
      <c r="Y13" s="296">
        <f>IF(ISERROR(X13/W13*100),,X13/W13*100)</f>
        <v>0</v>
      </c>
      <c r="Z13" s="291"/>
      <c r="AA13" s="297">
        <f>'[4]Проверочная  таблица'!DR13/1000</f>
        <v>0</v>
      </c>
      <c r="AB13" s="295">
        <f>'[4]Проверочная  таблица'!DU13/1000</f>
        <v>0</v>
      </c>
      <c r="AC13" s="296">
        <f t="shared" ref="AC13:AC31" si="5">IF(ISERROR(AB13/AA13*100),,AB13/AA13*100)</f>
        <v>0</v>
      </c>
      <c r="AD13" s="291"/>
      <c r="AE13" s="297">
        <f>'[4]Проверочная  таблица'!ED13/1000</f>
        <v>0</v>
      </c>
      <c r="AF13" s="295">
        <f>'[4]Проверочная  таблица'!EG13/1000</f>
        <v>0</v>
      </c>
      <c r="AG13" s="296">
        <f t="shared" ref="AG13:AG31" si="6">IF(ISERROR(AF13/AE13*100),,AF13/AE13*100)</f>
        <v>0</v>
      </c>
      <c r="AH13" s="291">
        <v>0</v>
      </c>
      <c r="AI13" s="295">
        <f>'[4]Проверочная  таблица'!TD13/1000</f>
        <v>0</v>
      </c>
      <c r="AJ13" s="295">
        <f>'[4]Проверочная  таблица'!TG13/1000</f>
        <v>0</v>
      </c>
      <c r="AK13" s="296">
        <f t="shared" ref="AK13:AK31" si="7">IF(ISERROR(AJ13/AI13*100),,AJ13/AI13*100)</f>
        <v>0</v>
      </c>
      <c r="AL13" s="291">
        <v>196.60359</v>
      </c>
      <c r="AM13" s="295">
        <f>('[4]Прочая  субсидия_МР  и  ГО'!D8)/1000</f>
        <v>196.60359</v>
      </c>
      <c r="AN13" s="295">
        <f>('[4]Прочая  субсидия_МР  и  ГО'!E8)/1000</f>
        <v>196.60359</v>
      </c>
      <c r="AO13" s="296">
        <f>IF(ISERROR(AN13/AM13*100),,AN13/AM13*100)</f>
        <v>100</v>
      </c>
      <c r="AP13" s="291">
        <v>0</v>
      </c>
      <c r="AQ13" s="295">
        <f>'[4]Прочая  субсидия_МР  и  ГО'!F8/1000</f>
        <v>0</v>
      </c>
      <c r="AR13" s="295">
        <f>'[4]Прочая  субсидия_МР  и  ГО'!G8/1000</f>
        <v>0</v>
      </c>
      <c r="AS13" s="296">
        <f>IF(ISERROR(AR13/AQ13*100),,AR13/AQ13*100)</f>
        <v>0</v>
      </c>
      <c r="AT13" s="291">
        <v>0</v>
      </c>
      <c r="AU13" s="295">
        <f>SUM('[4]Проверочная  таблица'!ST13:SW13)/1000</f>
        <v>0</v>
      </c>
      <c r="AV13" s="295">
        <f>SUM('[4]Проверочная  таблица'!SZ13:TC13)/1000</f>
        <v>0</v>
      </c>
      <c r="AW13" s="296">
        <f t="shared" ref="AW13:AW31" si="8">IF(ISERROR(AV13/AU13*100),,AV13/AU13*100)</f>
        <v>0</v>
      </c>
      <c r="AX13" s="291">
        <v>0</v>
      </c>
      <c r="AY13" s="295">
        <f>'[4]Проверочная  таблица'!SS13/1000</f>
        <v>0</v>
      </c>
      <c r="AZ13" s="295">
        <f>'[4]Проверочная  таблица'!SY13/1000</f>
        <v>0</v>
      </c>
      <c r="BA13" s="296">
        <f t="shared" ref="BA13:BA31" si="9">IF(ISERROR(AZ13/AY13*100),,AZ13/AY13*100)</f>
        <v>0</v>
      </c>
      <c r="BB13" s="291">
        <v>0</v>
      </c>
      <c r="BC13" s="295">
        <f>'[4]Прочая  субсидия_МР  и  ГО'!H8/1000</f>
        <v>0</v>
      </c>
      <c r="BD13" s="295">
        <f>'[4]Прочая  субсидия_МР  и  ГО'!I8/1000</f>
        <v>0</v>
      </c>
      <c r="BE13" s="296">
        <f t="shared" ref="BE13:BE31" si="10">IF(ISERROR(BD13/BC13*100),,BD13/BC13*100)</f>
        <v>0</v>
      </c>
      <c r="BF13" s="291">
        <v>0</v>
      </c>
      <c r="BG13" s="295">
        <f>'[4]Прочая  субсидия_МР  и  ГО'!J8/1000</f>
        <v>0</v>
      </c>
      <c r="BH13" s="295">
        <f>'[4]Прочая  субсидия_МР  и  ГО'!K8/1000</f>
        <v>0</v>
      </c>
      <c r="BI13" s="296">
        <f t="shared" ref="BI13:BI31" si="11">IF(ISERROR(BH13/BG13*100),,BH13/BG13*100)</f>
        <v>0</v>
      </c>
      <c r="BJ13" s="291"/>
      <c r="BK13" s="295">
        <f>('[4]Проверочная  таблица'!EK13+'[4]Проверочная  таблица'!EL13)/1000</f>
        <v>0</v>
      </c>
      <c r="BL13" s="295">
        <f>('[4]Проверочная  таблица'!EN13+'[4]Проверочная  таблица'!EO13)/1000</f>
        <v>0</v>
      </c>
      <c r="BM13" s="296">
        <f t="shared" ref="BM13:BM31" si="12">IF(ISERROR(BL13/BK13*100),,BL13/BK13*100)</f>
        <v>0</v>
      </c>
      <c r="BN13" s="291"/>
      <c r="BO13" s="295">
        <f>('[4]Проверочная  таблица'!KS13+'[4]Проверочная  таблица'!KT13)/1000</f>
        <v>0</v>
      </c>
      <c r="BP13" s="295">
        <f>('[4]Проверочная  таблица'!KW13+'[4]Проверочная  таблица'!KX13)/1000</f>
        <v>0</v>
      </c>
      <c r="BQ13" s="296">
        <f t="shared" ref="BQ13:BQ31" si="13">IF(ISERROR(BP13/BO13*100),,BP13/BO13*100)</f>
        <v>0</v>
      </c>
      <c r="BR13" s="291"/>
      <c r="BS13" s="295">
        <f>'[4]Проверочная  таблица'!KU13/1000</f>
        <v>0</v>
      </c>
      <c r="BT13" s="295">
        <f>'[4]Проверочная  таблица'!KY13/1000</f>
        <v>0</v>
      </c>
      <c r="BU13" s="296">
        <f t="shared" ref="BU13:BU31" si="14">IF(ISERROR(BT13/BS13*100),,BT13/BS13*100)</f>
        <v>0</v>
      </c>
      <c r="BV13" s="291">
        <v>4800</v>
      </c>
      <c r="BW13" s="295">
        <f>'[4]Прочая  субсидия_МР  и  ГО'!L8/1000</f>
        <v>0</v>
      </c>
      <c r="BX13" s="295">
        <f>'[4]Прочая  субсидия_МР  и  ГО'!M8/1000</f>
        <v>0</v>
      </c>
      <c r="BY13" s="296">
        <f>IF(ISERROR(BX13/BW13*100),,BX13/BW13*100)</f>
        <v>0</v>
      </c>
      <c r="BZ13" s="291">
        <v>0</v>
      </c>
      <c r="CA13" s="295">
        <f>'[4]Прочая  субсидия_МР  и  ГО'!N8/1000</f>
        <v>0</v>
      </c>
      <c r="CB13" s="295">
        <f>'[4]Прочая  субсидия_МР  и  ГО'!O8/1000</f>
        <v>0</v>
      </c>
      <c r="CC13" s="296">
        <f t="shared" ref="CC13:CC31" si="15">IF(ISERROR(CB13/CA13*100),,CB13/CA13*100)</f>
        <v>0</v>
      </c>
      <c r="CD13" s="291">
        <v>84.496110000000002</v>
      </c>
      <c r="CE13" s="295">
        <f>'[4]Прочая  субсидия_МР  и  ГО'!P8/1000</f>
        <v>84.496110000000002</v>
      </c>
      <c r="CF13" s="295">
        <f>'[4]Прочая  субсидия_МР  и  ГО'!Q8/1000</f>
        <v>84.496110000000002</v>
      </c>
      <c r="CG13" s="296">
        <f>IF(ISERROR(CF13/CE13*100),,CF13/CE13*100)</f>
        <v>100</v>
      </c>
      <c r="CH13" s="291">
        <v>0</v>
      </c>
      <c r="CI13" s="295">
        <f>'[4]Проверочная  таблица'!FV13/1000</f>
        <v>0</v>
      </c>
      <c r="CJ13" s="295">
        <f>'[4]Проверочная  таблица'!FY13/1000</f>
        <v>0</v>
      </c>
      <c r="CK13" s="296">
        <f t="shared" ref="CK13:CK31" si="16">IF(ISERROR(CJ13/CI13*100),,CJ13/CI13*100)</f>
        <v>0</v>
      </c>
      <c r="CL13" s="291">
        <v>0</v>
      </c>
      <c r="CM13" s="295">
        <f>'[4]Проверочная  таблица'!JH13/1000</f>
        <v>0</v>
      </c>
      <c r="CN13" s="295">
        <f>'[4]Проверочная  таблица'!JK13/1000</f>
        <v>0</v>
      </c>
      <c r="CO13" s="296">
        <f t="shared" ref="CO13:CO31" si="17">IF(ISERROR(CN13/CM13*100),,CN13/CM13*100)</f>
        <v>0</v>
      </c>
      <c r="CP13" s="291">
        <v>0</v>
      </c>
      <c r="CQ13" s="295">
        <f>('[4]Проверочная  таблица'!LW13+'[4]Проверочная  таблица'!LX13+'[4]Проверочная  таблица'!LQ13+'[4]Проверочная  таблица'!LR13)/1000</f>
        <v>0</v>
      </c>
      <c r="CR13" s="295">
        <f>('[4]Проверочная  таблица'!LT13+'[4]Проверочная  таблица'!LU13+'[4]Проверочная  таблица'!LZ13+'[4]Проверочная  таблица'!MA13)/1000</f>
        <v>0</v>
      </c>
      <c r="CS13" s="296">
        <f t="shared" ref="CS13:CS31" si="18">IF(ISERROR(CR13/CQ13*100),,CR13/CQ13*100)</f>
        <v>0</v>
      </c>
      <c r="CT13" s="291">
        <v>0</v>
      </c>
      <c r="CU13" s="295">
        <f>('[4]Проверочная  таблица'!MO13+'[4]Проверочная  таблица'!MP13)/1000</f>
        <v>0</v>
      </c>
      <c r="CV13" s="295">
        <f>('[4]Проверочная  таблица'!MW13+'[4]Проверочная  таблица'!MX13)/1000</f>
        <v>0</v>
      </c>
      <c r="CW13" s="296">
        <f>IF(ISERROR(CV13/CU13*100),,CV13/CU13*100)</f>
        <v>0</v>
      </c>
      <c r="CX13" s="291">
        <v>0</v>
      </c>
      <c r="CY13" s="295">
        <f>'[4]Проверочная  таблица'!QP13/1000</f>
        <v>0</v>
      </c>
      <c r="CZ13" s="295">
        <f>'[4]Проверочная  таблица'!QS13/1000</f>
        <v>0</v>
      </c>
      <c r="DA13" s="296">
        <f>IF(ISERROR(CZ13/CY13*100),,CZ13/CY13*100)</f>
        <v>0</v>
      </c>
      <c r="DB13" s="291">
        <v>0</v>
      </c>
      <c r="DC13" s="295">
        <f>('[4]Прочая  субсидия_МР  и  ГО'!R8+'[4]Прочая  субсидия_БП'!H8)/1000</f>
        <v>0</v>
      </c>
      <c r="DD13" s="295">
        <f>('[4]Прочая  субсидия_МР  и  ГО'!S8+'[4]Прочая  субсидия_БП'!I8)/1000</f>
        <v>0</v>
      </c>
      <c r="DE13" s="296">
        <f>IF(ISERROR(DD13/DC13*100),,DD13/DC13*100)</f>
        <v>0</v>
      </c>
      <c r="DF13" s="291">
        <v>0</v>
      </c>
      <c r="DG13" s="295">
        <f>'[4]Проверочная  таблица'!GB13/1000</f>
        <v>0</v>
      </c>
      <c r="DH13" s="295">
        <f>'[4]Проверочная  таблица'!GE13/1000</f>
        <v>0</v>
      </c>
      <c r="DI13" s="296">
        <f>IF(ISERROR(DH13/DG13*100),,DH13/DG13*100)</f>
        <v>0</v>
      </c>
      <c r="DJ13" s="291">
        <v>0</v>
      </c>
      <c r="DK13" s="295">
        <f>('[4]Проверочная  таблица'!JN13)/1000</f>
        <v>0</v>
      </c>
      <c r="DL13" s="295">
        <f>('[4]Проверочная  таблица'!JQ13)/1000</f>
        <v>0</v>
      </c>
      <c r="DM13" s="296">
        <f t="shared" ref="DM13:DM31" si="19">IF(ISERROR(DL13/DK13*100),,DL13/DK13*100)</f>
        <v>0</v>
      </c>
      <c r="DN13" s="291">
        <v>135.22762</v>
      </c>
      <c r="DO13" s="295">
        <f>('[4]Проверочная  таблица'!MT13+'[4]Проверочная  таблица'!MU13+'[4]Проверочная  таблица'!NE13+'[4]Проверочная  таблица'!NF13)/1000</f>
        <v>135.22762</v>
      </c>
      <c r="DP13" s="295">
        <f>('[4]Проверочная  таблица'!NH13+'[4]Проверочная  таблица'!NI13+'[4]Проверочная  таблица'!NB13+'[4]Проверочная  таблица'!NC13)/1000</f>
        <v>135.22762</v>
      </c>
      <c r="DQ13" s="296">
        <f>IF(ISERROR(DP13/DO13*100),,DP13/DO13*100)</f>
        <v>100</v>
      </c>
      <c r="DR13" s="291"/>
      <c r="DS13" s="295">
        <f>'[4]Проверочная  таблица'!DX13/1000</f>
        <v>0</v>
      </c>
      <c r="DT13" s="295">
        <f>'[4]Проверочная  таблица'!EA13/1000</f>
        <v>0</v>
      </c>
      <c r="DU13" s="296">
        <f>IF(ISERROR(DT13/DS13*100),,DT13/DS13*100)</f>
        <v>0</v>
      </c>
      <c r="DV13" s="291">
        <v>0</v>
      </c>
      <c r="DW13" s="295">
        <f>('[4]Проверочная  таблица'!HD13+'[4]Проверочная  таблица'!HJ13)/1000</f>
        <v>0</v>
      </c>
      <c r="DX13" s="295">
        <f>('[4]Проверочная  таблица'!HG13+'[4]Проверочная  таблица'!HM13)/1000</f>
        <v>0</v>
      </c>
      <c r="DY13" s="296">
        <f>IF(ISERROR(DX13/DW13*100),,DX13/DW13*100)</f>
        <v>0</v>
      </c>
      <c r="DZ13" s="291">
        <v>0</v>
      </c>
      <c r="EA13" s="295">
        <f>('[4]Проверочная  таблица'!NW13+'[4]Проверочная  таблица'!NX13+'[4]Проверочная  таблица'!OE13+'[4]Проверочная  таблица'!OF13)/1000</f>
        <v>0</v>
      </c>
      <c r="EB13" s="295">
        <f>('[4]Проверочная  таблица'!OA13+'[4]Проверочная  таблица'!OB13+'[4]Проверочная  таблица'!OI13+'[4]Проверочная  таблица'!OJ13)/1000</f>
        <v>0</v>
      </c>
      <c r="EC13" s="296">
        <f>IF(ISERROR(EB13/EA13*100),,EB13/EA13*100)</f>
        <v>0</v>
      </c>
      <c r="ED13" s="291">
        <v>5000</v>
      </c>
      <c r="EE13" s="295">
        <f>('[4]Проверочная  таблица'!NY13+'[4]Проверочная  таблица'!OG13)/1000</f>
        <v>5000</v>
      </c>
      <c r="EF13" s="295">
        <f>('[4]Проверочная  таблица'!OC13+'[4]Проверочная  таблица'!OK13)/1000</f>
        <v>5000</v>
      </c>
      <c r="EG13" s="296">
        <f>IF(ISERROR(EF13/EE13*100),,EF13/EE13*100)</f>
        <v>100</v>
      </c>
      <c r="EH13" s="291">
        <v>0</v>
      </c>
      <c r="EI13" s="295">
        <f>'[4]Прочая  субсидия_МР  и  ГО'!T8/1000</f>
        <v>0</v>
      </c>
      <c r="EJ13" s="295">
        <f>'[4]Прочая  субсидия_МР  и  ГО'!U8/1000</f>
        <v>0</v>
      </c>
      <c r="EK13" s="296">
        <f>IF(ISERROR(EJ13/EI13*100),,EJ13/EI13*100)</f>
        <v>0</v>
      </c>
      <c r="EL13" s="291">
        <v>54768.795899999997</v>
      </c>
      <c r="EM13" s="295">
        <f>'[4]Проверочная  таблица'!BC13/1000</f>
        <v>48578.855129999996</v>
      </c>
      <c r="EN13" s="295">
        <f>'[4]Проверочная  таблица'!BG13/1000</f>
        <v>43742.603609999998</v>
      </c>
      <c r="EO13" s="296">
        <f>IF(ISERROR(EN13/EM13*100),,EN13/EM13*100)</f>
        <v>90.044533764622713</v>
      </c>
      <c r="EP13" s="291"/>
      <c r="EQ13" s="295">
        <f>'[1]Исполнение  по  субсидии'!DG13</f>
        <v>10224.265660000001</v>
      </c>
      <c r="ER13" s="295">
        <f>'[1]Исполнение  по  субсидии'!DH13</f>
        <v>10224.265660000001</v>
      </c>
      <c r="ES13" s="296">
        <f>IF(ISERROR(ER13/EQ13*100),,ER13/EQ13*100)</f>
        <v>100</v>
      </c>
      <c r="ET13" s="291"/>
      <c r="EU13" s="295">
        <f>'[1]Исполнение  по  субсидии'!DJ13</f>
        <v>0</v>
      </c>
      <c r="EV13" s="295">
        <f>'[1]Исполнение  по  субсидии'!DK13</f>
        <v>0</v>
      </c>
      <c r="EW13" s="296">
        <f>IF(ISERROR(EV13/EU13*100),,EV13/EU13*100)</f>
        <v>0</v>
      </c>
      <c r="EX13" s="291"/>
      <c r="EY13" s="295">
        <f>'[4]Прочая  субсидия_МР  и  ГО'!Z8/1000</f>
        <v>0</v>
      </c>
      <c r="EZ13" s="295">
        <f>'[4]Прочая  субсидия_МР  и  ГО'!AA8/1000</f>
        <v>0</v>
      </c>
      <c r="FA13" s="296">
        <f>IF(ISERROR(EZ13/EY13*100),,EZ13/EY13*100)</f>
        <v>0</v>
      </c>
      <c r="FB13" s="291"/>
      <c r="FC13" s="295">
        <f>'[4]Прочая  субсидия_МР  и  ГО'!AB8/1000</f>
        <v>0</v>
      </c>
      <c r="FD13" s="295">
        <f>'[4]Прочая  субсидия_МР  и  ГО'!AC8/1000</f>
        <v>0</v>
      </c>
      <c r="FE13" s="296">
        <f>IF(ISERROR(FD13/FC13*100),,FD13/FC13*100)</f>
        <v>0</v>
      </c>
      <c r="FF13" s="291">
        <v>22529.4987</v>
      </c>
      <c r="FG13" s="295">
        <f>'[4]Прочая  субсидия_МР  и  ГО'!AD8/1000</f>
        <v>22529.4987</v>
      </c>
      <c r="FH13" s="295">
        <f>'[4]Прочая  субсидия_МР  и  ГО'!AE8/1000</f>
        <v>22529.498620000002</v>
      </c>
      <c r="FI13" s="296">
        <f>IF(ISERROR(FH13/FG13*100),,FH13/FG13*100)</f>
        <v>99.999999644909991</v>
      </c>
      <c r="FJ13" s="291">
        <v>0</v>
      </c>
      <c r="FK13" s="295">
        <f>('[4]Проверочная  таблица'!UA13+'[4]Проверочная  таблица'!UB13+'[4]Проверочная  таблица'!TM13+'[4]Проверочная  таблица'!TN13)/1000</f>
        <v>0</v>
      </c>
      <c r="FL13" s="295">
        <f>('[4]Проверочная  таблица'!TT13+'[4]Проверочная  таблица'!TU13+'[4]Проверочная  таблица'!UH13+'[4]Проверочная  таблица'!UI13)/1000</f>
        <v>0</v>
      </c>
      <c r="FM13" s="296">
        <f>IF(ISERROR(FL13/FK13*100),,FL13/FK13*100)</f>
        <v>0</v>
      </c>
      <c r="FN13" s="291">
        <v>0</v>
      </c>
      <c r="FO13" s="295">
        <f>('[4]Проверочная  таблица'!PM13+'[4]Проверочная  таблица'!PN13+'[4]Проверочная  таблица'!PC13+'[4]Проверочная  таблица'!PD13)/1000</f>
        <v>0</v>
      </c>
      <c r="FP13" s="295">
        <f>('[4]Проверочная  таблица'!PR13+'[4]Проверочная  таблица'!PS13+'[4]Проверочная  таблица'!PH13+'[4]Проверочная  таблица'!PI13)/1000</f>
        <v>0</v>
      </c>
      <c r="FQ13" s="296">
        <f>IF(ISERROR(FP13/FO13*100),,FP13/FO13*100)</f>
        <v>0</v>
      </c>
      <c r="FR13" s="291">
        <v>0</v>
      </c>
      <c r="FS13" s="295">
        <f>('[4]Проверочная  таблица'!GH13+'[4]Проверочная  таблица'!GN13)/1000</f>
        <v>0</v>
      </c>
      <c r="FT13" s="295">
        <f>('[4]Проверочная  таблица'!GK13+'[4]Проверочная  таблица'!GQ13)/1000</f>
        <v>0</v>
      </c>
      <c r="FU13" s="296">
        <f>IF(ISERROR(FT13/FS13*100),,FT13/FS13*100)</f>
        <v>0</v>
      </c>
      <c r="FV13" s="291">
        <v>0</v>
      </c>
      <c r="FW13" s="295">
        <f>'[1]Исполнение  по  субсидии'!EE13</f>
        <v>0</v>
      </c>
      <c r="FX13" s="295">
        <f>('[4]Проверочная  таблица'!UJ13+'[4]Проверочная  таблица'!UK13+'[4]Проверочная  таблица'!TV13+'[4]Проверочная  таблица'!TW13)/1000</f>
        <v>0</v>
      </c>
      <c r="FY13" s="296">
        <f>IF(ISERROR(FX13/FW13*100),,FX13/FW13*100)</f>
        <v>0</v>
      </c>
      <c r="FZ13" s="291"/>
      <c r="GA13" s="295">
        <f>'[4]Проверочная  таблица'!GX13/1000</f>
        <v>0</v>
      </c>
      <c r="GB13" s="295">
        <f>'[4]Проверочная  таблица'!HA13/1000</f>
        <v>0</v>
      </c>
      <c r="GC13" s="296">
        <f>IF(ISERROR(GB13/GA13*100),,GB13/GA13*100)</f>
        <v>0</v>
      </c>
      <c r="GD13" s="291"/>
      <c r="GE13" s="295">
        <f>('[4]Проверочная  таблица'!IC13+'[4]Проверочная  таблица'!ID13)/1000</f>
        <v>0</v>
      </c>
      <c r="GF13" s="295">
        <f>('[4]Проверочная  таблица'!IG13+'[4]Проверочная  таблица'!IH13)/1000</f>
        <v>0</v>
      </c>
      <c r="GG13" s="296">
        <f>IF(ISERROR(GF13/GE13*100),,GF13/GE13*100)</f>
        <v>0</v>
      </c>
      <c r="GH13" s="291">
        <v>0</v>
      </c>
      <c r="GI13" s="295">
        <f>('[4]Проверочная  таблица'!IE13+'[4]Проверочная  таблица'!IK13)/1000</f>
        <v>0</v>
      </c>
      <c r="GJ13" s="295">
        <f>('[4]Проверочная  таблица'!II13+'[4]Проверочная  таблица'!IM13)/1000</f>
        <v>0</v>
      </c>
      <c r="GK13" s="296">
        <f>IF(ISERROR(GJ13/GI13*100),,GJ13/GI13*100)</f>
        <v>0</v>
      </c>
      <c r="GL13" s="291">
        <v>0</v>
      </c>
      <c r="GM13" s="295">
        <f>('[4]Прочая  субсидия_МР  и  ГО'!AF8+'[4]Прочая  субсидия_БП'!N8)/1000</f>
        <v>0</v>
      </c>
      <c r="GN13" s="295">
        <f>('[4]Прочая  субсидия_МР  и  ГО'!AG8+'[4]Прочая  субсидия_БП'!O8)/1000</f>
        <v>0</v>
      </c>
      <c r="GO13" s="296">
        <f>IF(ISERROR(GN13/GM13*100),,GN13/GM13*100)</f>
        <v>0</v>
      </c>
      <c r="GP13" s="291">
        <v>20490.321789999998</v>
      </c>
      <c r="GQ13" s="295">
        <f>('[4]Прочая  субсидия_МР  и  ГО'!AH8+'[4]Прочая  субсидия_БП'!T8)/1000</f>
        <v>20490.321789999998</v>
      </c>
      <c r="GR13" s="295">
        <f>('[4]Прочая  субсидия_МР  и  ГО'!AI8+'[4]Прочая  субсидия_БП'!U8)/1000</f>
        <v>20427.585489999998</v>
      </c>
      <c r="GS13" s="296">
        <f>IF(ISERROR(GR13/GQ13*100),,GR13/GQ13*100)</f>
        <v>99.693824720553593</v>
      </c>
      <c r="GT13" s="291"/>
      <c r="GU13" s="295">
        <f>('[4]Прочая  субсидия_МР  и  ГО'!AJ8)/1000</f>
        <v>0</v>
      </c>
      <c r="GV13" s="295">
        <f>('[4]Прочая  субсидия_МР  и  ГО'!AK8)/1000</f>
        <v>0</v>
      </c>
      <c r="GW13" s="296">
        <f>IF(ISERROR(GV13/GU13*100),,GV13/GU13*100)</f>
        <v>0</v>
      </c>
      <c r="GX13" s="291">
        <v>0</v>
      </c>
      <c r="GY13" s="295">
        <f>('[4]Прочая  субсидия_МР  и  ГО'!AP8+'[4]Прочая  субсидия_БП'!AL8)/1000</f>
        <v>4370.9141100000006</v>
      </c>
      <c r="GZ13" s="295">
        <f>('[4]Прочая  субсидия_МР  и  ГО'!AQ8+'[4]Прочая  субсидия_БП'!AM8)/1000</f>
        <v>4359.60232</v>
      </c>
      <c r="HA13" s="296">
        <f>IF(ISERROR(GZ13/GY13*100),,GZ13/GY13*100)</f>
        <v>99.741203104995336</v>
      </c>
      <c r="HB13" s="291">
        <v>0</v>
      </c>
      <c r="HC13" s="295">
        <f>('[4]Прочая  субсидия_МР  и  ГО'!AR8)/1000</f>
        <v>0</v>
      </c>
      <c r="HD13" s="295">
        <f>('[4]Прочая  субсидия_МР  и  ГО'!AS8)/1000</f>
        <v>0</v>
      </c>
      <c r="HE13" s="296">
        <f>IF(ISERROR(HD13/HC13*100),,HD13/HC13*100)</f>
        <v>0</v>
      </c>
      <c r="HF13" s="291">
        <v>0</v>
      </c>
      <c r="HG13" s="295">
        <f>('[4]Прочая  субсидия_МР  и  ГО'!AT8+'[4]Прочая  субсидия_БП'!AR8)/1000</f>
        <v>0</v>
      </c>
      <c r="HH13" s="295">
        <f>('[4]Прочая  субсидия_МР  и  ГО'!AU8+'[4]Прочая  субсидия_БП'!AS8)/1000</f>
        <v>0</v>
      </c>
      <c r="HI13" s="296">
        <f>IF(ISERROR(HH13/HG13*100),,HH13/HG13*100)</f>
        <v>0</v>
      </c>
      <c r="HJ13" s="291">
        <v>0</v>
      </c>
      <c r="HK13" s="295">
        <f>('[4]Прочая  субсидия_МР  и  ГО'!AV8+'[4]Прочая  субсидия_БП'!AX8)/1000</f>
        <v>1619.9991100000002</v>
      </c>
      <c r="HL13" s="295">
        <f>('[4]Прочая  субсидия_МР  и  ГО'!AW8+'[4]Прочая  субсидия_БП'!AY8)/1000</f>
        <v>1619.9991100000002</v>
      </c>
      <c r="HM13" s="296">
        <f>IF(ISERROR(HL13/HK13*100),,HL13/HK13*100)</f>
        <v>100</v>
      </c>
      <c r="HN13" s="291">
        <v>0</v>
      </c>
      <c r="HO13" s="295">
        <f>'[4]Прочая  субсидия_МР  и  ГО'!AX8/1000</f>
        <v>0</v>
      </c>
      <c r="HP13" s="295">
        <f>'[4]Прочая  субсидия_МР  и  ГО'!AY8/1000</f>
        <v>0</v>
      </c>
      <c r="HQ13" s="296">
        <f>IF(ISERROR(HP13/HO13*100),,HP13/HO13*100)</f>
        <v>0</v>
      </c>
      <c r="HR13" s="291">
        <v>747.95752000000005</v>
      </c>
      <c r="HS13" s="295">
        <f>'[4]Прочая  субсидия_МР  и  ГО'!AZ8/1000</f>
        <v>595.29651999999999</v>
      </c>
      <c r="HT13" s="295">
        <f>'[4]Прочая  субсидия_МР  и  ГО'!BA8/1000</f>
        <v>595.29651999999999</v>
      </c>
      <c r="HU13" s="296">
        <f>IF(ISERROR(HT13/HS13*100),,HT13/HS13*100)</f>
        <v>100</v>
      </c>
      <c r="HV13" s="291"/>
      <c r="HW13" s="295">
        <f>('[4]Проверочная  таблица'!RU13+'[4]Проверочная  таблица'!RV13+'[4]Проверочная  таблица'!SE13+'[4]Проверочная  таблица'!SF13)/1000</f>
        <v>94.268720000000002</v>
      </c>
      <c r="HX13" s="295">
        <f>('[4]Проверочная  таблица'!RZ13+'[4]Проверочная  таблица'!SA13+'[4]Проверочная  таблица'!SJ13+'[4]Проверочная  таблица'!SK13)/1000</f>
        <v>94.268720000000002</v>
      </c>
      <c r="HY13" s="296">
        <f>IF(ISERROR(HX13/HW13*100),,HX13/HW13*100)</f>
        <v>100</v>
      </c>
      <c r="HZ13" s="291"/>
      <c r="IA13" s="295">
        <f>'[1]Исполнение  по  субсидии'!FO13</f>
        <v>0</v>
      </c>
      <c r="IB13" s="295">
        <f>'[1]Исполнение  по  субсидии'!FP13</f>
        <v>0</v>
      </c>
      <c r="IC13" s="296">
        <f>IF(ISERROR(IB13/IA13*100),,IB13/IA13*100)</f>
        <v>0</v>
      </c>
      <c r="ID13" s="291">
        <v>226.15586999999999</v>
      </c>
      <c r="IE13" s="295">
        <f>'[4]Прочая  субсидия_МР  и  ГО'!BB8/1000</f>
        <v>226.15586999999999</v>
      </c>
      <c r="IF13" s="295">
        <f>'[4]Прочая  субсидия_МР  и  ГО'!BC8/1000</f>
        <v>226.15586999999999</v>
      </c>
      <c r="IG13" s="296">
        <f>IF(ISERROR(IF13/IE13*100),,IF13/IE13*100)</f>
        <v>100</v>
      </c>
      <c r="IH13" s="291">
        <v>663.07811000000004</v>
      </c>
      <c r="II13" s="295">
        <f>('[4]Прочая  субсидия_БП'!BD8+'[4]Прочая  субсидия_МР  и  ГО'!BD8)/1000</f>
        <v>663.07811000000004</v>
      </c>
      <c r="IJ13" s="295">
        <f>('[4]Прочая  субсидия_БП'!BE8+'[4]Прочая  субсидия_МР  и  ГО'!BE8)/1000</f>
        <v>585.49244999999996</v>
      </c>
      <c r="IK13" s="296">
        <f>IF(ISERROR(IJ13/II13*100),,IJ13/II13*100)</f>
        <v>88.299167348474214</v>
      </c>
      <c r="IL13" s="291">
        <v>0</v>
      </c>
      <c r="IM13" s="295">
        <f>'[4]Прочая  субсидия_МР  и  ГО'!BF8/1000</f>
        <v>0</v>
      </c>
      <c r="IN13" s="295">
        <f>'[4]Прочая  субсидия_МР  и  ГО'!BG8/1000</f>
        <v>0</v>
      </c>
      <c r="IO13" s="296">
        <f>IF(ISERROR(IN13/IM13*100),,IN13/IM13*100)</f>
        <v>0</v>
      </c>
      <c r="IP13" s="291"/>
      <c r="IQ13" s="295">
        <f>('[4]Прочая  субсидия_МР  и  ГО'!BH8+'[4]Прочая  субсидия_БП'!BK8)/1000</f>
        <v>0</v>
      </c>
      <c r="IR13" s="295">
        <f>('[4]Прочая  субсидия_МР  и  ГО'!BI8+'[4]Прочая  субсидия_БП'!BL8)/1000</f>
        <v>0</v>
      </c>
      <c r="IS13" s="296">
        <f>IF(ISERROR(#REF!/#REF!*100),,#REF!/#REF!*100)</f>
        <v>0</v>
      </c>
      <c r="IT13" s="291"/>
      <c r="IU13" s="295">
        <f>('[4]Прочая  субсидия_МР  и  ГО'!BJ8+'[4]Прочая  субсидия_БП'!BQ8)/1000</f>
        <v>0</v>
      </c>
      <c r="IV13" s="295">
        <f>('[4]Прочая  субсидия_МР  и  ГО'!BK8+'[4]Прочая  субсидия_БП'!BR8)/1000</f>
        <v>0</v>
      </c>
      <c r="IW13" s="296">
        <f>IF(ISERROR(#REF!/#REF!*100),,#REF!/#REF!*100)</f>
        <v>0</v>
      </c>
      <c r="IX13" s="291">
        <v>0</v>
      </c>
      <c r="IY13" s="295">
        <f>('[4]Прочая  субсидия_МР  и  ГО'!BL8+'[4]Прочая  субсидия_БП'!BW8)/1000</f>
        <v>0</v>
      </c>
      <c r="IZ13" s="295">
        <f>('[4]Прочая  субсидия_МР  и  ГО'!BM8+'[4]Прочая  субсидия_БП'!BX8)/1000</f>
        <v>0</v>
      </c>
      <c r="JA13" s="296">
        <f>IF(ISERROR(IZ13/IY13*100),,IZ13/IY13*100)</f>
        <v>0</v>
      </c>
      <c r="JB13" s="25"/>
      <c r="JC13" s="291"/>
      <c r="JD13" s="295">
        <f>'[4]Проверочная  таблица'!DL13/1000</f>
        <v>0</v>
      </c>
      <c r="JE13" s="295">
        <f>'[4]Проверочная  таблица'!DO13/1000</f>
        <v>0</v>
      </c>
      <c r="JF13" s="296">
        <f>IF(ISERROR(JE13/JD13*100),,JE13/JD13*100)</f>
        <v>0</v>
      </c>
      <c r="JG13" s="291"/>
      <c r="JH13" s="295">
        <f>'[4]Проверочная  таблица'!BW13/1000</f>
        <v>0</v>
      </c>
      <c r="JI13" s="295">
        <f>'[4]Проверочная  таблица'!BZ13/1000</f>
        <v>0</v>
      </c>
      <c r="JJ13" s="296">
        <f>IF(ISERROR(JI13/JH13*100),,JI13/JH13*100)</f>
        <v>0</v>
      </c>
      <c r="JK13" s="291"/>
      <c r="JL13" s="295">
        <f>'[4]Проверочная  таблица'!BX13/1000</f>
        <v>0</v>
      </c>
      <c r="JM13" s="295">
        <f>'[4]Проверочная  таблица'!CA13/1000</f>
        <v>0</v>
      </c>
      <c r="JN13" s="296">
        <f>IF(ISERROR(JM13/JL13*100),,JM13/JL13*100)</f>
        <v>0</v>
      </c>
      <c r="JO13" s="291"/>
      <c r="JP13" s="295">
        <f>'[4]Проверочная  таблица'!CC13/1000</f>
        <v>0</v>
      </c>
      <c r="JQ13" s="295">
        <f>'[4]Проверочная  таблица'!CF13/1000</f>
        <v>0</v>
      </c>
      <c r="JR13" s="296">
        <f>IF(ISERROR(JQ13/JP13*100),,JQ13/JP13*100)</f>
        <v>0</v>
      </c>
      <c r="JS13" s="291"/>
      <c r="JT13" s="295">
        <f>'[4]Проверочная  таблица'!CD13/1000</f>
        <v>0</v>
      </c>
      <c r="JU13" s="295">
        <f>'[4]Проверочная  таблица'!CG13/1000</f>
        <v>0</v>
      </c>
      <c r="JV13" s="296">
        <f>IF(ISERROR(JU13/JT13*100),,JU13/JT13*100)</f>
        <v>0</v>
      </c>
      <c r="JW13" s="291"/>
      <c r="JX13" s="295">
        <f>'[4]Прочая  субсидия_МР  и  ГО'!X8/1000</f>
        <v>0</v>
      </c>
      <c r="JY13" s="295">
        <f>'[4]Прочая  субсидия_МР  и  ГО'!Y8/1000</f>
        <v>0</v>
      </c>
      <c r="JZ13" s="296">
        <f>IF(ISERROR(JY13/JX13*100),,JY13/JX13*100)</f>
        <v>0</v>
      </c>
      <c r="KA13" s="291"/>
      <c r="KB13" s="295">
        <f>('[4]Проверочная  таблица'!TY13+'[4]Проверочная  таблица'!TZ13+'[4]Проверочная  таблица'!TK13+'[4]Проверочная  таблица'!TL13)/1000</f>
        <v>0</v>
      </c>
      <c r="KC13" s="295">
        <f>('[4]Проверочная  таблица'!UF13+'[4]Проверочная  таблица'!UG13+'[4]Проверочная  таблица'!TR13+'[4]Проверочная  таблица'!TS13)/1000</f>
        <v>0</v>
      </c>
      <c r="KD13" s="296">
        <f>IF(ISERROR(KC13/KB13*100),,KC13/KB13*100)</f>
        <v>0</v>
      </c>
      <c r="KE13" s="291"/>
      <c r="KF13" s="295">
        <f>('[4]Проверочная  таблица'!CI13+'[4]Проверочная  таблица'!CJ13)/1000</f>
        <v>0</v>
      </c>
      <c r="KG13" s="295">
        <f>('[4]Проверочная  таблица'!CP13+'[4]Проверочная  таблица'!CQ13)/1000</f>
        <v>0</v>
      </c>
      <c r="KH13" s="296">
        <f>IF(ISERROR(KG13/KF13*100),,KG13/KF13*100)</f>
        <v>0</v>
      </c>
      <c r="KI13" s="291"/>
      <c r="KJ13" s="295">
        <f>('[4]Проверочная  таблица'!CK13+'[4]Проверочная  таблица'!CL13+'[4]Проверочная  таблица'!CW13+'[4]Проверочная  таблица'!CX13)/1000</f>
        <v>0</v>
      </c>
      <c r="KK13" s="295">
        <f>('[4]Проверочная  таблица'!CR13+'[4]Проверочная  таблица'!CS13+'[4]Проверочная  таблица'!CZ13+'[4]Проверочная  таблица'!DA13)/1000</f>
        <v>0</v>
      </c>
      <c r="KL13" s="296">
        <f>IF(ISERROR(KK13/KJ13*100),,KK13/KJ13*100)</f>
        <v>0</v>
      </c>
      <c r="KM13" s="291"/>
      <c r="KN13" s="295">
        <f>('[4]Проверочная  таблица'!CM13+'[4]Проверочная  таблица'!CN13)/1000</f>
        <v>0</v>
      </c>
      <c r="KO13" s="295">
        <f>('[4]Проверочная  таблица'!CT13+'[4]Проверочная  таблица'!CU13)/1000</f>
        <v>0</v>
      </c>
      <c r="KP13" s="296">
        <f t="shared" ref="KP13:KP31" si="20">IF(ISERROR(KO13/KN13*100),,KO13/KN13*100)</f>
        <v>0</v>
      </c>
      <c r="KQ13" s="291"/>
      <c r="KR13" s="295">
        <f>('[4]Проверочная  таблица'!BE13+'[4]Проверочная  таблица'!BK13+'[4]Прочая  субсидия_МР  и  ГО'!AN8+'[4]Прочая  субсидия_БП'!AF8)/1000</f>
        <v>0</v>
      </c>
      <c r="KS13" s="295">
        <f>('[4]Проверочная  таблица'!BI13+'[4]Проверочная  таблица'!BM13+'[4]Прочая  субсидия_МР  и  ГО'!AO8+'[4]Прочая  субсидия_БП'!AG8)/1000</f>
        <v>0</v>
      </c>
      <c r="KT13" s="296">
        <f>IF(ISERROR(KS13/KR13*100),,KS13/KR13*100)</f>
        <v>0</v>
      </c>
      <c r="KU13" s="291"/>
      <c r="KV13" s="295">
        <f>('[4]Проверочная  таблица'!LA13+'[4]Проверочная  таблица'!LB13)/1000</f>
        <v>0</v>
      </c>
      <c r="KW13" s="295">
        <f>('[4]Проверочная  таблица'!LD13+'[4]Проверочная  таблица'!LE13)/1000</f>
        <v>0</v>
      </c>
      <c r="KX13" s="296">
        <f>IF(ISERROR(KW13/KV13*100),,KW13/KV13*100)</f>
        <v>0</v>
      </c>
      <c r="KY13" s="291"/>
      <c r="KZ13" s="295">
        <f>('[4]Проверочная  таблица'!EQ13+'[4]Проверочная  таблица'!ER13+'[4]Проверочная  таблица'!EW13+'[4]Проверочная  таблица'!EX13)/1000</f>
        <v>0</v>
      </c>
      <c r="LA13" s="295">
        <f>('[4]Проверочная  таблица'!ET13+'[4]Проверочная  таблица'!EU13+'[4]Проверочная  таблица'!EZ13+'[4]Проверочная  таблица'!FA13)/1000</f>
        <v>0</v>
      </c>
      <c r="LB13" s="296">
        <f>IF(ISERROR(LA13/KZ13*100),,LA13/KZ13*100)</f>
        <v>0</v>
      </c>
      <c r="LC13" s="25"/>
    </row>
    <row r="14" spans="1:315" ht="21.75" customHeight="1" x14ac:dyDescent="0.25">
      <c r="A14" s="298" t="s">
        <v>13</v>
      </c>
      <c r="B14" s="299">
        <f t="shared" si="0"/>
        <v>216324.58731</v>
      </c>
      <c r="C14" s="300">
        <f t="shared" si="1"/>
        <v>247651.32042000003</v>
      </c>
      <c r="D14" s="301">
        <f t="shared" si="1"/>
        <v>246590.15067</v>
      </c>
      <c r="E14" s="302">
        <f>'[2]Для администрации КБ_точно'!T15</f>
        <v>247651.32041999997</v>
      </c>
      <c r="F14" s="300">
        <f t="shared" ref="F14:F30" si="21">E14-C14</f>
        <v>0</v>
      </c>
      <c r="G14" s="302">
        <f>'[2]Для администрации КБ_точно'!U15</f>
        <v>246590.15066999997</v>
      </c>
      <c r="H14" s="300">
        <f t="shared" ref="H14:H30" si="22">G14-D14</f>
        <v>0</v>
      </c>
      <c r="I14" s="294">
        <f t="shared" si="2"/>
        <v>99.571506524495675</v>
      </c>
      <c r="J14" s="296">
        <v>0</v>
      </c>
      <c r="K14" s="295">
        <f>('[4]Проверочная  таблица'!FP18+'[4]Проверочная  таблица'!FQ18)/1000</f>
        <v>0</v>
      </c>
      <c r="L14" s="295">
        <f>('[4]Проверочная  таблица'!FT18+'[4]Проверочная  таблица'!FU18)/1000</f>
        <v>0</v>
      </c>
      <c r="M14" s="296">
        <f t="shared" si="3"/>
        <v>0</v>
      </c>
      <c r="N14" s="296">
        <v>0</v>
      </c>
      <c r="O14" s="295">
        <f>'[4]Проверочная  таблица'!FO18/1000</f>
        <v>0</v>
      </c>
      <c r="P14" s="295">
        <f>'[4]Проверочная  таблица'!FS18/1000</f>
        <v>0</v>
      </c>
      <c r="Q14" s="296">
        <f t="shared" si="4"/>
        <v>0</v>
      </c>
      <c r="R14" s="296">
        <v>0</v>
      </c>
      <c r="S14" s="295">
        <f>'[4]Проверочная  таблица'!DG18/1000</f>
        <v>0</v>
      </c>
      <c r="T14" s="295">
        <f>'[4]Проверочная  таблица'!DJ18/1000</f>
        <v>0</v>
      </c>
      <c r="U14" s="296">
        <f t="shared" ref="U14:U31" si="23">IF(ISERROR(T14/S14*100),,T14/S14*100)</f>
        <v>0</v>
      </c>
      <c r="V14" s="296">
        <v>0</v>
      </c>
      <c r="W14" s="297">
        <f>'[4]Проверочная  таблица'!DH18/1000</f>
        <v>0</v>
      </c>
      <c r="X14" s="295">
        <f>'[4]Проверочная  таблица'!DK18/1000</f>
        <v>0</v>
      </c>
      <c r="Y14" s="296">
        <f t="shared" ref="Y14:Y31" si="24">IF(ISERROR(X14/W14*100),,X14/W14*100)</f>
        <v>0</v>
      </c>
      <c r="Z14" s="296"/>
      <c r="AA14" s="297">
        <f>'[4]Проверочная  таблица'!DR18/1000</f>
        <v>0</v>
      </c>
      <c r="AB14" s="295">
        <f>'[4]Проверочная  таблица'!DU18/1000</f>
        <v>0</v>
      </c>
      <c r="AC14" s="296">
        <f t="shared" si="5"/>
        <v>0</v>
      </c>
      <c r="AD14" s="296"/>
      <c r="AE14" s="297">
        <f>'[4]Проверочная  таблица'!ED18/1000</f>
        <v>0</v>
      </c>
      <c r="AF14" s="295">
        <f>'[4]Проверочная  таблица'!EG18/1000</f>
        <v>0</v>
      </c>
      <c r="AG14" s="296">
        <f t="shared" si="6"/>
        <v>0</v>
      </c>
      <c r="AH14" s="296">
        <v>0</v>
      </c>
      <c r="AI14" s="295">
        <f>'[4]Проверочная  таблица'!TD18/1000</f>
        <v>0</v>
      </c>
      <c r="AJ14" s="295">
        <f>'[4]Проверочная  таблица'!TG18/1000</f>
        <v>0</v>
      </c>
      <c r="AK14" s="296">
        <f t="shared" si="7"/>
        <v>0</v>
      </c>
      <c r="AL14" s="296">
        <v>212.00251</v>
      </c>
      <c r="AM14" s="295">
        <f>('[4]Прочая  субсидия_МР  и  ГО'!D13)/1000</f>
        <v>212.00251</v>
      </c>
      <c r="AN14" s="295">
        <f>('[4]Прочая  субсидия_МР  и  ГО'!E13)/1000</f>
        <v>212.00251</v>
      </c>
      <c r="AO14" s="296">
        <f t="shared" ref="AO14:AO31" si="25">IF(ISERROR(AN14/AM14*100),,AN14/AM14*100)</f>
        <v>100</v>
      </c>
      <c r="AP14" s="296">
        <v>0</v>
      </c>
      <c r="AQ14" s="295">
        <f>'[4]Прочая  субсидия_МР  и  ГО'!F13/1000</f>
        <v>0</v>
      </c>
      <c r="AR14" s="295">
        <f>'[4]Прочая  субсидия_МР  и  ГО'!G13/1000</f>
        <v>0</v>
      </c>
      <c r="AS14" s="296">
        <f t="shared" ref="AS14:AS31" si="26">IF(ISERROR(AR14/AQ14*100),,AR14/AQ14*100)</f>
        <v>0</v>
      </c>
      <c r="AT14" s="296">
        <v>0</v>
      </c>
      <c r="AU14" s="295">
        <f>SUM('[4]Проверочная  таблица'!ST18:SW18)/1000</f>
        <v>0</v>
      </c>
      <c r="AV14" s="295">
        <f>SUM('[4]Проверочная  таблица'!SZ18:TC18)/1000</f>
        <v>0</v>
      </c>
      <c r="AW14" s="296">
        <f t="shared" si="8"/>
        <v>0</v>
      </c>
      <c r="AX14" s="296">
        <v>0</v>
      </c>
      <c r="AY14" s="295">
        <f>'[4]Проверочная  таблица'!SS18/1000</f>
        <v>0</v>
      </c>
      <c r="AZ14" s="295">
        <f>'[4]Проверочная  таблица'!SY18/1000</f>
        <v>0</v>
      </c>
      <c r="BA14" s="296">
        <f t="shared" si="9"/>
        <v>0</v>
      </c>
      <c r="BB14" s="296">
        <v>0</v>
      </c>
      <c r="BC14" s="295">
        <f>'[4]Прочая  субсидия_МР  и  ГО'!H13/1000</f>
        <v>0</v>
      </c>
      <c r="BD14" s="295">
        <f>'[4]Прочая  субсидия_МР  и  ГО'!I13/1000</f>
        <v>0</v>
      </c>
      <c r="BE14" s="296">
        <f t="shared" si="10"/>
        <v>0</v>
      </c>
      <c r="BF14" s="296">
        <v>0</v>
      </c>
      <c r="BG14" s="295">
        <f>'[4]Прочая  субсидия_МР  и  ГО'!J13/1000</f>
        <v>0</v>
      </c>
      <c r="BH14" s="295">
        <f>'[4]Прочая  субсидия_МР  и  ГО'!K13/1000</f>
        <v>0</v>
      </c>
      <c r="BI14" s="296">
        <f t="shared" si="11"/>
        <v>0</v>
      </c>
      <c r="BJ14" s="296"/>
      <c r="BK14" s="295">
        <f>('[4]Проверочная  таблица'!EK18+'[4]Проверочная  таблица'!EL18)/1000</f>
        <v>0</v>
      </c>
      <c r="BL14" s="295">
        <f>('[4]Проверочная  таблица'!EN18+'[4]Проверочная  таблица'!EO18)/1000</f>
        <v>0</v>
      </c>
      <c r="BM14" s="296">
        <f t="shared" si="12"/>
        <v>0</v>
      </c>
      <c r="BN14" s="296"/>
      <c r="BO14" s="295">
        <f>('[4]Проверочная  таблица'!KS18+'[4]Проверочная  таблица'!KT18)/1000</f>
        <v>0</v>
      </c>
      <c r="BP14" s="295">
        <f>('[4]Проверочная  таблица'!KW18+'[4]Проверочная  таблица'!KX18)/1000</f>
        <v>0</v>
      </c>
      <c r="BQ14" s="296">
        <f t="shared" si="13"/>
        <v>0</v>
      </c>
      <c r="BR14" s="296"/>
      <c r="BS14" s="295">
        <f>'[4]Проверочная  таблица'!KU18/1000</f>
        <v>0</v>
      </c>
      <c r="BT14" s="295">
        <f>'[4]Проверочная  таблица'!KY18/1000</f>
        <v>0</v>
      </c>
      <c r="BU14" s="296">
        <f t="shared" si="14"/>
        <v>0</v>
      </c>
      <c r="BV14" s="296">
        <v>0</v>
      </c>
      <c r="BW14" s="295">
        <f>'[4]Прочая  субсидия_МР  и  ГО'!L13/1000</f>
        <v>4800</v>
      </c>
      <c r="BX14" s="295">
        <f>'[4]Прочая  субсидия_МР  и  ГО'!M13/1000</f>
        <v>4414.3999999999996</v>
      </c>
      <c r="BY14" s="296">
        <f t="shared" ref="BY14:BY31" si="27">IF(ISERROR(BX14/BW14*100),,BX14/BW14*100)</f>
        <v>91.966666666666669</v>
      </c>
      <c r="BZ14" s="296">
        <v>167</v>
      </c>
      <c r="CA14" s="295">
        <f>'[4]Прочая  субсидия_МР  и  ГО'!N13/1000</f>
        <v>519.39221999999995</v>
      </c>
      <c r="CB14" s="295">
        <f>'[4]Прочая  субсидия_МР  и  ГО'!O13/1000</f>
        <v>519.39221999999995</v>
      </c>
      <c r="CC14" s="296">
        <f t="shared" si="15"/>
        <v>100</v>
      </c>
      <c r="CD14" s="296">
        <v>230.61928</v>
      </c>
      <c r="CE14" s="295">
        <f>'[4]Прочая  субсидия_МР  и  ГО'!P13/1000</f>
        <v>230.61928</v>
      </c>
      <c r="CF14" s="295">
        <f>'[4]Прочая  субсидия_МР  и  ГО'!Q13/1000</f>
        <v>230.61928</v>
      </c>
      <c r="CG14" s="296">
        <f t="shared" ref="CG14:CG31" si="28">IF(ISERROR(CF14/CE14*100),,CF14/CE14*100)</f>
        <v>100</v>
      </c>
      <c r="CH14" s="296">
        <v>0</v>
      </c>
      <c r="CI14" s="295">
        <f>'[4]Проверочная  таблица'!FV18/1000</f>
        <v>0</v>
      </c>
      <c r="CJ14" s="295">
        <f>'[4]Проверочная  таблица'!FY18/1000</f>
        <v>0</v>
      </c>
      <c r="CK14" s="296">
        <f t="shared" si="16"/>
        <v>0</v>
      </c>
      <c r="CL14" s="296">
        <v>0</v>
      </c>
      <c r="CM14" s="295">
        <f>'[4]Проверочная  таблица'!JH18/1000</f>
        <v>0</v>
      </c>
      <c r="CN14" s="295">
        <f>'[4]Проверочная  таблица'!JK18/1000</f>
        <v>0</v>
      </c>
      <c r="CO14" s="296">
        <f t="shared" si="17"/>
        <v>0</v>
      </c>
      <c r="CP14" s="296">
        <v>0</v>
      </c>
      <c r="CQ14" s="295">
        <f>('[4]Проверочная  таблица'!LW18+'[4]Проверочная  таблица'!LX18+'[4]Проверочная  таблица'!LQ18+'[4]Проверочная  таблица'!LR18)/1000</f>
        <v>0</v>
      </c>
      <c r="CR14" s="295">
        <f>('[4]Проверочная  таблица'!LT18+'[4]Проверочная  таблица'!LU18+'[4]Проверочная  таблица'!LZ18+'[4]Проверочная  таблица'!MA18)/1000</f>
        <v>0</v>
      </c>
      <c r="CS14" s="296">
        <f t="shared" si="18"/>
        <v>0</v>
      </c>
      <c r="CT14" s="296">
        <v>0</v>
      </c>
      <c r="CU14" s="295">
        <f>('[4]Проверочная  таблица'!MO18+'[4]Проверочная  таблица'!MP18)/1000</f>
        <v>0</v>
      </c>
      <c r="CV14" s="295">
        <f>('[4]Проверочная  таблица'!MW18+'[4]Проверочная  таблица'!MX18)/1000</f>
        <v>0</v>
      </c>
      <c r="CW14" s="296">
        <f t="shared" ref="CW14:CW31" si="29">IF(ISERROR(CV14/CU14*100),,CV14/CU14*100)</f>
        <v>0</v>
      </c>
      <c r="CX14" s="296">
        <v>0</v>
      </c>
      <c r="CY14" s="295">
        <f>'[4]Проверочная  таблица'!QP18/1000</f>
        <v>0</v>
      </c>
      <c r="CZ14" s="295">
        <f>'[4]Проверочная  таблица'!QS18/1000</f>
        <v>0</v>
      </c>
      <c r="DA14" s="296">
        <f t="shared" ref="DA14:DA31" si="30">IF(ISERROR(CZ14/CY14*100),,CZ14/CY14*100)</f>
        <v>0</v>
      </c>
      <c r="DB14" s="296">
        <v>44.321330000000003</v>
      </c>
      <c r="DC14" s="295">
        <f>('[4]Прочая  субсидия_МР  и  ГО'!R13+'[4]Прочая  субсидия_БП'!H13)/1000</f>
        <v>44.321330000000003</v>
      </c>
      <c r="DD14" s="295">
        <f>('[4]Прочая  субсидия_МР  и  ГО'!S13+'[4]Прочая  субсидия_БП'!I13)/1000</f>
        <v>44.321330000000003</v>
      </c>
      <c r="DE14" s="296">
        <f t="shared" ref="DE14:DE31" si="31">IF(ISERROR(DD14/DC14*100),,DD14/DC14*100)</f>
        <v>100</v>
      </c>
      <c r="DF14" s="296">
        <v>0</v>
      </c>
      <c r="DG14" s="295">
        <f>'[4]Проверочная  таблица'!GB18/1000</f>
        <v>0</v>
      </c>
      <c r="DH14" s="295">
        <f>'[4]Проверочная  таблица'!GE18/1000</f>
        <v>0</v>
      </c>
      <c r="DI14" s="296">
        <f t="shared" ref="DI14:DI31" si="32">IF(ISERROR(DH14/DG14*100),,DH14/DG14*100)</f>
        <v>0</v>
      </c>
      <c r="DJ14" s="296">
        <v>0</v>
      </c>
      <c r="DK14" s="295">
        <f>('[4]Проверочная  таблица'!JN18)/1000</f>
        <v>0</v>
      </c>
      <c r="DL14" s="295">
        <f>('[4]Проверочная  таблица'!JQ18)/1000</f>
        <v>0</v>
      </c>
      <c r="DM14" s="296">
        <f t="shared" si="19"/>
        <v>0</v>
      </c>
      <c r="DN14" s="296">
        <v>340.63778000000002</v>
      </c>
      <c r="DO14" s="295">
        <f>('[4]Проверочная  таблица'!MT18+'[4]Проверочная  таблица'!MU18+'[4]Проверочная  таблица'!NE18+'[4]Проверочная  таблица'!NF18)/1000</f>
        <v>340.63778000000002</v>
      </c>
      <c r="DP14" s="295">
        <f>('[4]Проверочная  таблица'!NH18+'[4]Проверочная  таблица'!NI18+'[4]Проверочная  таблица'!NB18+'[4]Проверочная  таблица'!NC18)/1000</f>
        <v>340.63778000000002</v>
      </c>
      <c r="DQ14" s="296">
        <f t="shared" ref="DQ14:DQ31" si="33">IF(ISERROR(DP14/DO14*100),,DP14/DO14*100)</f>
        <v>100</v>
      </c>
      <c r="DR14" s="296"/>
      <c r="DS14" s="295">
        <f>'[4]Проверочная  таблица'!DX18/1000</f>
        <v>22583.06452</v>
      </c>
      <c r="DT14" s="295">
        <f>'[4]Проверочная  таблица'!EA18/1000</f>
        <v>22583.06452</v>
      </c>
      <c r="DU14" s="296">
        <f t="shared" ref="DU14:DU31" si="34">IF(ISERROR(DT14/DS14*100),,DT14/DS14*100)</f>
        <v>100</v>
      </c>
      <c r="DV14" s="296">
        <v>0</v>
      </c>
      <c r="DW14" s="295">
        <f>('[4]Проверочная  таблица'!HD18+'[4]Проверочная  таблица'!HJ18)/1000</f>
        <v>0</v>
      </c>
      <c r="DX14" s="295">
        <f>('[4]Проверочная  таблица'!HG18+'[4]Проверочная  таблица'!HM18)/1000</f>
        <v>0</v>
      </c>
      <c r="DY14" s="296">
        <f t="shared" ref="DY14:DY31" si="35">IF(ISERROR(DX14/DW14*100),,DX14/DW14*100)</f>
        <v>0</v>
      </c>
      <c r="DZ14" s="296">
        <v>18908.723399999999</v>
      </c>
      <c r="EA14" s="295">
        <f>('[4]Проверочная  таблица'!NW18+'[4]Проверочная  таблица'!NX18+'[4]Проверочная  таблица'!OE18+'[4]Проверочная  таблица'!OF18)/1000</f>
        <v>18908.723399999999</v>
      </c>
      <c r="EB14" s="295">
        <f>('[4]Проверочная  таблица'!OA18+'[4]Проверочная  таблица'!OB18+'[4]Проверочная  таблица'!OI18+'[4]Проверочная  таблица'!OJ18)/1000</f>
        <v>18908.723399999999</v>
      </c>
      <c r="EC14" s="296">
        <f t="shared" ref="EC14:EC31" si="36">IF(ISERROR(EB14/EA14*100),,EB14/EA14*100)</f>
        <v>100</v>
      </c>
      <c r="ED14" s="296">
        <v>0</v>
      </c>
      <c r="EE14" s="295">
        <f>('[4]Проверочная  таблица'!NY18+'[4]Проверочная  таблица'!OG18)/1000</f>
        <v>5064.5031399999998</v>
      </c>
      <c r="EF14" s="295">
        <f>('[4]Проверочная  таблица'!OC18+'[4]Проверочная  таблица'!OK18)/1000</f>
        <v>4672.9581399999997</v>
      </c>
      <c r="EG14" s="296">
        <f t="shared" ref="EG14:EG31" si="37">IF(ISERROR(EF14/EE14*100),,EF14/EE14*100)</f>
        <v>92.268836859680576</v>
      </c>
      <c r="EH14" s="296">
        <v>0</v>
      </c>
      <c r="EI14" s="295">
        <f>'[4]Прочая  субсидия_МР  и  ГО'!T13/1000</f>
        <v>0</v>
      </c>
      <c r="EJ14" s="295">
        <f>'[4]Прочая  субсидия_МР  и  ГО'!U13/1000</f>
        <v>0</v>
      </c>
      <c r="EK14" s="296">
        <f t="shared" ref="EK14:EK31" si="38">IF(ISERROR(EJ14/EI14*100),,EJ14/EI14*100)</f>
        <v>0</v>
      </c>
      <c r="EL14" s="296">
        <v>55381.5</v>
      </c>
      <c r="EM14" s="295">
        <f>'[4]Проверочная  таблица'!BC18/1000</f>
        <v>55381.5</v>
      </c>
      <c r="EN14" s="295">
        <f>'[4]Проверочная  таблица'!BG18/1000</f>
        <v>55381.5</v>
      </c>
      <c r="EO14" s="296">
        <f t="shared" ref="EO14:EO31" si="39">IF(ISERROR(EN14/EM14*100),,EN14/EM14*100)</f>
        <v>100</v>
      </c>
      <c r="EP14" s="296"/>
      <c r="EQ14" s="295">
        <f>'[1]Исполнение  по  субсидии'!DG14</f>
        <v>0</v>
      </c>
      <c r="ER14" s="295">
        <f>'[1]Исполнение  по  субсидии'!DH14</f>
        <v>0</v>
      </c>
      <c r="ES14" s="296">
        <f t="shared" ref="ES14:ES31" si="40">IF(ISERROR(ER14/EQ14*100),,ER14/EQ14*100)</f>
        <v>0</v>
      </c>
      <c r="ET14" s="296"/>
      <c r="EU14" s="295">
        <f>'[1]Исполнение  по  субсидии'!DJ14</f>
        <v>0</v>
      </c>
      <c r="EV14" s="295">
        <f>'[1]Исполнение  по  субсидии'!DK14</f>
        <v>0</v>
      </c>
      <c r="EW14" s="296">
        <f t="shared" ref="EW14:EW31" si="41">IF(ISERROR(EV14/EU14*100),,EV14/EU14*100)</f>
        <v>0</v>
      </c>
      <c r="EX14" s="296"/>
      <c r="EY14" s="295">
        <f>'[4]Прочая  субсидия_МР  и  ГО'!Z13/1000</f>
        <v>0</v>
      </c>
      <c r="EZ14" s="295">
        <f>'[4]Прочая  субсидия_МР  и  ГО'!AA13/1000</f>
        <v>0</v>
      </c>
      <c r="FA14" s="296">
        <f t="shared" ref="FA14:FA31" si="42">IF(ISERROR(EZ14/EY14*100),,EZ14/EY14*100)</f>
        <v>0</v>
      </c>
      <c r="FB14" s="296"/>
      <c r="FC14" s="295">
        <f>'[4]Прочая  субсидия_МР  и  ГО'!AB13/1000</f>
        <v>0</v>
      </c>
      <c r="FD14" s="295">
        <f>'[4]Прочая  субсидия_МР  и  ГО'!AC13/1000</f>
        <v>0</v>
      </c>
      <c r="FE14" s="296">
        <f t="shared" ref="FE14:FE31" si="43">IF(ISERROR(FD14/FC14*100),,FD14/FC14*100)</f>
        <v>0</v>
      </c>
      <c r="FF14" s="296">
        <v>11160</v>
      </c>
      <c r="FG14" s="295">
        <f>'[4]Прочая  субсидия_МР  и  ГО'!AD13/1000</f>
        <v>11160</v>
      </c>
      <c r="FH14" s="295">
        <f>'[4]Прочая  субсидия_МР  и  ГО'!AE13/1000</f>
        <v>11160</v>
      </c>
      <c r="FI14" s="296">
        <f t="shared" ref="FI14:FI31" si="44">IF(ISERROR(FH14/FG14*100),,FH14/FG14*100)</f>
        <v>100</v>
      </c>
      <c r="FJ14" s="296">
        <v>0</v>
      </c>
      <c r="FK14" s="295">
        <f>('[4]Проверочная  таблица'!UA18+'[4]Проверочная  таблица'!UB18+'[4]Проверочная  таблица'!TM18+'[4]Проверочная  таблица'!TN18)/1000</f>
        <v>0</v>
      </c>
      <c r="FL14" s="295">
        <f>('[4]Проверочная  таблица'!TT18+'[4]Проверочная  таблица'!TU18+'[4]Проверочная  таблица'!UH18+'[4]Проверочная  таблица'!UI18)/1000</f>
        <v>0</v>
      </c>
      <c r="FM14" s="296">
        <f t="shared" ref="FM14:FM31" si="45">IF(ISERROR(FL14/FK14*100),,FL14/FK14*100)</f>
        <v>0</v>
      </c>
      <c r="FN14" s="296">
        <v>1180.3232</v>
      </c>
      <c r="FO14" s="295">
        <f>('[4]Проверочная  таблица'!PM18+'[4]Проверочная  таблица'!PN18+'[4]Проверочная  таблица'!PC18+'[4]Проверочная  таблица'!PD18)/1000</f>
        <v>1172.4824799999999</v>
      </c>
      <c r="FP14" s="295">
        <f>('[4]Проверочная  таблица'!PR18+'[4]Проверочная  таблица'!PS18+'[4]Проверочная  таблица'!PH18+'[4]Проверочная  таблица'!PI18)/1000</f>
        <v>1172.4824799999999</v>
      </c>
      <c r="FQ14" s="296">
        <f t="shared" ref="FQ14:FQ31" si="46">IF(ISERROR(FP14/FO14*100),,FP14/FO14*100)</f>
        <v>100</v>
      </c>
      <c r="FR14" s="296">
        <v>0</v>
      </c>
      <c r="FS14" s="295">
        <f>('[4]Проверочная  таблица'!GH18+'[4]Проверочная  таблица'!GN18)/1000</f>
        <v>0</v>
      </c>
      <c r="FT14" s="295">
        <f>('[4]Проверочная  таблица'!GK18+'[4]Проверочная  таблица'!GQ18)/1000</f>
        <v>0</v>
      </c>
      <c r="FU14" s="296">
        <f t="shared" ref="FU14:FU31" si="47">IF(ISERROR(FT14/FS14*100),,FT14/FS14*100)</f>
        <v>0</v>
      </c>
      <c r="FV14" s="296">
        <v>0</v>
      </c>
      <c r="FW14" s="295">
        <f>'[1]Исполнение  по  субсидии'!EE14</f>
        <v>0</v>
      </c>
      <c r="FX14" s="295">
        <f>('[4]Проверочная  таблица'!UJ18+'[4]Проверочная  таблица'!UK18+'[4]Проверочная  таблица'!TV18+'[4]Проверочная  таблица'!TW18)/1000</f>
        <v>0</v>
      </c>
      <c r="FY14" s="296">
        <f t="shared" ref="FY14:FY31" si="48">IF(ISERROR(FX14/FW14*100),,FX14/FW14*100)</f>
        <v>0</v>
      </c>
      <c r="FZ14" s="296"/>
      <c r="GA14" s="295">
        <f>'[4]Проверочная  таблица'!GX18/1000</f>
        <v>0</v>
      </c>
      <c r="GB14" s="295">
        <f>'[4]Проверочная  таблица'!HA18/1000</f>
        <v>0</v>
      </c>
      <c r="GC14" s="296">
        <f t="shared" ref="GC14:GC31" si="49">IF(ISERROR(GB14/GA14*100),,GB14/GA14*100)</f>
        <v>0</v>
      </c>
      <c r="GD14" s="296"/>
      <c r="GE14" s="295">
        <f>('[4]Проверочная  таблица'!IC18+'[4]Проверочная  таблица'!ID18)/1000</f>
        <v>0</v>
      </c>
      <c r="GF14" s="295">
        <f>('[4]Проверочная  таблица'!IG18+'[4]Проверочная  таблица'!IH18)/1000</f>
        <v>0</v>
      </c>
      <c r="GG14" s="296">
        <f t="shared" ref="GG14:GG31" si="50">IF(ISERROR(GF14/GE14*100),,GF14/GE14*100)</f>
        <v>0</v>
      </c>
      <c r="GH14" s="296">
        <v>73250</v>
      </c>
      <c r="GI14" s="295">
        <f>('[4]Проверочная  таблица'!IE18+'[4]Проверочная  таблица'!IK18)/1000</f>
        <v>73250</v>
      </c>
      <c r="GJ14" s="295">
        <f>('[4]Проверочная  таблица'!II18+'[4]Проверочная  таблица'!IM18)/1000</f>
        <v>73106.376080000002</v>
      </c>
      <c r="GK14" s="296">
        <f t="shared" ref="GK14:GK31" si="51">IF(ISERROR(GJ14/GI14*100),,GJ14/GI14*100)</f>
        <v>99.803926389078498</v>
      </c>
      <c r="GL14" s="296">
        <v>0</v>
      </c>
      <c r="GM14" s="295">
        <f>('[4]Прочая  субсидия_МР  и  ГО'!AF13+'[4]Прочая  субсидия_БП'!N13)/1000</f>
        <v>0</v>
      </c>
      <c r="GN14" s="295">
        <f>('[4]Прочая  субсидия_МР  и  ГО'!AG13+'[4]Прочая  субсидия_БП'!O13)/1000</f>
        <v>0</v>
      </c>
      <c r="GO14" s="296">
        <f t="shared" ref="GO14:GO31" si="52">IF(ISERROR(GN14/GM14*100),,GN14/GM14*100)</f>
        <v>0</v>
      </c>
      <c r="GP14" s="296">
        <v>41996.887109999996</v>
      </c>
      <c r="GQ14" s="295">
        <f>('[4]Прочая  субсидия_МР  и  ГО'!AH13+'[4]Прочая  субсидия_БП'!T13)/1000</f>
        <v>41996.887109999996</v>
      </c>
      <c r="GR14" s="295">
        <f>('[4]Прочая  субсидия_МР  и  ГО'!AI13+'[4]Прочая  субсидия_БП'!U13)/1000</f>
        <v>41996.887109999996</v>
      </c>
      <c r="GS14" s="296">
        <f t="shared" ref="GS14:GS31" si="53">IF(ISERROR(GR14/GQ14*100),,GR14/GQ14*100)</f>
        <v>100</v>
      </c>
      <c r="GT14" s="296"/>
      <c r="GU14" s="295">
        <f>('[4]Прочая  субсидия_МР  и  ГО'!AJ13)/1000</f>
        <v>0</v>
      </c>
      <c r="GV14" s="295">
        <f>('[4]Прочая  субсидия_МР  и  ГО'!AK13)/1000</f>
        <v>0</v>
      </c>
      <c r="GW14" s="296">
        <f t="shared" ref="GW14:GW31" si="54">IF(ISERROR(GV14/GU14*100),,GV14/GU14*100)</f>
        <v>0</v>
      </c>
      <c r="GX14" s="296">
        <v>4662.3999999999996</v>
      </c>
      <c r="GY14" s="295">
        <f>('[4]Прочая  субсидия_МР  и  ГО'!AP13+'[4]Прочая  субсидия_БП'!AL13)/1000</f>
        <v>3244.1529699999996</v>
      </c>
      <c r="GZ14" s="295">
        <f>('[4]Прочая  субсидия_МР  и  ГО'!AQ13+'[4]Прочая  субсидия_БП'!AM13)/1000</f>
        <v>3111.55134</v>
      </c>
      <c r="HA14" s="296">
        <f t="shared" ref="HA14:HA31" si="55">IF(ISERROR(GZ14/GY14*100),,GZ14/GY14*100)</f>
        <v>95.912596254670461</v>
      </c>
      <c r="HB14" s="296">
        <v>0</v>
      </c>
      <c r="HC14" s="295">
        <f>('[4]Прочая  субсидия_МР  и  ГО'!AR13)/1000</f>
        <v>0</v>
      </c>
      <c r="HD14" s="295">
        <f>('[4]Прочая  субсидия_МР  и  ГО'!AS13)/1000</f>
        <v>0</v>
      </c>
      <c r="HE14" s="296">
        <f t="shared" ref="HE14:HE31" si="56">IF(ISERROR(HD14/HC14*100),,HD14/HC14*100)</f>
        <v>0</v>
      </c>
      <c r="HF14" s="296">
        <v>0</v>
      </c>
      <c r="HG14" s="295">
        <f>('[4]Прочая  субсидия_МР  и  ГО'!AT13+'[4]Прочая  субсидия_БП'!AR13)/1000</f>
        <v>0</v>
      </c>
      <c r="HH14" s="295">
        <f>('[4]Прочая  субсидия_МР  и  ГО'!AU13+'[4]Прочая  субсидия_БП'!AS13)/1000</f>
        <v>0</v>
      </c>
      <c r="HI14" s="296">
        <f t="shared" ref="HI14:HI31" si="57">IF(ISERROR(HH14/HG14*100),,HH14/HG14*100)</f>
        <v>0</v>
      </c>
      <c r="HJ14" s="296">
        <v>1538.4614999999999</v>
      </c>
      <c r="HK14" s="295">
        <f>('[4]Прочая  субсидия_МР  и  ГО'!AV13+'[4]Прочая  субсидия_БП'!AX13)/1000</f>
        <v>1538.4614999999999</v>
      </c>
      <c r="HL14" s="295">
        <f>('[4]Прочая  субсидия_МР  и  ГО'!AW13+'[4]Прочая  субсидия_БП'!AY13)/1000</f>
        <v>1538.4614999999999</v>
      </c>
      <c r="HM14" s="296">
        <f t="shared" ref="HM14:HM31" si="58">IF(ISERROR(HL14/HK14*100),,HL14/HK14*100)</f>
        <v>100</v>
      </c>
      <c r="HN14" s="296">
        <v>5010.8</v>
      </c>
      <c r="HO14" s="295">
        <f>'[4]Прочая  субсидия_МР  и  ГО'!AX13/1000</f>
        <v>5010.8</v>
      </c>
      <c r="HP14" s="295">
        <f>'[4]Прочая  субсидия_МР  и  ГО'!AY13/1000</f>
        <v>5010.8</v>
      </c>
      <c r="HQ14" s="296">
        <f t="shared" ref="HQ14:HQ31" si="59">IF(ISERROR(HP14/HO14*100),,HP14/HO14*100)</f>
        <v>100</v>
      </c>
      <c r="HR14" s="296">
        <v>504.97314</v>
      </c>
      <c r="HS14" s="295">
        <f>'[4]Прочая  субсидия_МР  и  ГО'!AZ13/1000</f>
        <v>457.83411999999998</v>
      </c>
      <c r="HT14" s="295">
        <f>'[4]Прочая  субсидия_МР  и  ГО'!BA13/1000</f>
        <v>457.83411999999998</v>
      </c>
      <c r="HU14" s="296">
        <f t="shared" ref="HU14:HU31" si="60">IF(ISERROR(HT14/HS14*100),,HT14/HS14*100)</f>
        <v>100</v>
      </c>
      <c r="HV14" s="296"/>
      <c r="HW14" s="295">
        <f>('[4]Проверочная  таблица'!RU18+'[4]Проверочная  таблица'!RV18+'[4]Проверочная  таблица'!SE18+'[4]Проверочная  таблица'!SF18)/1000</f>
        <v>0</v>
      </c>
      <c r="HX14" s="295">
        <f>('[4]Проверочная  таблица'!RZ18+'[4]Проверочная  таблица'!SA18+'[4]Проверочная  таблица'!SJ18+'[4]Проверочная  таблица'!SK18)/1000</f>
        <v>0</v>
      </c>
      <c r="HY14" s="296">
        <f t="shared" ref="HY14:HY31" si="61">IF(ISERROR(HX14/HW14*100),,HX14/HW14*100)</f>
        <v>0</v>
      </c>
      <c r="HZ14" s="296"/>
      <c r="IA14" s="295">
        <f>'[1]Исполнение  по  субсидии'!FO14</f>
        <v>0</v>
      </c>
      <c r="IB14" s="295">
        <f>'[1]Исполнение  по  субсидии'!FP14</f>
        <v>0</v>
      </c>
      <c r="IC14" s="296">
        <f t="shared" ref="IC14:IC31" si="62">IF(ISERROR(IB14/IA14*100),,IB14/IA14*100)</f>
        <v>0</v>
      </c>
      <c r="ID14" s="296">
        <v>327.20501000000002</v>
      </c>
      <c r="IE14" s="295">
        <f>'[4]Прочая  субсидия_МР  и  ГО'!BB13/1000</f>
        <v>327.20501000000002</v>
      </c>
      <c r="IF14" s="295">
        <f>'[4]Прочая  субсидия_МР  и  ГО'!BC13/1000</f>
        <v>327.20501000000002</v>
      </c>
      <c r="IG14" s="296">
        <f t="shared" ref="IG14:IG31" si="63">IF(ISERROR(IF14/IE14*100),,IF14/IE14*100)</f>
        <v>100</v>
      </c>
      <c r="IH14" s="296">
        <v>1408.73305</v>
      </c>
      <c r="II14" s="295">
        <f>('[4]Прочая  субсидия_БП'!BD13+'[4]Прочая  субсидия_МР  и  ГО'!BD13)/1000</f>
        <v>1408.73305</v>
      </c>
      <c r="IJ14" s="295">
        <f>('[4]Прочая  субсидия_БП'!BE13+'[4]Прочая  субсидия_МР  и  ГО'!BE13)/1000</f>
        <v>1400.9338500000001</v>
      </c>
      <c r="IK14" s="296">
        <f t="shared" ref="IK14:IK31" si="64">IF(ISERROR(IJ14/II14*100),,IJ14/II14*100)</f>
        <v>99.44636778415898</v>
      </c>
      <c r="IL14" s="296">
        <v>0</v>
      </c>
      <c r="IM14" s="295">
        <f>'[4]Прочая  субсидия_МР  и  ГО'!BF13/1000</f>
        <v>0</v>
      </c>
      <c r="IN14" s="295">
        <f>'[4]Прочая  субсидия_МР  и  ГО'!BG13/1000</f>
        <v>0</v>
      </c>
      <c r="IO14" s="296">
        <f t="shared" ref="IO14:IO31" si="65">IF(ISERROR(IN14/IM14*100),,IN14/IM14*100)</f>
        <v>0</v>
      </c>
      <c r="IP14" s="296"/>
      <c r="IQ14" s="295">
        <f>('[4]Прочая  субсидия_МР  и  ГО'!BH13+'[4]Прочая  субсидия_БП'!BK13)/1000</f>
        <v>0</v>
      </c>
      <c r="IR14" s="295">
        <f>('[4]Прочая  субсидия_МР  и  ГО'!BI13+'[4]Прочая  субсидия_БП'!BL13)/1000</f>
        <v>0</v>
      </c>
      <c r="IS14" s="296">
        <f>IF(ISERROR(#REF!/#REF!*100),,#REF!/#REF!*100)</f>
        <v>0</v>
      </c>
      <c r="IT14" s="296"/>
      <c r="IU14" s="295">
        <f>('[4]Прочая  субсидия_МР  и  ГО'!BJ13+'[4]Прочая  субсидия_БП'!BQ13)/1000</f>
        <v>0</v>
      </c>
      <c r="IV14" s="295">
        <f>('[4]Прочая  субсидия_МР  и  ГО'!BK13+'[4]Прочая  субсидия_БП'!BR13)/1000</f>
        <v>0</v>
      </c>
      <c r="IW14" s="296">
        <f>IF(ISERROR(#REF!/#REF!*100),,#REF!/#REF!*100)</f>
        <v>0</v>
      </c>
      <c r="IX14" s="296">
        <v>0</v>
      </c>
      <c r="IY14" s="295">
        <f>('[4]Прочая  субсидия_МР  и  ГО'!BL13+'[4]Прочая  субсидия_БП'!BW13)/1000</f>
        <v>0</v>
      </c>
      <c r="IZ14" s="295">
        <f>('[4]Прочая  субсидия_МР  и  ГО'!BM13+'[4]Прочая  субсидия_БП'!BX13)/1000</f>
        <v>0</v>
      </c>
      <c r="JA14" s="296">
        <f t="shared" ref="JA14:JA31" si="66">IF(ISERROR(IZ14/IY14*100),,IZ14/IY14*100)</f>
        <v>0</v>
      </c>
      <c r="JB14" s="25"/>
      <c r="JC14" s="296"/>
      <c r="JD14" s="295">
        <f>'[4]Проверочная  таблица'!DL18/1000</f>
        <v>0</v>
      </c>
      <c r="JE14" s="295">
        <f>'[4]Проверочная  таблица'!DO18/1000</f>
        <v>0</v>
      </c>
      <c r="JF14" s="296">
        <f t="shared" ref="JF14:JF31" si="67">IF(ISERROR(JE14/JD14*100),,JE14/JD14*100)</f>
        <v>0</v>
      </c>
      <c r="JG14" s="296"/>
      <c r="JH14" s="295">
        <f>'[4]Проверочная  таблица'!BW18/1000</f>
        <v>0</v>
      </c>
      <c r="JI14" s="295">
        <f>'[4]Проверочная  таблица'!BZ18/1000</f>
        <v>0</v>
      </c>
      <c r="JJ14" s="296">
        <f t="shared" ref="JJ14:JJ31" si="68">IF(ISERROR(JI14/JH14*100),,JI14/JH14*100)</f>
        <v>0</v>
      </c>
      <c r="JK14" s="296"/>
      <c r="JL14" s="295">
        <f>'[4]Проверочная  таблица'!BX18/1000</f>
        <v>0</v>
      </c>
      <c r="JM14" s="295">
        <f>'[4]Проверочная  таблица'!CA18/1000</f>
        <v>0</v>
      </c>
      <c r="JN14" s="296">
        <f t="shared" ref="JN14:JN31" si="69">IF(ISERROR(JM14/JL14*100),,JM14/JL14*100)</f>
        <v>0</v>
      </c>
      <c r="JO14" s="296"/>
      <c r="JP14" s="295">
        <f>'[4]Проверочная  таблица'!CC18/1000</f>
        <v>0</v>
      </c>
      <c r="JQ14" s="295">
        <f>'[4]Проверочная  таблица'!CF18/1000</f>
        <v>0</v>
      </c>
      <c r="JR14" s="296">
        <f t="shared" ref="JR14:JR31" si="70">IF(ISERROR(JQ14/JP14*100),,JQ14/JP14*100)</f>
        <v>0</v>
      </c>
      <c r="JS14" s="296"/>
      <c r="JT14" s="295">
        <f>'[4]Проверочная  таблица'!CD18/1000</f>
        <v>0</v>
      </c>
      <c r="JU14" s="295">
        <f>'[4]Проверочная  таблица'!CG18/1000</f>
        <v>0</v>
      </c>
      <c r="JV14" s="296">
        <f t="shared" ref="JV14:JV31" si="71">IF(ISERROR(JU14/JT14*100),,JU14/JT14*100)</f>
        <v>0</v>
      </c>
      <c r="JW14" s="296"/>
      <c r="JX14" s="295">
        <f>'[4]Прочая  субсидия_МР  и  ГО'!X13/1000</f>
        <v>0</v>
      </c>
      <c r="JY14" s="295">
        <f>'[4]Прочая  субсидия_МР  и  ГО'!Y13/1000</f>
        <v>0</v>
      </c>
      <c r="JZ14" s="296">
        <f t="shared" ref="JZ14:JZ31" si="72">IF(ISERROR(JY14/JX14*100),,JY14/JX14*100)</f>
        <v>0</v>
      </c>
      <c r="KA14" s="296"/>
      <c r="KB14" s="295">
        <f>('[4]Проверочная  таблица'!TY18+'[4]Проверочная  таблица'!TZ18+'[4]Проверочная  таблица'!TK18+'[4]Проверочная  таблица'!TL18)/1000</f>
        <v>0</v>
      </c>
      <c r="KC14" s="295">
        <f>('[4]Проверочная  таблица'!UF18+'[4]Проверочная  таблица'!UG18+'[4]Проверочная  таблица'!TR18+'[4]Проверочная  таблица'!TS18)/1000</f>
        <v>0</v>
      </c>
      <c r="KD14" s="296">
        <f t="shared" ref="KD14:KD31" si="73">IF(ISERROR(KC14/KB14*100),,KC14/KB14*100)</f>
        <v>0</v>
      </c>
      <c r="KE14" s="296"/>
      <c r="KF14" s="295">
        <f>('[4]Проверочная  таблица'!CI18+'[4]Проверочная  таблица'!CJ18)/1000</f>
        <v>0</v>
      </c>
      <c r="KG14" s="295">
        <f>('[4]Проверочная  таблица'!CP18+'[4]Проверочная  таблица'!CQ18)/1000</f>
        <v>0</v>
      </c>
      <c r="KH14" s="296">
        <f t="shared" ref="KH14:KH31" si="74">IF(ISERROR(KG14/KF14*100),,KG14/KF14*100)</f>
        <v>0</v>
      </c>
      <c r="KI14" s="296"/>
      <c r="KJ14" s="295">
        <f>('[4]Проверочная  таблица'!CK18+'[4]Проверочная  таблица'!CL18+'[4]Проверочная  таблица'!CW18+'[4]Проверочная  таблица'!CX18)/1000</f>
        <v>0</v>
      </c>
      <c r="KK14" s="295">
        <f>('[4]Проверочная  таблица'!CR18+'[4]Проверочная  таблица'!CS18+'[4]Проверочная  таблица'!CZ18+'[4]Проверочная  таблица'!DA18)/1000</f>
        <v>0</v>
      </c>
      <c r="KL14" s="296">
        <f t="shared" ref="KL14:KL31" si="75">IF(ISERROR(KK14/KJ14*100),,KK14/KJ14*100)</f>
        <v>0</v>
      </c>
      <c r="KM14" s="296"/>
      <c r="KN14" s="295">
        <f>('[4]Проверочная  таблица'!CM18+'[4]Проверочная  таблица'!CN18)/1000</f>
        <v>0</v>
      </c>
      <c r="KO14" s="295">
        <f>('[4]Проверочная  таблица'!CT18+'[4]Проверочная  таблица'!CU18)/1000</f>
        <v>0</v>
      </c>
      <c r="KP14" s="296">
        <f t="shared" si="20"/>
        <v>0</v>
      </c>
      <c r="KQ14" s="296"/>
      <c r="KR14" s="295">
        <f>('[4]Проверочная  таблица'!BE18+'[4]Проверочная  таблица'!BK18+'[4]Прочая  субсидия_МР  и  ГО'!AN13+'[4]Прочая  субсидия_БП'!AF13)/1000</f>
        <v>0</v>
      </c>
      <c r="KS14" s="295">
        <f>('[4]Проверочная  таблица'!BI18+'[4]Проверочная  таблица'!BM18+'[4]Прочая  субсидия_МР  и  ГО'!AO13+'[4]Прочая  субсидия_БП'!AG13)/1000</f>
        <v>0</v>
      </c>
      <c r="KT14" s="296">
        <f t="shared" ref="KT14:KT31" si="76">IF(ISERROR(KS14/KR14*100),,KS14/KR14*100)</f>
        <v>0</v>
      </c>
      <c r="KU14" s="296"/>
      <c r="KV14" s="295">
        <f>('[4]Проверочная  таблица'!LA18+'[4]Проверочная  таблица'!LB18)/1000</f>
        <v>0</v>
      </c>
      <c r="KW14" s="295">
        <f>('[4]Проверочная  таблица'!LD18+'[4]Проверочная  таблица'!LE18)/1000</f>
        <v>0</v>
      </c>
      <c r="KX14" s="296">
        <f t="shared" ref="KX14:KX31" si="77">IF(ISERROR(KW14/KV14*100),,KW14/KV14*100)</f>
        <v>0</v>
      </c>
      <c r="KY14" s="296"/>
      <c r="KZ14" s="295">
        <f>('[4]Проверочная  таблица'!EQ18+'[4]Проверочная  таблица'!ER18+'[4]Проверочная  таблица'!EW18+'[4]Проверочная  таблица'!EX18)/1000</f>
        <v>0</v>
      </c>
      <c r="LA14" s="295">
        <f>('[4]Проверочная  таблица'!ET18+'[4]Проверочная  таблица'!EU18+'[4]Проверочная  таблица'!EZ18+'[4]Проверочная  таблица'!FA18)/1000</f>
        <v>0</v>
      </c>
      <c r="LB14" s="296">
        <f t="shared" ref="LB14:LB31" si="78">IF(ISERROR(LA14/KZ14*100),,LA14/KZ14*100)</f>
        <v>0</v>
      </c>
      <c r="LC14" s="25"/>
    </row>
    <row r="15" spans="1:315" ht="21.75" customHeight="1" x14ac:dyDescent="0.25">
      <c r="A15" s="298" t="s">
        <v>14</v>
      </c>
      <c r="B15" s="299">
        <f t="shared" si="0"/>
        <v>304116.69140000001</v>
      </c>
      <c r="C15" s="300">
        <f t="shared" si="1"/>
        <v>328135.35281999997</v>
      </c>
      <c r="D15" s="301">
        <f t="shared" si="1"/>
        <v>323949.55773999996</v>
      </c>
      <c r="E15" s="302">
        <f>'[2]Для администрации КБ_точно'!T16</f>
        <v>328135.35282000003</v>
      </c>
      <c r="F15" s="300">
        <f t="shared" si="21"/>
        <v>0</v>
      </c>
      <c r="G15" s="302">
        <f>'[2]Для администрации КБ_точно'!U16</f>
        <v>323949.55774000002</v>
      </c>
      <c r="H15" s="300">
        <f t="shared" si="22"/>
        <v>0</v>
      </c>
      <c r="I15" s="294">
        <f t="shared" si="2"/>
        <v>98.724369366474164</v>
      </c>
      <c r="J15" s="296">
        <v>0</v>
      </c>
      <c r="K15" s="295">
        <f>('[4]Проверочная  таблица'!FP19+'[4]Проверочная  таблица'!FQ19)/1000</f>
        <v>0</v>
      </c>
      <c r="L15" s="295">
        <f>('[4]Проверочная  таблица'!FT19+'[4]Проверочная  таблица'!FU19)/1000</f>
        <v>0</v>
      </c>
      <c r="M15" s="296">
        <f t="shared" si="3"/>
        <v>0</v>
      </c>
      <c r="N15" s="296">
        <v>0</v>
      </c>
      <c r="O15" s="295">
        <f>'[4]Проверочная  таблица'!FO19/1000</f>
        <v>0</v>
      </c>
      <c r="P15" s="295">
        <f>'[4]Проверочная  таблица'!FS19/1000</f>
        <v>0</v>
      </c>
      <c r="Q15" s="296">
        <f t="shared" si="4"/>
        <v>0</v>
      </c>
      <c r="R15" s="296">
        <v>0</v>
      </c>
      <c r="S15" s="295">
        <f>'[4]Проверочная  таблица'!DG19/1000</f>
        <v>0</v>
      </c>
      <c r="T15" s="295">
        <f>'[4]Проверочная  таблица'!DJ19/1000</f>
        <v>0</v>
      </c>
      <c r="U15" s="296">
        <f t="shared" si="23"/>
        <v>0</v>
      </c>
      <c r="V15" s="296">
        <v>0</v>
      </c>
      <c r="W15" s="297">
        <f>'[4]Проверочная  таблица'!DH19/1000</f>
        <v>0</v>
      </c>
      <c r="X15" s="295">
        <f>'[4]Проверочная  таблица'!DK19/1000</f>
        <v>0</v>
      </c>
      <c r="Y15" s="296">
        <f t="shared" si="24"/>
        <v>0</v>
      </c>
      <c r="Z15" s="296"/>
      <c r="AA15" s="297">
        <f>'[4]Проверочная  таблица'!DR19/1000</f>
        <v>0</v>
      </c>
      <c r="AB15" s="295">
        <f>'[4]Проверочная  таблица'!DU19/1000</f>
        <v>0</v>
      </c>
      <c r="AC15" s="296">
        <f t="shared" si="5"/>
        <v>0</v>
      </c>
      <c r="AD15" s="296"/>
      <c r="AE15" s="297">
        <f>'[4]Проверочная  таблица'!ED19/1000</f>
        <v>3138.85</v>
      </c>
      <c r="AF15" s="295">
        <f>'[4]Проверочная  таблица'!EG19/1000</f>
        <v>3138.85</v>
      </c>
      <c r="AG15" s="296">
        <f t="shared" si="6"/>
        <v>100</v>
      </c>
      <c r="AH15" s="296">
        <v>0</v>
      </c>
      <c r="AI15" s="295">
        <f>'[4]Проверочная  таблица'!TD19/1000</f>
        <v>0</v>
      </c>
      <c r="AJ15" s="295">
        <f>'[4]Проверочная  таблица'!TG19/1000</f>
        <v>0</v>
      </c>
      <c r="AK15" s="296">
        <f t="shared" si="7"/>
        <v>0</v>
      </c>
      <c r="AL15" s="296">
        <v>216.66191000000001</v>
      </c>
      <c r="AM15" s="295">
        <f>('[4]Прочая  субсидия_МР  и  ГО'!D14)/1000</f>
        <v>216.66191000000001</v>
      </c>
      <c r="AN15" s="295">
        <f>('[4]Прочая  субсидия_МР  и  ГО'!E14)/1000</f>
        <v>216.66191000000001</v>
      </c>
      <c r="AO15" s="296">
        <f t="shared" si="25"/>
        <v>100</v>
      </c>
      <c r="AP15" s="296">
        <v>0</v>
      </c>
      <c r="AQ15" s="295">
        <f>'[4]Прочая  субсидия_МР  и  ГО'!F14/1000</f>
        <v>0</v>
      </c>
      <c r="AR15" s="295">
        <f>'[4]Прочая  субсидия_МР  и  ГО'!G14/1000</f>
        <v>0</v>
      </c>
      <c r="AS15" s="296">
        <f t="shared" si="26"/>
        <v>0</v>
      </c>
      <c r="AT15" s="296">
        <v>64221.527780000004</v>
      </c>
      <c r="AU15" s="295">
        <f>SUM('[4]Проверочная  таблица'!ST19:SW19)/1000</f>
        <v>64221.527780000004</v>
      </c>
      <c r="AV15" s="295">
        <f>SUM('[4]Проверочная  таблица'!SZ19:TC19)/1000</f>
        <v>64221.527780000004</v>
      </c>
      <c r="AW15" s="296">
        <f t="shared" si="8"/>
        <v>100</v>
      </c>
      <c r="AX15" s="296">
        <v>10000</v>
      </c>
      <c r="AY15" s="295">
        <f>'[4]Проверочная  таблица'!SS19/1000</f>
        <v>10000</v>
      </c>
      <c r="AZ15" s="295">
        <f>'[4]Проверочная  таблица'!SY19/1000</f>
        <v>10000</v>
      </c>
      <c r="BA15" s="296">
        <f t="shared" si="9"/>
        <v>100</v>
      </c>
      <c r="BB15" s="296">
        <v>0</v>
      </c>
      <c r="BC15" s="295">
        <f>'[4]Прочая  субсидия_МР  и  ГО'!H14/1000</f>
        <v>0</v>
      </c>
      <c r="BD15" s="295">
        <f>'[4]Прочая  субсидия_МР  и  ГО'!I14/1000</f>
        <v>0</v>
      </c>
      <c r="BE15" s="296">
        <f t="shared" si="10"/>
        <v>0</v>
      </c>
      <c r="BF15" s="296">
        <v>5000</v>
      </c>
      <c r="BG15" s="295">
        <f>'[4]Прочая  субсидия_МР  и  ГО'!J14/1000</f>
        <v>5000</v>
      </c>
      <c r="BH15" s="295">
        <f>'[4]Прочая  субсидия_МР  и  ГО'!K14/1000</f>
        <v>5000</v>
      </c>
      <c r="BI15" s="296">
        <f t="shared" si="11"/>
        <v>100</v>
      </c>
      <c r="BJ15" s="296"/>
      <c r="BK15" s="295">
        <f>('[4]Проверочная  таблица'!EK19+'[4]Проверочная  таблица'!EL19)/1000</f>
        <v>0</v>
      </c>
      <c r="BL15" s="295">
        <f>('[4]Проверочная  таблица'!EN19+'[4]Проверочная  таблица'!EO19)/1000</f>
        <v>0</v>
      </c>
      <c r="BM15" s="296">
        <f t="shared" si="12"/>
        <v>0</v>
      </c>
      <c r="BN15" s="296"/>
      <c r="BO15" s="295">
        <f>('[4]Проверочная  таблица'!KS19+'[4]Проверочная  таблица'!KT19)/1000</f>
        <v>0</v>
      </c>
      <c r="BP15" s="295">
        <f>('[4]Проверочная  таблица'!KW19+'[4]Проверочная  таблица'!KX19)/1000</f>
        <v>0</v>
      </c>
      <c r="BQ15" s="296">
        <f t="shared" si="13"/>
        <v>0</v>
      </c>
      <c r="BR15" s="296"/>
      <c r="BS15" s="295">
        <f>'[4]Проверочная  таблица'!KU19/1000</f>
        <v>0</v>
      </c>
      <c r="BT15" s="295">
        <f>'[4]Проверочная  таблица'!KY19/1000</f>
        <v>0</v>
      </c>
      <c r="BU15" s="296">
        <f t="shared" si="14"/>
        <v>0</v>
      </c>
      <c r="BV15" s="296">
        <v>0</v>
      </c>
      <c r="BW15" s="295">
        <f>'[4]Прочая  субсидия_МР  и  ГО'!L14/1000</f>
        <v>0</v>
      </c>
      <c r="BX15" s="295">
        <f>'[4]Прочая  субсидия_МР  и  ГО'!M14/1000</f>
        <v>0</v>
      </c>
      <c r="BY15" s="296">
        <f t="shared" si="27"/>
        <v>0</v>
      </c>
      <c r="BZ15" s="296">
        <v>5000</v>
      </c>
      <c r="CA15" s="295">
        <f>'[4]Прочая  субсидия_МР  и  ГО'!N14/1000</f>
        <v>5000</v>
      </c>
      <c r="CB15" s="295">
        <f>'[4]Прочая  субсидия_МР  и  ГО'!O14/1000</f>
        <v>4834.7884000000004</v>
      </c>
      <c r="CC15" s="296">
        <f t="shared" si="15"/>
        <v>96.695768000000001</v>
      </c>
      <c r="CD15" s="296">
        <v>144.17148999999998</v>
      </c>
      <c r="CE15" s="295">
        <f>'[4]Прочая  субсидия_МР  и  ГО'!P14/1000</f>
        <v>144.17148999999998</v>
      </c>
      <c r="CF15" s="295">
        <f>'[4]Прочая  субсидия_МР  и  ГО'!Q14/1000</f>
        <v>144.17148999999998</v>
      </c>
      <c r="CG15" s="296">
        <f t="shared" si="28"/>
        <v>100</v>
      </c>
      <c r="CH15" s="296">
        <v>0</v>
      </c>
      <c r="CI15" s="295">
        <f>'[4]Проверочная  таблица'!FV19/1000</f>
        <v>0</v>
      </c>
      <c r="CJ15" s="295">
        <f>'[4]Проверочная  таблица'!FY19/1000</f>
        <v>0</v>
      </c>
      <c r="CK15" s="296">
        <f t="shared" si="16"/>
        <v>0</v>
      </c>
      <c r="CL15" s="296">
        <v>0</v>
      </c>
      <c r="CM15" s="295">
        <f>'[4]Проверочная  таблица'!JH19/1000</f>
        <v>0</v>
      </c>
      <c r="CN15" s="295">
        <f>'[4]Проверочная  таблица'!JK19/1000</f>
        <v>0</v>
      </c>
      <c r="CO15" s="296">
        <f t="shared" si="17"/>
        <v>0</v>
      </c>
      <c r="CP15" s="296">
        <v>0</v>
      </c>
      <c r="CQ15" s="295">
        <f>('[4]Проверочная  таблица'!LW19+'[4]Проверочная  таблица'!LX19+'[4]Проверочная  таблица'!LQ19+'[4]Проверочная  таблица'!LR19)/1000</f>
        <v>0</v>
      </c>
      <c r="CR15" s="295">
        <f>('[4]Проверочная  таблица'!LT19+'[4]Проверочная  таблица'!LU19+'[4]Проверочная  таблица'!LZ19+'[4]Проверочная  таблица'!MA19)/1000</f>
        <v>0</v>
      </c>
      <c r="CS15" s="296">
        <f t="shared" si="18"/>
        <v>0</v>
      </c>
      <c r="CT15" s="296">
        <v>0</v>
      </c>
      <c r="CU15" s="295">
        <f>('[4]Проверочная  таблица'!MO19+'[4]Проверочная  таблица'!MP19)/1000</f>
        <v>0</v>
      </c>
      <c r="CV15" s="295">
        <f>('[4]Проверочная  таблица'!MW19+'[4]Проверочная  таблица'!MX19)/1000</f>
        <v>0</v>
      </c>
      <c r="CW15" s="296">
        <f t="shared" si="29"/>
        <v>0</v>
      </c>
      <c r="CX15" s="296">
        <v>0</v>
      </c>
      <c r="CY15" s="295">
        <f>'[4]Проверочная  таблица'!QP19/1000</f>
        <v>0</v>
      </c>
      <c r="CZ15" s="295">
        <f>'[4]Проверочная  таблица'!QS19/1000</f>
        <v>0</v>
      </c>
      <c r="DA15" s="296">
        <f t="shared" si="30"/>
        <v>0</v>
      </c>
      <c r="DB15" s="296">
        <v>27.700830000000003</v>
      </c>
      <c r="DC15" s="295">
        <f>('[4]Прочая  субсидия_МР  и  ГО'!R14+'[4]Прочая  субсидия_БП'!H14)/1000</f>
        <v>27.700830000000003</v>
      </c>
      <c r="DD15" s="295">
        <f>('[4]Прочая  субсидия_МР  и  ГО'!S14+'[4]Прочая  субсидия_БП'!I14)/1000</f>
        <v>27.700830000000003</v>
      </c>
      <c r="DE15" s="296">
        <f t="shared" si="31"/>
        <v>100</v>
      </c>
      <c r="DF15" s="296">
        <v>0</v>
      </c>
      <c r="DG15" s="295">
        <f>'[4]Проверочная  таблица'!GB19/1000</f>
        <v>0</v>
      </c>
      <c r="DH15" s="295">
        <f>'[4]Проверочная  таблица'!GE19/1000</f>
        <v>0</v>
      </c>
      <c r="DI15" s="296">
        <f t="shared" si="32"/>
        <v>0</v>
      </c>
      <c r="DJ15" s="296">
        <v>0</v>
      </c>
      <c r="DK15" s="295">
        <f>('[4]Проверочная  таблица'!JN19)/1000</f>
        <v>0</v>
      </c>
      <c r="DL15" s="295">
        <f>('[4]Проверочная  таблица'!JQ19)/1000</f>
        <v>0</v>
      </c>
      <c r="DM15" s="296">
        <f t="shared" si="19"/>
        <v>0</v>
      </c>
      <c r="DN15" s="296">
        <v>245.80548999999999</v>
      </c>
      <c r="DO15" s="295">
        <f>('[4]Проверочная  таблица'!MT19+'[4]Проверочная  таблица'!MU19+'[4]Проверочная  таблица'!NE19+'[4]Проверочная  таблица'!NF19)/1000</f>
        <v>245.80548999999999</v>
      </c>
      <c r="DP15" s="295">
        <f>('[4]Проверочная  таблица'!NH19+'[4]Проверочная  таблица'!NI19+'[4]Проверочная  таблица'!NB19+'[4]Проверочная  таблица'!NC19)/1000</f>
        <v>245.80548999999999</v>
      </c>
      <c r="DQ15" s="296">
        <f t="shared" si="33"/>
        <v>100</v>
      </c>
      <c r="DR15" s="296"/>
      <c r="DS15" s="295">
        <f>'[4]Проверочная  таблица'!DX19/1000</f>
        <v>0</v>
      </c>
      <c r="DT15" s="295">
        <f>'[4]Проверочная  таблица'!EA19/1000</f>
        <v>0</v>
      </c>
      <c r="DU15" s="296">
        <f t="shared" si="34"/>
        <v>0</v>
      </c>
      <c r="DV15" s="296">
        <v>0</v>
      </c>
      <c r="DW15" s="295">
        <f>('[4]Проверочная  таблица'!HD19+'[4]Проверочная  таблица'!HJ19)/1000</f>
        <v>0</v>
      </c>
      <c r="DX15" s="295">
        <f>('[4]Проверочная  таблица'!HG19+'[4]Проверочная  таблица'!HM19)/1000</f>
        <v>0</v>
      </c>
      <c r="DY15" s="296">
        <f t="shared" si="35"/>
        <v>0</v>
      </c>
      <c r="DZ15" s="296">
        <v>19636.063829999999</v>
      </c>
      <c r="EA15" s="295">
        <f>('[4]Проверочная  таблица'!NW19+'[4]Проверочная  таблица'!NX19+'[4]Проверочная  таблица'!OE19+'[4]Проверочная  таблица'!OF19)/1000</f>
        <v>19636.063829999999</v>
      </c>
      <c r="EB15" s="295">
        <f>('[4]Проверочная  таблица'!OA19+'[4]Проверочная  таблица'!OB19+'[4]Проверочная  таблица'!OI19+'[4]Проверочная  таблица'!OJ19)/1000</f>
        <v>19636.063829999999</v>
      </c>
      <c r="EC15" s="296">
        <f t="shared" si="36"/>
        <v>100</v>
      </c>
      <c r="ED15" s="296">
        <v>24950.771069999999</v>
      </c>
      <c r="EE15" s="295">
        <f>('[4]Проверочная  таблица'!NY19+'[4]Проверочная  таблица'!OG19)/1000</f>
        <v>34950.771070000003</v>
      </c>
      <c r="EF15" s="295">
        <f>('[4]Проверочная  таблица'!OC19+'[4]Проверочная  таблица'!OK19)/1000</f>
        <v>34950.771070000003</v>
      </c>
      <c r="EG15" s="296">
        <f t="shared" si="37"/>
        <v>100</v>
      </c>
      <c r="EH15" s="296">
        <v>0</v>
      </c>
      <c r="EI15" s="295">
        <f>'[4]Прочая  субсидия_МР  и  ГО'!T14/1000</f>
        <v>0</v>
      </c>
      <c r="EJ15" s="295">
        <f>'[4]Прочая  субсидия_МР  и  ГО'!U14/1000</f>
        <v>0</v>
      </c>
      <c r="EK15" s="296">
        <f t="shared" si="38"/>
        <v>0</v>
      </c>
      <c r="EL15" s="296">
        <v>58140.357670000005</v>
      </c>
      <c r="EM15" s="295">
        <f>'[4]Проверочная  таблица'!BC19/1000</f>
        <v>48734.991090000003</v>
      </c>
      <c r="EN15" s="295">
        <f>'[4]Проверочная  таблица'!BG19/1000</f>
        <v>45167.32114</v>
      </c>
      <c r="EO15" s="296">
        <f t="shared" si="39"/>
        <v>92.67944885141867</v>
      </c>
      <c r="EP15" s="296"/>
      <c r="EQ15" s="295">
        <f>'[1]Исполнение  по  субсидии'!DG15</f>
        <v>19110</v>
      </c>
      <c r="ER15" s="295">
        <f>'[1]Исполнение  по  субсидии'!DH15</f>
        <v>19110</v>
      </c>
      <c r="ES15" s="296">
        <f t="shared" si="40"/>
        <v>100</v>
      </c>
      <c r="ET15" s="296"/>
      <c r="EU15" s="295">
        <f>'[1]Исполнение  по  субсидии'!DJ15</f>
        <v>0</v>
      </c>
      <c r="EV15" s="295">
        <f>'[1]Исполнение  по  субсидии'!DK15</f>
        <v>0</v>
      </c>
      <c r="EW15" s="296">
        <f t="shared" si="41"/>
        <v>0</v>
      </c>
      <c r="EX15" s="296"/>
      <c r="EY15" s="295">
        <f>'[4]Прочая  субсидия_МР  и  ГО'!Z14/1000</f>
        <v>0</v>
      </c>
      <c r="EZ15" s="295">
        <f>'[4]Прочая  субсидия_МР  и  ГО'!AA14/1000</f>
        <v>0</v>
      </c>
      <c r="FA15" s="296">
        <f t="shared" si="42"/>
        <v>0</v>
      </c>
      <c r="FB15" s="296"/>
      <c r="FC15" s="295">
        <f>'[4]Прочая  субсидия_МР  и  ГО'!AB14/1000</f>
        <v>0</v>
      </c>
      <c r="FD15" s="295">
        <f>'[4]Прочая  субсидия_МР  и  ГО'!AC14/1000</f>
        <v>0</v>
      </c>
      <c r="FE15" s="296">
        <f t="shared" si="43"/>
        <v>0</v>
      </c>
      <c r="FF15" s="296">
        <v>76413.474159999998</v>
      </c>
      <c r="FG15" s="295">
        <f>'[4]Прочая  субсидия_МР  и  ГО'!AD14/1000</f>
        <v>76413.474159999998</v>
      </c>
      <c r="FH15" s="295">
        <f>'[4]Прочая  субсидия_МР  и  ГО'!AE14/1000</f>
        <v>76413.474159999998</v>
      </c>
      <c r="FI15" s="296">
        <f t="shared" si="44"/>
        <v>100</v>
      </c>
      <c r="FJ15" s="296">
        <v>0</v>
      </c>
      <c r="FK15" s="295">
        <f>('[4]Проверочная  таблица'!UA19+'[4]Проверочная  таблица'!UB19+'[4]Проверочная  таблица'!TM19+'[4]Проверочная  таблица'!TN19)/1000</f>
        <v>0</v>
      </c>
      <c r="FL15" s="295">
        <f>('[4]Проверочная  таблица'!TT19+'[4]Проверочная  таблица'!TU19+'[4]Проверочная  таблица'!UH19+'[4]Проверочная  таблица'!UI19)/1000</f>
        <v>0</v>
      </c>
      <c r="FM15" s="296">
        <f t="shared" si="45"/>
        <v>0</v>
      </c>
      <c r="FN15" s="296">
        <v>1030.6742099999999</v>
      </c>
      <c r="FO15" s="295">
        <f>('[4]Проверочная  таблица'!PM19+'[4]Проверочная  таблица'!PN19+'[4]Проверочная  таблица'!PC19+'[4]Проверочная  таблица'!PD19)/1000</f>
        <v>699.51655000000005</v>
      </c>
      <c r="FP15" s="295">
        <f>('[4]Проверочная  таблица'!PR19+'[4]Проверочная  таблица'!PS19+'[4]Проверочная  таблица'!PH19+'[4]Проверочная  таблица'!PI19)/1000</f>
        <v>699.51655000000005</v>
      </c>
      <c r="FQ15" s="296">
        <f t="shared" si="46"/>
        <v>100</v>
      </c>
      <c r="FR15" s="296">
        <v>0</v>
      </c>
      <c r="FS15" s="295">
        <f>('[4]Проверочная  таблица'!GH19+'[4]Проверочная  таблица'!GN19)/1000</f>
        <v>0</v>
      </c>
      <c r="FT15" s="295">
        <f>('[4]Проверочная  таблица'!GK19+'[4]Проверочная  таблица'!GQ19)/1000</f>
        <v>0</v>
      </c>
      <c r="FU15" s="296">
        <f t="shared" si="47"/>
        <v>0</v>
      </c>
      <c r="FV15" s="296">
        <v>0</v>
      </c>
      <c r="FW15" s="295">
        <f>'[1]Исполнение  по  субсидии'!EE15</f>
        <v>0</v>
      </c>
      <c r="FX15" s="295">
        <f>('[4]Проверочная  таблица'!UJ19+'[4]Проверочная  таблица'!UK19+'[4]Проверочная  таблица'!TV19+'[4]Проверочная  таблица'!TW19)/1000</f>
        <v>0</v>
      </c>
      <c r="FY15" s="296">
        <f t="shared" si="48"/>
        <v>0</v>
      </c>
      <c r="FZ15" s="296"/>
      <c r="GA15" s="295">
        <f>'[4]Проверочная  таблица'!GX19/1000</f>
        <v>0</v>
      </c>
      <c r="GB15" s="295">
        <f>'[4]Проверочная  таблица'!HA19/1000</f>
        <v>0</v>
      </c>
      <c r="GC15" s="296">
        <f t="shared" si="49"/>
        <v>0</v>
      </c>
      <c r="GD15" s="296"/>
      <c r="GE15" s="295">
        <f>('[4]Проверочная  таблица'!IC19+'[4]Проверочная  таблица'!ID19)/1000</f>
        <v>0</v>
      </c>
      <c r="GF15" s="295">
        <f>('[4]Проверочная  таблица'!IG19+'[4]Проверочная  таблица'!IH19)/1000</f>
        <v>0</v>
      </c>
      <c r="GG15" s="296">
        <f t="shared" si="50"/>
        <v>0</v>
      </c>
      <c r="GH15" s="296">
        <v>0</v>
      </c>
      <c r="GI15" s="295">
        <f>('[4]Проверочная  таблица'!IE19+'[4]Проверочная  таблица'!IK19)/1000</f>
        <v>0</v>
      </c>
      <c r="GJ15" s="295">
        <f>('[4]Проверочная  таблица'!II19+'[4]Проверочная  таблица'!IM19)/1000</f>
        <v>0</v>
      </c>
      <c r="GK15" s="296">
        <f t="shared" si="51"/>
        <v>0</v>
      </c>
      <c r="GL15" s="296">
        <v>0</v>
      </c>
      <c r="GM15" s="295">
        <f>('[4]Прочая  субсидия_МР  и  ГО'!AF14+'[4]Прочая  субсидия_БП'!N14)/1000</f>
        <v>0</v>
      </c>
      <c r="GN15" s="295">
        <f>('[4]Прочая  субсидия_МР  и  ГО'!AG14+'[4]Прочая  субсидия_БП'!O14)/1000</f>
        <v>0</v>
      </c>
      <c r="GO15" s="296">
        <f t="shared" si="52"/>
        <v>0</v>
      </c>
      <c r="GP15" s="296">
        <v>32017.525600000001</v>
      </c>
      <c r="GQ15" s="295">
        <f>('[4]Прочая  субсидия_МР  и  ГО'!AH14+'[4]Прочая  субсидия_БП'!T14)/1000</f>
        <v>32017.525600000001</v>
      </c>
      <c r="GR15" s="295">
        <f>('[4]Прочая  субсидия_МР  и  ГО'!AI14+'[4]Прочая  субсидия_БП'!U14)/1000</f>
        <v>32017.525600000001</v>
      </c>
      <c r="GS15" s="296">
        <f t="shared" si="53"/>
        <v>100</v>
      </c>
      <c r="GT15" s="296"/>
      <c r="GU15" s="295">
        <f>('[4]Прочая  субсидия_МР  и  ГО'!AJ14)/1000</f>
        <v>0</v>
      </c>
      <c r="GV15" s="295">
        <f>('[4]Прочая  субсидия_МР  и  ГО'!AK14)/1000</f>
        <v>0</v>
      </c>
      <c r="GW15" s="296">
        <f t="shared" si="54"/>
        <v>0</v>
      </c>
      <c r="GX15" s="296">
        <v>0</v>
      </c>
      <c r="GY15" s="295">
        <f>('[4]Прочая  субсидия_МР  и  ГО'!AP14+'[4]Прочая  субсидия_БП'!AL14)/1000</f>
        <v>0</v>
      </c>
      <c r="GZ15" s="295">
        <f>('[4]Прочая  субсидия_МР  и  ГО'!AQ14+'[4]Прочая  субсидия_БП'!AM14)/1000</f>
        <v>0</v>
      </c>
      <c r="HA15" s="296">
        <f t="shared" si="55"/>
        <v>0</v>
      </c>
      <c r="HB15" s="296">
        <v>0</v>
      </c>
      <c r="HC15" s="295">
        <f>('[4]Прочая  субсидия_МР  и  ГО'!AR14)/1000</f>
        <v>0</v>
      </c>
      <c r="HD15" s="295">
        <f>('[4]Прочая  субсидия_МР  и  ГО'!AS14)/1000</f>
        <v>0</v>
      </c>
      <c r="HE15" s="296">
        <f t="shared" si="56"/>
        <v>0</v>
      </c>
      <c r="HF15" s="296">
        <v>0</v>
      </c>
      <c r="HG15" s="295">
        <f>('[4]Прочая  субсидия_МР  и  ГО'!AT14+'[4]Прочая  субсидия_БП'!AR14)/1000</f>
        <v>0</v>
      </c>
      <c r="HH15" s="295">
        <f>('[4]Прочая  субсидия_МР  и  ГО'!AU14+'[4]Прочая  субсидия_БП'!AS14)/1000</f>
        <v>0</v>
      </c>
      <c r="HI15" s="296">
        <f t="shared" si="57"/>
        <v>0</v>
      </c>
      <c r="HJ15" s="296">
        <v>0</v>
      </c>
      <c r="HK15" s="295">
        <f>('[4]Прочая  субсидия_МР  и  ГО'!AV14+'[4]Прочая  субсидия_БП'!AX14)/1000</f>
        <v>1391.8956499999999</v>
      </c>
      <c r="HL15" s="295">
        <f>('[4]Прочая  субсидия_МР  и  ГО'!AW14+'[4]Прочая  субсидия_БП'!AY14)/1000</f>
        <v>1391.8956499999999</v>
      </c>
      <c r="HM15" s="296">
        <f t="shared" si="58"/>
        <v>100</v>
      </c>
      <c r="HN15" s="296">
        <v>4381.8</v>
      </c>
      <c r="HO15" s="295">
        <f>'[4]Прочая  субсидия_МР  и  ГО'!AX14/1000</f>
        <v>4381.8</v>
      </c>
      <c r="HP15" s="295">
        <f>'[4]Прочая  субсидия_МР  и  ГО'!AY14/1000</f>
        <v>4381.8</v>
      </c>
      <c r="HQ15" s="296">
        <f t="shared" si="59"/>
        <v>100</v>
      </c>
      <c r="HR15" s="296">
        <v>1566.1633300000001</v>
      </c>
      <c r="HS15" s="295">
        <f>'[4]Прочая  субсидия_МР  и  ГО'!AZ14/1000</f>
        <v>1569.00334</v>
      </c>
      <c r="HT15" s="295">
        <f>'[4]Прочая  субсидия_МР  и  ГО'!BA14/1000</f>
        <v>1386.1576</v>
      </c>
      <c r="HU15" s="296">
        <f t="shared" si="60"/>
        <v>88.346376624029361</v>
      </c>
      <c r="HV15" s="296"/>
      <c r="HW15" s="295">
        <f>('[4]Проверочная  таблица'!RU19+'[4]Проверочная  таблица'!RV19+'[4]Проверочная  таблица'!SE19+'[4]Проверочная  таблица'!SF19)/1000</f>
        <v>111.6</v>
      </c>
      <c r="HX15" s="295">
        <f>('[4]Проверочная  таблица'!RZ19+'[4]Проверочная  таблица'!SA19+'[4]Проверочная  таблица'!SJ19+'[4]Проверочная  таблица'!SK19)/1000</f>
        <v>111.6</v>
      </c>
      <c r="HY15" s="296">
        <f t="shared" si="61"/>
        <v>100</v>
      </c>
      <c r="HZ15" s="296"/>
      <c r="IA15" s="295">
        <f>'[1]Исполнение  по  субсидии'!FO15</f>
        <v>0</v>
      </c>
      <c r="IB15" s="295">
        <f>'[1]Исполнение  по  субсидии'!FP15</f>
        <v>0</v>
      </c>
      <c r="IC15" s="296">
        <f t="shared" si="62"/>
        <v>0</v>
      </c>
      <c r="ID15" s="296">
        <v>161.94689000000002</v>
      </c>
      <c r="IE15" s="295">
        <f>'[4]Прочая  субсидия_МР  и  ГО'!BB14/1000</f>
        <v>161.94689000000002</v>
      </c>
      <c r="IF15" s="295">
        <f>'[4]Прочая  субсидия_МР  и  ГО'!BC14/1000</f>
        <v>161.94689000000002</v>
      </c>
      <c r="IG15" s="296">
        <f t="shared" si="63"/>
        <v>100</v>
      </c>
      <c r="IH15" s="296">
        <v>697.38879000000009</v>
      </c>
      <c r="II15" s="295">
        <f>('[4]Прочая  субсидия_БП'!BD14+'[4]Прочая  субсидия_МР  и  ГО'!BD14)/1000</f>
        <v>697.38879000000009</v>
      </c>
      <c r="IJ15" s="295">
        <f>('[4]Прочая  субсидия_БП'!BE14+'[4]Прочая  субсидия_МР  и  ГО'!BE14)/1000</f>
        <v>691.97934999999995</v>
      </c>
      <c r="IK15" s="296">
        <f t="shared" si="64"/>
        <v>99.224329373002945</v>
      </c>
      <c r="IL15" s="296">
        <v>114.73264</v>
      </c>
      <c r="IM15" s="295">
        <f>'[4]Прочая  субсидия_МР  и  ГО'!BF14/1000</f>
        <v>114.73264</v>
      </c>
      <c r="IN15" s="295">
        <f>'[4]Прочая  субсидия_МР  и  ГО'!BG14/1000</f>
        <v>0</v>
      </c>
      <c r="IO15" s="296">
        <f t="shared" si="65"/>
        <v>0</v>
      </c>
      <c r="IP15" s="296"/>
      <c r="IQ15" s="295">
        <f>('[4]Прочая  субсидия_МР  и  ГО'!BH14+'[4]Прочая  субсидия_БП'!BK14)/1000</f>
        <v>0</v>
      </c>
      <c r="IR15" s="295">
        <f>('[4]Прочая  субсидия_МР  и  ГО'!BI14+'[4]Прочая  субсидия_БП'!BL14)/1000</f>
        <v>0</v>
      </c>
      <c r="IS15" s="296">
        <f>IF(ISERROR(#REF!/#REF!*100),,#REF!/#REF!*100)</f>
        <v>0</v>
      </c>
      <c r="IT15" s="296"/>
      <c r="IU15" s="295">
        <f>('[4]Прочая  субсидия_МР  и  ГО'!BJ14+'[4]Прочая  субсидия_БП'!BQ14)/1000</f>
        <v>0</v>
      </c>
      <c r="IV15" s="295">
        <f>('[4]Прочая  субсидия_МР  и  ГО'!BK14+'[4]Прочая  субсидия_БП'!BR14)/1000</f>
        <v>0</v>
      </c>
      <c r="IW15" s="296">
        <f>IF(ISERROR(#REF!/#REF!*100),,#REF!/#REF!*100)</f>
        <v>0</v>
      </c>
      <c r="IX15" s="296">
        <v>149.92570999999998</v>
      </c>
      <c r="IY15" s="295">
        <f>('[4]Прочая  субсидия_МР  и  ГО'!BL14+'[4]Прочая  субсидия_БП'!BW14)/1000</f>
        <v>149.92570999999998</v>
      </c>
      <c r="IZ15" s="295">
        <f>('[4]Прочая  субсидия_МР  и  ГО'!BM14+'[4]Прочая  субсидия_БП'!BX14)/1000</f>
        <v>0</v>
      </c>
      <c r="JA15" s="296">
        <f t="shared" si="66"/>
        <v>0</v>
      </c>
      <c r="JC15" s="296"/>
      <c r="JD15" s="295">
        <f>'[4]Проверочная  таблица'!DL19/1000</f>
        <v>0</v>
      </c>
      <c r="JE15" s="295">
        <f>'[4]Проверочная  таблица'!DO19/1000</f>
        <v>0</v>
      </c>
      <c r="JF15" s="296">
        <f t="shared" si="67"/>
        <v>0</v>
      </c>
      <c r="JG15" s="296"/>
      <c r="JH15" s="295">
        <f>'[4]Проверочная  таблица'!BW19/1000</f>
        <v>0</v>
      </c>
      <c r="JI15" s="295">
        <f>'[4]Проверочная  таблица'!BZ19/1000</f>
        <v>0</v>
      </c>
      <c r="JJ15" s="296">
        <f t="shared" si="68"/>
        <v>0</v>
      </c>
      <c r="JK15" s="296"/>
      <c r="JL15" s="295">
        <f>'[4]Проверочная  таблица'!BX19/1000</f>
        <v>0</v>
      </c>
      <c r="JM15" s="295">
        <f>'[4]Проверочная  таблица'!CA19/1000</f>
        <v>0</v>
      </c>
      <c r="JN15" s="296">
        <f t="shared" si="69"/>
        <v>0</v>
      </c>
      <c r="JO15" s="296"/>
      <c r="JP15" s="295">
        <f>'[4]Проверочная  таблица'!CC19/1000</f>
        <v>0</v>
      </c>
      <c r="JQ15" s="295">
        <f>'[4]Проверочная  таблица'!CF19/1000</f>
        <v>0</v>
      </c>
      <c r="JR15" s="296">
        <f t="shared" si="70"/>
        <v>0</v>
      </c>
      <c r="JS15" s="296"/>
      <c r="JT15" s="295">
        <f>'[4]Проверочная  таблица'!CD19/1000</f>
        <v>0</v>
      </c>
      <c r="JU15" s="295">
        <f>'[4]Проверочная  таблица'!CG19/1000</f>
        <v>0</v>
      </c>
      <c r="JV15" s="296">
        <f t="shared" si="71"/>
        <v>0</v>
      </c>
      <c r="JW15" s="296"/>
      <c r="JX15" s="295">
        <f>'[4]Прочая  субсидия_МР  и  ГО'!X14/1000</f>
        <v>0</v>
      </c>
      <c r="JY15" s="295">
        <f>'[4]Прочая  субсидия_МР  и  ГО'!Y14/1000</f>
        <v>0</v>
      </c>
      <c r="JZ15" s="296">
        <f t="shared" si="72"/>
        <v>0</v>
      </c>
      <c r="KA15" s="296"/>
      <c r="KB15" s="295">
        <f>('[4]Проверочная  таблица'!TY19+'[4]Проверочная  таблица'!TZ19+'[4]Проверочная  таблица'!TK19+'[4]Проверочная  таблица'!TL19)/1000</f>
        <v>0</v>
      </c>
      <c r="KC15" s="295">
        <f>('[4]Проверочная  таблица'!UF19+'[4]Проверочная  таблица'!UG19+'[4]Проверочная  таблица'!TR19+'[4]Проверочная  таблица'!TS19)/1000</f>
        <v>0</v>
      </c>
      <c r="KD15" s="296">
        <f t="shared" si="73"/>
        <v>0</v>
      </c>
      <c r="KE15" s="296"/>
      <c r="KF15" s="295">
        <f>('[4]Проверочная  таблица'!CI19+'[4]Проверочная  таблица'!CJ19)/1000</f>
        <v>0</v>
      </c>
      <c r="KG15" s="295">
        <f>('[4]Проверочная  таблица'!CP19+'[4]Проверочная  таблица'!CQ19)/1000</f>
        <v>0</v>
      </c>
      <c r="KH15" s="296">
        <f t="shared" si="74"/>
        <v>0</v>
      </c>
      <c r="KI15" s="296"/>
      <c r="KJ15" s="295">
        <f>('[4]Проверочная  таблица'!CK19+'[4]Проверочная  таблица'!CL19+'[4]Проверочная  таблица'!CW19+'[4]Проверочная  таблица'!CX19)/1000</f>
        <v>0</v>
      </c>
      <c r="KK15" s="295">
        <f>('[4]Проверочная  таблица'!CR19+'[4]Проверочная  таблица'!CS19+'[4]Проверочная  таблица'!CZ19+'[4]Проверочная  таблица'!DA19)/1000</f>
        <v>0</v>
      </c>
      <c r="KL15" s="296">
        <f t="shared" si="75"/>
        <v>0</v>
      </c>
      <c r="KM15" s="296"/>
      <c r="KN15" s="295">
        <f>('[4]Проверочная  таблица'!CM19+'[4]Проверочная  таблица'!CN19)/1000</f>
        <v>0</v>
      </c>
      <c r="KO15" s="295">
        <f>('[4]Проверочная  таблица'!CT19+'[4]Проверочная  таблица'!CU19)/1000</f>
        <v>0</v>
      </c>
      <c r="KP15" s="296">
        <f t="shared" si="20"/>
        <v>0</v>
      </c>
      <c r="KQ15" s="296"/>
      <c r="KR15" s="295">
        <f>('[4]Проверочная  таблица'!BE19+'[4]Проверочная  таблица'!BK19+'[4]Прочая  субсидия_МР  и  ГО'!AN14+'[4]Прочая  субсидия_БП'!AF14)/1000</f>
        <v>0</v>
      </c>
      <c r="KS15" s="295">
        <f>('[4]Проверочная  таблица'!BI19+'[4]Проверочная  таблица'!BM19+'[4]Прочая  субсидия_МР  и  ГО'!AO14+'[4]Прочая  субсидия_БП'!AG14)/1000</f>
        <v>0</v>
      </c>
      <c r="KT15" s="296">
        <f t="shared" si="76"/>
        <v>0</v>
      </c>
      <c r="KU15" s="296"/>
      <c r="KV15" s="295">
        <f>('[4]Проверочная  таблица'!LA19+'[4]Проверочная  таблица'!LB19)/1000</f>
        <v>0</v>
      </c>
      <c r="KW15" s="295">
        <f>('[4]Проверочная  таблица'!LD19+'[4]Проверочная  таблица'!LE19)/1000</f>
        <v>0</v>
      </c>
      <c r="KX15" s="296">
        <f t="shared" si="77"/>
        <v>0</v>
      </c>
      <c r="KY15" s="296"/>
      <c r="KZ15" s="295">
        <f>('[4]Проверочная  таблица'!EQ19+'[4]Проверочная  таблица'!ER19+'[4]Проверочная  таблица'!EW19+'[4]Проверочная  таблица'!EX19)/1000</f>
        <v>0</v>
      </c>
      <c r="LA15" s="295">
        <f>('[4]Проверочная  таблица'!ET19+'[4]Проверочная  таблица'!EU19+'[4]Проверочная  таблица'!EZ19+'[4]Проверочная  таблица'!FA19)/1000</f>
        <v>0</v>
      </c>
      <c r="LB15" s="296">
        <f t="shared" si="78"/>
        <v>0</v>
      </c>
    </row>
    <row r="16" spans="1:315" ht="21.75" customHeight="1" x14ac:dyDescent="0.25">
      <c r="A16" s="298" t="s">
        <v>15</v>
      </c>
      <c r="B16" s="299">
        <f t="shared" si="0"/>
        <v>301575.34510999999</v>
      </c>
      <c r="C16" s="300">
        <f t="shared" si="1"/>
        <v>322258.15062000003</v>
      </c>
      <c r="D16" s="301">
        <f t="shared" si="1"/>
        <v>321002.25984000001</v>
      </c>
      <c r="E16" s="302">
        <f>'[2]Для администрации КБ_точно'!T17</f>
        <v>322258.15062000003</v>
      </c>
      <c r="F16" s="300">
        <f t="shared" si="21"/>
        <v>0</v>
      </c>
      <c r="G16" s="302">
        <f>'[2]Для администрации КБ_точно'!U17</f>
        <v>321002.25983999996</v>
      </c>
      <c r="H16" s="300">
        <f t="shared" si="22"/>
        <v>0</v>
      </c>
      <c r="I16" s="294">
        <f t="shared" si="2"/>
        <v>99.610284246470172</v>
      </c>
      <c r="J16" s="296">
        <v>0</v>
      </c>
      <c r="K16" s="295">
        <f>('[4]Проверочная  таблица'!FP20+'[4]Проверочная  таблица'!FQ20)/1000</f>
        <v>0</v>
      </c>
      <c r="L16" s="295">
        <f>('[4]Проверочная  таблица'!FT20+'[4]Проверочная  таблица'!FU20)/1000</f>
        <v>0</v>
      </c>
      <c r="M16" s="296">
        <f t="shared" si="3"/>
        <v>0</v>
      </c>
      <c r="N16" s="296">
        <v>0</v>
      </c>
      <c r="O16" s="295">
        <f>'[4]Проверочная  таблица'!FO20/1000</f>
        <v>0</v>
      </c>
      <c r="P16" s="295">
        <f>'[4]Проверочная  таблица'!FS20/1000</f>
        <v>0</v>
      </c>
      <c r="Q16" s="296">
        <f t="shared" si="4"/>
        <v>0</v>
      </c>
      <c r="R16" s="296">
        <v>0</v>
      </c>
      <c r="S16" s="295">
        <f>'[4]Проверочная  таблица'!DG20/1000</f>
        <v>0</v>
      </c>
      <c r="T16" s="295">
        <f>'[4]Проверочная  таблица'!DJ20/1000</f>
        <v>0</v>
      </c>
      <c r="U16" s="296">
        <f t="shared" si="23"/>
        <v>0</v>
      </c>
      <c r="V16" s="296">
        <v>0</v>
      </c>
      <c r="W16" s="297">
        <f>'[4]Проверочная  таблица'!DH20/1000</f>
        <v>0</v>
      </c>
      <c r="X16" s="295">
        <f>'[4]Проверочная  таблица'!DK20/1000</f>
        <v>0</v>
      </c>
      <c r="Y16" s="296">
        <f t="shared" si="24"/>
        <v>0</v>
      </c>
      <c r="Z16" s="296"/>
      <c r="AA16" s="297">
        <f>'[4]Проверочная  таблица'!DR20/1000</f>
        <v>0</v>
      </c>
      <c r="AB16" s="295">
        <f>'[4]Проверочная  таблица'!DU20/1000</f>
        <v>0</v>
      </c>
      <c r="AC16" s="296">
        <f t="shared" si="5"/>
        <v>0</v>
      </c>
      <c r="AD16" s="296"/>
      <c r="AE16" s="297">
        <f>'[4]Проверочная  таблица'!ED20/1000</f>
        <v>0</v>
      </c>
      <c r="AF16" s="295">
        <f>'[4]Проверочная  таблица'!EG20/1000</f>
        <v>0</v>
      </c>
      <c r="AG16" s="296">
        <f t="shared" si="6"/>
        <v>0</v>
      </c>
      <c r="AH16" s="296">
        <v>0</v>
      </c>
      <c r="AI16" s="295">
        <f>'[4]Проверочная  таблица'!TD20/1000</f>
        <v>0</v>
      </c>
      <c r="AJ16" s="295">
        <f>'[4]Проверочная  таблица'!TG20/1000</f>
        <v>0</v>
      </c>
      <c r="AK16" s="296">
        <f t="shared" si="7"/>
        <v>0</v>
      </c>
      <c r="AL16" s="296">
        <v>209.74716000000001</v>
      </c>
      <c r="AM16" s="295">
        <f>('[4]Прочая  субсидия_МР  и  ГО'!D15)/1000</f>
        <v>209.74716000000001</v>
      </c>
      <c r="AN16" s="295">
        <f>('[4]Прочая  субсидия_МР  и  ГО'!E15)/1000</f>
        <v>209.74716000000001</v>
      </c>
      <c r="AO16" s="296">
        <f t="shared" si="25"/>
        <v>100</v>
      </c>
      <c r="AP16" s="296">
        <v>0</v>
      </c>
      <c r="AQ16" s="295">
        <f>'[4]Прочая  субсидия_МР  и  ГО'!F15/1000</f>
        <v>0</v>
      </c>
      <c r="AR16" s="295">
        <f>'[4]Прочая  субсидия_МР  и  ГО'!G15/1000</f>
        <v>0</v>
      </c>
      <c r="AS16" s="296">
        <f t="shared" si="26"/>
        <v>0</v>
      </c>
      <c r="AT16" s="296">
        <v>0</v>
      </c>
      <c r="AU16" s="295">
        <f>SUM('[4]Проверочная  таблица'!ST20:SW20)/1000</f>
        <v>0</v>
      </c>
      <c r="AV16" s="295">
        <f>SUM('[4]Проверочная  таблица'!SZ20:TC20)/1000</f>
        <v>0</v>
      </c>
      <c r="AW16" s="296">
        <f t="shared" si="8"/>
        <v>0</v>
      </c>
      <c r="AX16" s="296">
        <v>0</v>
      </c>
      <c r="AY16" s="295">
        <f>'[4]Проверочная  таблица'!SS20/1000</f>
        <v>22878.278670000003</v>
      </c>
      <c r="AZ16" s="295">
        <f>'[4]Проверочная  таблица'!SY20/1000</f>
        <v>22878.278670000003</v>
      </c>
      <c r="BA16" s="296">
        <f t="shared" si="9"/>
        <v>100</v>
      </c>
      <c r="BB16" s="296">
        <v>0</v>
      </c>
      <c r="BC16" s="295">
        <f>'[4]Прочая  субсидия_МР  и  ГО'!H15/1000</f>
        <v>0</v>
      </c>
      <c r="BD16" s="295">
        <f>'[4]Прочая  субсидия_МР  и  ГО'!I15/1000</f>
        <v>0</v>
      </c>
      <c r="BE16" s="296">
        <f t="shared" si="10"/>
        <v>0</v>
      </c>
      <c r="BF16" s="296">
        <v>0</v>
      </c>
      <c r="BG16" s="295">
        <f>'[4]Прочая  субсидия_МР  и  ГО'!J15/1000</f>
        <v>0</v>
      </c>
      <c r="BH16" s="295">
        <f>'[4]Прочая  субсидия_МР  и  ГО'!K15/1000</f>
        <v>0</v>
      </c>
      <c r="BI16" s="296">
        <f t="shared" si="11"/>
        <v>0</v>
      </c>
      <c r="BJ16" s="296"/>
      <c r="BK16" s="295">
        <f>('[4]Проверочная  таблица'!EK20+'[4]Проверочная  таблица'!EL20)/1000</f>
        <v>0</v>
      </c>
      <c r="BL16" s="295">
        <f>('[4]Проверочная  таблица'!EN20+'[4]Проверочная  таблица'!EO20)/1000</f>
        <v>0</v>
      </c>
      <c r="BM16" s="296">
        <f t="shared" si="12"/>
        <v>0</v>
      </c>
      <c r="BN16" s="296"/>
      <c r="BO16" s="295">
        <f>('[4]Проверочная  таблица'!KS20+'[4]Проверочная  таблица'!KT20)/1000</f>
        <v>0</v>
      </c>
      <c r="BP16" s="295">
        <f>('[4]Проверочная  таблица'!KW20+'[4]Проверочная  таблица'!KX20)/1000</f>
        <v>0</v>
      </c>
      <c r="BQ16" s="296">
        <f t="shared" si="13"/>
        <v>0</v>
      </c>
      <c r="BR16" s="296"/>
      <c r="BS16" s="295">
        <f>'[4]Проверочная  таблица'!KU20/1000</f>
        <v>0</v>
      </c>
      <c r="BT16" s="295">
        <f>'[4]Проверочная  таблица'!KY20/1000</f>
        <v>0</v>
      </c>
      <c r="BU16" s="296">
        <f t="shared" si="14"/>
        <v>0</v>
      </c>
      <c r="BV16" s="296">
        <v>14200</v>
      </c>
      <c r="BW16" s="295">
        <f>'[4]Прочая  субсидия_МР  и  ГО'!L15/1000</f>
        <v>14200</v>
      </c>
      <c r="BX16" s="295">
        <f>'[4]Прочая  субсидия_МР  и  ГО'!M15/1000</f>
        <v>12960.077539999998</v>
      </c>
      <c r="BY16" s="296">
        <f t="shared" si="27"/>
        <v>91.268151690140826</v>
      </c>
      <c r="BZ16" s="296">
        <v>0</v>
      </c>
      <c r="CA16" s="295">
        <f>'[4]Прочая  субсидия_МР  и  ГО'!N15/1000</f>
        <v>0</v>
      </c>
      <c r="CB16" s="295">
        <f>'[4]Прочая  субсидия_МР  и  ГО'!O15/1000</f>
        <v>0</v>
      </c>
      <c r="CC16" s="296">
        <f t="shared" si="15"/>
        <v>0</v>
      </c>
      <c r="CD16" s="296">
        <v>139.21194</v>
      </c>
      <c r="CE16" s="295">
        <f>'[4]Прочая  субсидия_МР  и  ГО'!P15/1000</f>
        <v>139.21194</v>
      </c>
      <c r="CF16" s="295">
        <f>'[4]Прочая  субсидия_МР  и  ГО'!Q15/1000</f>
        <v>134.60256000000001</v>
      </c>
      <c r="CG16" s="296">
        <f t="shared" si="28"/>
        <v>96.688947801460145</v>
      </c>
      <c r="CH16" s="296">
        <v>0</v>
      </c>
      <c r="CI16" s="295">
        <f>'[4]Проверочная  таблица'!FV20/1000</f>
        <v>0</v>
      </c>
      <c r="CJ16" s="295">
        <f>'[4]Проверочная  таблица'!FY20/1000</f>
        <v>0</v>
      </c>
      <c r="CK16" s="296">
        <f t="shared" si="16"/>
        <v>0</v>
      </c>
      <c r="CL16" s="296">
        <v>8000</v>
      </c>
      <c r="CM16" s="295">
        <f>'[4]Проверочная  таблица'!JH20/1000</f>
        <v>8000</v>
      </c>
      <c r="CN16" s="295">
        <f>'[4]Проверочная  таблица'!JK20/1000</f>
        <v>8000</v>
      </c>
      <c r="CO16" s="296">
        <f t="shared" si="17"/>
        <v>100</v>
      </c>
      <c r="CP16" s="296">
        <v>0</v>
      </c>
      <c r="CQ16" s="295">
        <f>('[4]Проверочная  таблица'!LW20+'[4]Проверочная  таблица'!LX20+'[4]Проверочная  таблица'!LQ20+'[4]Проверочная  таблица'!LR20)/1000</f>
        <v>0</v>
      </c>
      <c r="CR16" s="295">
        <f>('[4]Проверочная  таблица'!LT20+'[4]Проверочная  таблица'!LU20+'[4]Проверочная  таблица'!LZ20+'[4]Проверочная  таблица'!MA20)/1000</f>
        <v>0</v>
      </c>
      <c r="CS16" s="296">
        <f t="shared" si="18"/>
        <v>0</v>
      </c>
      <c r="CT16" s="296">
        <v>0</v>
      </c>
      <c r="CU16" s="295">
        <f>('[4]Проверочная  таблица'!MO20+'[4]Проверочная  таблица'!MP20)/1000</f>
        <v>0</v>
      </c>
      <c r="CV16" s="295">
        <f>('[4]Проверочная  таблица'!MW20+'[4]Проверочная  таблица'!MX20)/1000</f>
        <v>0</v>
      </c>
      <c r="CW16" s="296">
        <f t="shared" si="29"/>
        <v>0</v>
      </c>
      <c r="CX16" s="296">
        <v>0</v>
      </c>
      <c r="CY16" s="295">
        <f>'[4]Проверочная  таблица'!QP20/1000</f>
        <v>0</v>
      </c>
      <c r="CZ16" s="295">
        <f>'[4]Проверочная  таблица'!QS20/1000</f>
        <v>0</v>
      </c>
      <c r="DA16" s="296">
        <f t="shared" si="30"/>
        <v>0</v>
      </c>
      <c r="DB16" s="296">
        <v>16.6205</v>
      </c>
      <c r="DC16" s="295">
        <f>('[4]Прочая  субсидия_МР  и  ГО'!R15+'[4]Прочая  субсидия_БП'!H15)/1000</f>
        <v>16.6205</v>
      </c>
      <c r="DD16" s="295">
        <f>('[4]Прочая  субсидия_МР  и  ГО'!S15+'[4]Прочая  субсидия_БП'!I15)/1000</f>
        <v>16.6205</v>
      </c>
      <c r="DE16" s="296">
        <f t="shared" si="31"/>
        <v>100</v>
      </c>
      <c r="DF16" s="296">
        <v>0</v>
      </c>
      <c r="DG16" s="295">
        <f>'[4]Проверочная  таблица'!GB20/1000</f>
        <v>0</v>
      </c>
      <c r="DH16" s="295">
        <f>'[4]Проверочная  таблица'!GE20/1000</f>
        <v>0</v>
      </c>
      <c r="DI16" s="296">
        <f t="shared" si="32"/>
        <v>0</v>
      </c>
      <c r="DJ16" s="296">
        <v>0</v>
      </c>
      <c r="DK16" s="295">
        <f>('[4]Проверочная  таблица'!JN20)/1000</f>
        <v>0</v>
      </c>
      <c r="DL16" s="295">
        <f>('[4]Проверочная  таблица'!JQ20)/1000</f>
        <v>0</v>
      </c>
      <c r="DM16" s="296">
        <f t="shared" si="19"/>
        <v>0</v>
      </c>
      <c r="DN16" s="296">
        <v>323.67507000000001</v>
      </c>
      <c r="DO16" s="295">
        <f>('[4]Проверочная  таблица'!MT20+'[4]Проверочная  таблица'!MU20+'[4]Проверочная  таблица'!NE20+'[4]Проверочная  таблица'!NF20)/1000</f>
        <v>323.67507000000001</v>
      </c>
      <c r="DP16" s="295">
        <f>('[4]Проверочная  таблица'!NH20+'[4]Проверочная  таблица'!NI20+'[4]Проверочная  таблица'!NB20+'[4]Проверочная  таблица'!NC20)/1000</f>
        <v>323.67507000000001</v>
      </c>
      <c r="DQ16" s="296">
        <f t="shared" si="33"/>
        <v>100</v>
      </c>
      <c r="DR16" s="296"/>
      <c r="DS16" s="295">
        <f>'[4]Проверочная  таблица'!DX20/1000</f>
        <v>0</v>
      </c>
      <c r="DT16" s="295">
        <f>'[4]Проверочная  таблица'!EA20/1000</f>
        <v>0</v>
      </c>
      <c r="DU16" s="296">
        <f t="shared" si="34"/>
        <v>0</v>
      </c>
      <c r="DV16" s="296">
        <v>0</v>
      </c>
      <c r="DW16" s="295">
        <f>('[4]Проверочная  таблица'!HD20+'[4]Проверочная  таблица'!HJ20)/1000</f>
        <v>0</v>
      </c>
      <c r="DX16" s="295">
        <f>('[4]Проверочная  таблица'!HG20+'[4]Проверочная  таблица'!HM20)/1000</f>
        <v>0</v>
      </c>
      <c r="DY16" s="296">
        <f t="shared" si="35"/>
        <v>0</v>
      </c>
      <c r="DZ16" s="296">
        <v>0</v>
      </c>
      <c r="EA16" s="295">
        <f>('[4]Проверочная  таблица'!NW20+'[4]Проверочная  таблица'!NX20+'[4]Проверочная  таблица'!OE20+'[4]Проверочная  таблица'!OF20)/1000</f>
        <v>0</v>
      </c>
      <c r="EB16" s="295">
        <f>('[4]Проверочная  таблица'!OA20+'[4]Проверочная  таблица'!OB20+'[4]Проверочная  таблица'!OI20+'[4]Проверочная  таблица'!OJ20)/1000</f>
        <v>0</v>
      </c>
      <c r="EC16" s="296">
        <f t="shared" si="36"/>
        <v>0</v>
      </c>
      <c r="ED16" s="296">
        <v>11748.895829999999</v>
      </c>
      <c r="EE16" s="295">
        <f>('[4]Проверочная  таблица'!NY20+'[4]Проверочная  таблица'!OG20)/1000</f>
        <v>11663.209959999998</v>
      </c>
      <c r="EF16" s="295">
        <f>('[4]Проверочная  таблица'!OC20+'[4]Проверочная  таблица'!OK20)/1000</f>
        <v>11663.209959999998</v>
      </c>
      <c r="EG16" s="296">
        <f t="shared" si="37"/>
        <v>100</v>
      </c>
      <c r="EH16" s="296">
        <v>0</v>
      </c>
      <c r="EI16" s="295">
        <f>'[4]Прочая  субсидия_МР  и  ГО'!T15/1000</f>
        <v>0</v>
      </c>
      <c r="EJ16" s="295">
        <f>'[4]Прочая  субсидия_МР  и  ГО'!U15/1000</f>
        <v>0</v>
      </c>
      <c r="EK16" s="296">
        <f t="shared" si="38"/>
        <v>0</v>
      </c>
      <c r="EL16" s="296">
        <v>51477.999990000004</v>
      </c>
      <c r="EM16" s="295">
        <f>'[4]Проверочная  таблица'!BC20/1000</f>
        <v>52273.549879999999</v>
      </c>
      <c r="EN16" s="295">
        <f>'[4]Проверочная  таблица'!BG20/1000</f>
        <v>52273.474289999998</v>
      </c>
      <c r="EO16" s="296">
        <f t="shared" si="39"/>
        <v>99.999855395319088</v>
      </c>
      <c r="EP16" s="296"/>
      <c r="EQ16" s="295">
        <f>'[1]Исполнение  по  субсидии'!DG16</f>
        <v>33410.489809999999</v>
      </c>
      <c r="ER16" s="295">
        <f>'[1]Исполнение  по  субсидии'!DH16</f>
        <v>33410.489809999999</v>
      </c>
      <c r="ES16" s="296">
        <f t="shared" si="40"/>
        <v>100</v>
      </c>
      <c r="ET16" s="296"/>
      <c r="EU16" s="295">
        <f>'[1]Исполнение  по  субсидии'!DJ16</f>
        <v>0</v>
      </c>
      <c r="EV16" s="295">
        <f>'[1]Исполнение  по  субсидии'!DK16</f>
        <v>0</v>
      </c>
      <c r="EW16" s="296">
        <f t="shared" si="41"/>
        <v>0</v>
      </c>
      <c r="EX16" s="296"/>
      <c r="EY16" s="295">
        <f>'[4]Прочая  субсидия_МР  и  ГО'!Z15/1000</f>
        <v>0</v>
      </c>
      <c r="EZ16" s="295">
        <f>'[4]Прочая  субсидия_МР  и  ГО'!AA15/1000</f>
        <v>0</v>
      </c>
      <c r="FA16" s="296">
        <f t="shared" si="42"/>
        <v>0</v>
      </c>
      <c r="FB16" s="296"/>
      <c r="FC16" s="295">
        <f>'[4]Прочая  субсидия_МР  и  ГО'!AB15/1000</f>
        <v>0</v>
      </c>
      <c r="FD16" s="295">
        <f>'[4]Прочая  субсидия_МР  и  ГО'!AC15/1000</f>
        <v>0</v>
      </c>
      <c r="FE16" s="296">
        <f t="shared" si="43"/>
        <v>0</v>
      </c>
      <c r="FF16" s="296">
        <v>43898</v>
      </c>
      <c r="FG16" s="295">
        <f>'[4]Прочая  субсидия_МР  и  ГО'!AD15/1000</f>
        <v>43898</v>
      </c>
      <c r="FH16" s="295">
        <f>'[4]Прочая  субсидия_МР  и  ГО'!AE15/1000</f>
        <v>43898</v>
      </c>
      <c r="FI16" s="296">
        <f t="shared" si="44"/>
        <v>100</v>
      </c>
      <c r="FJ16" s="296">
        <v>97738.723400000003</v>
      </c>
      <c r="FK16" s="295">
        <f>('[4]Проверочная  таблица'!UA20+'[4]Проверочная  таблица'!UB20+'[4]Проверочная  таблица'!TM20+'[4]Проверочная  таблица'!TN20)/1000</f>
        <v>95544.468090000009</v>
      </c>
      <c r="FL16" s="295">
        <f>('[4]Проверочная  таблица'!TT20+'[4]Проверочная  таблица'!TU20+'[4]Проверочная  таблица'!UH20+'[4]Проверочная  таблица'!UI20)/1000</f>
        <v>95544.468090000009</v>
      </c>
      <c r="FM16" s="296">
        <f t="shared" si="45"/>
        <v>100</v>
      </c>
      <c r="FN16" s="296">
        <v>0</v>
      </c>
      <c r="FO16" s="295">
        <f>('[4]Проверочная  таблица'!PM20+'[4]Проверочная  таблица'!PN20+'[4]Проверочная  таблица'!PC20+'[4]Проверочная  таблица'!PD20)/1000</f>
        <v>0</v>
      </c>
      <c r="FP16" s="295">
        <f>('[4]Проверочная  таблица'!PR20+'[4]Проверочная  таблица'!PS20+'[4]Проверочная  таблица'!PH20+'[4]Проверочная  таблица'!PI20)/1000</f>
        <v>0</v>
      </c>
      <c r="FQ16" s="296">
        <f t="shared" si="46"/>
        <v>0</v>
      </c>
      <c r="FR16" s="296">
        <v>0</v>
      </c>
      <c r="FS16" s="295">
        <f>('[4]Проверочная  таблица'!GH20+'[4]Проверочная  таблица'!GN20)/1000</f>
        <v>0</v>
      </c>
      <c r="FT16" s="295">
        <f>('[4]Проверочная  таблица'!GK20+'[4]Проверочная  таблица'!GQ20)/1000</f>
        <v>0</v>
      </c>
      <c r="FU16" s="296">
        <f t="shared" si="47"/>
        <v>0</v>
      </c>
      <c r="FV16" s="296">
        <v>0</v>
      </c>
      <c r="FW16" s="295">
        <f>'[1]Исполнение  по  субсидии'!EE16</f>
        <v>0</v>
      </c>
      <c r="FX16" s="295">
        <f>('[4]Проверочная  таблица'!UJ20+'[4]Проверочная  таблица'!UK20+'[4]Проверочная  таблица'!TV20+'[4]Проверочная  таблица'!TW20)/1000</f>
        <v>0</v>
      </c>
      <c r="FY16" s="296">
        <f t="shared" si="48"/>
        <v>0</v>
      </c>
      <c r="FZ16" s="296"/>
      <c r="GA16" s="295">
        <f>'[4]Проверочная  таблица'!GX20/1000</f>
        <v>0</v>
      </c>
      <c r="GB16" s="295">
        <f>'[4]Проверочная  таблица'!HA20/1000</f>
        <v>0</v>
      </c>
      <c r="GC16" s="296">
        <f t="shared" si="49"/>
        <v>0</v>
      </c>
      <c r="GD16" s="296"/>
      <c r="GE16" s="295">
        <f>('[4]Проверочная  таблица'!IC20+'[4]Проверочная  таблица'!ID20)/1000</f>
        <v>0</v>
      </c>
      <c r="GF16" s="295">
        <f>('[4]Проверочная  таблица'!IG20+'[4]Проверочная  таблица'!IH20)/1000</f>
        <v>0</v>
      </c>
      <c r="GG16" s="296">
        <f t="shared" si="50"/>
        <v>0</v>
      </c>
      <c r="GH16" s="296">
        <v>0</v>
      </c>
      <c r="GI16" s="295">
        <f>('[4]Проверочная  таблица'!IE20+'[4]Проверочная  таблица'!IK20)/1000</f>
        <v>0</v>
      </c>
      <c r="GJ16" s="295">
        <f>('[4]Проверочная  таблица'!II20+'[4]Проверочная  таблица'!IM20)/1000</f>
        <v>0</v>
      </c>
      <c r="GK16" s="296">
        <f t="shared" si="51"/>
        <v>0</v>
      </c>
      <c r="GL16" s="296">
        <v>0</v>
      </c>
      <c r="GM16" s="295">
        <f>('[4]Прочая  субсидия_МР  и  ГО'!AF15+'[4]Прочая  субсидия_БП'!N15)/1000</f>
        <v>0</v>
      </c>
      <c r="GN16" s="295">
        <f>('[4]Прочая  субсидия_МР  и  ГО'!AG15+'[4]Прочая  субсидия_БП'!O15)/1000</f>
        <v>0</v>
      </c>
      <c r="GO16" s="296">
        <f t="shared" si="52"/>
        <v>0</v>
      </c>
      <c r="GP16" s="296">
        <v>27330.492389999999</v>
      </c>
      <c r="GQ16" s="295">
        <f>('[4]Прочая  субсидия_МР  и  ГО'!AH15+'[4]Прочая  субсидия_БП'!T15)/1000</f>
        <v>27330.492389999999</v>
      </c>
      <c r="GR16" s="295">
        <f>('[4]Прочая  субсидия_МР  и  ГО'!AI15+'[4]Прочая  субсидия_БП'!U15)/1000</f>
        <v>27330.492389999999</v>
      </c>
      <c r="GS16" s="296">
        <f t="shared" si="53"/>
        <v>100</v>
      </c>
      <c r="GT16" s="296"/>
      <c r="GU16" s="295">
        <f>('[4]Прочая  субсидия_МР  и  ГО'!AJ15)/1000</f>
        <v>0</v>
      </c>
      <c r="GV16" s="295">
        <f>('[4]Прочая  субсидия_МР  и  ГО'!AK15)/1000</f>
        <v>0</v>
      </c>
      <c r="GW16" s="296">
        <f t="shared" si="54"/>
        <v>0</v>
      </c>
      <c r="GX16" s="296">
        <v>6486</v>
      </c>
      <c r="GY16" s="295">
        <f>('[4]Прочая  субсидия_МР  и  ГО'!AP15+'[4]Прочая  субсидия_БП'!AL15)/1000</f>
        <v>5755.0659800000003</v>
      </c>
      <c r="GZ16" s="295">
        <f>('[4]Прочая  субсидия_МР  и  ГО'!AQ15+'[4]Прочая  субсидия_БП'!AM15)/1000</f>
        <v>5755.0659800000003</v>
      </c>
      <c r="HA16" s="296">
        <f t="shared" si="55"/>
        <v>100</v>
      </c>
      <c r="HB16" s="296">
        <v>0</v>
      </c>
      <c r="HC16" s="295">
        <f>('[4]Прочая  субсидия_МР  и  ГО'!AR15)/1000</f>
        <v>0</v>
      </c>
      <c r="HD16" s="295">
        <f>('[4]Прочая  субсидия_МР  и  ГО'!AS15)/1000</f>
        <v>0</v>
      </c>
      <c r="HE16" s="296">
        <f t="shared" si="56"/>
        <v>0</v>
      </c>
      <c r="HF16" s="296">
        <v>35714.699999999997</v>
      </c>
      <c r="HG16" s="295">
        <f>('[4]Прочая  субсидия_МР  и  ГО'!AT15+'[4]Прочая  субсидия_БП'!AR15)/1000</f>
        <v>0</v>
      </c>
      <c r="HH16" s="295">
        <f>('[4]Прочая  субсидия_МР  и  ГО'!AU15+'[4]Прочая  субсидия_БП'!AS15)/1000</f>
        <v>0</v>
      </c>
      <c r="HI16" s="296">
        <f t="shared" si="57"/>
        <v>0</v>
      </c>
      <c r="HJ16" s="296">
        <v>1538.4614999999999</v>
      </c>
      <c r="HK16" s="295">
        <f>('[4]Прочая  субсидия_МР  и  ГО'!AV15+'[4]Прочая  субсидия_БП'!AX15)/1000</f>
        <v>1538.4614999999999</v>
      </c>
      <c r="HL16" s="295">
        <f>('[4]Прочая  субсидия_МР  и  ГО'!AW15+'[4]Прочая  субсидия_БП'!AY15)/1000</f>
        <v>1538.4614999999999</v>
      </c>
      <c r="HM16" s="296">
        <f t="shared" si="58"/>
        <v>100</v>
      </c>
      <c r="HN16" s="296">
        <v>0</v>
      </c>
      <c r="HO16" s="295">
        <f>'[4]Прочая  субсидия_МР  и  ГО'!AX15/1000</f>
        <v>0</v>
      </c>
      <c r="HP16" s="295">
        <f>'[4]Прочая  субсидия_МР  и  ГО'!AY15/1000</f>
        <v>0</v>
      </c>
      <c r="HQ16" s="296">
        <f t="shared" si="59"/>
        <v>0</v>
      </c>
      <c r="HR16" s="296">
        <v>1813.7533700000001</v>
      </c>
      <c r="HS16" s="295">
        <f>'[4]Прочая  субсидия_МР  и  ГО'!AZ15/1000</f>
        <v>1600.8357100000003</v>
      </c>
      <c r="HT16" s="295">
        <f>'[4]Прочая  субсидия_МР  и  ГО'!BA15/1000</f>
        <v>1600.8357100000001</v>
      </c>
      <c r="HU16" s="296">
        <f t="shared" si="60"/>
        <v>99.999999999999986</v>
      </c>
      <c r="HV16" s="296"/>
      <c r="HW16" s="295">
        <f>('[4]Проверочная  таблица'!RU20+'[4]Проверочная  таблица'!RV20+'[4]Проверочная  таблица'!SE20+'[4]Проверочная  таблица'!SF20)/1000</f>
        <v>0</v>
      </c>
      <c r="HX16" s="295">
        <f>('[4]Проверочная  таблица'!RZ20+'[4]Проверочная  таблица'!SA20+'[4]Проверочная  таблица'!SJ20+'[4]Проверочная  таблица'!SK20)/1000</f>
        <v>0</v>
      </c>
      <c r="HY16" s="296">
        <f t="shared" si="61"/>
        <v>0</v>
      </c>
      <c r="HZ16" s="296"/>
      <c r="IA16" s="295">
        <f>'[1]Исполнение  по  субсидии'!FO16</f>
        <v>0</v>
      </c>
      <c r="IB16" s="295">
        <f>'[1]Исполнение  по  субсидии'!FP16</f>
        <v>0</v>
      </c>
      <c r="IC16" s="296">
        <f t="shared" si="62"/>
        <v>0</v>
      </c>
      <c r="ID16" s="296">
        <v>123.37044999999999</v>
      </c>
      <c r="IE16" s="295">
        <f>'[4]Прочая  субсидия_МР  и  ГО'!BB15/1000</f>
        <v>2660.3504500000004</v>
      </c>
      <c r="IF16" s="295">
        <f>'[4]Прочая  субсидия_МР  и  ГО'!BC15/1000</f>
        <v>2660.3504500000004</v>
      </c>
      <c r="IG16" s="296">
        <f t="shared" si="63"/>
        <v>100</v>
      </c>
      <c r="IH16" s="296">
        <v>815.69351000000006</v>
      </c>
      <c r="II16" s="295">
        <f>('[4]Прочая  субсидия_БП'!BD15+'[4]Прочая  субсидия_МР  и  ГО'!BD15)/1000</f>
        <v>815.69351000000006</v>
      </c>
      <c r="IJ16" s="295">
        <f>('[4]Прочая  субсидия_БП'!BE15+'[4]Прочая  субсидия_МР  и  ГО'!BE15)/1000</f>
        <v>804.41016000000002</v>
      </c>
      <c r="IK16" s="296">
        <f t="shared" si="64"/>
        <v>98.616716957819122</v>
      </c>
      <c r="IL16" s="296">
        <v>0</v>
      </c>
      <c r="IM16" s="295">
        <f>'[4]Прочая  субсидия_МР  и  ГО'!BF15/1000</f>
        <v>0</v>
      </c>
      <c r="IN16" s="295">
        <f>'[4]Прочая  субсидия_МР  и  ГО'!BG15/1000</f>
        <v>0</v>
      </c>
      <c r="IO16" s="296">
        <f t="shared" si="65"/>
        <v>0</v>
      </c>
      <c r="IP16" s="296"/>
      <c r="IQ16" s="295">
        <f>('[4]Прочая  субсидия_МР  и  ГО'!BH15+'[4]Прочая  субсидия_БП'!BK15)/1000</f>
        <v>0</v>
      </c>
      <c r="IR16" s="295">
        <f>('[4]Прочая  субсидия_МР  и  ГО'!BI15+'[4]Прочая  субсидия_БП'!BL15)/1000</f>
        <v>0</v>
      </c>
      <c r="IS16" s="296">
        <f>IF(ISERROR(#REF!/#REF!*100),,#REF!/#REF!*100)</f>
        <v>0</v>
      </c>
      <c r="IT16" s="296"/>
      <c r="IU16" s="295">
        <f>('[4]Прочая  субсидия_МР  и  ГО'!BJ15+'[4]Прочая  субсидия_БП'!BQ15)/1000</f>
        <v>0</v>
      </c>
      <c r="IV16" s="295">
        <f>('[4]Прочая  субсидия_МР  и  ГО'!BK15+'[4]Прочая  субсидия_БП'!BR15)/1000</f>
        <v>0</v>
      </c>
      <c r="IW16" s="296">
        <f>IF(ISERROR(#REF!/#REF!*100),,#REF!/#REF!*100)</f>
        <v>0</v>
      </c>
      <c r="IX16" s="296">
        <v>0</v>
      </c>
      <c r="IY16" s="295">
        <f>('[4]Прочая  субсидия_МР  и  ГО'!BL15+'[4]Прочая  субсидия_БП'!BW15)/1000</f>
        <v>0</v>
      </c>
      <c r="IZ16" s="295">
        <f>('[4]Прочая  субсидия_МР  и  ГО'!BM15+'[4]Прочая  субсидия_БП'!BX15)/1000</f>
        <v>0</v>
      </c>
      <c r="JA16" s="296">
        <f t="shared" si="66"/>
        <v>0</v>
      </c>
      <c r="JC16" s="296"/>
      <c r="JD16" s="295">
        <f>'[4]Проверочная  таблица'!DL20/1000</f>
        <v>0</v>
      </c>
      <c r="JE16" s="295">
        <f>'[4]Проверочная  таблица'!DO20/1000</f>
        <v>0</v>
      </c>
      <c r="JF16" s="296">
        <f t="shared" si="67"/>
        <v>0</v>
      </c>
      <c r="JG16" s="296"/>
      <c r="JH16" s="295">
        <f>'[4]Проверочная  таблица'!BW20/1000</f>
        <v>0</v>
      </c>
      <c r="JI16" s="295">
        <f>'[4]Проверочная  таблица'!BZ20/1000</f>
        <v>0</v>
      </c>
      <c r="JJ16" s="296">
        <f t="shared" si="68"/>
        <v>0</v>
      </c>
      <c r="JK16" s="296"/>
      <c r="JL16" s="295">
        <f>'[4]Проверочная  таблица'!BX20/1000</f>
        <v>0</v>
      </c>
      <c r="JM16" s="295">
        <f>'[4]Проверочная  таблица'!CA20/1000</f>
        <v>0</v>
      </c>
      <c r="JN16" s="296">
        <f t="shared" si="69"/>
        <v>0</v>
      </c>
      <c r="JO16" s="296"/>
      <c r="JP16" s="295">
        <f>'[4]Проверочная  таблица'!CC20/1000</f>
        <v>0</v>
      </c>
      <c r="JQ16" s="295">
        <f>'[4]Проверочная  таблица'!CF20/1000</f>
        <v>0</v>
      </c>
      <c r="JR16" s="296">
        <f t="shared" si="70"/>
        <v>0</v>
      </c>
      <c r="JS16" s="296"/>
      <c r="JT16" s="295">
        <f>'[4]Проверочная  таблица'!CD20/1000</f>
        <v>0</v>
      </c>
      <c r="JU16" s="295">
        <f>'[4]Проверочная  таблица'!CG20/1000</f>
        <v>0</v>
      </c>
      <c r="JV16" s="296">
        <f t="shared" si="71"/>
        <v>0</v>
      </c>
      <c r="JW16" s="296"/>
      <c r="JX16" s="295">
        <f>'[4]Прочая  субсидия_МР  и  ГО'!X15/1000</f>
        <v>0</v>
      </c>
      <c r="JY16" s="295">
        <f>'[4]Прочая  субсидия_МР  и  ГО'!Y15/1000</f>
        <v>0</v>
      </c>
      <c r="JZ16" s="296">
        <f t="shared" si="72"/>
        <v>0</v>
      </c>
      <c r="KA16" s="296"/>
      <c r="KB16" s="295">
        <f>('[4]Проверочная  таблица'!TY20+'[4]Проверочная  таблица'!TZ20+'[4]Проверочная  таблица'!TK20+'[4]Проверочная  таблица'!TL20)/1000</f>
        <v>0</v>
      </c>
      <c r="KC16" s="295">
        <f>('[4]Проверочная  таблица'!UF20+'[4]Проверочная  таблица'!UG20+'[4]Проверочная  таблица'!TR20+'[4]Проверочная  таблица'!TS20)/1000</f>
        <v>0</v>
      </c>
      <c r="KD16" s="296">
        <f t="shared" si="73"/>
        <v>0</v>
      </c>
      <c r="KE16" s="296"/>
      <c r="KF16" s="295">
        <f>('[4]Проверочная  таблица'!CI20+'[4]Проверочная  таблица'!CJ20)/1000</f>
        <v>0</v>
      </c>
      <c r="KG16" s="295">
        <f>('[4]Проверочная  таблица'!CP20+'[4]Проверочная  таблица'!CQ20)/1000</f>
        <v>0</v>
      </c>
      <c r="KH16" s="296">
        <f t="shared" si="74"/>
        <v>0</v>
      </c>
      <c r="KI16" s="296"/>
      <c r="KJ16" s="295">
        <f>('[4]Проверочная  таблица'!CK20+'[4]Проверочная  таблица'!CL20+'[4]Проверочная  таблица'!CW20+'[4]Проверочная  таблица'!CX20)/1000</f>
        <v>0</v>
      </c>
      <c r="KK16" s="295">
        <f>('[4]Проверочная  таблица'!CR20+'[4]Проверочная  таблица'!CS20+'[4]Проверочная  таблица'!CZ20+'[4]Проверочная  таблица'!DA20)/1000</f>
        <v>0</v>
      </c>
      <c r="KL16" s="296">
        <f t="shared" si="75"/>
        <v>0</v>
      </c>
      <c r="KM16" s="296"/>
      <c r="KN16" s="295">
        <f>('[4]Проверочная  таблица'!CM20+'[4]Проверочная  таблица'!CN20)/1000</f>
        <v>0</v>
      </c>
      <c r="KO16" s="295">
        <f>('[4]Проверочная  таблица'!CT20+'[4]Проверочная  таблица'!CU20)/1000</f>
        <v>0</v>
      </c>
      <c r="KP16" s="296">
        <f t="shared" si="20"/>
        <v>0</v>
      </c>
      <c r="KQ16" s="296"/>
      <c r="KR16" s="295">
        <f>('[4]Проверочная  таблица'!BE20+'[4]Проверочная  таблица'!BK20+'[4]Прочая  субсидия_МР  и  ГО'!AN15+'[4]Прочая  субсидия_БП'!AF15)/1000</f>
        <v>0</v>
      </c>
      <c r="KS16" s="295">
        <f>('[4]Проверочная  таблица'!BI20+'[4]Проверочная  таблица'!BM20+'[4]Прочая  субсидия_МР  и  ГО'!AO15+'[4]Прочая  субсидия_БП'!AG15)/1000</f>
        <v>0</v>
      </c>
      <c r="KT16" s="296">
        <f t="shared" si="76"/>
        <v>0</v>
      </c>
      <c r="KU16" s="296"/>
      <c r="KV16" s="295">
        <f>('[4]Проверочная  таблица'!LA20+'[4]Проверочная  таблица'!LB20)/1000</f>
        <v>0</v>
      </c>
      <c r="KW16" s="295">
        <f>('[4]Проверочная  таблица'!LD20+'[4]Проверочная  таблица'!LE20)/1000</f>
        <v>0</v>
      </c>
      <c r="KX16" s="296">
        <f t="shared" si="77"/>
        <v>0</v>
      </c>
      <c r="KY16" s="296"/>
      <c r="KZ16" s="295">
        <f>('[4]Проверочная  таблица'!EQ20+'[4]Проверочная  таблица'!ER20+'[4]Проверочная  таблица'!EW20+'[4]Проверочная  таблица'!EX20)/1000</f>
        <v>0</v>
      </c>
      <c r="LA16" s="295">
        <f>('[4]Проверочная  таблица'!ET20+'[4]Проверочная  таблица'!EU20+'[4]Проверочная  таблица'!EZ20+'[4]Проверочная  таблица'!FA20)/1000</f>
        <v>0</v>
      </c>
      <c r="LB16" s="296">
        <f t="shared" si="78"/>
        <v>0</v>
      </c>
    </row>
    <row r="17" spans="1:314" ht="21.75" customHeight="1" x14ac:dyDescent="0.25">
      <c r="A17" s="298" t="s">
        <v>16</v>
      </c>
      <c r="B17" s="299">
        <f t="shared" si="0"/>
        <v>986819.72629999975</v>
      </c>
      <c r="C17" s="300">
        <f t="shared" si="1"/>
        <v>1252792.5957800001</v>
      </c>
      <c r="D17" s="301">
        <f t="shared" si="1"/>
        <v>1252461.8588100004</v>
      </c>
      <c r="E17" s="302">
        <f>'[2]Для администрации КБ_точно'!T18</f>
        <v>1252792.5957800003</v>
      </c>
      <c r="F17" s="300">
        <f t="shared" si="21"/>
        <v>0</v>
      </c>
      <c r="G17" s="302">
        <f>'[2]Для администрации КБ_точно'!U18</f>
        <v>1252461.8588099999</v>
      </c>
      <c r="H17" s="300">
        <f t="shared" si="22"/>
        <v>0</v>
      </c>
      <c r="I17" s="294">
        <f t="shared" si="2"/>
        <v>99.973600021973809</v>
      </c>
      <c r="J17" s="296">
        <v>0</v>
      </c>
      <c r="K17" s="295">
        <f>('[4]Проверочная  таблица'!FP14+'[4]Проверочная  таблица'!FQ14)/1000</f>
        <v>0</v>
      </c>
      <c r="L17" s="295">
        <f>('[4]Проверочная  таблица'!FT14+'[4]Проверочная  таблица'!FU14)/1000</f>
        <v>0</v>
      </c>
      <c r="M17" s="296">
        <f t="shared" si="3"/>
        <v>0</v>
      </c>
      <c r="N17" s="296">
        <v>0</v>
      </c>
      <c r="O17" s="295">
        <f>'[4]Проверочная  таблица'!FO14/1000</f>
        <v>0</v>
      </c>
      <c r="P17" s="295">
        <f>'[4]Проверочная  таблица'!FS14/1000</f>
        <v>0</v>
      </c>
      <c r="Q17" s="296">
        <f t="shared" si="4"/>
        <v>0</v>
      </c>
      <c r="R17" s="296">
        <v>0</v>
      </c>
      <c r="S17" s="295">
        <f>'[4]Проверочная  таблица'!DG14/1000</f>
        <v>0</v>
      </c>
      <c r="T17" s="295">
        <f>'[4]Проверочная  таблица'!DJ14/1000</f>
        <v>0</v>
      </c>
      <c r="U17" s="296">
        <f t="shared" si="23"/>
        <v>0</v>
      </c>
      <c r="V17" s="296">
        <v>0</v>
      </c>
      <c r="W17" s="297">
        <f>'[4]Проверочная  таблица'!DH14/1000</f>
        <v>0</v>
      </c>
      <c r="X17" s="295">
        <f>'[4]Проверочная  таблица'!DK14/1000</f>
        <v>0</v>
      </c>
      <c r="Y17" s="296">
        <f t="shared" si="24"/>
        <v>0</v>
      </c>
      <c r="Z17" s="296"/>
      <c r="AA17" s="297">
        <f>'[4]Проверочная  таблица'!DR14/1000</f>
        <v>0</v>
      </c>
      <c r="AB17" s="295">
        <f>'[4]Проверочная  таблица'!DU14/1000</f>
        <v>0</v>
      </c>
      <c r="AC17" s="296">
        <f t="shared" si="5"/>
        <v>0</v>
      </c>
      <c r="AD17" s="296"/>
      <c r="AE17" s="297">
        <f>'[4]Проверочная  таблица'!ED14/1000</f>
        <v>0</v>
      </c>
      <c r="AF17" s="295">
        <f>'[4]Проверочная  таблица'!EG14/1000</f>
        <v>0</v>
      </c>
      <c r="AG17" s="296">
        <f t="shared" si="6"/>
        <v>0</v>
      </c>
      <c r="AH17" s="296">
        <v>0</v>
      </c>
      <c r="AI17" s="295">
        <f>'[4]Проверочная  таблица'!TD14/1000</f>
        <v>0</v>
      </c>
      <c r="AJ17" s="295">
        <f>'[4]Проверочная  таблица'!TG14/1000</f>
        <v>0</v>
      </c>
      <c r="AK17" s="296">
        <f t="shared" si="7"/>
        <v>0</v>
      </c>
      <c r="AL17" s="296">
        <v>237.5</v>
      </c>
      <c r="AM17" s="295">
        <f>('[4]Прочая  субсидия_МР  и  ГО'!D9)/1000</f>
        <v>237.5</v>
      </c>
      <c r="AN17" s="295">
        <f>('[4]Прочая  субсидия_МР  и  ГО'!E9)/1000</f>
        <v>237.5</v>
      </c>
      <c r="AO17" s="296">
        <f t="shared" si="25"/>
        <v>100</v>
      </c>
      <c r="AP17" s="296">
        <v>0</v>
      </c>
      <c r="AQ17" s="295">
        <f>'[4]Прочая  субсидия_МР  и  ГО'!F9/1000</f>
        <v>0</v>
      </c>
      <c r="AR17" s="295">
        <f>'[4]Прочая  субсидия_МР  и  ГО'!G9/1000</f>
        <v>0</v>
      </c>
      <c r="AS17" s="296">
        <f t="shared" si="26"/>
        <v>0</v>
      </c>
      <c r="AT17" s="296">
        <v>0</v>
      </c>
      <c r="AU17" s="295">
        <f>SUM('[4]Проверочная  таблица'!ST14:SW14)/1000</f>
        <v>0</v>
      </c>
      <c r="AV17" s="295">
        <f>SUM('[4]Проверочная  таблица'!SZ14:TC14)/1000</f>
        <v>0</v>
      </c>
      <c r="AW17" s="296">
        <f t="shared" si="8"/>
        <v>0</v>
      </c>
      <c r="AX17" s="296">
        <v>0</v>
      </c>
      <c r="AY17" s="295">
        <f>'[4]Проверочная  таблица'!SS14/1000</f>
        <v>0</v>
      </c>
      <c r="AZ17" s="295">
        <f>'[4]Проверочная  таблица'!SY14/1000</f>
        <v>0</v>
      </c>
      <c r="BA17" s="296">
        <f t="shared" si="9"/>
        <v>0</v>
      </c>
      <c r="BB17" s="296">
        <v>0</v>
      </c>
      <c r="BC17" s="295">
        <f>'[4]Прочая  субсидия_МР  и  ГО'!H9/1000</f>
        <v>0</v>
      </c>
      <c r="BD17" s="295">
        <f>'[4]Прочая  субсидия_МР  и  ГО'!I9/1000</f>
        <v>0</v>
      </c>
      <c r="BE17" s="296">
        <f t="shared" si="10"/>
        <v>0</v>
      </c>
      <c r="BF17" s="296">
        <v>0</v>
      </c>
      <c r="BG17" s="295">
        <f>'[4]Прочая  субсидия_МР  и  ГО'!J9/1000</f>
        <v>0</v>
      </c>
      <c r="BH17" s="295">
        <f>'[4]Прочая  субсидия_МР  и  ГО'!K9/1000</f>
        <v>0</v>
      </c>
      <c r="BI17" s="296">
        <f t="shared" si="11"/>
        <v>0</v>
      </c>
      <c r="BJ17" s="296"/>
      <c r="BK17" s="295">
        <f>('[4]Проверочная  таблица'!EK14+'[4]Проверочная  таблица'!EL14)/1000</f>
        <v>0</v>
      </c>
      <c r="BL17" s="295">
        <f>('[4]Проверочная  таблица'!EN14+'[4]Проверочная  таблица'!EO14)/1000</f>
        <v>0</v>
      </c>
      <c r="BM17" s="296">
        <f t="shared" si="12"/>
        <v>0</v>
      </c>
      <c r="BN17" s="296"/>
      <c r="BO17" s="295">
        <f>('[4]Проверочная  таблица'!KS14+'[4]Проверочная  таблица'!KT14)/1000</f>
        <v>0</v>
      </c>
      <c r="BP17" s="295">
        <f>('[4]Проверочная  таблица'!KW14+'[4]Проверочная  таблица'!KX14)/1000</f>
        <v>0</v>
      </c>
      <c r="BQ17" s="296">
        <f t="shared" si="13"/>
        <v>0</v>
      </c>
      <c r="BR17" s="296"/>
      <c r="BS17" s="295">
        <f>'[4]Проверочная  таблица'!KU14/1000</f>
        <v>0</v>
      </c>
      <c r="BT17" s="295">
        <f>'[4]Проверочная  таблица'!KY14/1000</f>
        <v>0</v>
      </c>
      <c r="BU17" s="296">
        <f t="shared" si="14"/>
        <v>0</v>
      </c>
      <c r="BV17" s="296">
        <v>0</v>
      </c>
      <c r="BW17" s="295">
        <f>'[4]Прочая  субсидия_МР  и  ГО'!L9/1000</f>
        <v>0</v>
      </c>
      <c r="BX17" s="295">
        <f>'[4]Прочая  субсидия_МР  и  ГО'!M9/1000</f>
        <v>0</v>
      </c>
      <c r="BY17" s="296">
        <f t="shared" si="27"/>
        <v>0</v>
      </c>
      <c r="BZ17" s="296">
        <v>0</v>
      </c>
      <c r="CA17" s="295">
        <f>'[4]Прочая  субсидия_МР  и  ГО'!N9/1000</f>
        <v>0</v>
      </c>
      <c r="CB17" s="295">
        <f>'[4]Прочая  субсидия_МР  и  ГО'!O9/1000</f>
        <v>0</v>
      </c>
      <c r="CC17" s="296">
        <f t="shared" si="15"/>
        <v>0</v>
      </c>
      <c r="CD17" s="296">
        <v>147.23676999999998</v>
      </c>
      <c r="CE17" s="295">
        <f>'[4]Прочая  субсидия_МР  и  ГО'!P9/1000</f>
        <v>147.23676999999998</v>
      </c>
      <c r="CF17" s="295">
        <f>'[4]Прочая  субсидия_МР  и  ГО'!Q9/1000</f>
        <v>125.35250000000001</v>
      </c>
      <c r="CG17" s="296">
        <f t="shared" si="28"/>
        <v>85.136681550403495</v>
      </c>
      <c r="CH17" s="296">
        <v>0</v>
      </c>
      <c r="CI17" s="295">
        <f>'[4]Проверочная  таблица'!FV14/1000</f>
        <v>0</v>
      </c>
      <c r="CJ17" s="295">
        <f>'[4]Проверочная  таблица'!FY14/1000</f>
        <v>0</v>
      </c>
      <c r="CK17" s="296">
        <f t="shared" si="16"/>
        <v>0</v>
      </c>
      <c r="CL17" s="296">
        <v>0</v>
      </c>
      <c r="CM17" s="295">
        <f>'[4]Проверочная  таблица'!JH14/1000</f>
        <v>0</v>
      </c>
      <c r="CN17" s="295">
        <f>'[4]Проверочная  таблица'!JK14/1000</f>
        <v>0</v>
      </c>
      <c r="CO17" s="296">
        <f t="shared" si="17"/>
        <v>0</v>
      </c>
      <c r="CP17" s="296">
        <v>0</v>
      </c>
      <c r="CQ17" s="295">
        <f>('[4]Проверочная  таблица'!LW14+'[4]Проверочная  таблица'!LX14+'[4]Проверочная  таблица'!LQ14+'[4]Проверочная  таблица'!LR14)/1000</f>
        <v>0</v>
      </c>
      <c r="CR17" s="295">
        <f>('[4]Проверочная  таблица'!LT14+'[4]Проверочная  таблица'!LU14+'[4]Проверочная  таблица'!LZ14+'[4]Проверочная  таблица'!MA14)/1000</f>
        <v>0</v>
      </c>
      <c r="CS17" s="296">
        <f t="shared" si="18"/>
        <v>0</v>
      </c>
      <c r="CT17" s="296">
        <v>0</v>
      </c>
      <c r="CU17" s="295">
        <f>('[4]Проверочная  таблица'!MO14+'[4]Проверочная  таблица'!MP14)/1000</f>
        <v>0</v>
      </c>
      <c r="CV17" s="295">
        <f>('[4]Проверочная  таблица'!MW14+'[4]Проверочная  таблица'!MX14)/1000</f>
        <v>0</v>
      </c>
      <c r="CW17" s="296">
        <f t="shared" si="29"/>
        <v>0</v>
      </c>
      <c r="CX17" s="296">
        <v>0</v>
      </c>
      <c r="CY17" s="295">
        <f>'[4]Проверочная  таблица'!QP14/1000</f>
        <v>0</v>
      </c>
      <c r="CZ17" s="295">
        <f>'[4]Проверочная  таблица'!QS14/1000</f>
        <v>0</v>
      </c>
      <c r="DA17" s="296">
        <f t="shared" si="30"/>
        <v>0</v>
      </c>
      <c r="DB17" s="296">
        <v>0</v>
      </c>
      <c r="DC17" s="295">
        <f>('[4]Прочая  субсидия_МР  и  ГО'!R9+'[4]Прочая  субсидия_БП'!H9)/1000</f>
        <v>0</v>
      </c>
      <c r="DD17" s="295">
        <f>('[4]Прочая  субсидия_МР  и  ГО'!S9+'[4]Прочая  субсидия_БП'!I9)/1000</f>
        <v>0</v>
      </c>
      <c r="DE17" s="296">
        <f t="shared" si="31"/>
        <v>0</v>
      </c>
      <c r="DF17" s="296">
        <v>0</v>
      </c>
      <c r="DG17" s="295">
        <f>'[4]Проверочная  таблица'!GB14/1000</f>
        <v>0</v>
      </c>
      <c r="DH17" s="295">
        <f>'[4]Проверочная  таблица'!GE14/1000</f>
        <v>0</v>
      </c>
      <c r="DI17" s="296">
        <f t="shared" si="32"/>
        <v>0</v>
      </c>
      <c r="DJ17" s="296">
        <v>0</v>
      </c>
      <c r="DK17" s="295">
        <f>('[4]Проверочная  таблица'!JN14)/1000</f>
        <v>0</v>
      </c>
      <c r="DL17" s="295">
        <f>('[4]Проверочная  таблица'!JQ14)/1000</f>
        <v>0</v>
      </c>
      <c r="DM17" s="296">
        <f t="shared" si="19"/>
        <v>0</v>
      </c>
      <c r="DN17" s="296">
        <v>269.04593</v>
      </c>
      <c r="DO17" s="295">
        <f>('[4]Проверочная  таблица'!MT14+'[4]Проверочная  таблица'!MU14+'[4]Проверочная  таблица'!NE14+'[4]Проверочная  таблица'!NF14)/1000</f>
        <v>269.04593</v>
      </c>
      <c r="DP17" s="295">
        <f>('[4]Проверочная  таблица'!NH14+'[4]Проверочная  таблица'!NI14+'[4]Проверочная  таблица'!NB14+'[4]Проверочная  таблица'!NC14)/1000</f>
        <v>269.04593</v>
      </c>
      <c r="DQ17" s="296">
        <f t="shared" si="33"/>
        <v>100</v>
      </c>
      <c r="DR17" s="296"/>
      <c r="DS17" s="295">
        <f>'[4]Проверочная  таблица'!DX14/1000</f>
        <v>52452.580649999996</v>
      </c>
      <c r="DT17" s="295">
        <f>'[4]Проверочная  таблица'!EA14/1000</f>
        <v>52452.580649999996</v>
      </c>
      <c r="DU17" s="296">
        <f t="shared" si="34"/>
        <v>100</v>
      </c>
      <c r="DV17" s="296">
        <v>0</v>
      </c>
      <c r="DW17" s="295">
        <f>('[4]Проверочная  таблица'!HD14+'[4]Проверочная  таблица'!HJ14)/1000</f>
        <v>0</v>
      </c>
      <c r="DX17" s="295">
        <f>('[4]Проверочная  таблица'!HG14+'[4]Проверочная  таблица'!HM14)/1000</f>
        <v>0</v>
      </c>
      <c r="DY17" s="296">
        <f t="shared" si="35"/>
        <v>0</v>
      </c>
      <c r="DZ17" s="296">
        <v>0</v>
      </c>
      <c r="EA17" s="295">
        <f>('[4]Проверочная  таблица'!NW14+'[4]Проверочная  таблица'!NX14+'[4]Проверочная  таблица'!OE14+'[4]Проверочная  таблица'!OF14)/1000</f>
        <v>0</v>
      </c>
      <c r="EB17" s="295">
        <f>('[4]Проверочная  таблица'!OA14+'[4]Проверочная  таблица'!OB14+'[4]Проверочная  таблица'!OI14+'[4]Проверочная  таблица'!OJ14)/1000</f>
        <v>0</v>
      </c>
      <c r="EC17" s="296">
        <f t="shared" si="36"/>
        <v>0</v>
      </c>
      <c r="ED17" s="296">
        <v>17266.070520000001</v>
      </c>
      <c r="EE17" s="295">
        <f>('[4]Проверочная  таблица'!NY14+'[4]Проверочная  таблица'!OG14)/1000</f>
        <v>17266.070520000001</v>
      </c>
      <c r="EF17" s="295">
        <f>('[4]Проверочная  таблица'!OC14+'[4]Проверочная  таблица'!OK14)/1000</f>
        <v>17266.070520000001</v>
      </c>
      <c r="EG17" s="296">
        <f t="shared" si="37"/>
        <v>100</v>
      </c>
      <c r="EH17" s="296">
        <v>0</v>
      </c>
      <c r="EI17" s="295">
        <f>'[4]Прочая  субсидия_МР  и  ГО'!T9/1000</f>
        <v>0</v>
      </c>
      <c r="EJ17" s="295">
        <f>'[4]Прочая  субсидия_МР  и  ГО'!U9/1000</f>
        <v>0</v>
      </c>
      <c r="EK17" s="296">
        <f t="shared" si="38"/>
        <v>0</v>
      </c>
      <c r="EL17" s="296">
        <v>31159.83684</v>
      </c>
      <c r="EM17" s="295">
        <f>'[4]Проверочная  таблица'!BC14/1000</f>
        <v>25218.51282</v>
      </c>
      <c r="EN17" s="295">
        <f>'[4]Проверочная  таблица'!BG14/1000</f>
        <v>25218.507519999999</v>
      </c>
      <c r="EO17" s="296">
        <f t="shared" si="39"/>
        <v>99.999978983693296</v>
      </c>
      <c r="EP17" s="296"/>
      <c r="EQ17" s="295">
        <f>'[1]Исполнение  по  субсидии'!DG17</f>
        <v>41175.615700000002</v>
      </c>
      <c r="ER17" s="295">
        <f>'[1]Исполнение  по  субсидии'!DH17</f>
        <v>40868.687850000002</v>
      </c>
      <c r="ES17" s="296">
        <f t="shared" si="40"/>
        <v>99.254588316939234</v>
      </c>
      <c r="ET17" s="296"/>
      <c r="EU17" s="295">
        <f>'[1]Исполнение  по  субсидии'!DJ17</f>
        <v>0</v>
      </c>
      <c r="EV17" s="295">
        <f>'[1]Исполнение  по  субсидии'!DK17</f>
        <v>0</v>
      </c>
      <c r="EW17" s="296">
        <f t="shared" si="41"/>
        <v>0</v>
      </c>
      <c r="EX17" s="296"/>
      <c r="EY17" s="295">
        <f>'[4]Прочая  субсидия_МР  и  ГО'!Z9/1000</f>
        <v>0</v>
      </c>
      <c r="EZ17" s="295">
        <f>'[4]Прочая  субсидия_МР  и  ГО'!AA9/1000</f>
        <v>0</v>
      </c>
      <c r="FA17" s="296">
        <f t="shared" si="42"/>
        <v>0</v>
      </c>
      <c r="FB17" s="296"/>
      <c r="FC17" s="295">
        <f>'[4]Прочая  субсидия_МР  и  ГО'!AB9/1000</f>
        <v>0</v>
      </c>
      <c r="FD17" s="295">
        <f>'[4]Прочая  субсидия_МР  и  ГО'!AC9/1000</f>
        <v>0</v>
      </c>
      <c r="FE17" s="296">
        <f t="shared" si="43"/>
        <v>0</v>
      </c>
      <c r="FF17" s="296">
        <v>32304.48171</v>
      </c>
      <c r="FG17" s="295">
        <f>'[4]Прочая  субсидия_МР  и  ГО'!AD9/1000</f>
        <v>39492.624759999999</v>
      </c>
      <c r="FH17" s="295">
        <f>'[4]Прочая  субсидия_МР  и  ГО'!AE9/1000</f>
        <v>39492.624759999999</v>
      </c>
      <c r="FI17" s="296">
        <f t="shared" si="44"/>
        <v>100</v>
      </c>
      <c r="FJ17" s="296">
        <v>62935.638299999999</v>
      </c>
      <c r="FK17" s="295">
        <f>('[4]Проверочная  таблица'!UA14+'[4]Проверочная  таблица'!UB14+'[4]Проверочная  таблица'!TM14+'[4]Проверочная  таблица'!TN14)/1000</f>
        <v>66706.808510000003</v>
      </c>
      <c r="FL17" s="295">
        <f>('[4]Проверочная  таблица'!TT14+'[4]Проверочная  таблица'!TU14+'[4]Проверочная  таблица'!UH14+'[4]Проверочная  таблица'!UI14)/1000</f>
        <v>66706.808510000003</v>
      </c>
      <c r="FM17" s="296">
        <f t="shared" si="45"/>
        <v>100</v>
      </c>
      <c r="FN17" s="296">
        <v>2044.3334399999999</v>
      </c>
      <c r="FO17" s="295">
        <f>('[4]Проверочная  таблица'!PM14+'[4]Проверочная  таблица'!PN14+'[4]Проверочная  таблица'!PC14+'[4]Проверочная  таблица'!PD14)/1000</f>
        <v>3234.3968899999995</v>
      </c>
      <c r="FP17" s="295">
        <f>('[4]Проверочная  таблица'!PR14+'[4]Проверочная  таблица'!PS14+'[4]Проверочная  таблица'!PH14+'[4]Проверочная  таблица'!PI14)/1000</f>
        <v>3234.3968899999995</v>
      </c>
      <c r="FQ17" s="296">
        <f t="shared" si="46"/>
        <v>100</v>
      </c>
      <c r="FR17" s="296">
        <v>100900.42554000001</v>
      </c>
      <c r="FS17" s="295">
        <f>('[4]Проверочная  таблица'!GH14+'[4]Проверочная  таблица'!GN14)/1000</f>
        <v>94775.645570000008</v>
      </c>
      <c r="FT17" s="295">
        <f>('[4]Проверочная  таблица'!GK14+'[4]Проверочная  таблица'!GQ14)/1000</f>
        <v>94775.645570000008</v>
      </c>
      <c r="FU17" s="296">
        <f t="shared" si="47"/>
        <v>100</v>
      </c>
      <c r="FV17" s="296">
        <v>668400.42553999997</v>
      </c>
      <c r="FW17" s="295">
        <f>'[1]Исполнение  по  субсидии'!EE17</f>
        <v>832464.57446999999</v>
      </c>
      <c r="FX17" s="295">
        <f>('[4]Проверочная  таблица'!UJ14+'[4]Проверочная  таблица'!UK14+'[4]Проверочная  таблица'!TV14+'[4]Проверочная  таблица'!TW14+'[4]Проверочная  таблица'!$PJ$14+'[4]Проверочная  таблица'!$PK$14)/1000</f>
        <v>832464.57446999999</v>
      </c>
      <c r="FY17" s="296">
        <f t="shared" si="48"/>
        <v>100</v>
      </c>
      <c r="FZ17" s="296"/>
      <c r="GA17" s="295">
        <f>'[4]Проверочная  таблица'!GX14/1000</f>
        <v>0</v>
      </c>
      <c r="GB17" s="295">
        <f>'[4]Проверочная  таблица'!HA14/1000</f>
        <v>0</v>
      </c>
      <c r="GC17" s="296">
        <f t="shared" si="49"/>
        <v>0</v>
      </c>
      <c r="GD17" s="296"/>
      <c r="GE17" s="295">
        <f>('[4]Проверочная  таблица'!IC14+'[4]Проверочная  таблица'!ID14)/1000</f>
        <v>0</v>
      </c>
      <c r="GF17" s="295">
        <f>('[4]Проверочная  таблица'!IG14+'[4]Проверочная  таблица'!IH14)/1000</f>
        <v>0</v>
      </c>
      <c r="GG17" s="296">
        <f t="shared" si="50"/>
        <v>0</v>
      </c>
      <c r="GH17" s="296">
        <v>0</v>
      </c>
      <c r="GI17" s="295">
        <f>('[4]Проверочная  таблица'!IE14+'[4]Проверочная  таблица'!IK14)/1000</f>
        <v>0</v>
      </c>
      <c r="GJ17" s="295">
        <f>('[4]Проверочная  таблица'!II14+'[4]Проверочная  таблица'!IM14)/1000</f>
        <v>0</v>
      </c>
      <c r="GK17" s="296">
        <f t="shared" si="51"/>
        <v>0</v>
      </c>
      <c r="GL17" s="296">
        <v>0</v>
      </c>
      <c r="GM17" s="295">
        <f>('[4]Прочая  субсидия_МР  и  ГО'!AF9+'[4]Прочая  субсидия_БП'!N9)/1000</f>
        <v>0</v>
      </c>
      <c r="GN17" s="295">
        <f>('[4]Прочая  субсидия_МР  и  ГО'!AG9+'[4]Прочая  субсидия_БП'!O9)/1000</f>
        <v>0</v>
      </c>
      <c r="GO17" s="296">
        <f t="shared" si="52"/>
        <v>0</v>
      </c>
      <c r="GP17" s="296">
        <v>34885.170130000006</v>
      </c>
      <c r="GQ17" s="295">
        <f>('[4]Прочая  субсидия_МР  и  ГО'!AH9+'[4]Прочая  субсидия_БП'!T9)/1000</f>
        <v>41075.771550000005</v>
      </c>
      <c r="GR17" s="295">
        <f>('[4]Прочая  субсидия_МР  и  ГО'!AI9+'[4]Прочая  субсидия_БП'!U9)/1000</f>
        <v>41075.771550000005</v>
      </c>
      <c r="GS17" s="296">
        <f t="shared" si="53"/>
        <v>100</v>
      </c>
      <c r="GT17" s="296"/>
      <c r="GU17" s="295">
        <f>('[4]Прочая  субсидия_МР  и  ГО'!AJ9)/1000</f>
        <v>0</v>
      </c>
      <c r="GV17" s="295">
        <f>('[4]Прочая  субсидия_МР  и  ГО'!AK9)/1000</f>
        <v>0</v>
      </c>
      <c r="GW17" s="296">
        <f t="shared" si="54"/>
        <v>0</v>
      </c>
      <c r="GX17" s="296">
        <v>34924.678</v>
      </c>
      <c r="GY17" s="295">
        <f>('[4]Прочая  субсидия_МР  и  ГО'!AP9+'[4]Прочая  субсидия_БП'!AL9)/1000</f>
        <v>34924.678</v>
      </c>
      <c r="GZ17" s="295">
        <f>('[4]Прочая  субсидия_МР  и  ГО'!AQ9+'[4]Прочая  субсидия_БП'!AM9)/1000</f>
        <v>34922.758449999994</v>
      </c>
      <c r="HA17" s="296">
        <f t="shared" si="55"/>
        <v>99.994503743169787</v>
      </c>
      <c r="HB17" s="296">
        <v>0</v>
      </c>
      <c r="HC17" s="295">
        <f>('[4]Прочая  субсидия_МР  и  ГО'!AR9)/1000</f>
        <v>0</v>
      </c>
      <c r="HD17" s="295">
        <f>('[4]Прочая  субсидия_МР  и  ГО'!AS9)/1000</f>
        <v>0</v>
      </c>
      <c r="HE17" s="296">
        <f t="shared" si="56"/>
        <v>0</v>
      </c>
      <c r="HF17" s="296">
        <v>0</v>
      </c>
      <c r="HG17" s="295">
        <f>('[4]Прочая  субсидия_МР  и  ГО'!AT9+'[4]Прочая  субсидия_БП'!AR9)/1000</f>
        <v>0</v>
      </c>
      <c r="HH17" s="295">
        <f>('[4]Прочая  субсидия_МР  и  ГО'!AU9+'[4]Прочая  субсидия_БП'!AS9)/1000</f>
        <v>0</v>
      </c>
      <c r="HI17" s="296">
        <f t="shared" si="57"/>
        <v>0</v>
      </c>
      <c r="HJ17" s="296">
        <v>0</v>
      </c>
      <c r="HK17" s="295">
        <f>('[4]Прочая  субсидия_МР  и  ГО'!AV9+'[4]Прочая  субсидия_БП'!AX9)/1000</f>
        <v>959.9999499999999</v>
      </c>
      <c r="HL17" s="295">
        <f>('[4]Прочая  субсидия_МР  и  ГО'!AW9+'[4]Прочая  субсидия_БП'!AY9)/1000</f>
        <v>959.9999499999999</v>
      </c>
      <c r="HM17" s="296">
        <f t="shared" si="58"/>
        <v>100</v>
      </c>
      <c r="HN17" s="296">
        <v>0</v>
      </c>
      <c r="HO17" s="295">
        <f>'[4]Прочая  субсидия_МР  и  ГО'!AX9/1000</f>
        <v>0</v>
      </c>
      <c r="HP17" s="295">
        <f>'[4]Прочая  субсидия_МР  и  ГО'!AY9/1000</f>
        <v>0</v>
      </c>
      <c r="HQ17" s="296">
        <f t="shared" si="59"/>
        <v>0</v>
      </c>
      <c r="HR17" s="296">
        <v>363.34989000000002</v>
      </c>
      <c r="HS17" s="295">
        <f>'[4]Прочая  субсидия_МР  и  ГО'!AZ9/1000</f>
        <v>310</v>
      </c>
      <c r="HT17" s="295">
        <f>'[4]Прочая  субсидия_МР  и  ГО'!BA9/1000</f>
        <v>310</v>
      </c>
      <c r="HU17" s="296">
        <f t="shared" si="60"/>
        <v>100</v>
      </c>
      <c r="HV17" s="296"/>
      <c r="HW17" s="295">
        <f>('[4]Проверочная  таблица'!RU14+'[4]Проверочная  таблица'!RV14+'[4]Проверочная  таблица'!SE14+'[4]Проверочная  таблица'!SF14)/1000</f>
        <v>0</v>
      </c>
      <c r="HX17" s="295">
        <f>('[4]Проверочная  таблица'!RZ14+'[4]Проверочная  таблица'!SA14+'[4]Проверочная  таблица'!SJ14+'[4]Проверочная  таблица'!SK14)/1000</f>
        <v>0</v>
      </c>
      <c r="HY17" s="296">
        <f t="shared" si="61"/>
        <v>0</v>
      </c>
      <c r="HZ17" s="296"/>
      <c r="IA17" s="295">
        <f>'[1]Исполнение  по  субсидии'!FO17</f>
        <v>0</v>
      </c>
      <c r="IB17" s="295">
        <f>'[1]Исполнение  по  субсидии'!FP17</f>
        <v>0</v>
      </c>
      <c r="IC17" s="296">
        <f t="shared" si="62"/>
        <v>0</v>
      </c>
      <c r="ID17" s="296">
        <v>401.25135999999998</v>
      </c>
      <c r="IE17" s="295">
        <f>'[4]Прочая  субсидия_МР  и  ГО'!BB9/1000</f>
        <v>401.25135999999998</v>
      </c>
      <c r="IF17" s="295">
        <f>'[4]Прочая  субсидия_МР  и  ГО'!BC9/1000</f>
        <v>401.25135999999998</v>
      </c>
      <c r="IG17" s="296">
        <f t="shared" si="63"/>
        <v>100</v>
      </c>
      <c r="IH17" s="296">
        <v>456.13764000000003</v>
      </c>
      <c r="II17" s="295">
        <f>('[4]Прочая  субсидия_БП'!BD9+'[4]Прочая  субсидия_МР  и  ГО'!BD9)/1000</f>
        <v>456.13764000000003</v>
      </c>
      <c r="IJ17" s="295">
        <f>('[4]Прочая  субсидия_БП'!BE9+'[4]Прочая  субсидия_МР  и  ГО'!BE9)/1000</f>
        <v>456.13764000000003</v>
      </c>
      <c r="IK17" s="296">
        <f t="shared" si="64"/>
        <v>100</v>
      </c>
      <c r="IL17" s="296">
        <v>0</v>
      </c>
      <c r="IM17" s="295">
        <f>'[4]Прочая  субсидия_МР  и  ГО'!BF9/1000</f>
        <v>0</v>
      </c>
      <c r="IN17" s="295">
        <f>'[4]Прочая  субсидия_МР  и  ГО'!BG9/1000</f>
        <v>0</v>
      </c>
      <c r="IO17" s="296">
        <f t="shared" si="65"/>
        <v>0</v>
      </c>
      <c r="IP17" s="296"/>
      <c r="IQ17" s="295">
        <f>('[4]Прочая  субсидия_МР  и  ГО'!BH9+'[4]Прочая  субсидия_БП'!BK9)/1000</f>
        <v>1100</v>
      </c>
      <c r="IR17" s="295">
        <f>('[4]Прочая  субсидия_МР  и  ГО'!BI9+'[4]Прочая  субсидия_БП'!BL9)/1000</f>
        <v>1100</v>
      </c>
      <c r="IS17" s="296">
        <f>IF(ISERROR(#REF!/#REF!*100),,#REF!/#REF!*100)</f>
        <v>0</v>
      </c>
      <c r="IT17" s="296"/>
      <c r="IU17" s="295">
        <f>('[4]Прочая  субсидия_МР  и  ГО'!BJ9+'[4]Прочая  субсидия_БП'!BQ9)/1000</f>
        <v>0</v>
      </c>
      <c r="IV17" s="295">
        <f>('[4]Прочая  субсидия_МР  и  ГО'!BK9+'[4]Прочая  субсидия_БП'!BR9)/1000</f>
        <v>0</v>
      </c>
      <c r="IW17" s="296">
        <f>IF(ISERROR(#REF!/#REF!*100),,#REF!/#REF!*100)</f>
        <v>0</v>
      </c>
      <c r="IX17" s="296">
        <v>124.14469</v>
      </c>
      <c r="IY17" s="295">
        <f>('[4]Прочая  субсидия_МР  и  ГО'!BL9+'[4]Прочая  субсидия_БП'!BW9)/1000</f>
        <v>124.14469</v>
      </c>
      <c r="IZ17" s="295">
        <f>('[4]Прочая  субсидия_МР  и  ГО'!BM9+'[4]Прочая  субсидия_БП'!BX9)/1000</f>
        <v>124.14469</v>
      </c>
      <c r="JA17" s="296">
        <f t="shared" si="66"/>
        <v>100</v>
      </c>
      <c r="JC17" s="296"/>
      <c r="JD17" s="295">
        <f>'[4]Проверочная  таблица'!DL14/1000</f>
        <v>0</v>
      </c>
      <c r="JE17" s="295">
        <f>'[4]Проверочная  таблица'!DO14/1000</f>
        <v>0</v>
      </c>
      <c r="JF17" s="296">
        <f t="shared" si="67"/>
        <v>0</v>
      </c>
      <c r="JG17" s="296"/>
      <c r="JH17" s="295">
        <f>'[4]Проверочная  таблица'!BW14/1000</f>
        <v>0</v>
      </c>
      <c r="JI17" s="295">
        <f>'[4]Проверочная  таблица'!BZ14/1000</f>
        <v>0</v>
      </c>
      <c r="JJ17" s="296">
        <f t="shared" si="68"/>
        <v>0</v>
      </c>
      <c r="JK17" s="296"/>
      <c r="JL17" s="295">
        <f>'[4]Проверочная  таблица'!BX14/1000</f>
        <v>0</v>
      </c>
      <c r="JM17" s="295">
        <f>'[4]Проверочная  таблица'!CA14/1000</f>
        <v>0</v>
      </c>
      <c r="JN17" s="296">
        <f t="shared" si="69"/>
        <v>0</v>
      </c>
      <c r="JO17" s="296"/>
      <c r="JP17" s="295">
        <f>'[4]Проверочная  таблица'!CC14/1000</f>
        <v>0</v>
      </c>
      <c r="JQ17" s="295">
        <f>'[4]Проверочная  таблица'!CF14/1000</f>
        <v>0</v>
      </c>
      <c r="JR17" s="296">
        <f t="shared" si="70"/>
        <v>0</v>
      </c>
      <c r="JS17" s="296"/>
      <c r="JT17" s="295">
        <f>'[4]Проверочная  таблица'!CD14/1000</f>
        <v>0</v>
      </c>
      <c r="JU17" s="295">
        <f>'[4]Проверочная  таблица'!CG14/1000</f>
        <v>0</v>
      </c>
      <c r="JV17" s="296">
        <f t="shared" si="71"/>
        <v>0</v>
      </c>
      <c r="JW17" s="296"/>
      <c r="JX17" s="295">
        <f>'[4]Прочая  субсидия_МР  и  ГО'!X9/1000</f>
        <v>0</v>
      </c>
      <c r="JY17" s="295">
        <f>'[4]Прочая  субсидия_МР  и  ГО'!Y9/1000</f>
        <v>0</v>
      </c>
      <c r="JZ17" s="296">
        <f t="shared" si="72"/>
        <v>0</v>
      </c>
      <c r="KA17" s="296"/>
      <c r="KB17" s="295">
        <f>('[4]Проверочная  таблица'!TY14+'[4]Проверочная  таблица'!TZ14+'[4]Проверочная  таблица'!TK14+'[4]Проверочная  таблица'!TL14)/1000</f>
        <v>0</v>
      </c>
      <c r="KC17" s="295">
        <f>('[4]Проверочная  таблица'!UF14+'[4]Проверочная  таблица'!UG14+'[4]Проверочная  таблица'!TR14+'[4]Проверочная  таблица'!TS14)/1000</f>
        <v>0</v>
      </c>
      <c r="KD17" s="296">
        <f t="shared" si="73"/>
        <v>0</v>
      </c>
      <c r="KE17" s="296"/>
      <c r="KF17" s="295">
        <f>('[4]Проверочная  таблица'!CI14+'[4]Проверочная  таблица'!CJ14)/1000</f>
        <v>0</v>
      </c>
      <c r="KG17" s="295">
        <f>('[4]Проверочная  таблица'!CP14+'[4]Проверочная  таблица'!CQ14)/1000</f>
        <v>0</v>
      </c>
      <c r="KH17" s="296">
        <f t="shared" si="74"/>
        <v>0</v>
      </c>
      <c r="KI17" s="296"/>
      <c r="KJ17" s="295">
        <f>('[4]Проверочная  таблица'!CK14+'[4]Проверочная  таблица'!CL14+'[4]Проверочная  таблица'!CW14+'[4]Проверочная  таблица'!CX14)/1000</f>
        <v>0</v>
      </c>
      <c r="KK17" s="295">
        <f>('[4]Проверочная  таблица'!CR14+'[4]Проверочная  таблица'!CS14+'[4]Проверочная  таблица'!CZ14+'[4]Проверочная  таблица'!DA14)/1000</f>
        <v>0</v>
      </c>
      <c r="KL17" s="296">
        <f t="shared" si="75"/>
        <v>0</v>
      </c>
      <c r="KM17" s="296"/>
      <c r="KN17" s="295">
        <f>('[4]Проверочная  таблица'!CM14+'[4]Проверочная  таблица'!CN14)/1000</f>
        <v>0</v>
      </c>
      <c r="KO17" s="295">
        <f>('[4]Проверочная  таблица'!CT14+'[4]Проверочная  таблица'!CU14)/1000</f>
        <v>0</v>
      </c>
      <c r="KP17" s="296">
        <f t="shared" si="20"/>
        <v>0</v>
      </c>
      <c r="KQ17" s="296"/>
      <c r="KR17" s="295">
        <f>('[4]Проверочная  таблица'!BE14+'[4]Проверочная  таблица'!BK14+'[4]Прочая  субсидия_МР  и  ГО'!AN9+'[4]Прочая  субсидия_БП'!AF9)/1000</f>
        <v>0</v>
      </c>
      <c r="KS17" s="295">
        <f>('[4]Проверочная  таблица'!BI14+'[4]Проверочная  таблица'!BM14+'[4]Прочая  субсидия_МР  и  ГО'!AO9+'[4]Прочая  субсидия_БП'!AG9)/1000</f>
        <v>0</v>
      </c>
      <c r="KT17" s="296">
        <f t="shared" si="76"/>
        <v>0</v>
      </c>
      <c r="KU17" s="296"/>
      <c r="KV17" s="295">
        <f>('[4]Проверочная  таблица'!LA14+'[4]Проверочная  таблица'!LB14)/1000</f>
        <v>0</v>
      </c>
      <c r="KW17" s="295">
        <f>('[4]Проверочная  таблица'!LD14+'[4]Проверочная  таблица'!LE14)/1000</f>
        <v>0</v>
      </c>
      <c r="KX17" s="296">
        <f t="shared" si="77"/>
        <v>0</v>
      </c>
      <c r="KY17" s="296"/>
      <c r="KZ17" s="295">
        <f>('[4]Проверочная  таблица'!EQ14+'[4]Проверочная  таблица'!ER14+'[4]Проверочная  таблица'!EW14+'[4]Проверочная  таблица'!EX14)/1000</f>
        <v>0</v>
      </c>
      <c r="LA17" s="295">
        <f>('[4]Проверочная  таблица'!ET14+'[4]Проверочная  таблица'!EU14+'[4]Проверочная  таблица'!EZ14+'[4]Проверочная  таблица'!FA14)/1000</f>
        <v>0</v>
      </c>
      <c r="LB17" s="296">
        <f t="shared" si="78"/>
        <v>0</v>
      </c>
    </row>
    <row r="18" spans="1:314" ht="21.75" customHeight="1" x14ac:dyDescent="0.25">
      <c r="A18" s="298" t="s">
        <v>17</v>
      </c>
      <c r="B18" s="299">
        <f t="shared" si="0"/>
        <v>238505.54</v>
      </c>
      <c r="C18" s="300">
        <f t="shared" si="1"/>
        <v>260469.38799000002</v>
      </c>
      <c r="D18" s="301">
        <f t="shared" si="1"/>
        <v>230524.93482999998</v>
      </c>
      <c r="E18" s="302">
        <f>'[2]Для администрации КБ_точно'!T19</f>
        <v>260469.38798999996</v>
      </c>
      <c r="F18" s="300">
        <f t="shared" si="21"/>
        <v>0</v>
      </c>
      <c r="G18" s="302">
        <f>'[2]Для администрации КБ_точно'!U19</f>
        <v>230524.93483000001</v>
      </c>
      <c r="H18" s="300">
        <f t="shared" si="22"/>
        <v>0</v>
      </c>
      <c r="I18" s="294">
        <f t="shared" si="2"/>
        <v>88.503657419754191</v>
      </c>
      <c r="J18" s="296">
        <v>0</v>
      </c>
      <c r="K18" s="295">
        <f>('[4]Проверочная  таблица'!FP21+'[4]Проверочная  таблица'!FQ21)/1000</f>
        <v>0</v>
      </c>
      <c r="L18" s="295">
        <f>('[4]Проверочная  таблица'!FT21+'[4]Проверочная  таблица'!FU21)/1000</f>
        <v>0</v>
      </c>
      <c r="M18" s="296">
        <f t="shared" si="3"/>
        <v>0</v>
      </c>
      <c r="N18" s="296">
        <v>0</v>
      </c>
      <c r="O18" s="295">
        <f>'[4]Проверочная  таблица'!FO21/1000</f>
        <v>0</v>
      </c>
      <c r="P18" s="295">
        <f>'[4]Проверочная  таблица'!FS21/1000</f>
        <v>0</v>
      </c>
      <c r="Q18" s="296">
        <f t="shared" si="4"/>
        <v>0</v>
      </c>
      <c r="R18" s="296">
        <v>0</v>
      </c>
      <c r="S18" s="295">
        <f>'[4]Проверочная  таблица'!DG21/1000</f>
        <v>0</v>
      </c>
      <c r="T18" s="295">
        <f>'[4]Проверочная  таблица'!DJ21/1000</f>
        <v>0</v>
      </c>
      <c r="U18" s="296">
        <f t="shared" si="23"/>
        <v>0</v>
      </c>
      <c r="V18" s="296">
        <v>0</v>
      </c>
      <c r="W18" s="297">
        <f>'[4]Проверочная  таблица'!DH21/1000</f>
        <v>0</v>
      </c>
      <c r="X18" s="295">
        <f>'[4]Проверочная  таблица'!DK21/1000</f>
        <v>0</v>
      </c>
      <c r="Y18" s="296">
        <f t="shared" si="24"/>
        <v>0</v>
      </c>
      <c r="Z18" s="296"/>
      <c r="AA18" s="297">
        <f>'[4]Проверочная  таблица'!DR21/1000</f>
        <v>0</v>
      </c>
      <c r="AB18" s="295">
        <f>'[4]Проверочная  таблица'!DU21/1000</f>
        <v>0</v>
      </c>
      <c r="AC18" s="296">
        <f t="shared" si="5"/>
        <v>0</v>
      </c>
      <c r="AD18" s="296"/>
      <c r="AE18" s="297">
        <f>'[4]Проверочная  таблица'!ED21/1000</f>
        <v>0</v>
      </c>
      <c r="AF18" s="295">
        <f>'[4]Проверочная  таблица'!EG21/1000</f>
        <v>0</v>
      </c>
      <c r="AG18" s="296">
        <f t="shared" si="6"/>
        <v>0</v>
      </c>
      <c r="AH18" s="296">
        <v>0</v>
      </c>
      <c r="AI18" s="295">
        <f>'[4]Проверочная  таблица'!TD21/1000</f>
        <v>0</v>
      </c>
      <c r="AJ18" s="295">
        <f>'[4]Проверочная  таблица'!TG21/1000</f>
        <v>0</v>
      </c>
      <c r="AK18" s="296">
        <f t="shared" si="7"/>
        <v>0</v>
      </c>
      <c r="AL18" s="296">
        <v>240</v>
      </c>
      <c r="AM18" s="295">
        <f>('[4]Прочая  субсидия_МР  и  ГО'!D16)/1000</f>
        <v>240</v>
      </c>
      <c r="AN18" s="295">
        <f>('[4]Прочая  субсидия_МР  и  ГО'!E16)/1000</f>
        <v>240</v>
      </c>
      <c r="AO18" s="296">
        <f t="shared" si="25"/>
        <v>100</v>
      </c>
      <c r="AP18" s="296">
        <v>0</v>
      </c>
      <c r="AQ18" s="295">
        <f>'[4]Прочая  субсидия_МР  и  ГО'!F16/1000</f>
        <v>0</v>
      </c>
      <c r="AR18" s="295">
        <f>'[4]Прочая  субсидия_МР  и  ГО'!G16/1000</f>
        <v>0</v>
      </c>
      <c r="AS18" s="296">
        <f t="shared" si="26"/>
        <v>0</v>
      </c>
      <c r="AT18" s="296">
        <v>95523.611109999998</v>
      </c>
      <c r="AU18" s="295">
        <f>SUM('[4]Проверочная  таблица'!ST21:SW21)/1000</f>
        <v>95523.611109999998</v>
      </c>
      <c r="AV18" s="295">
        <f>SUM('[4]Проверочная  таблица'!SZ21:TC21)/1000</f>
        <v>94663.349690000003</v>
      </c>
      <c r="AW18" s="296">
        <f t="shared" si="8"/>
        <v>99.099425356722165</v>
      </c>
      <c r="AX18" s="296">
        <v>11829.079039999999</v>
      </c>
      <c r="AY18" s="295">
        <f>'[4]Проверочная  таблица'!SS21/1000</f>
        <v>11829.079039999999</v>
      </c>
      <c r="AZ18" s="295">
        <f>'[4]Проверочная  таблица'!SY21/1000</f>
        <v>8546.1808299999993</v>
      </c>
      <c r="BA18" s="296">
        <f t="shared" si="9"/>
        <v>72.247220608646813</v>
      </c>
      <c r="BB18" s="296">
        <v>0</v>
      </c>
      <c r="BC18" s="295">
        <f>'[4]Прочая  субсидия_МР  и  ГО'!H16/1000</f>
        <v>0</v>
      </c>
      <c r="BD18" s="295">
        <f>'[4]Прочая  субсидия_МР  и  ГО'!I16/1000</f>
        <v>0</v>
      </c>
      <c r="BE18" s="296">
        <f t="shared" si="10"/>
        <v>0</v>
      </c>
      <c r="BF18" s="296">
        <v>5000</v>
      </c>
      <c r="BG18" s="295">
        <f>'[4]Прочая  субсидия_МР  и  ГО'!J16/1000</f>
        <v>5000</v>
      </c>
      <c r="BH18" s="295">
        <f>'[4]Прочая  субсидия_МР  и  ГО'!K16/1000</f>
        <v>5000</v>
      </c>
      <c r="BI18" s="296">
        <f t="shared" si="11"/>
        <v>100</v>
      </c>
      <c r="BJ18" s="296"/>
      <c r="BK18" s="295">
        <f>('[4]Проверочная  таблица'!EK21+'[4]Проверочная  таблица'!EL21)/1000</f>
        <v>0</v>
      </c>
      <c r="BL18" s="295">
        <f>('[4]Проверочная  таблица'!EN21+'[4]Проверочная  таблица'!EO21)/1000</f>
        <v>0</v>
      </c>
      <c r="BM18" s="296">
        <f t="shared" si="12"/>
        <v>0</v>
      </c>
      <c r="BN18" s="296"/>
      <c r="BO18" s="295">
        <f>('[4]Проверочная  таблица'!KS21+'[4]Проверочная  таблица'!KT21)/1000</f>
        <v>0</v>
      </c>
      <c r="BP18" s="295">
        <f>('[4]Проверочная  таблица'!KW21+'[4]Проверочная  таблица'!KX21)/1000</f>
        <v>0</v>
      </c>
      <c r="BQ18" s="296">
        <f t="shared" si="13"/>
        <v>0</v>
      </c>
      <c r="BR18" s="296"/>
      <c r="BS18" s="295">
        <f>'[4]Проверочная  таблица'!KU21/1000</f>
        <v>0</v>
      </c>
      <c r="BT18" s="295">
        <f>'[4]Проверочная  таблица'!KY21/1000</f>
        <v>0</v>
      </c>
      <c r="BU18" s="296">
        <f t="shared" si="14"/>
        <v>0</v>
      </c>
      <c r="BV18" s="296">
        <v>0</v>
      </c>
      <c r="BW18" s="295">
        <f>'[4]Прочая  субсидия_МР  и  ГО'!L16/1000</f>
        <v>0</v>
      </c>
      <c r="BX18" s="295">
        <f>'[4]Прочая  субсидия_МР  и  ГО'!M16/1000</f>
        <v>0</v>
      </c>
      <c r="BY18" s="296">
        <f t="shared" si="27"/>
        <v>0</v>
      </c>
      <c r="BZ18" s="296">
        <v>0</v>
      </c>
      <c r="CA18" s="295">
        <f>'[4]Прочая  субсидия_МР  и  ГО'!N16/1000</f>
        <v>0</v>
      </c>
      <c r="CB18" s="295">
        <f>'[4]Прочая  субсидия_МР  и  ГО'!O16/1000</f>
        <v>0</v>
      </c>
      <c r="CC18" s="296">
        <f t="shared" si="15"/>
        <v>0</v>
      </c>
      <c r="CD18" s="296">
        <v>96.045439999999999</v>
      </c>
      <c r="CE18" s="295">
        <f>'[4]Прочая  субсидия_МР  и  ГО'!P16/1000</f>
        <v>96.045439999999999</v>
      </c>
      <c r="CF18" s="295">
        <f>'[4]Прочая  субсидия_МР  и  ГО'!Q16/1000</f>
        <v>96.045439999999999</v>
      </c>
      <c r="CG18" s="296">
        <f t="shared" si="28"/>
        <v>100</v>
      </c>
      <c r="CH18" s="296">
        <v>10002.65957</v>
      </c>
      <c r="CI18" s="295">
        <f>'[4]Проверочная  таблица'!FV21/1000</f>
        <v>10002.65957</v>
      </c>
      <c r="CJ18" s="295">
        <f>'[4]Проверочная  таблица'!FY21/1000</f>
        <v>10002.65957</v>
      </c>
      <c r="CK18" s="296">
        <f t="shared" si="16"/>
        <v>100</v>
      </c>
      <c r="CL18" s="296">
        <v>0</v>
      </c>
      <c r="CM18" s="295">
        <f>'[4]Проверочная  таблица'!JH21/1000</f>
        <v>0</v>
      </c>
      <c r="CN18" s="295">
        <f>'[4]Проверочная  таблица'!JK21/1000</f>
        <v>0</v>
      </c>
      <c r="CO18" s="296">
        <f t="shared" si="17"/>
        <v>0</v>
      </c>
      <c r="CP18" s="296">
        <v>0</v>
      </c>
      <c r="CQ18" s="295">
        <f>('[4]Проверочная  таблица'!LW21+'[4]Проверочная  таблица'!LX21+'[4]Проверочная  таблица'!LQ21+'[4]Проверочная  таблица'!LR21)/1000</f>
        <v>0</v>
      </c>
      <c r="CR18" s="295">
        <f>('[4]Проверочная  таблица'!LT21+'[4]Проверочная  таблица'!LU21+'[4]Проверочная  таблица'!LZ21+'[4]Проверочная  таблица'!MA21)/1000</f>
        <v>0</v>
      </c>
      <c r="CS18" s="296">
        <f t="shared" si="18"/>
        <v>0</v>
      </c>
      <c r="CT18" s="296">
        <v>0</v>
      </c>
      <c r="CU18" s="295">
        <f>('[4]Проверочная  таблица'!MO21+'[4]Проверочная  таблица'!MP21)/1000</f>
        <v>0</v>
      </c>
      <c r="CV18" s="295">
        <f>('[4]Проверочная  таблица'!MW21+'[4]Проверочная  таблица'!MX21)/1000</f>
        <v>0</v>
      </c>
      <c r="CW18" s="296">
        <f t="shared" si="29"/>
        <v>0</v>
      </c>
      <c r="CX18" s="296">
        <v>0</v>
      </c>
      <c r="CY18" s="295">
        <f>'[4]Проверочная  таблица'!QP21/1000</f>
        <v>0</v>
      </c>
      <c r="CZ18" s="295">
        <f>'[4]Проверочная  таблица'!QS21/1000</f>
        <v>0</v>
      </c>
      <c r="DA18" s="296">
        <f t="shared" si="30"/>
        <v>0</v>
      </c>
      <c r="DB18" s="296">
        <v>19.390580000000003</v>
      </c>
      <c r="DC18" s="295">
        <f>('[4]Прочая  субсидия_МР  и  ГО'!R16+'[4]Прочая  субсидия_БП'!H16)/1000</f>
        <v>19.390580000000003</v>
      </c>
      <c r="DD18" s="295">
        <f>('[4]Прочая  субсидия_МР  и  ГО'!S16+'[4]Прочая  субсидия_БП'!I16)/1000</f>
        <v>19.390580000000003</v>
      </c>
      <c r="DE18" s="296">
        <f t="shared" si="31"/>
        <v>100</v>
      </c>
      <c r="DF18" s="296">
        <v>0</v>
      </c>
      <c r="DG18" s="295">
        <f>'[4]Проверочная  таблица'!GB21/1000</f>
        <v>0</v>
      </c>
      <c r="DH18" s="295">
        <f>'[4]Проверочная  таблица'!GE21/1000</f>
        <v>0</v>
      </c>
      <c r="DI18" s="296">
        <f t="shared" si="32"/>
        <v>0</v>
      </c>
      <c r="DJ18" s="296">
        <v>0</v>
      </c>
      <c r="DK18" s="295">
        <f>('[4]Проверочная  таблица'!JN21)/1000</f>
        <v>0</v>
      </c>
      <c r="DL18" s="295">
        <f>('[4]Проверочная  таблица'!JQ21)/1000</f>
        <v>0</v>
      </c>
      <c r="DM18" s="296">
        <f t="shared" si="19"/>
        <v>0</v>
      </c>
      <c r="DN18" s="296">
        <v>105.61975</v>
      </c>
      <c r="DO18" s="295">
        <f>('[4]Проверочная  таблица'!MT21+'[4]Проверочная  таблица'!MU21+'[4]Проверочная  таблица'!NE21+'[4]Проверочная  таблица'!NF21)/1000</f>
        <v>105.61975</v>
      </c>
      <c r="DP18" s="295">
        <f>('[4]Проверочная  таблица'!NH21+'[4]Проверочная  таблица'!NI21+'[4]Проверочная  таблица'!NB21+'[4]Проверочная  таблица'!NC21)/1000</f>
        <v>105.61975</v>
      </c>
      <c r="DQ18" s="296">
        <f t="shared" si="33"/>
        <v>100</v>
      </c>
      <c r="DR18" s="296"/>
      <c r="DS18" s="295">
        <f>'[4]Проверочная  таблица'!DX21/1000</f>
        <v>0</v>
      </c>
      <c r="DT18" s="295">
        <f>'[4]Проверочная  таблица'!EA21/1000</f>
        <v>0</v>
      </c>
      <c r="DU18" s="296">
        <f t="shared" si="34"/>
        <v>0</v>
      </c>
      <c r="DV18" s="296">
        <v>0</v>
      </c>
      <c r="DW18" s="295">
        <f>('[4]Проверочная  таблица'!HD21+'[4]Проверочная  таблица'!HJ21)/1000</f>
        <v>0</v>
      </c>
      <c r="DX18" s="295">
        <f>('[4]Проверочная  таблица'!HG21+'[4]Проверочная  таблица'!HM21)/1000</f>
        <v>0</v>
      </c>
      <c r="DY18" s="296">
        <f t="shared" si="35"/>
        <v>0</v>
      </c>
      <c r="DZ18" s="296">
        <v>0</v>
      </c>
      <c r="EA18" s="295">
        <f>('[4]Проверочная  таблица'!NW21+'[4]Проверочная  таблица'!NX21+'[4]Проверочная  таблица'!OE21+'[4]Проверочная  таблица'!OF21)/1000</f>
        <v>0</v>
      </c>
      <c r="EB18" s="295">
        <f>('[4]Проверочная  таблица'!OA21+'[4]Проверочная  таблица'!OB21+'[4]Проверочная  таблица'!OI21+'[4]Проверочная  таблица'!OJ21)/1000</f>
        <v>0</v>
      </c>
      <c r="EC18" s="296">
        <f t="shared" si="36"/>
        <v>0</v>
      </c>
      <c r="ED18" s="296">
        <v>12414.072380000001</v>
      </c>
      <c r="EE18" s="295">
        <f>('[4]Проверочная  таблица'!NY21+'[4]Проверочная  таблица'!OG21)/1000</f>
        <v>12414.072380000001</v>
      </c>
      <c r="EF18" s="295">
        <f>('[4]Проверочная  таблица'!OC21+'[4]Проверочная  таблица'!OK21)/1000</f>
        <v>12414.072380000001</v>
      </c>
      <c r="EG18" s="296">
        <f t="shared" si="37"/>
        <v>100</v>
      </c>
      <c r="EH18" s="296">
        <v>0</v>
      </c>
      <c r="EI18" s="295">
        <f>'[4]Прочая  субсидия_МР  и  ГО'!T16/1000</f>
        <v>0</v>
      </c>
      <c r="EJ18" s="295">
        <f>'[4]Прочая  субсидия_МР  и  ГО'!U16/1000</f>
        <v>0</v>
      </c>
      <c r="EK18" s="296">
        <f t="shared" si="38"/>
        <v>0</v>
      </c>
      <c r="EL18" s="296">
        <v>34949.199999999997</v>
      </c>
      <c r="EM18" s="295">
        <f>'[4]Проверочная  таблица'!BC21/1000</f>
        <v>34949.199999999997</v>
      </c>
      <c r="EN18" s="295">
        <f>'[4]Проверочная  таблица'!BG21/1000</f>
        <v>12948.253980000001</v>
      </c>
      <c r="EO18" s="296">
        <f t="shared" si="39"/>
        <v>37.048785036567367</v>
      </c>
      <c r="EP18" s="296"/>
      <c r="EQ18" s="295">
        <f>'[1]Исполнение  по  субсидии'!DG18</f>
        <v>0</v>
      </c>
      <c r="ER18" s="295">
        <f>'[1]Исполнение  по  субсидии'!DH18</f>
        <v>0</v>
      </c>
      <c r="ES18" s="296">
        <f t="shared" si="40"/>
        <v>0</v>
      </c>
      <c r="ET18" s="296"/>
      <c r="EU18" s="295">
        <f>'[1]Исполнение  по  субсидии'!DJ18</f>
        <v>0</v>
      </c>
      <c r="EV18" s="295">
        <f>'[1]Исполнение  по  субсидии'!DK18</f>
        <v>0</v>
      </c>
      <c r="EW18" s="296">
        <f t="shared" si="41"/>
        <v>0</v>
      </c>
      <c r="EX18" s="296"/>
      <c r="EY18" s="295">
        <f>'[4]Прочая  субсидия_МР  и  ГО'!Z16/1000</f>
        <v>0</v>
      </c>
      <c r="EZ18" s="295">
        <f>'[4]Прочая  субсидия_МР  и  ГО'!AA16/1000</f>
        <v>0</v>
      </c>
      <c r="FA18" s="296">
        <f t="shared" si="42"/>
        <v>0</v>
      </c>
      <c r="FB18" s="296"/>
      <c r="FC18" s="295">
        <f>'[4]Прочая  субсидия_МР  и  ГО'!AB16/1000</f>
        <v>0</v>
      </c>
      <c r="FD18" s="295">
        <f>'[4]Прочая  субсидия_МР  и  ГО'!AC16/1000</f>
        <v>0</v>
      </c>
      <c r="FE18" s="296">
        <f t="shared" si="43"/>
        <v>0</v>
      </c>
      <c r="FF18" s="296">
        <v>27276.382809999999</v>
      </c>
      <c r="FG18" s="295">
        <f>'[4]Прочая  субсидия_МР  и  ГО'!AD16/1000</f>
        <v>27276.382809999999</v>
      </c>
      <c r="FH18" s="295">
        <f>'[4]Прочая  субсидия_МР  и  ГО'!AE16/1000</f>
        <v>27276.382809999999</v>
      </c>
      <c r="FI18" s="296">
        <f t="shared" si="44"/>
        <v>100</v>
      </c>
      <c r="FJ18" s="296">
        <v>0</v>
      </c>
      <c r="FK18" s="295">
        <f>('[4]Проверочная  таблица'!UA21+'[4]Проверочная  таблица'!UB21+'[4]Проверочная  таблица'!TM21+'[4]Проверочная  таблица'!TN21)/1000</f>
        <v>0</v>
      </c>
      <c r="FL18" s="295">
        <f>('[4]Проверочная  таблица'!TT21+'[4]Проверочная  таблица'!TU21+'[4]Проверочная  таблица'!UH21+'[4]Проверочная  таблица'!UI21)/1000</f>
        <v>0</v>
      </c>
      <c r="FM18" s="296">
        <f t="shared" si="45"/>
        <v>0</v>
      </c>
      <c r="FN18" s="296">
        <v>0</v>
      </c>
      <c r="FO18" s="295">
        <f>('[4]Проверочная  таблица'!PM21+'[4]Проверочная  таблица'!PN21+'[4]Проверочная  таблица'!PC21+'[4]Проверочная  таблица'!PD21)/1000</f>
        <v>0</v>
      </c>
      <c r="FP18" s="295">
        <f>('[4]Проверочная  таблица'!PR21+'[4]Проверочная  таблица'!PS21+'[4]Проверочная  таблица'!PH21+'[4]Проверочная  таблица'!PI21)/1000</f>
        <v>0</v>
      </c>
      <c r="FQ18" s="296">
        <f t="shared" si="46"/>
        <v>0</v>
      </c>
      <c r="FR18" s="296">
        <v>0</v>
      </c>
      <c r="FS18" s="295">
        <f>('[4]Проверочная  таблица'!GH21+'[4]Проверочная  таблица'!GN21)/1000</f>
        <v>0</v>
      </c>
      <c r="FT18" s="295">
        <f>('[4]Проверочная  таблица'!GK21+'[4]Проверочная  таблица'!GQ21)/1000</f>
        <v>0</v>
      </c>
      <c r="FU18" s="296">
        <f t="shared" si="47"/>
        <v>0</v>
      </c>
      <c r="FV18" s="296">
        <v>0</v>
      </c>
      <c r="FW18" s="295">
        <f>'[1]Исполнение  по  субсидии'!EE18</f>
        <v>0</v>
      </c>
      <c r="FX18" s="295">
        <f>('[4]Проверочная  таблица'!UJ21+'[4]Проверочная  таблица'!UK21+'[4]Проверочная  таблица'!TV21+'[4]Проверочная  таблица'!TW21)/1000</f>
        <v>0</v>
      </c>
      <c r="FY18" s="296">
        <f t="shared" si="48"/>
        <v>0</v>
      </c>
      <c r="FZ18" s="296"/>
      <c r="GA18" s="295">
        <f>'[4]Проверочная  таблица'!GX21/1000</f>
        <v>0</v>
      </c>
      <c r="GB18" s="295">
        <f>'[4]Проверочная  таблица'!HA21/1000</f>
        <v>0</v>
      </c>
      <c r="GC18" s="296">
        <f t="shared" si="49"/>
        <v>0</v>
      </c>
      <c r="GD18" s="296"/>
      <c r="GE18" s="295">
        <f>('[4]Проверочная  таблица'!IC21+'[4]Проверочная  таблица'!ID21)/1000</f>
        <v>0</v>
      </c>
      <c r="GF18" s="295">
        <f>('[4]Проверочная  таблица'!IG21+'[4]Проверочная  таблица'!IH21)/1000</f>
        <v>0</v>
      </c>
      <c r="GG18" s="296">
        <f t="shared" si="50"/>
        <v>0</v>
      </c>
      <c r="GH18" s="296">
        <v>0</v>
      </c>
      <c r="GI18" s="295">
        <f>('[4]Проверочная  таблица'!IE21+'[4]Проверочная  таблица'!IK21)/1000</f>
        <v>0</v>
      </c>
      <c r="GJ18" s="295">
        <f>('[4]Проверочная  таблица'!II21+'[4]Проверочная  таблица'!IM21)/1000</f>
        <v>0</v>
      </c>
      <c r="GK18" s="296">
        <f t="shared" si="51"/>
        <v>0</v>
      </c>
      <c r="GL18" s="296">
        <v>0</v>
      </c>
      <c r="GM18" s="295">
        <f>('[4]Прочая  субсидия_МР  и  ГО'!AF16+'[4]Прочая  субсидия_БП'!N16)/1000</f>
        <v>0</v>
      </c>
      <c r="GN18" s="295">
        <f>('[4]Прочая  субсидия_МР  и  ГО'!AG16+'[4]Прочая  субсидия_БП'!O16)/1000</f>
        <v>0</v>
      </c>
      <c r="GO18" s="296">
        <f t="shared" si="52"/>
        <v>0</v>
      </c>
      <c r="GP18" s="296">
        <v>29734.06394</v>
      </c>
      <c r="GQ18" s="295">
        <f>('[4]Прочая  субсидия_МР  и  ГО'!AH16+'[4]Прочая  субсидия_БП'!T16)/1000</f>
        <v>49520.026210000004</v>
      </c>
      <c r="GR18" s="295">
        <f>('[4]Прочая  субсидия_МР  и  ГО'!AI16+'[4]Прочая  субсидия_БП'!U16)/1000</f>
        <v>45819.861979999994</v>
      </c>
      <c r="GS18" s="296">
        <f t="shared" si="53"/>
        <v>92.527943716530586</v>
      </c>
      <c r="GT18" s="296"/>
      <c r="GU18" s="295">
        <f>('[4]Прочая  субсидия_МР  и  ГО'!AJ16)/1000</f>
        <v>0</v>
      </c>
      <c r="GV18" s="295">
        <f>('[4]Прочая  субсидия_МР  и  ГО'!AK16)/1000</f>
        <v>0</v>
      </c>
      <c r="GW18" s="296">
        <f t="shared" si="54"/>
        <v>0</v>
      </c>
      <c r="GX18" s="296">
        <v>9571.1175999999996</v>
      </c>
      <c r="GY18" s="295">
        <f>('[4]Прочая  субсидия_МР  и  ГО'!AP16+'[4]Прочая  субсидия_БП'!AL16)/1000</f>
        <v>11553.004199999999</v>
      </c>
      <c r="GZ18" s="295">
        <f>('[4]Прочая  субсидия_МР  и  ГО'!AQ16+'[4]Прочая  субсидия_БП'!AM16)/1000</f>
        <v>11553.004199999999</v>
      </c>
      <c r="HA18" s="296">
        <f t="shared" si="55"/>
        <v>100</v>
      </c>
      <c r="HB18" s="296">
        <v>0</v>
      </c>
      <c r="HC18" s="295">
        <f>('[4]Прочая  субсидия_МР  и  ГО'!AR16)/1000</f>
        <v>0</v>
      </c>
      <c r="HD18" s="295">
        <f>('[4]Прочая  субсидия_МР  и  ГО'!AS16)/1000</f>
        <v>0</v>
      </c>
      <c r="HE18" s="296">
        <f t="shared" si="56"/>
        <v>0</v>
      </c>
      <c r="HF18" s="296">
        <v>0</v>
      </c>
      <c r="HG18" s="295">
        <f>('[4]Прочая  субсидия_МР  и  ГО'!AT16+'[4]Прочая  субсидия_БП'!AR16)/1000</f>
        <v>0</v>
      </c>
      <c r="HH18" s="295">
        <f>('[4]Прочая  субсидия_МР  и  ГО'!AU16+'[4]Прочая  субсидия_БП'!AS16)/1000</f>
        <v>0</v>
      </c>
      <c r="HI18" s="296">
        <f t="shared" si="57"/>
        <v>0</v>
      </c>
      <c r="HJ18" s="296">
        <v>0</v>
      </c>
      <c r="HK18" s="295">
        <f>('[4]Прочая  субсидия_МР  и  ГО'!AV16+'[4]Прочая  субсидия_БП'!AX16)/1000</f>
        <v>442.21070000000003</v>
      </c>
      <c r="HL18" s="295">
        <f>('[4]Прочая  субсидия_МР  и  ГО'!AW16+'[4]Прочая  субсидия_БП'!AY16)/1000</f>
        <v>442.21070000000003</v>
      </c>
      <c r="HM18" s="296">
        <f t="shared" si="58"/>
        <v>100</v>
      </c>
      <c r="HN18" s="296">
        <v>0</v>
      </c>
      <c r="HO18" s="295">
        <f>'[4]Прочая  субсидия_МР  и  ГО'!AX16/1000</f>
        <v>0</v>
      </c>
      <c r="HP18" s="295">
        <f>'[4]Прочая  субсидия_МР  и  ГО'!AY16/1000</f>
        <v>0</v>
      </c>
      <c r="HQ18" s="296">
        <f t="shared" si="59"/>
        <v>0</v>
      </c>
      <c r="HR18" s="296">
        <v>895.92008999999996</v>
      </c>
      <c r="HS18" s="295">
        <f>'[4]Прочая  субсидия_МР  и  ГО'!AZ16/1000</f>
        <v>649.70851000000005</v>
      </c>
      <c r="HT18" s="295">
        <f>'[4]Прочая  субсидия_МР  и  ГО'!BA16/1000</f>
        <v>649.70851000000005</v>
      </c>
      <c r="HU18" s="296">
        <f t="shared" si="60"/>
        <v>100</v>
      </c>
      <c r="HV18" s="296"/>
      <c r="HW18" s="295">
        <f>('[4]Проверочная  таблица'!RU21+'[4]Проверочная  таблица'!RV21+'[4]Проверочная  таблица'!SE21+'[4]Проверочная  таблица'!SF21)/1000</f>
        <v>0</v>
      </c>
      <c r="HX18" s="295">
        <f>('[4]Проверочная  таблица'!RZ21+'[4]Проверочная  таблица'!SA21+'[4]Проверочная  таблица'!SJ21+'[4]Проверочная  таблица'!SK21)/1000</f>
        <v>0</v>
      </c>
      <c r="HY18" s="296">
        <f t="shared" si="61"/>
        <v>0</v>
      </c>
      <c r="HZ18" s="296"/>
      <c r="IA18" s="295">
        <f>'[1]Исполнение  по  субсидии'!FO18</f>
        <v>0</v>
      </c>
      <c r="IB18" s="295">
        <f>'[1]Исполнение  по  субсидии'!FP18</f>
        <v>0</v>
      </c>
      <c r="IC18" s="296">
        <f t="shared" si="62"/>
        <v>0</v>
      </c>
      <c r="ID18" s="296">
        <v>107.29833000000001</v>
      </c>
      <c r="IE18" s="295">
        <f>'[4]Прочая  субсидия_МР  и  ГО'!BB16/1000</f>
        <v>107.29833000000001</v>
      </c>
      <c r="IF18" s="295">
        <f>'[4]Прочая  субсидия_МР  и  ГО'!BC16/1000</f>
        <v>107.29833000000001</v>
      </c>
      <c r="IG18" s="296">
        <f t="shared" si="63"/>
        <v>100</v>
      </c>
      <c r="IH18" s="296">
        <v>535.34357</v>
      </c>
      <c r="II18" s="295">
        <f>('[4]Прочая  субсидия_БП'!BD16+'[4]Прочая  субсидия_МР  и  ГО'!BD16)/1000</f>
        <v>535.34357</v>
      </c>
      <c r="IJ18" s="295">
        <f>('[4]Прочая  субсидия_БП'!BE16+'[4]Прочая  субсидия_МР  и  ГО'!BE16)/1000</f>
        <v>535.34357</v>
      </c>
      <c r="IK18" s="296">
        <f t="shared" si="64"/>
        <v>100</v>
      </c>
      <c r="IL18" s="296">
        <v>98.439589999999995</v>
      </c>
      <c r="IM18" s="295">
        <f>'[4]Прочая  субсидия_МР  и  ГО'!BF16/1000</f>
        <v>98.439589999999995</v>
      </c>
      <c r="IN18" s="295">
        <f>'[4]Прочая  субсидия_МР  и  ГО'!BG16/1000</f>
        <v>0</v>
      </c>
      <c r="IO18" s="296">
        <f t="shared" si="65"/>
        <v>0</v>
      </c>
      <c r="IP18" s="296"/>
      <c r="IQ18" s="295">
        <f>('[4]Прочая  субсидия_МР  и  ГО'!BH16+'[4]Прочая  субсидия_БП'!BK16)/1000</f>
        <v>0</v>
      </c>
      <c r="IR18" s="295">
        <f>('[4]Прочая  субсидия_МР  и  ГО'!BI16+'[4]Прочая  субсидия_БП'!BL16)/1000</f>
        <v>0</v>
      </c>
      <c r="IS18" s="296">
        <f>IF(ISERROR(#REF!/#REF!*100),,#REF!/#REF!*100)</f>
        <v>0</v>
      </c>
      <c r="IT18" s="296"/>
      <c r="IU18" s="295">
        <f>('[4]Прочая  субсидия_МР  и  ГО'!BJ16+'[4]Прочая  субсидия_БП'!BQ16)/1000</f>
        <v>0</v>
      </c>
      <c r="IV18" s="295">
        <f>('[4]Прочая  субсидия_МР  и  ГО'!BK16+'[4]Прочая  субсидия_БП'!BR16)/1000</f>
        <v>0</v>
      </c>
      <c r="IW18" s="296">
        <f>IF(ISERROR(#REF!/#REF!*100),,#REF!/#REF!*100)</f>
        <v>0</v>
      </c>
      <c r="IX18" s="296">
        <v>107.2962</v>
      </c>
      <c r="IY18" s="295">
        <f>('[4]Прочая  субсидия_МР  и  ГО'!BL16+'[4]Прочая  субсидия_БП'!BW16)/1000</f>
        <v>107.2962</v>
      </c>
      <c r="IZ18" s="295">
        <f>('[4]Прочая  субсидия_МР  и  ГО'!BM16+'[4]Прочая  субсидия_БП'!BX16)/1000</f>
        <v>105.55251</v>
      </c>
      <c r="JA18" s="296">
        <f t="shared" si="66"/>
        <v>98.374881869068986</v>
      </c>
      <c r="JC18" s="296"/>
      <c r="JD18" s="295">
        <f>'[4]Проверочная  таблица'!DL21/1000</f>
        <v>0</v>
      </c>
      <c r="JE18" s="295">
        <f>'[4]Проверочная  таблица'!DO21/1000</f>
        <v>0</v>
      </c>
      <c r="JF18" s="296">
        <f t="shared" si="67"/>
        <v>0</v>
      </c>
      <c r="JG18" s="296"/>
      <c r="JH18" s="295">
        <f>'[4]Проверочная  таблица'!BW21/1000</f>
        <v>0</v>
      </c>
      <c r="JI18" s="295">
        <f>'[4]Проверочная  таблица'!BZ21/1000</f>
        <v>0</v>
      </c>
      <c r="JJ18" s="296">
        <f t="shared" si="68"/>
        <v>0</v>
      </c>
      <c r="JK18" s="296"/>
      <c r="JL18" s="295">
        <f>'[4]Проверочная  таблица'!BX21/1000</f>
        <v>0</v>
      </c>
      <c r="JM18" s="295">
        <f>'[4]Проверочная  таблица'!CA21/1000</f>
        <v>0</v>
      </c>
      <c r="JN18" s="296">
        <f t="shared" si="69"/>
        <v>0</v>
      </c>
      <c r="JO18" s="296"/>
      <c r="JP18" s="295">
        <f>'[4]Проверочная  таблица'!CC21/1000</f>
        <v>0</v>
      </c>
      <c r="JQ18" s="295">
        <f>'[4]Проверочная  таблица'!CF21/1000</f>
        <v>0</v>
      </c>
      <c r="JR18" s="296">
        <f t="shared" si="70"/>
        <v>0</v>
      </c>
      <c r="JS18" s="296"/>
      <c r="JT18" s="295">
        <f>'[4]Проверочная  таблица'!CD21/1000</f>
        <v>0</v>
      </c>
      <c r="JU18" s="295">
        <f>'[4]Проверочная  таблица'!CG21/1000</f>
        <v>0</v>
      </c>
      <c r="JV18" s="296">
        <f t="shared" si="71"/>
        <v>0</v>
      </c>
      <c r="JW18" s="296"/>
      <c r="JX18" s="295">
        <f>'[4]Прочая  субсидия_МР  и  ГО'!X16/1000</f>
        <v>0</v>
      </c>
      <c r="JY18" s="295">
        <f>'[4]Прочая  субсидия_МР  и  ГО'!Y16/1000</f>
        <v>0</v>
      </c>
      <c r="JZ18" s="296">
        <f t="shared" si="72"/>
        <v>0</v>
      </c>
      <c r="KA18" s="296"/>
      <c r="KB18" s="295">
        <f>('[4]Проверочная  таблица'!TY21+'[4]Проверочная  таблица'!TZ21+'[4]Проверочная  таблица'!TK21+'[4]Проверочная  таблица'!TL21)/1000</f>
        <v>0</v>
      </c>
      <c r="KC18" s="295">
        <f>('[4]Проверочная  таблица'!UF21+'[4]Проверочная  таблица'!UG21+'[4]Проверочная  таблица'!TR21+'[4]Проверочная  таблица'!TS21)/1000</f>
        <v>0</v>
      </c>
      <c r="KD18" s="296">
        <f t="shared" si="73"/>
        <v>0</v>
      </c>
      <c r="KE18" s="296"/>
      <c r="KF18" s="295">
        <f>('[4]Проверочная  таблица'!CI21+'[4]Проверочная  таблица'!CJ21)/1000</f>
        <v>0</v>
      </c>
      <c r="KG18" s="295">
        <f>('[4]Проверочная  таблица'!CP21+'[4]Проверочная  таблица'!CQ21)/1000</f>
        <v>0</v>
      </c>
      <c r="KH18" s="296">
        <f t="shared" si="74"/>
        <v>0</v>
      </c>
      <c r="KI18" s="296"/>
      <c r="KJ18" s="295">
        <f>('[4]Проверочная  таблица'!CK21+'[4]Проверочная  таблица'!CL21+'[4]Проверочная  таблица'!CW21+'[4]Проверочная  таблица'!CX21)/1000</f>
        <v>0</v>
      </c>
      <c r="KK18" s="295">
        <f>('[4]Проверочная  таблица'!CR21+'[4]Проверочная  таблица'!CS21+'[4]Проверочная  таблица'!CZ21+'[4]Проверочная  таблица'!DA21)/1000</f>
        <v>0</v>
      </c>
      <c r="KL18" s="296">
        <f t="shared" si="75"/>
        <v>0</v>
      </c>
      <c r="KM18" s="296"/>
      <c r="KN18" s="295">
        <f>('[4]Проверочная  таблица'!CM21+'[4]Проверочная  таблица'!CN21)/1000</f>
        <v>0</v>
      </c>
      <c r="KO18" s="295">
        <f>('[4]Проверочная  таблица'!CT21+'[4]Проверочная  таблица'!CU21)/1000</f>
        <v>0</v>
      </c>
      <c r="KP18" s="296">
        <f t="shared" si="20"/>
        <v>0</v>
      </c>
      <c r="KQ18" s="296"/>
      <c r="KR18" s="295">
        <f>('[4]Проверочная  таблица'!BE21+'[4]Проверочная  таблица'!BK21+'[4]Прочая  субсидия_МР  и  ГО'!AN16+'[4]Прочая  субсидия_БП'!AF16)/1000</f>
        <v>0</v>
      </c>
      <c r="KS18" s="295">
        <f>('[4]Проверочная  таблица'!BI21+'[4]Проверочная  таблица'!BM21+'[4]Прочая  субсидия_МР  и  ГО'!AO16+'[4]Прочая  субсидия_БП'!AG16)/1000</f>
        <v>0</v>
      </c>
      <c r="KT18" s="296">
        <f t="shared" si="76"/>
        <v>0</v>
      </c>
      <c r="KU18" s="296"/>
      <c r="KV18" s="295">
        <f>('[4]Проверочная  таблица'!LA21+'[4]Проверочная  таблица'!LB21)/1000</f>
        <v>0</v>
      </c>
      <c r="KW18" s="295">
        <f>('[4]Проверочная  таблица'!LD21+'[4]Проверочная  таблица'!LE21)/1000</f>
        <v>0</v>
      </c>
      <c r="KX18" s="296">
        <f t="shared" si="77"/>
        <v>0</v>
      </c>
      <c r="KY18" s="296"/>
      <c r="KZ18" s="295">
        <f>('[4]Проверочная  таблица'!EQ21+'[4]Проверочная  таблица'!ER21+'[4]Проверочная  таблица'!EW21+'[4]Проверочная  таблица'!EX21)/1000</f>
        <v>0</v>
      </c>
      <c r="LA18" s="295">
        <f>('[4]Проверочная  таблица'!ET21+'[4]Проверочная  таблица'!EU21+'[4]Проверочная  таблица'!EZ21+'[4]Проверочная  таблица'!FA21)/1000</f>
        <v>0</v>
      </c>
      <c r="LB18" s="296">
        <f t="shared" si="78"/>
        <v>0</v>
      </c>
    </row>
    <row r="19" spans="1:314" ht="21.75" customHeight="1" x14ac:dyDescent="0.25">
      <c r="A19" s="298" t="s">
        <v>18</v>
      </c>
      <c r="B19" s="299">
        <f t="shared" si="0"/>
        <v>144472.45530999999</v>
      </c>
      <c r="C19" s="300">
        <f t="shared" si="1"/>
        <v>82647.113100000002</v>
      </c>
      <c r="D19" s="301">
        <f t="shared" si="1"/>
        <v>82317.689379999996</v>
      </c>
      <c r="E19" s="302">
        <f>'[2]Для администрации КБ_точно'!T20</f>
        <v>82647.113100000002</v>
      </c>
      <c r="F19" s="300">
        <f t="shared" si="21"/>
        <v>0</v>
      </c>
      <c r="G19" s="302">
        <f>'[2]Для администрации КБ_точно'!U20</f>
        <v>82317.689379999996</v>
      </c>
      <c r="H19" s="300">
        <f t="shared" si="22"/>
        <v>0</v>
      </c>
      <c r="I19" s="294">
        <f t="shared" si="2"/>
        <v>99.601409283828929</v>
      </c>
      <c r="J19" s="296">
        <v>0</v>
      </c>
      <c r="K19" s="295">
        <f>('[4]Проверочная  таблица'!FP22+'[4]Проверочная  таблица'!FQ22)/1000</f>
        <v>0</v>
      </c>
      <c r="L19" s="295">
        <f>('[4]Проверочная  таблица'!FT22+'[4]Проверочная  таблица'!FU22)/1000</f>
        <v>0</v>
      </c>
      <c r="M19" s="296">
        <f t="shared" si="3"/>
        <v>0</v>
      </c>
      <c r="N19" s="296">
        <v>0</v>
      </c>
      <c r="O19" s="295">
        <f>'[4]Проверочная  таблица'!FO22/1000</f>
        <v>0</v>
      </c>
      <c r="P19" s="295">
        <f>'[4]Проверочная  таблица'!FS22/1000</f>
        <v>0</v>
      </c>
      <c r="Q19" s="296">
        <f t="shared" si="4"/>
        <v>0</v>
      </c>
      <c r="R19" s="296">
        <v>0</v>
      </c>
      <c r="S19" s="295">
        <f>'[4]Проверочная  таблица'!DG22/1000</f>
        <v>0</v>
      </c>
      <c r="T19" s="295">
        <f>'[4]Проверочная  таблица'!DJ22/1000</f>
        <v>0</v>
      </c>
      <c r="U19" s="296">
        <f t="shared" si="23"/>
        <v>0</v>
      </c>
      <c r="V19" s="296">
        <v>0</v>
      </c>
      <c r="W19" s="297">
        <f>'[4]Проверочная  таблица'!DH22/1000</f>
        <v>0</v>
      </c>
      <c r="X19" s="295">
        <f>'[4]Проверочная  таблица'!DK22/1000</f>
        <v>0</v>
      </c>
      <c r="Y19" s="296">
        <f t="shared" si="24"/>
        <v>0</v>
      </c>
      <c r="Z19" s="296"/>
      <c r="AA19" s="297">
        <f>'[4]Проверочная  таблица'!DR22/1000</f>
        <v>0</v>
      </c>
      <c r="AB19" s="295">
        <f>'[4]Проверочная  таблица'!DU22/1000</f>
        <v>0</v>
      </c>
      <c r="AC19" s="296">
        <f t="shared" si="5"/>
        <v>0</v>
      </c>
      <c r="AD19" s="296"/>
      <c r="AE19" s="297">
        <f>'[4]Проверочная  таблица'!ED22/1000</f>
        <v>0</v>
      </c>
      <c r="AF19" s="295">
        <f>'[4]Проверочная  таблица'!EG22/1000</f>
        <v>0</v>
      </c>
      <c r="AG19" s="296">
        <f t="shared" si="6"/>
        <v>0</v>
      </c>
      <c r="AH19" s="296">
        <v>0</v>
      </c>
      <c r="AI19" s="295">
        <f>'[4]Проверочная  таблица'!TD22/1000</f>
        <v>0</v>
      </c>
      <c r="AJ19" s="295">
        <f>'[4]Проверочная  таблица'!TG22/1000</f>
        <v>0</v>
      </c>
      <c r="AK19" s="296">
        <f t="shared" si="7"/>
        <v>0</v>
      </c>
      <c r="AL19" s="296">
        <v>205.37743</v>
      </c>
      <c r="AM19" s="295">
        <f>('[4]Прочая  субсидия_МР  и  ГО'!D17)/1000</f>
        <v>205.37743</v>
      </c>
      <c r="AN19" s="295">
        <f>('[4]Прочая  субсидия_МР  и  ГО'!E17)/1000</f>
        <v>205.37743</v>
      </c>
      <c r="AO19" s="296">
        <f t="shared" si="25"/>
        <v>100</v>
      </c>
      <c r="AP19" s="296">
        <v>559.32418999999993</v>
      </c>
      <c r="AQ19" s="295">
        <f>'[4]Прочая  субсидия_МР  и  ГО'!F17/1000</f>
        <v>559.32418999999993</v>
      </c>
      <c r="AR19" s="295">
        <f>'[4]Прочая  субсидия_МР  и  ГО'!G17/1000</f>
        <v>559.32418999999993</v>
      </c>
      <c r="AS19" s="296">
        <f t="shared" si="26"/>
        <v>100</v>
      </c>
      <c r="AT19" s="296">
        <v>0</v>
      </c>
      <c r="AU19" s="295">
        <f>SUM('[4]Проверочная  таблица'!ST22:SW22)/1000</f>
        <v>0</v>
      </c>
      <c r="AV19" s="295">
        <f>SUM('[4]Проверочная  таблица'!SZ22:TC22)/1000</f>
        <v>0</v>
      </c>
      <c r="AW19" s="296">
        <f t="shared" si="8"/>
        <v>0</v>
      </c>
      <c r="AX19" s="296">
        <v>0</v>
      </c>
      <c r="AY19" s="295">
        <f>'[4]Проверочная  таблица'!SS22/1000</f>
        <v>0</v>
      </c>
      <c r="AZ19" s="295">
        <f>'[4]Проверочная  таблица'!SY22/1000</f>
        <v>0</v>
      </c>
      <c r="BA19" s="296">
        <f t="shared" si="9"/>
        <v>0</v>
      </c>
      <c r="BB19" s="296">
        <v>0</v>
      </c>
      <c r="BC19" s="295">
        <f>'[4]Прочая  субсидия_МР  и  ГО'!H17/1000</f>
        <v>0</v>
      </c>
      <c r="BD19" s="295">
        <f>'[4]Прочая  субсидия_МР  и  ГО'!I17/1000</f>
        <v>0</v>
      </c>
      <c r="BE19" s="296">
        <f t="shared" si="10"/>
        <v>0</v>
      </c>
      <c r="BF19" s="296">
        <v>0</v>
      </c>
      <c r="BG19" s="295">
        <f>'[4]Прочая  субсидия_МР  и  ГО'!J17/1000</f>
        <v>0</v>
      </c>
      <c r="BH19" s="295">
        <f>'[4]Прочая  субсидия_МР  и  ГО'!K17/1000</f>
        <v>0</v>
      </c>
      <c r="BI19" s="296">
        <f t="shared" si="11"/>
        <v>0</v>
      </c>
      <c r="BJ19" s="296"/>
      <c r="BK19" s="295">
        <f>('[4]Проверочная  таблица'!EK22+'[4]Проверочная  таблица'!EL22)/1000</f>
        <v>0</v>
      </c>
      <c r="BL19" s="295">
        <f>('[4]Проверочная  таблица'!EN22+'[4]Проверочная  таблица'!EO22)/1000</f>
        <v>0</v>
      </c>
      <c r="BM19" s="296">
        <f t="shared" si="12"/>
        <v>0</v>
      </c>
      <c r="BN19" s="296"/>
      <c r="BO19" s="295">
        <f>('[4]Проверочная  таблица'!KS22+'[4]Проверочная  таблица'!KT22)/1000</f>
        <v>0</v>
      </c>
      <c r="BP19" s="295">
        <f>('[4]Проверочная  таблица'!KW22+'[4]Проверочная  таблица'!KX22)/1000</f>
        <v>0</v>
      </c>
      <c r="BQ19" s="296">
        <f t="shared" si="13"/>
        <v>0</v>
      </c>
      <c r="BR19" s="296"/>
      <c r="BS19" s="295">
        <f>'[4]Проверочная  таблица'!KU22/1000</f>
        <v>0</v>
      </c>
      <c r="BT19" s="295">
        <f>'[4]Проверочная  таблица'!KY22/1000</f>
        <v>0</v>
      </c>
      <c r="BU19" s="296">
        <f t="shared" si="14"/>
        <v>0</v>
      </c>
      <c r="BV19" s="296">
        <v>0</v>
      </c>
      <c r="BW19" s="295">
        <f>'[4]Прочая  субсидия_МР  и  ГО'!L17/1000</f>
        <v>0</v>
      </c>
      <c r="BX19" s="295">
        <f>'[4]Прочая  субсидия_МР  и  ГО'!M17/1000</f>
        <v>0</v>
      </c>
      <c r="BY19" s="296">
        <f t="shared" si="27"/>
        <v>0</v>
      </c>
      <c r="BZ19" s="296">
        <v>0</v>
      </c>
      <c r="CA19" s="295">
        <f>'[4]Прочая  субсидия_МР  и  ГО'!N17/1000</f>
        <v>0</v>
      </c>
      <c r="CB19" s="295">
        <f>'[4]Прочая  субсидия_МР  и  ГО'!O17/1000</f>
        <v>0</v>
      </c>
      <c r="CC19" s="296">
        <f t="shared" si="15"/>
        <v>0</v>
      </c>
      <c r="CD19" s="296">
        <v>198.58882</v>
      </c>
      <c r="CE19" s="295">
        <f>'[4]Прочая  субсидия_МР  и  ГО'!P17/1000</f>
        <v>198.58882</v>
      </c>
      <c r="CF19" s="295">
        <f>'[4]Прочая  субсидия_МР  и  ГО'!Q17/1000</f>
        <v>198.58882</v>
      </c>
      <c r="CG19" s="296">
        <f t="shared" si="28"/>
        <v>100</v>
      </c>
      <c r="CH19" s="296">
        <v>0</v>
      </c>
      <c r="CI19" s="295">
        <f>'[4]Проверочная  таблица'!FV22/1000</f>
        <v>0</v>
      </c>
      <c r="CJ19" s="295">
        <f>'[4]Проверочная  таблица'!FY22/1000</f>
        <v>0</v>
      </c>
      <c r="CK19" s="296">
        <f t="shared" si="16"/>
        <v>0</v>
      </c>
      <c r="CL19" s="296">
        <v>0</v>
      </c>
      <c r="CM19" s="295">
        <f>'[4]Проверочная  таблица'!JH22/1000</f>
        <v>0</v>
      </c>
      <c r="CN19" s="295">
        <f>'[4]Проверочная  таблица'!JK22/1000</f>
        <v>0</v>
      </c>
      <c r="CO19" s="296">
        <f t="shared" si="17"/>
        <v>0</v>
      </c>
      <c r="CP19" s="296">
        <v>0</v>
      </c>
      <c r="CQ19" s="295">
        <f>('[4]Проверочная  таблица'!LW22+'[4]Проверочная  таблица'!LX22+'[4]Проверочная  таблица'!LQ22+'[4]Проверочная  таблица'!LR22)/1000</f>
        <v>0</v>
      </c>
      <c r="CR19" s="295">
        <f>('[4]Проверочная  таблица'!LT22+'[4]Проверочная  таблица'!LU22+'[4]Проверочная  таблица'!LZ22+'[4]Проверочная  таблица'!MA22)/1000</f>
        <v>0</v>
      </c>
      <c r="CS19" s="296">
        <f t="shared" si="18"/>
        <v>0</v>
      </c>
      <c r="CT19" s="296">
        <v>0</v>
      </c>
      <c r="CU19" s="295">
        <f>('[4]Проверочная  таблица'!MO22+'[4]Проверочная  таблица'!MP22)/1000</f>
        <v>0</v>
      </c>
      <c r="CV19" s="295">
        <f>('[4]Проверочная  таблица'!MW22+'[4]Проверочная  таблица'!MX22)/1000</f>
        <v>0</v>
      </c>
      <c r="CW19" s="296">
        <f t="shared" si="29"/>
        <v>0</v>
      </c>
      <c r="CX19" s="296">
        <v>0</v>
      </c>
      <c r="CY19" s="295">
        <f>'[4]Проверочная  таблица'!QP22/1000</f>
        <v>0</v>
      </c>
      <c r="CZ19" s="295">
        <f>'[4]Проверочная  таблица'!QS22/1000</f>
        <v>0</v>
      </c>
      <c r="DA19" s="296">
        <f t="shared" si="30"/>
        <v>0</v>
      </c>
      <c r="DB19" s="296">
        <v>38.781160000000007</v>
      </c>
      <c r="DC19" s="295">
        <f>('[4]Прочая  субсидия_МР  и  ГО'!R17+'[4]Прочая  субсидия_БП'!H17)/1000</f>
        <v>38.781160000000007</v>
      </c>
      <c r="DD19" s="295">
        <f>('[4]Прочая  субсидия_МР  и  ГО'!S17+'[4]Прочая  субсидия_БП'!I17)/1000</f>
        <v>38.781160000000007</v>
      </c>
      <c r="DE19" s="296">
        <f t="shared" si="31"/>
        <v>100</v>
      </c>
      <c r="DF19" s="296">
        <v>0</v>
      </c>
      <c r="DG19" s="295">
        <f>'[4]Проверочная  таблица'!GB22/1000</f>
        <v>0</v>
      </c>
      <c r="DH19" s="295">
        <f>'[4]Проверочная  таблица'!GE22/1000</f>
        <v>0</v>
      </c>
      <c r="DI19" s="296">
        <f t="shared" si="32"/>
        <v>0</v>
      </c>
      <c r="DJ19" s="296">
        <v>0</v>
      </c>
      <c r="DK19" s="295">
        <f>('[4]Проверочная  таблица'!JN22)/1000</f>
        <v>0</v>
      </c>
      <c r="DL19" s="295">
        <f>('[4]Проверочная  таблица'!JQ22)/1000</f>
        <v>0</v>
      </c>
      <c r="DM19" s="296">
        <f t="shared" si="19"/>
        <v>0</v>
      </c>
      <c r="DN19" s="296">
        <v>200.60578000000001</v>
      </c>
      <c r="DO19" s="295">
        <f>('[4]Проверочная  таблица'!MT22+'[4]Проверочная  таблица'!MU22+'[4]Проверочная  таблица'!NE22+'[4]Проверочная  таблица'!NF22)/1000</f>
        <v>200.60578000000001</v>
      </c>
      <c r="DP19" s="295">
        <f>('[4]Проверочная  таблица'!NH22+'[4]Проверочная  таблица'!NI22+'[4]Проверочная  таблица'!NB22+'[4]Проверочная  таблица'!NC22)/1000</f>
        <v>200.60578000000001</v>
      </c>
      <c r="DQ19" s="296">
        <f t="shared" si="33"/>
        <v>100</v>
      </c>
      <c r="DR19" s="296"/>
      <c r="DS19" s="295">
        <f>'[4]Проверочная  таблица'!DX22/1000</f>
        <v>0</v>
      </c>
      <c r="DT19" s="295">
        <f>'[4]Проверочная  таблица'!EA22/1000</f>
        <v>0</v>
      </c>
      <c r="DU19" s="296">
        <f t="shared" si="34"/>
        <v>0</v>
      </c>
      <c r="DV19" s="296">
        <v>0</v>
      </c>
      <c r="DW19" s="295">
        <f>('[4]Проверочная  таблица'!HD22+'[4]Проверочная  таблица'!HJ22)/1000</f>
        <v>0</v>
      </c>
      <c r="DX19" s="295">
        <f>('[4]Проверочная  таблица'!HG22+'[4]Проверочная  таблица'!HM22)/1000</f>
        <v>0</v>
      </c>
      <c r="DY19" s="296">
        <f t="shared" si="35"/>
        <v>0</v>
      </c>
      <c r="DZ19" s="296">
        <v>0</v>
      </c>
      <c r="EA19" s="295">
        <f>('[4]Проверочная  таблица'!NW22+'[4]Проверочная  таблица'!NX22+'[4]Проверочная  таблица'!OE22+'[4]Проверочная  таблица'!OF22)/1000</f>
        <v>0</v>
      </c>
      <c r="EB19" s="295">
        <f>('[4]Проверочная  таблица'!OA22+'[4]Проверочная  таблица'!OB22+'[4]Проверочная  таблица'!OI22+'[4]Проверочная  таблица'!OJ22)/1000</f>
        <v>0</v>
      </c>
      <c r="EC19" s="296">
        <f t="shared" si="36"/>
        <v>0</v>
      </c>
      <c r="ED19" s="296">
        <v>25768.37025</v>
      </c>
      <c r="EE19" s="295">
        <f>('[4]Проверочная  таблица'!NY22+'[4]Проверочная  таблица'!OG22)/1000</f>
        <v>33829.94382</v>
      </c>
      <c r="EF19" s="295">
        <f>('[4]Проверочная  таблица'!OC22+'[4]Проверочная  таблица'!OK22)/1000</f>
        <v>33829.94382</v>
      </c>
      <c r="EG19" s="296">
        <f t="shared" si="37"/>
        <v>100</v>
      </c>
      <c r="EH19" s="296">
        <v>0</v>
      </c>
      <c r="EI19" s="295">
        <f>'[4]Прочая  субсидия_МР  и  ГО'!T17/1000</f>
        <v>0</v>
      </c>
      <c r="EJ19" s="295">
        <f>'[4]Прочая  субсидия_МР  и  ГО'!U17/1000</f>
        <v>0</v>
      </c>
      <c r="EK19" s="296">
        <f t="shared" si="38"/>
        <v>0</v>
      </c>
      <c r="EL19" s="296">
        <v>46500</v>
      </c>
      <c r="EM19" s="295">
        <f>'[4]Проверочная  таблица'!BC22/1000</f>
        <v>0</v>
      </c>
      <c r="EN19" s="295">
        <f>'[4]Проверочная  таблица'!BG22/1000</f>
        <v>0</v>
      </c>
      <c r="EO19" s="296">
        <f t="shared" si="39"/>
        <v>0</v>
      </c>
      <c r="EP19" s="296"/>
      <c r="EQ19" s="295">
        <f>'[1]Исполнение  по  субсидии'!DG19</f>
        <v>0</v>
      </c>
      <c r="ER19" s="295">
        <f>'[1]Исполнение  по  субсидии'!DH19</f>
        <v>0</v>
      </c>
      <c r="ES19" s="296">
        <f t="shared" si="40"/>
        <v>0</v>
      </c>
      <c r="ET19" s="296"/>
      <c r="EU19" s="295">
        <f>'[1]Исполнение  по  субсидии'!DJ19</f>
        <v>0</v>
      </c>
      <c r="EV19" s="295">
        <f>'[1]Исполнение  по  субсидии'!DK19</f>
        <v>0</v>
      </c>
      <c r="EW19" s="296">
        <f t="shared" si="41"/>
        <v>0</v>
      </c>
      <c r="EX19" s="296"/>
      <c r="EY19" s="295">
        <f>'[4]Прочая  субсидия_МР  и  ГО'!Z17/1000</f>
        <v>0</v>
      </c>
      <c r="EZ19" s="295">
        <f>'[4]Прочая  субсидия_МР  и  ГО'!AA17/1000</f>
        <v>0</v>
      </c>
      <c r="FA19" s="296">
        <f t="shared" si="42"/>
        <v>0</v>
      </c>
      <c r="FB19" s="296"/>
      <c r="FC19" s="295">
        <f>'[4]Прочая  субсидия_МР  и  ГО'!AB17/1000</f>
        <v>0</v>
      </c>
      <c r="FD19" s="295">
        <f>'[4]Прочая  субсидия_МР  и  ГО'!AC17/1000</f>
        <v>0</v>
      </c>
      <c r="FE19" s="296">
        <f t="shared" si="43"/>
        <v>0</v>
      </c>
      <c r="FF19" s="296">
        <v>36735</v>
      </c>
      <c r="FG19" s="295">
        <f>'[4]Прочая  субсидия_МР  и  ГО'!AD17/1000</f>
        <v>0</v>
      </c>
      <c r="FH19" s="295">
        <f>'[4]Прочая  субсидия_МР  и  ГО'!AE17/1000</f>
        <v>0</v>
      </c>
      <c r="FI19" s="296">
        <f t="shared" si="44"/>
        <v>0</v>
      </c>
      <c r="FJ19" s="296">
        <v>0</v>
      </c>
      <c r="FK19" s="295">
        <f>('[4]Проверочная  таблица'!UA22+'[4]Проверочная  таблица'!UB22+'[4]Проверочная  таблица'!TM22+'[4]Проверочная  таблица'!TN22)/1000</f>
        <v>0</v>
      </c>
      <c r="FL19" s="295">
        <f>('[4]Проверочная  таблица'!TT22+'[4]Проверочная  таблица'!TU22+'[4]Проверочная  таблица'!UH22+'[4]Проверочная  таблица'!UI22)/1000</f>
        <v>0</v>
      </c>
      <c r="FM19" s="296">
        <f t="shared" si="45"/>
        <v>0</v>
      </c>
      <c r="FN19" s="296">
        <v>3694.63123</v>
      </c>
      <c r="FO19" s="295">
        <f>('[4]Проверочная  таблица'!PM22+'[4]Проверочная  таблица'!PN22+'[4]Проверочная  таблица'!PC22+'[4]Проверочная  таблица'!PD22)/1000</f>
        <v>2894.1934199999996</v>
      </c>
      <c r="FP19" s="295">
        <f>('[4]Проверочная  таблица'!PR22+'[4]Проверочная  таблица'!PS22+'[4]Проверочная  таблица'!PH22+'[4]Проверочная  таблица'!PI22)/1000</f>
        <v>2894.1934200000001</v>
      </c>
      <c r="FQ19" s="296">
        <f t="shared" si="46"/>
        <v>100.00000000000003</v>
      </c>
      <c r="FR19" s="296">
        <v>0</v>
      </c>
      <c r="FS19" s="295">
        <f>('[4]Проверочная  таблица'!GH22+'[4]Проверочная  таблица'!GN22)/1000</f>
        <v>0</v>
      </c>
      <c r="FT19" s="295">
        <f>('[4]Проверочная  таблица'!GK22+'[4]Проверочная  таблица'!GQ22)/1000</f>
        <v>0</v>
      </c>
      <c r="FU19" s="296">
        <f t="shared" si="47"/>
        <v>0</v>
      </c>
      <c r="FV19" s="296">
        <v>0</v>
      </c>
      <c r="FW19" s="295">
        <f>'[1]Исполнение  по  субсидии'!EE19</f>
        <v>0</v>
      </c>
      <c r="FX19" s="295">
        <f>('[4]Проверочная  таблица'!UJ22+'[4]Проверочная  таблица'!UK22+'[4]Проверочная  таблица'!TV22+'[4]Проверочная  таблица'!TW22)/1000</f>
        <v>0</v>
      </c>
      <c r="FY19" s="296">
        <f t="shared" si="48"/>
        <v>0</v>
      </c>
      <c r="FZ19" s="296"/>
      <c r="GA19" s="295">
        <f>'[4]Проверочная  таблица'!GX22/1000</f>
        <v>0</v>
      </c>
      <c r="GB19" s="295">
        <f>'[4]Проверочная  таблица'!HA22/1000</f>
        <v>0</v>
      </c>
      <c r="GC19" s="296">
        <f t="shared" si="49"/>
        <v>0</v>
      </c>
      <c r="GD19" s="296"/>
      <c r="GE19" s="295">
        <f>('[4]Проверочная  таблица'!IC22+'[4]Проверочная  таблица'!ID22)/1000</f>
        <v>0</v>
      </c>
      <c r="GF19" s="295">
        <f>('[4]Проверочная  таблица'!IG22+'[4]Проверочная  таблица'!IH22)/1000</f>
        <v>0</v>
      </c>
      <c r="GG19" s="296">
        <f t="shared" si="50"/>
        <v>0</v>
      </c>
      <c r="GH19" s="296">
        <v>0</v>
      </c>
      <c r="GI19" s="295">
        <f>('[4]Проверочная  таблица'!IE22+'[4]Проверочная  таблица'!IK22)/1000</f>
        <v>0</v>
      </c>
      <c r="GJ19" s="295">
        <f>('[4]Проверочная  таблица'!II22+'[4]Проверочная  таблица'!IM22)/1000</f>
        <v>0</v>
      </c>
      <c r="GK19" s="296">
        <f t="shared" si="51"/>
        <v>0</v>
      </c>
      <c r="GL19" s="296">
        <v>0</v>
      </c>
      <c r="GM19" s="295">
        <f>('[4]Прочая  субсидия_МР  и  ГО'!AF17+'[4]Прочая  субсидия_БП'!N17)/1000</f>
        <v>0</v>
      </c>
      <c r="GN19" s="295">
        <f>('[4]Прочая  субсидия_МР  и  ГО'!AG17+'[4]Прочая  субсидия_БП'!O17)/1000</f>
        <v>0</v>
      </c>
      <c r="GO19" s="296">
        <f t="shared" si="52"/>
        <v>0</v>
      </c>
      <c r="GP19" s="296">
        <v>24773.7804</v>
      </c>
      <c r="GQ19" s="295">
        <f>('[4]Прочая  субсидия_МР  и  ГО'!AH17+'[4]Прочая  субсидия_БП'!T17)/1000</f>
        <v>29842.2804</v>
      </c>
      <c r="GR19" s="295">
        <f>('[4]Прочая  субсидия_МР  и  ГО'!AI17+'[4]Прочая  субсидия_БП'!U17)/1000</f>
        <v>29842.2804</v>
      </c>
      <c r="GS19" s="296">
        <f t="shared" si="53"/>
        <v>100</v>
      </c>
      <c r="GT19" s="296"/>
      <c r="GU19" s="295">
        <f>('[4]Прочая  субсидия_МР  и  ГО'!AJ17)/1000</f>
        <v>0</v>
      </c>
      <c r="GV19" s="295">
        <f>('[4]Прочая  субсидия_МР  и  ГО'!AK17)/1000</f>
        <v>0</v>
      </c>
      <c r="GW19" s="296">
        <f t="shared" si="54"/>
        <v>0</v>
      </c>
      <c r="GX19" s="296">
        <v>1780.0216799999998</v>
      </c>
      <c r="GY19" s="295">
        <f>('[4]Прочая  субсидия_МР  и  ГО'!AP17+'[4]Прочая  субсидия_БП'!AL17)/1000</f>
        <v>6098.8653999999997</v>
      </c>
      <c r="GZ19" s="295">
        <f>('[4]Прочая  субсидия_МР  и  ГО'!AQ17+'[4]Прочая  субсидия_БП'!AM17)/1000</f>
        <v>5859.8726599999991</v>
      </c>
      <c r="HA19" s="296">
        <f t="shared" si="55"/>
        <v>96.08135736197751</v>
      </c>
      <c r="HB19" s="296">
        <v>0</v>
      </c>
      <c r="HC19" s="295">
        <f>('[4]Прочая  субсидия_МР  и  ГО'!AR17)/1000</f>
        <v>0</v>
      </c>
      <c r="HD19" s="295">
        <f>('[4]Прочая  субсидия_МР  и  ГО'!AS17)/1000</f>
        <v>0</v>
      </c>
      <c r="HE19" s="296">
        <f t="shared" si="56"/>
        <v>0</v>
      </c>
      <c r="HF19" s="296">
        <v>0</v>
      </c>
      <c r="HG19" s="295">
        <f>('[4]Прочая  субсидия_МР  и  ГО'!AT17+'[4]Прочая  субсидия_БП'!AR17)/1000</f>
        <v>0</v>
      </c>
      <c r="HH19" s="295">
        <f>('[4]Прочая  субсидия_МР  и  ГО'!AU17+'[4]Прочая  субсидия_БП'!AS17)/1000</f>
        <v>0</v>
      </c>
      <c r="HI19" s="296">
        <f t="shared" si="57"/>
        <v>0</v>
      </c>
      <c r="HJ19" s="296">
        <v>0</v>
      </c>
      <c r="HK19" s="295">
        <f>('[4]Прочая  субсидия_МР  и  ГО'!AV17+'[4]Прочая  субсидия_БП'!AX17)/1000</f>
        <v>337.21800000000002</v>
      </c>
      <c r="HL19" s="295">
        <f>('[4]Прочая  субсидия_МР  и  ГО'!AW17+'[4]Прочая  субсидия_БП'!AY17)/1000</f>
        <v>337.21800000000002</v>
      </c>
      <c r="HM19" s="296">
        <f t="shared" si="58"/>
        <v>100</v>
      </c>
      <c r="HN19" s="296">
        <v>1484.4</v>
      </c>
      <c r="HO19" s="295">
        <f>'[4]Прочая  субсидия_МР  и  ГО'!AX17/1000</f>
        <v>1484.4</v>
      </c>
      <c r="HP19" s="295">
        <f>'[4]Прочая  субсидия_МР  и  ГО'!AY17/1000</f>
        <v>1484.4</v>
      </c>
      <c r="HQ19" s="296">
        <f t="shared" si="59"/>
        <v>100</v>
      </c>
      <c r="HR19" s="296">
        <v>1151.3387700000001</v>
      </c>
      <c r="HS19" s="295">
        <f>'[4]Прочая  субсидия_МР  и  ГО'!AZ17/1000</f>
        <v>711.22374000000002</v>
      </c>
      <c r="HT19" s="295">
        <f>'[4]Прочая  субсидия_МР  и  ГО'!BA17/1000</f>
        <v>711.22374000000002</v>
      </c>
      <c r="HU19" s="296">
        <f t="shared" si="60"/>
        <v>100</v>
      </c>
      <c r="HV19" s="296"/>
      <c r="HW19" s="295">
        <f>('[4]Проверочная  таблица'!RU22+'[4]Проверочная  таблица'!RV22+'[4]Проверочная  таблица'!SE22+'[4]Проверочная  таблица'!SF22)/1000</f>
        <v>0</v>
      </c>
      <c r="HX19" s="295">
        <f>('[4]Проверочная  таблица'!RZ22+'[4]Проверочная  таблица'!SA22+'[4]Проверочная  таблица'!SJ22+'[4]Проверочная  таблица'!SK22)/1000</f>
        <v>0</v>
      </c>
      <c r="HY19" s="296">
        <f t="shared" si="61"/>
        <v>0</v>
      </c>
      <c r="HZ19" s="296"/>
      <c r="IA19" s="295">
        <f>'[1]Исполнение  по  субсидии'!FO19</f>
        <v>0</v>
      </c>
      <c r="IB19" s="295">
        <f>'[1]Исполнение  по  субсидии'!FP19</f>
        <v>0</v>
      </c>
      <c r="IC19" s="296">
        <f t="shared" si="62"/>
        <v>0</v>
      </c>
      <c r="ID19" s="296">
        <v>262.25671999999997</v>
      </c>
      <c r="IE19" s="295">
        <f>'[4]Прочая  субсидия_МР  и  ГО'!BB17/1000</f>
        <v>758.89430000000004</v>
      </c>
      <c r="IF19" s="295">
        <f>'[4]Прочая  субсидия_МР  и  ГО'!BC17/1000</f>
        <v>758.89430000000004</v>
      </c>
      <c r="IG19" s="296">
        <f t="shared" si="63"/>
        <v>100</v>
      </c>
      <c r="IH19" s="296">
        <v>862.37453000000005</v>
      </c>
      <c r="II19" s="295">
        <f>('[4]Прочая  субсидия_БП'!BD17+'[4]Прочая  субсидия_МР  и  ГО'!BD17)/1000</f>
        <v>862.37453000000005</v>
      </c>
      <c r="IJ19" s="295">
        <f>('[4]Прочая  субсидия_БП'!BE17+'[4]Прочая  субсидия_МР  и  ГО'!BE17)/1000</f>
        <v>771.94355000000007</v>
      </c>
      <c r="IK19" s="296">
        <f t="shared" si="64"/>
        <v>89.513723231134861</v>
      </c>
      <c r="IL19" s="296">
        <v>118.98596000000001</v>
      </c>
      <c r="IM19" s="295">
        <f>'[4]Прочая  субсидия_МР  и  ГО'!BF17/1000</f>
        <v>118.98596000000001</v>
      </c>
      <c r="IN19" s="295">
        <f>'[4]Прочая  субсидия_МР  и  ГО'!BG17/1000</f>
        <v>118.98596000000001</v>
      </c>
      <c r="IO19" s="296">
        <f t="shared" si="65"/>
        <v>100</v>
      </c>
      <c r="IP19" s="296"/>
      <c r="IQ19" s="295">
        <f>('[4]Прочая  субсидия_МР  и  ГО'!BH17+'[4]Прочая  субсидия_БП'!BK17)/1000</f>
        <v>4367.4377599999998</v>
      </c>
      <c r="IR19" s="295">
        <f>('[4]Прочая  субсидия_МР  и  ГО'!BI17+'[4]Прочая  субсидия_БП'!BL17)/1000</f>
        <v>4367.4377599999998</v>
      </c>
      <c r="IS19" s="296">
        <f>IF(ISERROR(#REF!/#REF!*100),,#REF!/#REF!*100)</f>
        <v>0</v>
      </c>
      <c r="IT19" s="296"/>
      <c r="IU19" s="295">
        <f>('[4]Прочая  субсидия_МР  и  ГО'!BJ17+'[4]Прочая  субсидия_БП'!BQ17)/1000</f>
        <v>0</v>
      </c>
      <c r="IV19" s="295">
        <f>('[4]Прочая  субсидия_МР  и  ГО'!BK17+'[4]Прочая  субсидия_БП'!BR17)/1000</f>
        <v>0</v>
      </c>
      <c r="IW19" s="296">
        <f>IF(ISERROR(#REF!/#REF!*100),,#REF!/#REF!*100)</f>
        <v>0</v>
      </c>
      <c r="IX19" s="296">
        <v>138.61839000000001</v>
      </c>
      <c r="IY19" s="295">
        <f>('[4]Прочая  субсидия_МР  и  ГО'!BL17+'[4]Прочая  субсидия_БП'!BW17)/1000</f>
        <v>138.61839000000001</v>
      </c>
      <c r="IZ19" s="295">
        <f>('[4]Прочая  субсидия_МР  и  ГО'!BM17+'[4]Прочая  субсидия_БП'!BX17)/1000</f>
        <v>138.61839000000001</v>
      </c>
      <c r="JA19" s="296">
        <f t="shared" si="66"/>
        <v>100</v>
      </c>
      <c r="JC19" s="296"/>
      <c r="JD19" s="295">
        <f>'[4]Проверочная  таблица'!DL22/1000</f>
        <v>0</v>
      </c>
      <c r="JE19" s="295">
        <f>'[4]Проверочная  таблица'!DO22/1000</f>
        <v>0</v>
      </c>
      <c r="JF19" s="296">
        <f t="shared" si="67"/>
        <v>0</v>
      </c>
      <c r="JG19" s="296"/>
      <c r="JH19" s="295">
        <f>'[4]Проверочная  таблица'!BW22/1000</f>
        <v>0</v>
      </c>
      <c r="JI19" s="295">
        <f>'[4]Проверочная  таблица'!BZ22/1000</f>
        <v>0</v>
      </c>
      <c r="JJ19" s="296">
        <f t="shared" si="68"/>
        <v>0</v>
      </c>
      <c r="JK19" s="296"/>
      <c r="JL19" s="295">
        <f>'[4]Проверочная  таблица'!BX22/1000</f>
        <v>0</v>
      </c>
      <c r="JM19" s="295">
        <f>'[4]Проверочная  таблица'!CA22/1000</f>
        <v>0</v>
      </c>
      <c r="JN19" s="296">
        <f t="shared" si="69"/>
        <v>0</v>
      </c>
      <c r="JO19" s="296"/>
      <c r="JP19" s="295">
        <f>'[4]Проверочная  таблица'!CC22/1000</f>
        <v>0</v>
      </c>
      <c r="JQ19" s="295">
        <f>'[4]Проверочная  таблица'!CF22/1000</f>
        <v>0</v>
      </c>
      <c r="JR19" s="296">
        <f t="shared" si="70"/>
        <v>0</v>
      </c>
      <c r="JS19" s="296"/>
      <c r="JT19" s="295">
        <f>'[4]Проверочная  таблица'!CD22/1000</f>
        <v>0</v>
      </c>
      <c r="JU19" s="295">
        <f>'[4]Проверочная  таблица'!CG22/1000</f>
        <v>0</v>
      </c>
      <c r="JV19" s="296">
        <f t="shared" si="71"/>
        <v>0</v>
      </c>
      <c r="JW19" s="296"/>
      <c r="JX19" s="295">
        <f>'[4]Прочая  субсидия_МР  и  ГО'!X17/1000</f>
        <v>0</v>
      </c>
      <c r="JY19" s="295">
        <f>'[4]Прочая  субсидия_МР  и  ГО'!Y17/1000</f>
        <v>0</v>
      </c>
      <c r="JZ19" s="296">
        <f t="shared" si="72"/>
        <v>0</v>
      </c>
      <c r="KA19" s="296"/>
      <c r="KB19" s="295">
        <f>('[4]Проверочная  таблица'!TY22+'[4]Проверочная  таблица'!TZ22+'[4]Проверочная  таблица'!TK22+'[4]Проверочная  таблица'!TL22)/1000</f>
        <v>0</v>
      </c>
      <c r="KC19" s="295">
        <f>('[4]Проверочная  таблица'!UF22+'[4]Проверочная  таблица'!UG22+'[4]Проверочная  таблица'!TR22+'[4]Проверочная  таблица'!TS22)/1000</f>
        <v>0</v>
      </c>
      <c r="KD19" s="296">
        <f t="shared" si="73"/>
        <v>0</v>
      </c>
      <c r="KE19" s="296"/>
      <c r="KF19" s="295">
        <f>('[4]Проверочная  таблица'!CI22+'[4]Проверочная  таблица'!CJ22)/1000</f>
        <v>0</v>
      </c>
      <c r="KG19" s="295">
        <f>('[4]Проверочная  таблица'!CP22+'[4]Проверочная  таблица'!CQ22)/1000</f>
        <v>0</v>
      </c>
      <c r="KH19" s="296">
        <f t="shared" si="74"/>
        <v>0</v>
      </c>
      <c r="KI19" s="296"/>
      <c r="KJ19" s="295">
        <f>('[4]Проверочная  таблица'!CK22+'[4]Проверочная  таблица'!CL22+'[4]Проверочная  таблица'!CW22+'[4]Проверочная  таблица'!CX22)/1000</f>
        <v>0</v>
      </c>
      <c r="KK19" s="295">
        <f>('[4]Проверочная  таблица'!CR22+'[4]Проверочная  таблица'!CS22+'[4]Проверочная  таблица'!CZ22+'[4]Проверочная  таблица'!DA22)/1000</f>
        <v>0</v>
      </c>
      <c r="KL19" s="296">
        <f t="shared" si="75"/>
        <v>0</v>
      </c>
      <c r="KM19" s="296"/>
      <c r="KN19" s="295">
        <f>('[4]Проверочная  таблица'!CM22+'[4]Проверочная  таблица'!CN22)/1000</f>
        <v>0</v>
      </c>
      <c r="KO19" s="295">
        <f>('[4]Проверочная  таблица'!CT22+'[4]Проверочная  таблица'!CU22)/1000</f>
        <v>0</v>
      </c>
      <c r="KP19" s="296">
        <f t="shared" si="20"/>
        <v>0</v>
      </c>
      <c r="KQ19" s="296"/>
      <c r="KR19" s="295">
        <f>('[4]Проверочная  таблица'!BE22+'[4]Проверочная  таблица'!BK22+'[4]Прочая  субсидия_МР  и  ГО'!AN17+'[4]Прочая  субсидия_БП'!AF17)/1000</f>
        <v>0</v>
      </c>
      <c r="KS19" s="295">
        <f>('[4]Проверочная  таблица'!BI22+'[4]Проверочная  таблица'!BM22+'[4]Прочая  субсидия_МР  и  ГО'!AO17+'[4]Прочая  субсидия_БП'!AG17)/1000</f>
        <v>0</v>
      </c>
      <c r="KT19" s="296">
        <f t="shared" si="76"/>
        <v>0</v>
      </c>
      <c r="KU19" s="296"/>
      <c r="KV19" s="295">
        <f>('[4]Проверочная  таблица'!LA22+'[4]Проверочная  таблица'!LB22)/1000</f>
        <v>0</v>
      </c>
      <c r="KW19" s="295">
        <f>('[4]Проверочная  таблица'!LD22+'[4]Проверочная  таблица'!LE22)/1000</f>
        <v>0</v>
      </c>
      <c r="KX19" s="296">
        <f t="shared" si="77"/>
        <v>0</v>
      </c>
      <c r="KY19" s="296"/>
      <c r="KZ19" s="295">
        <f>('[4]Проверочная  таблица'!EQ22+'[4]Проверочная  таблица'!ER22+'[4]Проверочная  таблица'!EW22+'[4]Проверочная  таблица'!EX22)/1000</f>
        <v>0</v>
      </c>
      <c r="LA19" s="295">
        <f>('[4]Проверочная  таблица'!ET22+'[4]Проверочная  таблица'!EU22+'[4]Проверочная  таблица'!EZ22+'[4]Проверочная  таблица'!FA22)/1000</f>
        <v>0</v>
      </c>
      <c r="LB19" s="296">
        <f t="shared" si="78"/>
        <v>0</v>
      </c>
    </row>
    <row r="20" spans="1:314" ht="21.75" customHeight="1" x14ac:dyDescent="0.25">
      <c r="A20" s="298" t="s">
        <v>19</v>
      </c>
      <c r="B20" s="299">
        <f t="shared" si="0"/>
        <v>212593.25211999999</v>
      </c>
      <c r="C20" s="300">
        <f t="shared" si="1"/>
        <v>195883.32407999999</v>
      </c>
      <c r="D20" s="301">
        <f t="shared" si="1"/>
        <v>187554.23509999996</v>
      </c>
      <c r="E20" s="302">
        <f>'[2]Для администрации КБ_точно'!T21</f>
        <v>195883.32408000002</v>
      </c>
      <c r="F20" s="300">
        <f t="shared" si="21"/>
        <v>0</v>
      </c>
      <c r="G20" s="302">
        <f>'[2]Для администрации КБ_точно'!U21</f>
        <v>187554.23509999999</v>
      </c>
      <c r="H20" s="300">
        <f t="shared" si="22"/>
        <v>0</v>
      </c>
      <c r="I20" s="294">
        <f t="shared" si="2"/>
        <v>95.747933613481877</v>
      </c>
      <c r="J20" s="296">
        <v>0</v>
      </c>
      <c r="K20" s="295">
        <f>('[4]Проверочная  таблица'!FP23+'[4]Проверочная  таблица'!FQ23)/1000</f>
        <v>0</v>
      </c>
      <c r="L20" s="295">
        <f>('[4]Проверочная  таблица'!FT23+'[4]Проверочная  таблица'!FU23)/1000</f>
        <v>0</v>
      </c>
      <c r="M20" s="296">
        <f t="shared" si="3"/>
        <v>0</v>
      </c>
      <c r="N20" s="296">
        <v>0</v>
      </c>
      <c r="O20" s="295">
        <f>'[4]Проверочная  таблица'!FO23/1000</f>
        <v>0</v>
      </c>
      <c r="P20" s="295">
        <f>'[4]Проверочная  таблица'!FS23/1000</f>
        <v>0</v>
      </c>
      <c r="Q20" s="296">
        <f t="shared" si="4"/>
        <v>0</v>
      </c>
      <c r="R20" s="296">
        <v>0</v>
      </c>
      <c r="S20" s="295">
        <f>'[4]Проверочная  таблица'!DG23/1000</f>
        <v>0</v>
      </c>
      <c r="T20" s="295">
        <f>'[4]Проверочная  таблица'!DJ23/1000</f>
        <v>0</v>
      </c>
      <c r="U20" s="296">
        <f t="shared" si="23"/>
        <v>0</v>
      </c>
      <c r="V20" s="296">
        <v>1888.6524999999999</v>
      </c>
      <c r="W20" s="297">
        <f>'[4]Проверочная  таблица'!DH23/1000</f>
        <v>1888.6524999999999</v>
      </c>
      <c r="X20" s="295">
        <f>'[4]Проверочная  таблица'!DK23/1000</f>
        <v>1888.6524999999999</v>
      </c>
      <c r="Y20" s="296">
        <f t="shared" si="24"/>
        <v>100</v>
      </c>
      <c r="Z20" s="296"/>
      <c r="AA20" s="297">
        <f>'[4]Проверочная  таблица'!DR23/1000</f>
        <v>0</v>
      </c>
      <c r="AB20" s="295">
        <f>'[4]Проверочная  таблица'!DU23/1000</f>
        <v>0</v>
      </c>
      <c r="AC20" s="296">
        <f t="shared" si="5"/>
        <v>0</v>
      </c>
      <c r="AD20" s="296"/>
      <c r="AE20" s="297">
        <f>'[4]Проверочная  таблица'!ED23/1000</f>
        <v>0</v>
      </c>
      <c r="AF20" s="295">
        <f>'[4]Проверочная  таблица'!EG23/1000</f>
        <v>0</v>
      </c>
      <c r="AG20" s="296">
        <f t="shared" si="6"/>
        <v>0</v>
      </c>
      <c r="AH20" s="296">
        <v>0</v>
      </c>
      <c r="AI20" s="295">
        <f>'[4]Проверочная  таблица'!TD23/1000</f>
        <v>0</v>
      </c>
      <c r="AJ20" s="295">
        <f>'[4]Проверочная  таблица'!TG23/1000</f>
        <v>0</v>
      </c>
      <c r="AK20" s="296">
        <f t="shared" si="7"/>
        <v>0</v>
      </c>
      <c r="AL20" s="296">
        <v>240</v>
      </c>
      <c r="AM20" s="295">
        <f>('[4]Прочая  субсидия_МР  и  ГО'!D18)/1000</f>
        <v>240</v>
      </c>
      <c r="AN20" s="295">
        <f>('[4]Прочая  субсидия_МР  и  ГО'!E18)/1000</f>
        <v>240</v>
      </c>
      <c r="AO20" s="296">
        <f t="shared" si="25"/>
        <v>100</v>
      </c>
      <c r="AP20" s="296">
        <v>0</v>
      </c>
      <c r="AQ20" s="295">
        <f>'[4]Прочая  субсидия_МР  и  ГО'!F18/1000</f>
        <v>0</v>
      </c>
      <c r="AR20" s="295">
        <f>'[4]Прочая  субсидия_МР  и  ГО'!G18/1000</f>
        <v>0</v>
      </c>
      <c r="AS20" s="296">
        <f t="shared" si="26"/>
        <v>0</v>
      </c>
      <c r="AT20" s="296">
        <v>0</v>
      </c>
      <c r="AU20" s="295">
        <f>SUM('[4]Проверочная  таблица'!ST23:SW23)/1000</f>
        <v>0</v>
      </c>
      <c r="AV20" s="295">
        <f>SUM('[4]Проверочная  таблица'!SZ23:TC23)/1000</f>
        <v>0</v>
      </c>
      <c r="AW20" s="296">
        <f t="shared" si="8"/>
        <v>0</v>
      </c>
      <c r="AX20" s="296">
        <v>0</v>
      </c>
      <c r="AY20" s="295">
        <f>'[4]Проверочная  таблица'!SS23/1000</f>
        <v>0</v>
      </c>
      <c r="AZ20" s="295">
        <f>'[4]Проверочная  таблица'!SY23/1000</f>
        <v>0</v>
      </c>
      <c r="BA20" s="296">
        <f t="shared" si="9"/>
        <v>0</v>
      </c>
      <c r="BB20" s="296">
        <v>0</v>
      </c>
      <c r="BC20" s="295">
        <f>'[4]Прочая  субсидия_МР  и  ГО'!H18/1000</f>
        <v>0</v>
      </c>
      <c r="BD20" s="295">
        <f>'[4]Прочая  субсидия_МР  и  ГО'!I18/1000</f>
        <v>0</v>
      </c>
      <c r="BE20" s="296">
        <f t="shared" si="10"/>
        <v>0</v>
      </c>
      <c r="BF20" s="296">
        <v>0</v>
      </c>
      <c r="BG20" s="295">
        <f>'[4]Прочая  субсидия_МР  и  ГО'!J18/1000</f>
        <v>0</v>
      </c>
      <c r="BH20" s="295">
        <f>'[4]Прочая  субсидия_МР  и  ГО'!K18/1000</f>
        <v>0</v>
      </c>
      <c r="BI20" s="296">
        <f t="shared" si="11"/>
        <v>0</v>
      </c>
      <c r="BJ20" s="296"/>
      <c r="BK20" s="295">
        <f>('[4]Проверочная  таблица'!EK23+'[4]Проверочная  таблица'!EL23)/1000</f>
        <v>0</v>
      </c>
      <c r="BL20" s="295">
        <f>('[4]Проверочная  таблица'!EN23+'[4]Проверочная  таблица'!EO23)/1000</f>
        <v>0</v>
      </c>
      <c r="BM20" s="296">
        <f t="shared" si="12"/>
        <v>0</v>
      </c>
      <c r="BN20" s="296"/>
      <c r="BO20" s="295">
        <f>('[4]Проверочная  таблица'!KS23+'[4]Проверочная  таблица'!KT23)/1000</f>
        <v>0</v>
      </c>
      <c r="BP20" s="295">
        <f>('[4]Проверочная  таблица'!KW23+'[4]Проверочная  таблица'!KX23)/1000</f>
        <v>0</v>
      </c>
      <c r="BQ20" s="296">
        <f t="shared" si="13"/>
        <v>0</v>
      </c>
      <c r="BR20" s="296"/>
      <c r="BS20" s="295">
        <f>'[4]Проверочная  таблица'!KU23/1000</f>
        <v>0</v>
      </c>
      <c r="BT20" s="295">
        <f>'[4]Проверочная  таблица'!KY23/1000</f>
        <v>0</v>
      </c>
      <c r="BU20" s="296">
        <f t="shared" si="14"/>
        <v>0</v>
      </c>
      <c r="BV20" s="296">
        <v>0</v>
      </c>
      <c r="BW20" s="295">
        <f>'[4]Прочая  субсидия_МР  и  ГО'!L18/1000</f>
        <v>0</v>
      </c>
      <c r="BX20" s="295">
        <f>'[4]Прочая  субсидия_МР  и  ГО'!M18/1000</f>
        <v>0</v>
      </c>
      <c r="BY20" s="296">
        <f t="shared" si="27"/>
        <v>0</v>
      </c>
      <c r="BZ20" s="296">
        <v>800</v>
      </c>
      <c r="CA20" s="295">
        <f>'[4]Прочая  субсидия_МР  и  ГО'!N18/1000</f>
        <v>447.60778000000005</v>
      </c>
      <c r="CB20" s="295">
        <f>'[4]Прочая  субсидия_МР  и  ГО'!O18/1000</f>
        <v>447.60778000000005</v>
      </c>
      <c r="CC20" s="296">
        <f t="shared" si="15"/>
        <v>100</v>
      </c>
      <c r="CD20" s="296">
        <v>89.43271</v>
      </c>
      <c r="CE20" s="295">
        <f>'[4]Прочая  субсидия_МР  и  ГО'!P18/1000</f>
        <v>89.43271</v>
      </c>
      <c r="CF20" s="295">
        <f>'[4]Прочая  субсидия_МР  и  ГО'!Q18/1000</f>
        <v>89.43271</v>
      </c>
      <c r="CG20" s="296">
        <f t="shared" si="28"/>
        <v>100</v>
      </c>
      <c r="CH20" s="296">
        <v>0</v>
      </c>
      <c r="CI20" s="295">
        <f>'[4]Проверочная  таблица'!FV23/1000</f>
        <v>0</v>
      </c>
      <c r="CJ20" s="295">
        <f>'[4]Проверочная  таблица'!FY23/1000</f>
        <v>0</v>
      </c>
      <c r="CK20" s="296">
        <f t="shared" si="16"/>
        <v>0</v>
      </c>
      <c r="CL20" s="296">
        <v>0</v>
      </c>
      <c r="CM20" s="295">
        <f>'[4]Проверочная  таблица'!JH23/1000</f>
        <v>0</v>
      </c>
      <c r="CN20" s="295">
        <f>'[4]Проверочная  таблица'!JK23/1000</f>
        <v>0</v>
      </c>
      <c r="CO20" s="296">
        <f t="shared" si="17"/>
        <v>0</v>
      </c>
      <c r="CP20" s="296">
        <v>0</v>
      </c>
      <c r="CQ20" s="295">
        <f>('[4]Проверочная  таблица'!LW23+'[4]Проверочная  таблица'!LX23+'[4]Проверочная  таблица'!LQ23+'[4]Проверочная  таблица'!LR23)/1000</f>
        <v>0</v>
      </c>
      <c r="CR20" s="295">
        <f>('[4]Проверочная  таблица'!LT23+'[4]Проверочная  таблица'!LU23+'[4]Проверочная  таблица'!LZ23+'[4]Проверочная  таблица'!MA23)/1000</f>
        <v>0</v>
      </c>
      <c r="CS20" s="296">
        <f t="shared" si="18"/>
        <v>0</v>
      </c>
      <c r="CT20" s="296">
        <v>0</v>
      </c>
      <c r="CU20" s="295">
        <f>('[4]Проверочная  таблица'!MO23+'[4]Проверочная  таблица'!MP23)/1000</f>
        <v>0</v>
      </c>
      <c r="CV20" s="295">
        <f>('[4]Проверочная  таблица'!MW23+'[4]Проверочная  таблица'!MX23)/1000</f>
        <v>0</v>
      </c>
      <c r="CW20" s="296">
        <f t="shared" si="29"/>
        <v>0</v>
      </c>
      <c r="CX20" s="296">
        <v>0</v>
      </c>
      <c r="CY20" s="295">
        <f>'[4]Проверочная  таблица'!QP23/1000</f>
        <v>0</v>
      </c>
      <c r="CZ20" s="295">
        <f>'[4]Проверочная  таблица'!QS23/1000</f>
        <v>0</v>
      </c>
      <c r="DA20" s="296">
        <f t="shared" si="30"/>
        <v>0</v>
      </c>
      <c r="DB20" s="296">
        <v>27.700830000000003</v>
      </c>
      <c r="DC20" s="295">
        <f>('[4]Прочая  субсидия_МР  и  ГО'!R18+'[4]Прочая  субсидия_БП'!H18)/1000</f>
        <v>27.700830000000003</v>
      </c>
      <c r="DD20" s="295">
        <f>('[4]Прочая  субсидия_МР  и  ГО'!S18+'[4]Прочая  субсидия_БП'!I18)/1000</f>
        <v>27.700830000000003</v>
      </c>
      <c r="DE20" s="296">
        <f t="shared" si="31"/>
        <v>100</v>
      </c>
      <c r="DF20" s="296">
        <v>0</v>
      </c>
      <c r="DG20" s="295">
        <f>'[4]Проверочная  таблица'!GB23/1000</f>
        <v>0</v>
      </c>
      <c r="DH20" s="295">
        <f>'[4]Проверочная  таблица'!GE23/1000</f>
        <v>0</v>
      </c>
      <c r="DI20" s="296">
        <f t="shared" si="32"/>
        <v>0</v>
      </c>
      <c r="DJ20" s="296">
        <v>0</v>
      </c>
      <c r="DK20" s="295">
        <f>('[4]Проверочная  таблица'!JN23)/1000</f>
        <v>0</v>
      </c>
      <c r="DL20" s="295">
        <f>('[4]Проверочная  таблица'!JQ23)/1000</f>
        <v>0</v>
      </c>
      <c r="DM20" s="296">
        <f t="shared" si="19"/>
        <v>0</v>
      </c>
      <c r="DN20" s="296">
        <v>257.28478999999999</v>
      </c>
      <c r="DO20" s="295">
        <f>('[4]Проверочная  таблица'!MT23+'[4]Проверочная  таблица'!MU23+'[4]Проверочная  таблица'!NE23+'[4]Проверочная  таблица'!NF23)/1000</f>
        <v>257.28478999999999</v>
      </c>
      <c r="DP20" s="295">
        <f>('[4]Проверочная  таблица'!NH23+'[4]Проверочная  таблица'!NI23+'[4]Проверочная  таблица'!NB23+'[4]Проверочная  таблица'!NC23)/1000</f>
        <v>257.28478999999999</v>
      </c>
      <c r="DQ20" s="296">
        <f t="shared" si="33"/>
        <v>100</v>
      </c>
      <c r="DR20" s="296"/>
      <c r="DS20" s="295">
        <f>'[4]Проверочная  таблица'!DX23/1000</f>
        <v>0</v>
      </c>
      <c r="DT20" s="295">
        <f>'[4]Проверочная  таблица'!EA23/1000</f>
        <v>0</v>
      </c>
      <c r="DU20" s="296">
        <f t="shared" si="34"/>
        <v>0</v>
      </c>
      <c r="DV20" s="296">
        <v>0</v>
      </c>
      <c r="DW20" s="295">
        <f>('[4]Проверочная  таблица'!HD23+'[4]Проверочная  таблица'!HJ23)/1000</f>
        <v>0</v>
      </c>
      <c r="DX20" s="295">
        <f>('[4]Проверочная  таблица'!HG23+'[4]Проверочная  таблица'!HM23)/1000</f>
        <v>0</v>
      </c>
      <c r="DY20" s="296">
        <f t="shared" si="35"/>
        <v>0</v>
      </c>
      <c r="DZ20" s="296">
        <v>17454.042550000002</v>
      </c>
      <c r="EA20" s="295">
        <f>('[4]Проверочная  таблица'!NW23+'[4]Проверочная  таблица'!NX23+'[4]Проверочная  таблица'!OE23+'[4]Проверочная  таблица'!OF23)/1000</f>
        <v>17454.042550000002</v>
      </c>
      <c r="EB20" s="295">
        <f>('[4]Проверочная  таблица'!OA23+'[4]Проверочная  таблица'!OB23+'[4]Проверочная  таблица'!OI23+'[4]Проверочная  таблица'!OJ23)/1000</f>
        <v>17454.042550000002</v>
      </c>
      <c r="EC20" s="296">
        <f t="shared" si="36"/>
        <v>100</v>
      </c>
      <c r="ED20" s="296">
        <v>11253.94965</v>
      </c>
      <c r="EE20" s="295">
        <f>('[4]Проверочная  таблица'!NY23+'[4]Проверочная  таблица'!OG23)/1000</f>
        <v>11253.94965</v>
      </c>
      <c r="EF20" s="295">
        <f>('[4]Проверочная  таблица'!OC23+'[4]Проверочная  таблица'!OK23)/1000</f>
        <v>11253.94965</v>
      </c>
      <c r="EG20" s="296">
        <f t="shared" si="37"/>
        <v>100</v>
      </c>
      <c r="EH20" s="296">
        <v>17844.191899999998</v>
      </c>
      <c r="EI20" s="295">
        <f>'[4]Прочая  субсидия_МР  и  ГО'!T18/1000</f>
        <v>19555.426789999998</v>
      </c>
      <c r="EJ20" s="295">
        <f>'[4]Прочая  субсидия_МР  и  ГО'!U18/1000</f>
        <v>19226.595149999997</v>
      </c>
      <c r="EK20" s="296">
        <f t="shared" si="38"/>
        <v>98.318463495932733</v>
      </c>
      <c r="EL20" s="296">
        <v>34503.620000000003</v>
      </c>
      <c r="EM20" s="295">
        <f>'[4]Проверочная  таблица'!BC23/1000</f>
        <v>7492.7289299999993</v>
      </c>
      <c r="EN20" s="295">
        <f>'[4]Проверочная  таблица'!BG23/1000</f>
        <v>0</v>
      </c>
      <c r="EO20" s="296">
        <f t="shared" si="39"/>
        <v>0</v>
      </c>
      <c r="EP20" s="296"/>
      <c r="EQ20" s="295">
        <f>'[1]Исполнение  по  субсидии'!DG20</f>
        <v>8115.85</v>
      </c>
      <c r="ER20" s="295">
        <f>'[1]Исполнение  по  субсидии'!DH20</f>
        <v>7671.4003400000001</v>
      </c>
      <c r="ES20" s="296">
        <f t="shared" si="40"/>
        <v>94.523683163193013</v>
      </c>
      <c r="ET20" s="296"/>
      <c r="EU20" s="295">
        <f>'[1]Исполнение  по  субсидии'!DJ20</f>
        <v>0</v>
      </c>
      <c r="EV20" s="295">
        <f>'[1]Исполнение  по  субсидии'!DK20</f>
        <v>0</v>
      </c>
      <c r="EW20" s="296">
        <f t="shared" si="41"/>
        <v>0</v>
      </c>
      <c r="EX20" s="296"/>
      <c r="EY20" s="295">
        <f>'[4]Прочая  субсидия_МР  и  ГО'!Z18/1000</f>
        <v>0</v>
      </c>
      <c r="EZ20" s="295">
        <f>'[4]Прочая  субсидия_МР  и  ГО'!AA18/1000</f>
        <v>0</v>
      </c>
      <c r="FA20" s="296">
        <f t="shared" si="42"/>
        <v>0</v>
      </c>
      <c r="FB20" s="296"/>
      <c r="FC20" s="295">
        <f>'[4]Прочая  субсидия_МР  и  ГО'!AB18/1000</f>
        <v>0</v>
      </c>
      <c r="FD20" s="295">
        <f>'[4]Прочая  субсидия_МР  и  ГО'!AC18/1000</f>
        <v>0</v>
      </c>
      <c r="FE20" s="296">
        <f t="shared" si="43"/>
        <v>0</v>
      </c>
      <c r="FF20" s="296">
        <v>87042.119000000006</v>
      </c>
      <c r="FG20" s="295">
        <f>'[4]Прочая  субсидия_МР  и  ГО'!AD18/1000</f>
        <v>87042.119000000006</v>
      </c>
      <c r="FH20" s="295">
        <f>'[4]Прочая  субсидия_МР  и  ГО'!AE18/1000</f>
        <v>87042.117879999991</v>
      </c>
      <c r="FI20" s="296">
        <f t="shared" si="44"/>
        <v>99.999998713266606</v>
      </c>
      <c r="FJ20" s="296">
        <v>0</v>
      </c>
      <c r="FK20" s="295">
        <f>('[4]Проверочная  таблица'!UA23+'[4]Проверочная  таблица'!UB23+'[4]Проверочная  таблица'!TM23+'[4]Проверочная  таблица'!TN23)/1000</f>
        <v>0</v>
      </c>
      <c r="FL20" s="295">
        <f>('[4]Проверочная  таблица'!TT23+'[4]Проверочная  таблица'!TU23+'[4]Проверочная  таблица'!UH23+'[4]Проверочная  таблица'!UI23)/1000</f>
        <v>0</v>
      </c>
      <c r="FM20" s="296">
        <f t="shared" si="45"/>
        <v>0</v>
      </c>
      <c r="FN20" s="296">
        <v>1305.6983</v>
      </c>
      <c r="FO20" s="295">
        <f>('[4]Проверочная  таблица'!PM23+'[4]Проверочная  таблица'!PN23+'[4]Проверочная  таблица'!PC23+'[4]Проверочная  таблица'!PD23)/1000</f>
        <v>773.14851999999985</v>
      </c>
      <c r="FP20" s="295">
        <f>('[4]Проверочная  таблица'!PR23+'[4]Проверочная  таблица'!PS23+'[4]Проверочная  таблица'!PH23+'[4]Проверочная  таблица'!PI23)/1000</f>
        <v>773.14851999999996</v>
      </c>
      <c r="FQ20" s="296">
        <f t="shared" si="46"/>
        <v>100.00000000000003</v>
      </c>
      <c r="FR20" s="296">
        <v>0</v>
      </c>
      <c r="FS20" s="295">
        <f>('[4]Проверочная  таблица'!GH23+'[4]Проверочная  таблица'!GN23)/1000</f>
        <v>0</v>
      </c>
      <c r="FT20" s="295">
        <f>('[4]Проверочная  таблица'!GK23+'[4]Проверочная  таблица'!GQ23)/1000</f>
        <v>0</v>
      </c>
      <c r="FU20" s="296">
        <f t="shared" si="47"/>
        <v>0</v>
      </c>
      <c r="FV20" s="296">
        <v>0</v>
      </c>
      <c r="FW20" s="295">
        <f>'[1]Исполнение  по  субсидии'!EE20</f>
        <v>0</v>
      </c>
      <c r="FX20" s="295">
        <f>('[4]Проверочная  таблица'!UJ23+'[4]Проверочная  таблица'!UK23+'[4]Проверочная  таблица'!TV23+'[4]Проверочная  таблица'!TW23)/1000</f>
        <v>0</v>
      </c>
      <c r="FY20" s="296">
        <f t="shared" si="48"/>
        <v>0</v>
      </c>
      <c r="FZ20" s="296"/>
      <c r="GA20" s="295">
        <f>'[4]Проверочная  таблица'!GX23/1000</f>
        <v>0</v>
      </c>
      <c r="GB20" s="295">
        <f>'[4]Проверочная  таблица'!HA23/1000</f>
        <v>0</v>
      </c>
      <c r="GC20" s="296">
        <f t="shared" si="49"/>
        <v>0</v>
      </c>
      <c r="GD20" s="296"/>
      <c r="GE20" s="295">
        <f>('[4]Проверочная  таблица'!IC23+'[4]Проверочная  таблица'!ID23)/1000</f>
        <v>0</v>
      </c>
      <c r="GF20" s="295">
        <f>('[4]Проверочная  таблица'!IG23+'[4]Проверочная  таблица'!IH23)/1000</f>
        <v>0</v>
      </c>
      <c r="GG20" s="296">
        <f t="shared" si="50"/>
        <v>0</v>
      </c>
      <c r="GH20" s="296">
        <v>0</v>
      </c>
      <c r="GI20" s="295">
        <f>('[4]Проверочная  таблица'!IE23+'[4]Проверочная  таблица'!IK23)/1000</f>
        <v>0</v>
      </c>
      <c r="GJ20" s="295">
        <f>('[4]Проверочная  таблица'!II23+'[4]Проверочная  таблица'!IM23)/1000</f>
        <v>0</v>
      </c>
      <c r="GK20" s="296">
        <f t="shared" si="51"/>
        <v>0</v>
      </c>
      <c r="GL20" s="296">
        <v>0</v>
      </c>
      <c r="GM20" s="295">
        <f>('[4]Прочая  субсидия_МР  и  ГО'!AF18+'[4]Прочая  субсидия_БП'!N18)/1000</f>
        <v>0</v>
      </c>
      <c r="GN20" s="295">
        <f>('[4]Прочая  субсидия_МР  и  ГО'!AG18+'[4]Прочая  субсидия_БП'!O18)/1000</f>
        <v>0</v>
      </c>
      <c r="GO20" s="296">
        <f t="shared" si="52"/>
        <v>0</v>
      </c>
      <c r="GP20" s="296">
        <v>33585.496500000001</v>
      </c>
      <c r="GQ20" s="295">
        <f>('[4]Прочая  субсидия_МР  и  ГО'!AH18+'[4]Прочая  субсидия_БП'!T18)/1000</f>
        <v>33585.496500000001</v>
      </c>
      <c r="GR20" s="295">
        <f>('[4]Прочая  субсидия_МР  и  ГО'!AI18+'[4]Прочая  субсидия_БП'!U18)/1000</f>
        <v>33585.496500000001</v>
      </c>
      <c r="GS20" s="296">
        <f t="shared" si="53"/>
        <v>100</v>
      </c>
      <c r="GT20" s="296"/>
      <c r="GU20" s="295">
        <f>('[4]Прочая  субсидия_МР  и  ГО'!AJ18)/1000</f>
        <v>0</v>
      </c>
      <c r="GV20" s="295">
        <f>('[4]Прочая  субсидия_МР  и  ГО'!AK18)/1000</f>
        <v>0</v>
      </c>
      <c r="GW20" s="296">
        <f t="shared" si="54"/>
        <v>0</v>
      </c>
      <c r="GX20" s="296">
        <v>0</v>
      </c>
      <c r="GY20" s="295">
        <f>('[4]Прочая  субсидия_МР  и  ГО'!AP18+'[4]Прочая  субсидия_БП'!AL18)/1000</f>
        <v>0</v>
      </c>
      <c r="GZ20" s="295">
        <f>('[4]Прочая  субсидия_МР  и  ГО'!AQ18+'[4]Прочая  субсидия_БП'!AM18)/1000</f>
        <v>0</v>
      </c>
      <c r="HA20" s="296">
        <f t="shared" si="55"/>
        <v>0</v>
      </c>
      <c r="HB20" s="296">
        <v>0</v>
      </c>
      <c r="HC20" s="295">
        <f>('[4]Прочая  субсидия_МР  и  ГО'!AR18)/1000</f>
        <v>0</v>
      </c>
      <c r="HD20" s="295">
        <f>('[4]Прочая  субсидия_МР  и  ГО'!AS18)/1000</f>
        <v>0</v>
      </c>
      <c r="HE20" s="296">
        <f t="shared" si="56"/>
        <v>0</v>
      </c>
      <c r="HF20" s="296">
        <v>0</v>
      </c>
      <c r="HG20" s="295">
        <f>('[4]Прочая  субсидия_МР  и  ГО'!AT18+'[4]Прочая  субсидия_БП'!AR18)/1000</f>
        <v>0</v>
      </c>
      <c r="HH20" s="295">
        <f>('[4]Прочая  субсидия_МР  и  ГО'!AU18+'[4]Прочая  субсидия_БП'!AS18)/1000</f>
        <v>0</v>
      </c>
      <c r="HI20" s="296">
        <f t="shared" si="57"/>
        <v>0</v>
      </c>
      <c r="HJ20" s="296">
        <v>0</v>
      </c>
      <c r="HK20" s="295">
        <f>('[4]Прочая  субсидия_МР  и  ГО'!AV18+'[4]Прочая  субсидия_БП'!AX18)/1000</f>
        <v>894.28746000000001</v>
      </c>
      <c r="HL20" s="295">
        <f>('[4]Прочая  субсидия_МР  и  ГО'!AW18+'[4]Прочая  субсидия_БП'!AY18)/1000</f>
        <v>894.28746000000001</v>
      </c>
      <c r="HM20" s="296">
        <f t="shared" si="58"/>
        <v>100</v>
      </c>
      <c r="HN20" s="296">
        <v>3751</v>
      </c>
      <c r="HO20" s="295">
        <f>'[4]Прочая  субсидия_МР  и  ГО'!AX18/1000</f>
        <v>3751</v>
      </c>
      <c r="HP20" s="295">
        <f>'[4]Прочая  субсидия_МР  и  ГО'!AY18/1000</f>
        <v>3751</v>
      </c>
      <c r="HQ20" s="296">
        <f t="shared" si="59"/>
        <v>100</v>
      </c>
      <c r="HR20" s="296">
        <v>1464.59664</v>
      </c>
      <c r="HS20" s="295">
        <f>'[4]Прочая  субсидия_МР  и  ГО'!AZ18/1000</f>
        <v>1312.3727599999997</v>
      </c>
      <c r="HT20" s="295">
        <f>'[4]Прочая  субсидия_МР  и  ГО'!BA18/1000</f>
        <v>1312.37276</v>
      </c>
      <c r="HU20" s="296">
        <f t="shared" si="60"/>
        <v>100.00000000000003</v>
      </c>
      <c r="HV20" s="296"/>
      <c r="HW20" s="295">
        <f>('[4]Проверочная  таблица'!RU23+'[4]Проверочная  таблица'!RV23+'[4]Проверочная  таблица'!SE23+'[4]Проверочная  таблица'!SF23)/1000</f>
        <v>0</v>
      </c>
      <c r="HX20" s="295">
        <f>('[4]Проверочная  таблица'!RZ23+'[4]Проверочная  таблица'!SA23+'[4]Проверочная  таблица'!SJ23+'[4]Проверочная  таблица'!SK23)/1000</f>
        <v>0</v>
      </c>
      <c r="HY20" s="296">
        <f t="shared" si="61"/>
        <v>0</v>
      </c>
      <c r="HZ20" s="296"/>
      <c r="IA20" s="295">
        <f>'[1]Исполнение  по  субсидии'!FO20</f>
        <v>0</v>
      </c>
      <c r="IB20" s="295">
        <f>'[1]Исполнение  по  субсидии'!FP20</f>
        <v>0</v>
      </c>
      <c r="IC20" s="296">
        <f t="shared" si="62"/>
        <v>0</v>
      </c>
      <c r="ID20" s="296">
        <v>537.16594999999995</v>
      </c>
      <c r="IE20" s="295">
        <f>'[4]Прочая  субсидия_МР  и  ГО'!BB18/1000</f>
        <v>1153.9225100000001</v>
      </c>
      <c r="IF20" s="295">
        <f>'[4]Прочая  субсидия_МР  и  ГО'!BC18/1000</f>
        <v>1153.9225100000001</v>
      </c>
      <c r="IG20" s="296">
        <f t="shared" si="63"/>
        <v>100</v>
      </c>
      <c r="IH20" s="296">
        <v>407.30761999999999</v>
      </c>
      <c r="II20" s="295">
        <f>('[4]Прочая  субсидия_БП'!BD18+'[4]Прочая  субсидия_МР  и  ГО'!BD18)/1000</f>
        <v>407.30761999999999</v>
      </c>
      <c r="IJ20" s="295">
        <f>('[4]Прочая  субсидия_БП'!BE18+'[4]Прочая  субсидия_МР  и  ГО'!BE18)/1000</f>
        <v>344.22998999999999</v>
      </c>
      <c r="IK20" s="296">
        <f t="shared" si="64"/>
        <v>84.513515853202065</v>
      </c>
      <c r="IL20" s="296">
        <v>0</v>
      </c>
      <c r="IM20" s="295">
        <f>'[4]Прочая  субсидия_МР  и  ГО'!BF18/1000</f>
        <v>0</v>
      </c>
      <c r="IN20" s="295">
        <f>'[4]Прочая  субсидия_МР  и  ГО'!BG18/1000</f>
        <v>0</v>
      </c>
      <c r="IO20" s="296">
        <f t="shared" si="65"/>
        <v>0</v>
      </c>
      <c r="IP20" s="296"/>
      <c r="IQ20" s="295">
        <f>('[4]Прочая  субсидия_МР  и  ГО'!BH18+'[4]Прочая  субсидия_БП'!BK18)/1000</f>
        <v>0</v>
      </c>
      <c r="IR20" s="295">
        <f>('[4]Прочая  субсидия_МР  и  ГО'!BI18+'[4]Прочая  субсидия_БП'!BL18)/1000</f>
        <v>0</v>
      </c>
      <c r="IS20" s="296">
        <f>IF(ISERROR(#REF!/#REF!*100),,#REF!/#REF!*100)</f>
        <v>0</v>
      </c>
      <c r="IT20" s="296"/>
      <c r="IU20" s="295">
        <f>('[4]Прочая  субсидия_МР  и  ГО'!BJ18+'[4]Прочая  субсидия_БП'!BQ18)/1000</f>
        <v>0</v>
      </c>
      <c r="IV20" s="295">
        <f>('[4]Прочая  субсидия_МР  и  ГО'!BK18+'[4]Прочая  субсидия_БП'!BR18)/1000</f>
        <v>0</v>
      </c>
      <c r="IW20" s="296">
        <f>IF(ISERROR(#REF!/#REF!*100),,#REF!/#REF!*100)</f>
        <v>0</v>
      </c>
      <c r="IX20" s="296">
        <v>140.99318</v>
      </c>
      <c r="IY20" s="295">
        <f>('[4]Прочая  субсидия_МР  и  ГО'!BL18+'[4]Прочая  субсидия_БП'!BW18)/1000</f>
        <v>140.99318</v>
      </c>
      <c r="IZ20" s="295">
        <f>('[4]Прочая  субсидия_МР  и  ГО'!BM18+'[4]Прочая  субсидия_БП'!BX18)/1000</f>
        <v>140.99318</v>
      </c>
      <c r="JA20" s="296">
        <f t="shared" si="66"/>
        <v>100</v>
      </c>
      <c r="JC20" s="296"/>
      <c r="JD20" s="295">
        <f>'[4]Проверочная  таблица'!DL23/1000</f>
        <v>0</v>
      </c>
      <c r="JE20" s="295">
        <f>'[4]Проверочная  таблица'!DO23/1000</f>
        <v>0</v>
      </c>
      <c r="JF20" s="296">
        <f t="shared" si="67"/>
        <v>0</v>
      </c>
      <c r="JG20" s="296"/>
      <c r="JH20" s="295">
        <f>'[4]Проверочная  таблица'!BW23/1000</f>
        <v>0</v>
      </c>
      <c r="JI20" s="295">
        <f>'[4]Проверочная  таблица'!BZ23/1000</f>
        <v>0</v>
      </c>
      <c r="JJ20" s="296">
        <f t="shared" si="68"/>
        <v>0</v>
      </c>
      <c r="JK20" s="296"/>
      <c r="JL20" s="295">
        <f>'[4]Проверочная  таблица'!BX23/1000</f>
        <v>0</v>
      </c>
      <c r="JM20" s="295">
        <f>'[4]Проверочная  таблица'!CA23/1000</f>
        <v>0</v>
      </c>
      <c r="JN20" s="296">
        <f t="shared" si="69"/>
        <v>0</v>
      </c>
      <c r="JO20" s="296"/>
      <c r="JP20" s="295">
        <f>'[4]Проверочная  таблица'!CC23/1000</f>
        <v>0</v>
      </c>
      <c r="JQ20" s="295">
        <f>'[4]Проверочная  таблица'!CF23/1000</f>
        <v>0</v>
      </c>
      <c r="JR20" s="296">
        <f t="shared" si="70"/>
        <v>0</v>
      </c>
      <c r="JS20" s="296"/>
      <c r="JT20" s="295">
        <f>'[4]Проверочная  таблица'!CD23/1000</f>
        <v>0</v>
      </c>
      <c r="JU20" s="295">
        <f>'[4]Проверочная  таблица'!CG23/1000</f>
        <v>0</v>
      </c>
      <c r="JV20" s="296">
        <f t="shared" si="71"/>
        <v>0</v>
      </c>
      <c r="JW20" s="296"/>
      <c r="JX20" s="295">
        <f>'[4]Прочая  субсидия_МР  и  ГО'!X18/1000</f>
        <v>0</v>
      </c>
      <c r="JY20" s="295">
        <f>'[4]Прочая  субсидия_МР  и  ГО'!Y18/1000</f>
        <v>0</v>
      </c>
      <c r="JZ20" s="296">
        <f t="shared" si="72"/>
        <v>0</v>
      </c>
      <c r="KA20" s="296"/>
      <c r="KB20" s="295">
        <f>('[4]Проверочная  таблица'!TY23+'[4]Проверочная  таблица'!TZ23+'[4]Проверочная  таблица'!TK23+'[4]Проверочная  таблица'!TL23)/1000</f>
        <v>0</v>
      </c>
      <c r="KC20" s="295">
        <f>('[4]Проверочная  таблица'!UF23+'[4]Проверочная  таблица'!UG23+'[4]Проверочная  таблица'!TR23+'[4]Проверочная  таблица'!TS23)/1000</f>
        <v>0</v>
      </c>
      <c r="KD20" s="296">
        <f t="shared" si="73"/>
        <v>0</v>
      </c>
      <c r="KE20" s="296"/>
      <c r="KF20" s="295">
        <f>('[4]Проверочная  таблица'!CI23+'[4]Проверочная  таблица'!CJ23)/1000</f>
        <v>0</v>
      </c>
      <c r="KG20" s="295">
        <f>('[4]Проверочная  таблица'!CP23+'[4]Проверочная  таблица'!CQ23)/1000</f>
        <v>0</v>
      </c>
      <c r="KH20" s="296">
        <f t="shared" si="74"/>
        <v>0</v>
      </c>
      <c r="KI20" s="296"/>
      <c r="KJ20" s="295">
        <f>('[4]Проверочная  таблица'!CK23+'[4]Проверочная  таблица'!CL23+'[4]Проверочная  таблица'!CW23+'[4]Проверочная  таблица'!CX23)/1000</f>
        <v>0</v>
      </c>
      <c r="KK20" s="295">
        <f>('[4]Проверочная  таблица'!CR23+'[4]Проверочная  таблица'!CS23+'[4]Проверочная  таблица'!CZ23+'[4]Проверочная  таблица'!DA23)/1000</f>
        <v>0</v>
      </c>
      <c r="KL20" s="296">
        <f t="shared" si="75"/>
        <v>0</v>
      </c>
      <c r="KM20" s="296"/>
      <c r="KN20" s="295">
        <f>('[4]Проверочная  таблица'!CM23+'[4]Проверочная  таблица'!CN23)/1000</f>
        <v>0</v>
      </c>
      <c r="KO20" s="295">
        <f>('[4]Проверочная  таблица'!CT23+'[4]Проверочная  таблица'!CU23)/1000</f>
        <v>0</v>
      </c>
      <c r="KP20" s="296">
        <f t="shared" si="20"/>
        <v>0</v>
      </c>
      <c r="KQ20" s="296"/>
      <c r="KR20" s="295">
        <f>('[4]Проверочная  таблица'!BE23+'[4]Проверочная  таблица'!BK23+'[4]Прочая  субсидия_МР  и  ГО'!AN18+'[4]Прочая  субсидия_БП'!AF18)/1000</f>
        <v>0</v>
      </c>
      <c r="KS20" s="295">
        <f>('[4]Проверочная  таблица'!BI23+'[4]Проверочная  таблица'!BM23+'[4]Прочая  субсидия_МР  и  ГО'!AO18+'[4]Прочая  субсидия_БП'!AG18)/1000</f>
        <v>0</v>
      </c>
      <c r="KT20" s="296">
        <f t="shared" si="76"/>
        <v>0</v>
      </c>
      <c r="KU20" s="296"/>
      <c r="KV20" s="295">
        <f>('[4]Проверочная  таблица'!LA23+'[4]Проверочная  таблица'!LB23)/1000</f>
        <v>0</v>
      </c>
      <c r="KW20" s="295">
        <f>('[4]Проверочная  таблица'!LD23+'[4]Проверочная  таблица'!LE23)/1000</f>
        <v>0</v>
      </c>
      <c r="KX20" s="296">
        <f t="shared" si="77"/>
        <v>0</v>
      </c>
      <c r="KY20" s="296"/>
      <c r="KZ20" s="295">
        <f>('[4]Проверочная  таблица'!EQ23+'[4]Проверочная  таблица'!ER23+'[4]Проверочная  таблица'!EW23+'[4]Проверочная  таблица'!EX23)/1000</f>
        <v>0</v>
      </c>
      <c r="LA20" s="295">
        <f>('[4]Проверочная  таблица'!ET23+'[4]Проверочная  таблица'!EU23+'[4]Проверочная  таблица'!EZ23+'[4]Проверочная  таблица'!FA23)/1000</f>
        <v>0</v>
      </c>
      <c r="LB20" s="296">
        <f t="shared" si="78"/>
        <v>0</v>
      </c>
    </row>
    <row r="21" spans="1:314" ht="21.75" customHeight="1" x14ac:dyDescent="0.25">
      <c r="A21" s="298" t="s">
        <v>20</v>
      </c>
      <c r="B21" s="299">
        <f t="shared" si="0"/>
        <v>211204.75367000001</v>
      </c>
      <c r="C21" s="300">
        <f t="shared" si="1"/>
        <v>217605.92697000003</v>
      </c>
      <c r="D21" s="301">
        <f t="shared" si="1"/>
        <v>217295.31362000003</v>
      </c>
      <c r="E21" s="302">
        <f>'[2]Для администрации КБ_точно'!T22</f>
        <v>217605.92697</v>
      </c>
      <c r="F21" s="300">
        <f t="shared" si="21"/>
        <v>0</v>
      </c>
      <c r="G21" s="302">
        <f>'[2]Для администрации КБ_точно'!U22</f>
        <v>217295.31362</v>
      </c>
      <c r="H21" s="300">
        <f t="shared" si="22"/>
        <v>0</v>
      </c>
      <c r="I21" s="294">
        <f t="shared" si="2"/>
        <v>99.857258782274428</v>
      </c>
      <c r="J21" s="296">
        <v>0</v>
      </c>
      <c r="K21" s="295">
        <f>('[4]Проверочная  таблица'!FP15+'[4]Проверочная  таблица'!FQ15)/1000</f>
        <v>0</v>
      </c>
      <c r="L21" s="295">
        <f>('[4]Проверочная  таблица'!FT15+'[4]Проверочная  таблица'!FU15)/1000</f>
        <v>0</v>
      </c>
      <c r="M21" s="296">
        <f t="shared" si="3"/>
        <v>0</v>
      </c>
      <c r="N21" s="296">
        <v>0</v>
      </c>
      <c r="O21" s="295">
        <f>'[4]Проверочная  таблица'!FO15/1000</f>
        <v>0</v>
      </c>
      <c r="P21" s="295">
        <f>'[4]Проверочная  таблица'!FS15/1000</f>
        <v>0</v>
      </c>
      <c r="Q21" s="296">
        <f t="shared" si="4"/>
        <v>0</v>
      </c>
      <c r="R21" s="296">
        <v>0</v>
      </c>
      <c r="S21" s="295">
        <f>'[4]Проверочная  таблица'!DG15/1000</f>
        <v>0</v>
      </c>
      <c r="T21" s="295">
        <f>'[4]Проверочная  таблица'!DJ15/1000</f>
        <v>0</v>
      </c>
      <c r="U21" s="296">
        <f t="shared" si="23"/>
        <v>0</v>
      </c>
      <c r="V21" s="296">
        <v>0</v>
      </c>
      <c r="W21" s="297">
        <f>'[4]Проверочная  таблица'!DH15/1000</f>
        <v>0</v>
      </c>
      <c r="X21" s="295">
        <f>'[4]Проверочная  таблица'!DK15/1000</f>
        <v>0</v>
      </c>
      <c r="Y21" s="296">
        <f t="shared" si="24"/>
        <v>0</v>
      </c>
      <c r="Z21" s="296"/>
      <c r="AA21" s="297">
        <f>'[4]Проверочная  таблица'!DR15/1000</f>
        <v>0</v>
      </c>
      <c r="AB21" s="295">
        <f>'[4]Проверочная  таблица'!DU15/1000</f>
        <v>0</v>
      </c>
      <c r="AC21" s="296">
        <f t="shared" si="5"/>
        <v>0</v>
      </c>
      <c r="AD21" s="296"/>
      <c r="AE21" s="297">
        <f>'[4]Проверочная  таблица'!ED15/1000</f>
        <v>0</v>
      </c>
      <c r="AF21" s="295">
        <f>'[4]Проверочная  таблица'!EG15/1000</f>
        <v>0</v>
      </c>
      <c r="AG21" s="296">
        <f t="shared" si="6"/>
        <v>0</v>
      </c>
      <c r="AH21" s="296">
        <v>11160</v>
      </c>
      <c r="AI21" s="295">
        <f>'[4]Проверочная  таблица'!TD15/1000</f>
        <v>8537.4</v>
      </c>
      <c r="AJ21" s="295">
        <f>'[4]Проверочная  таблица'!TG15/1000</f>
        <v>8537.4</v>
      </c>
      <c r="AK21" s="296">
        <f t="shared" si="7"/>
        <v>100</v>
      </c>
      <c r="AL21" s="296">
        <v>237.5</v>
      </c>
      <c r="AM21" s="295">
        <f>('[4]Прочая  субсидия_МР  и  ГО'!D10)/1000</f>
        <v>237.5</v>
      </c>
      <c r="AN21" s="295">
        <f>('[4]Прочая  субсидия_МР  и  ГО'!E10)/1000</f>
        <v>237.5</v>
      </c>
      <c r="AO21" s="296">
        <f t="shared" si="25"/>
        <v>100</v>
      </c>
      <c r="AP21" s="296">
        <v>0</v>
      </c>
      <c r="AQ21" s="295">
        <f>'[4]Прочая  субсидия_МР  и  ГО'!F10/1000</f>
        <v>0</v>
      </c>
      <c r="AR21" s="295">
        <f>'[4]Прочая  субсидия_МР  и  ГО'!G10/1000</f>
        <v>0</v>
      </c>
      <c r="AS21" s="296">
        <f t="shared" si="26"/>
        <v>0</v>
      </c>
      <c r="AT21" s="296">
        <v>0</v>
      </c>
      <c r="AU21" s="295">
        <f>SUM('[4]Проверочная  таблица'!ST15:SW15)/1000</f>
        <v>0</v>
      </c>
      <c r="AV21" s="295">
        <f>SUM('[4]Проверочная  таблица'!SZ15:TC15)/1000</f>
        <v>0</v>
      </c>
      <c r="AW21" s="296">
        <f t="shared" si="8"/>
        <v>0</v>
      </c>
      <c r="AX21" s="296">
        <v>0</v>
      </c>
      <c r="AY21" s="295">
        <f>'[4]Проверочная  таблица'!SS15/1000</f>
        <v>0</v>
      </c>
      <c r="AZ21" s="295">
        <f>'[4]Проверочная  таблица'!SY15/1000</f>
        <v>0</v>
      </c>
      <c r="BA21" s="296">
        <f t="shared" si="9"/>
        <v>0</v>
      </c>
      <c r="BB21" s="296">
        <v>11992.8</v>
      </c>
      <c r="BC21" s="295">
        <f>'[4]Прочая  субсидия_МР  и  ГО'!H10/1000</f>
        <v>11992.8</v>
      </c>
      <c r="BD21" s="295">
        <f>'[4]Прочая  субсидия_МР  и  ГО'!I10/1000</f>
        <v>11992.8</v>
      </c>
      <c r="BE21" s="296">
        <f t="shared" si="10"/>
        <v>100</v>
      </c>
      <c r="BF21" s="296">
        <v>0</v>
      </c>
      <c r="BG21" s="295">
        <f>'[4]Прочая  субсидия_МР  и  ГО'!J10/1000</f>
        <v>0</v>
      </c>
      <c r="BH21" s="295">
        <f>'[4]Прочая  субсидия_МР  и  ГО'!K10/1000</f>
        <v>0</v>
      </c>
      <c r="BI21" s="296">
        <f t="shared" si="11"/>
        <v>0</v>
      </c>
      <c r="BJ21" s="296"/>
      <c r="BK21" s="295">
        <f>('[4]Проверочная  таблица'!EK15+'[4]Проверочная  таблица'!EL15)/1000</f>
        <v>0</v>
      </c>
      <c r="BL21" s="295">
        <f>('[4]Проверочная  таблица'!EN15+'[4]Проверочная  таблица'!EO15)/1000</f>
        <v>0</v>
      </c>
      <c r="BM21" s="296">
        <f t="shared" si="12"/>
        <v>0</v>
      </c>
      <c r="BN21" s="296"/>
      <c r="BO21" s="295">
        <f>('[4]Проверочная  таблица'!KS15+'[4]Проверочная  таблица'!KT15)/1000</f>
        <v>0</v>
      </c>
      <c r="BP21" s="295">
        <f>('[4]Проверочная  таблица'!KW15+'[4]Проверочная  таблица'!KX15)/1000</f>
        <v>0</v>
      </c>
      <c r="BQ21" s="296">
        <f t="shared" si="13"/>
        <v>0</v>
      </c>
      <c r="BR21" s="296"/>
      <c r="BS21" s="295">
        <f>'[4]Проверочная  таблица'!KU15/1000</f>
        <v>0</v>
      </c>
      <c r="BT21" s="295">
        <f>'[4]Проверочная  таблица'!KY15/1000</f>
        <v>0</v>
      </c>
      <c r="BU21" s="296">
        <f t="shared" si="14"/>
        <v>0</v>
      </c>
      <c r="BV21" s="296">
        <v>4750</v>
      </c>
      <c r="BW21" s="295">
        <f>'[4]Прочая  субсидия_МР  и  ГО'!L10/1000</f>
        <v>4750</v>
      </c>
      <c r="BX21" s="295">
        <f>'[4]Прочая  субсидия_МР  и  ГО'!M10/1000</f>
        <v>4750</v>
      </c>
      <c r="BY21" s="296">
        <f t="shared" si="27"/>
        <v>100</v>
      </c>
      <c r="BZ21" s="296">
        <v>0</v>
      </c>
      <c r="CA21" s="295">
        <f>'[4]Прочая  субсидия_МР  и  ГО'!N10/1000</f>
        <v>0</v>
      </c>
      <c r="CB21" s="295">
        <f>'[4]Прочая  субсидия_МР  и  ГО'!O10/1000</f>
        <v>0</v>
      </c>
      <c r="CC21" s="296">
        <f t="shared" si="15"/>
        <v>0</v>
      </c>
      <c r="CD21" s="296">
        <v>202.85954999999998</v>
      </c>
      <c r="CE21" s="295">
        <f>'[4]Прочая  субсидия_МР  и  ГО'!P10/1000</f>
        <v>202.85954999999998</v>
      </c>
      <c r="CF21" s="295">
        <f>'[4]Прочая  субсидия_МР  и  ГО'!Q10/1000</f>
        <v>202.85954999999998</v>
      </c>
      <c r="CG21" s="296">
        <f t="shared" si="28"/>
        <v>100</v>
      </c>
      <c r="CH21" s="296">
        <v>0</v>
      </c>
      <c r="CI21" s="295">
        <f>'[4]Проверочная  таблица'!FV15/1000</f>
        <v>0</v>
      </c>
      <c r="CJ21" s="295">
        <f>'[4]Проверочная  таблица'!FY15/1000</f>
        <v>0</v>
      </c>
      <c r="CK21" s="296">
        <f t="shared" si="16"/>
        <v>0</v>
      </c>
      <c r="CL21" s="296">
        <v>0</v>
      </c>
      <c r="CM21" s="295">
        <f>'[4]Проверочная  таблица'!JH15/1000</f>
        <v>0</v>
      </c>
      <c r="CN21" s="295">
        <f>'[4]Проверочная  таблица'!JK15/1000</f>
        <v>0</v>
      </c>
      <c r="CO21" s="296">
        <f t="shared" si="17"/>
        <v>0</v>
      </c>
      <c r="CP21" s="296">
        <v>0</v>
      </c>
      <c r="CQ21" s="295">
        <f>('[4]Проверочная  таблица'!LW15+'[4]Проверочная  таблица'!LX15+'[4]Проверочная  таблица'!LQ15+'[4]Проверочная  таблица'!LR15)/1000</f>
        <v>0</v>
      </c>
      <c r="CR21" s="295">
        <f>('[4]Проверочная  таблица'!LT15+'[4]Проверочная  таблица'!LU15+'[4]Проверочная  таблица'!LZ15+'[4]Проверочная  таблица'!MA15)/1000</f>
        <v>0</v>
      </c>
      <c r="CS21" s="296">
        <f t="shared" si="18"/>
        <v>0</v>
      </c>
      <c r="CT21" s="296">
        <v>0</v>
      </c>
      <c r="CU21" s="295">
        <f>('[4]Проверочная  таблица'!MO15+'[4]Проверочная  таблица'!MP15)/1000</f>
        <v>0</v>
      </c>
      <c r="CV21" s="295">
        <f>('[4]Проверочная  таблица'!MW15+'[4]Проверочная  таблица'!MX15)/1000</f>
        <v>0</v>
      </c>
      <c r="CW21" s="296">
        <f t="shared" si="29"/>
        <v>0</v>
      </c>
      <c r="CX21" s="296">
        <v>0</v>
      </c>
      <c r="CY21" s="295">
        <f>'[4]Проверочная  таблица'!QP15/1000</f>
        <v>0</v>
      </c>
      <c r="CZ21" s="295">
        <f>'[4]Проверочная  таблица'!QS15/1000</f>
        <v>0</v>
      </c>
      <c r="DA21" s="296">
        <f t="shared" si="30"/>
        <v>0</v>
      </c>
      <c r="DB21" s="296">
        <v>55.401660000000007</v>
      </c>
      <c r="DC21" s="295">
        <f>('[4]Прочая  субсидия_МР  и  ГО'!R10+'[4]Прочая  субсидия_БП'!H10)/1000</f>
        <v>55.401660000000007</v>
      </c>
      <c r="DD21" s="295">
        <f>('[4]Прочая  субсидия_МР  и  ГО'!S10+'[4]Прочая  субсидия_БП'!I10)/1000</f>
        <v>55.401660000000007</v>
      </c>
      <c r="DE21" s="296">
        <f t="shared" si="31"/>
        <v>100</v>
      </c>
      <c r="DF21" s="296">
        <v>0</v>
      </c>
      <c r="DG21" s="295">
        <f>'[4]Проверочная  таблица'!GB15/1000</f>
        <v>0</v>
      </c>
      <c r="DH21" s="295">
        <f>'[4]Проверочная  таблица'!GE15/1000</f>
        <v>0</v>
      </c>
      <c r="DI21" s="296">
        <f t="shared" si="32"/>
        <v>0</v>
      </c>
      <c r="DJ21" s="296">
        <v>0</v>
      </c>
      <c r="DK21" s="295">
        <f>('[4]Проверочная  таблица'!JN15)/1000</f>
        <v>0</v>
      </c>
      <c r="DL21" s="295">
        <f>('[4]Проверочная  таблица'!JQ15)/1000</f>
        <v>0</v>
      </c>
      <c r="DM21" s="296">
        <f t="shared" si="19"/>
        <v>0</v>
      </c>
      <c r="DN21" s="296">
        <v>135.88101</v>
      </c>
      <c r="DO21" s="295">
        <f>('[4]Проверочная  таблица'!MT15+'[4]Проверочная  таблица'!MU15+'[4]Проверочная  таблица'!NE15+'[4]Проверочная  таблица'!NF15)/1000</f>
        <v>135.88101</v>
      </c>
      <c r="DP21" s="295">
        <f>('[4]Проверочная  таблица'!NH15+'[4]Проверочная  таблица'!NI15+'[4]Проверочная  таблица'!NB15+'[4]Проверочная  таблица'!NC15)/1000</f>
        <v>135.88101</v>
      </c>
      <c r="DQ21" s="296">
        <f t="shared" si="33"/>
        <v>100</v>
      </c>
      <c r="DR21" s="296"/>
      <c r="DS21" s="295">
        <f>'[4]Проверочная  таблица'!DX15/1000</f>
        <v>0</v>
      </c>
      <c r="DT21" s="295">
        <f>'[4]Проверочная  таблица'!EA15/1000</f>
        <v>0</v>
      </c>
      <c r="DU21" s="296">
        <f t="shared" si="34"/>
        <v>0</v>
      </c>
      <c r="DV21" s="296">
        <v>0</v>
      </c>
      <c r="DW21" s="295">
        <f>('[4]Проверочная  таблица'!HD15+'[4]Проверочная  таблица'!HJ15)/1000</f>
        <v>0</v>
      </c>
      <c r="DX21" s="295">
        <f>('[4]Проверочная  таблица'!HG15+'[4]Проверочная  таблица'!HM15)/1000</f>
        <v>0</v>
      </c>
      <c r="DY21" s="296">
        <f t="shared" si="35"/>
        <v>0</v>
      </c>
      <c r="DZ21" s="296">
        <v>0</v>
      </c>
      <c r="EA21" s="295">
        <f>('[4]Проверочная  таблица'!NW15+'[4]Проверочная  таблица'!NX15+'[4]Проверочная  таблица'!OE15+'[4]Проверочная  таблица'!OF15)/1000</f>
        <v>0</v>
      </c>
      <c r="EB21" s="295">
        <f>('[4]Проверочная  таблица'!OA15+'[4]Проверочная  таблица'!OB15+'[4]Проверочная  таблица'!OI15+'[4]Проверочная  таблица'!OJ15)/1000</f>
        <v>0</v>
      </c>
      <c r="EC21" s="296">
        <f t="shared" si="36"/>
        <v>0</v>
      </c>
      <c r="ED21" s="296">
        <v>0</v>
      </c>
      <c r="EE21" s="295">
        <f>('[4]Проверочная  таблица'!NY15+'[4]Проверочная  таблица'!OG15)/1000</f>
        <v>0</v>
      </c>
      <c r="EF21" s="295">
        <f>('[4]Проверочная  таблица'!OC15+'[4]Проверочная  таблица'!OK15)/1000</f>
        <v>0</v>
      </c>
      <c r="EG21" s="296">
        <f t="shared" si="37"/>
        <v>0</v>
      </c>
      <c r="EH21" s="296">
        <v>0</v>
      </c>
      <c r="EI21" s="295">
        <f>'[4]Прочая  субсидия_МР  и  ГО'!T10/1000</f>
        <v>0</v>
      </c>
      <c r="EJ21" s="295">
        <f>'[4]Прочая  субсидия_МР  и  ГО'!U10/1000</f>
        <v>0</v>
      </c>
      <c r="EK21" s="296">
        <f t="shared" si="38"/>
        <v>0</v>
      </c>
      <c r="EL21" s="296">
        <v>12205.10917</v>
      </c>
      <c r="EM21" s="295">
        <f>'[4]Проверочная  таблица'!BC15/1000</f>
        <v>19328.88247</v>
      </c>
      <c r="EN21" s="295">
        <f>'[4]Проверочная  таблица'!BG15/1000</f>
        <v>19027.769120000001</v>
      </c>
      <c r="EO21" s="296">
        <f t="shared" si="39"/>
        <v>98.442158513471483</v>
      </c>
      <c r="EP21" s="296"/>
      <c r="EQ21" s="295">
        <f>'[1]Исполнение  по  субсидии'!DG21</f>
        <v>0</v>
      </c>
      <c r="ER21" s="295">
        <f>'[1]Исполнение  по  субсидии'!DH21</f>
        <v>0</v>
      </c>
      <c r="ES21" s="296">
        <f t="shared" si="40"/>
        <v>0</v>
      </c>
      <c r="ET21" s="296"/>
      <c r="EU21" s="295">
        <f>'[1]Исполнение  по  субсидии'!DJ21</f>
        <v>0</v>
      </c>
      <c r="EV21" s="295">
        <f>'[1]Исполнение  по  субсидии'!DK21</f>
        <v>0</v>
      </c>
      <c r="EW21" s="296">
        <f t="shared" si="41"/>
        <v>0</v>
      </c>
      <c r="EX21" s="296"/>
      <c r="EY21" s="295">
        <f>'[4]Прочая  субсидия_МР  и  ГО'!Z10/1000</f>
        <v>0</v>
      </c>
      <c r="EZ21" s="295">
        <f>'[4]Прочая  субсидия_МР  и  ГО'!AA10/1000</f>
        <v>0</v>
      </c>
      <c r="FA21" s="296">
        <f t="shared" si="42"/>
        <v>0</v>
      </c>
      <c r="FB21" s="296"/>
      <c r="FC21" s="295">
        <f>'[4]Прочая  субсидия_МР  и  ГО'!AB10/1000</f>
        <v>0</v>
      </c>
      <c r="FD21" s="295">
        <f>'[4]Прочая  субсидия_МР  и  ГО'!AC10/1000</f>
        <v>0</v>
      </c>
      <c r="FE21" s="296">
        <f t="shared" si="43"/>
        <v>0</v>
      </c>
      <c r="FF21" s="296">
        <v>37859.128799999999</v>
      </c>
      <c r="FG21" s="295">
        <f>'[4]Прочая  субсидия_МР  и  ГО'!AD10/1000</f>
        <v>37859.128799999999</v>
      </c>
      <c r="FH21" s="295">
        <f>'[4]Прочая  субсидия_МР  и  ГО'!AE10/1000</f>
        <v>37859.128799999999</v>
      </c>
      <c r="FI21" s="296">
        <f t="shared" si="44"/>
        <v>100</v>
      </c>
      <c r="FJ21" s="296">
        <v>0</v>
      </c>
      <c r="FK21" s="295">
        <f>('[4]Проверочная  таблица'!UA15+'[4]Проверочная  таблица'!UB15+'[4]Проверочная  таблица'!TM15+'[4]Проверочная  таблица'!TN15)/1000</f>
        <v>0</v>
      </c>
      <c r="FL21" s="295">
        <f>('[4]Проверочная  таблица'!TT15+'[4]Проверочная  таблица'!TU15+'[4]Проверочная  таблица'!UH15+'[4]Проверочная  таблица'!UI15)/1000</f>
        <v>0</v>
      </c>
      <c r="FM21" s="296">
        <f t="shared" si="45"/>
        <v>0</v>
      </c>
      <c r="FN21" s="296">
        <v>0</v>
      </c>
      <c r="FO21" s="295">
        <f>('[4]Проверочная  таблица'!PM15+'[4]Проверочная  таблица'!PN15+'[4]Проверочная  таблица'!PC15+'[4]Проверочная  таблица'!PD15)/1000</f>
        <v>0</v>
      </c>
      <c r="FP21" s="295">
        <f>('[4]Проверочная  таблица'!PR15+'[4]Проверочная  таблица'!PS15+'[4]Проверочная  таблица'!PH15+'[4]Проверочная  таблица'!PI15)/1000</f>
        <v>0</v>
      </c>
      <c r="FQ21" s="296">
        <f t="shared" si="46"/>
        <v>0</v>
      </c>
      <c r="FR21" s="296">
        <v>0</v>
      </c>
      <c r="FS21" s="295">
        <f>('[4]Проверочная  таблица'!GH15+'[4]Проверочная  таблица'!GN15)/1000</f>
        <v>0</v>
      </c>
      <c r="FT21" s="295">
        <f>('[4]Проверочная  таблица'!GK15+'[4]Проверочная  таблица'!GQ15)/1000</f>
        <v>0</v>
      </c>
      <c r="FU21" s="296">
        <f t="shared" si="47"/>
        <v>0</v>
      </c>
      <c r="FV21" s="296">
        <v>109843.93617</v>
      </c>
      <c r="FW21" s="295">
        <f>'[1]Исполнение  по  субсидии'!EE21</f>
        <v>109843.93617</v>
      </c>
      <c r="FX21" s="295">
        <f>('[4]Проверочная  таблица'!UJ15+'[4]Проверочная  таблица'!UK15+'[4]Проверочная  таблица'!TV15+'[4]Проверочная  таблица'!TW15)/1000</f>
        <v>109843.93617</v>
      </c>
      <c r="FY21" s="296">
        <f t="shared" si="48"/>
        <v>100</v>
      </c>
      <c r="FZ21" s="296"/>
      <c r="GA21" s="295">
        <f>'[4]Проверочная  таблица'!GX15/1000</f>
        <v>0</v>
      </c>
      <c r="GB21" s="295">
        <f>'[4]Проверочная  таблица'!HA15/1000</f>
        <v>0</v>
      </c>
      <c r="GC21" s="296">
        <f t="shared" si="49"/>
        <v>0</v>
      </c>
      <c r="GD21" s="296"/>
      <c r="GE21" s="295">
        <f>('[4]Проверочная  таблица'!IC15+'[4]Проверочная  таблица'!ID15)/1000</f>
        <v>0</v>
      </c>
      <c r="GF21" s="295">
        <f>('[4]Проверочная  таблица'!IG15+'[4]Проверочная  таблица'!IH15)/1000</f>
        <v>0</v>
      </c>
      <c r="GG21" s="296">
        <f t="shared" si="50"/>
        <v>0</v>
      </c>
      <c r="GH21" s="296">
        <v>0</v>
      </c>
      <c r="GI21" s="295">
        <f>('[4]Проверочная  таблица'!IE15+'[4]Проверочная  таблица'!IK15)/1000</f>
        <v>0</v>
      </c>
      <c r="GJ21" s="295">
        <f>('[4]Проверочная  таблица'!II15+'[4]Проверочная  таблица'!IM15)/1000</f>
        <v>0</v>
      </c>
      <c r="GK21" s="296">
        <f t="shared" si="51"/>
        <v>0</v>
      </c>
      <c r="GL21" s="296">
        <v>0</v>
      </c>
      <c r="GM21" s="295">
        <f>('[4]Прочая  субсидия_МР  и  ГО'!AF10+'[4]Прочая  субсидия_БП'!N10)/1000</f>
        <v>0</v>
      </c>
      <c r="GN21" s="295">
        <f>('[4]Прочая  субсидия_МР  и  ГО'!AG10+'[4]Прочая  субсидия_БП'!O10)/1000</f>
        <v>0</v>
      </c>
      <c r="GO21" s="296">
        <f t="shared" si="52"/>
        <v>0</v>
      </c>
      <c r="GP21" s="296">
        <v>20174.092140000001</v>
      </c>
      <c r="GQ21" s="295">
        <f>('[4]Прочая  субсидия_МР  и  ГО'!AH10+'[4]Прочая  субсидия_БП'!T10)/1000</f>
        <v>20174.092140000001</v>
      </c>
      <c r="GR21" s="295">
        <f>('[4]Прочая  субсидия_МР  и  ГО'!AI10+'[4]Прочая  субсидия_БП'!U10)/1000</f>
        <v>20174.092140000001</v>
      </c>
      <c r="GS21" s="296">
        <f t="shared" si="53"/>
        <v>100</v>
      </c>
      <c r="GT21" s="296"/>
      <c r="GU21" s="295">
        <f>('[4]Прочая  субсидия_МР  и  ГО'!AJ10)/1000</f>
        <v>0</v>
      </c>
      <c r="GV21" s="295">
        <f>('[4]Прочая  субсидия_МР  и  ГО'!AK10)/1000</f>
        <v>0</v>
      </c>
      <c r="GW21" s="296">
        <f t="shared" si="54"/>
        <v>0</v>
      </c>
      <c r="GX21" s="296">
        <v>0</v>
      </c>
      <c r="GY21" s="295">
        <f>('[4]Прочая  субсидия_МР  и  ГО'!AP10+'[4]Прочая  субсидия_БП'!AL10)/1000</f>
        <v>0</v>
      </c>
      <c r="GZ21" s="295">
        <f>('[4]Прочая  субсидия_МР  и  ГО'!AQ10+'[4]Прочая  субсидия_БП'!AM10)/1000</f>
        <v>0</v>
      </c>
      <c r="HA21" s="296">
        <f t="shared" si="55"/>
        <v>0</v>
      </c>
      <c r="HB21" s="296">
        <v>0</v>
      </c>
      <c r="HC21" s="295">
        <f>('[4]Прочая  субсидия_МР  и  ГО'!AR10)/1000</f>
        <v>0</v>
      </c>
      <c r="HD21" s="295">
        <f>('[4]Прочая  субсидия_МР  и  ГО'!AS10)/1000</f>
        <v>0</v>
      </c>
      <c r="HE21" s="296">
        <f t="shared" si="56"/>
        <v>0</v>
      </c>
      <c r="HF21" s="296">
        <v>0</v>
      </c>
      <c r="HG21" s="295">
        <f>('[4]Прочая  субсидия_МР  и  ГО'!AT10+'[4]Прочая  субсидия_БП'!AR10)/1000</f>
        <v>0</v>
      </c>
      <c r="HH21" s="295">
        <f>('[4]Прочая  субсидия_МР  и  ГО'!AU10+'[4]Прочая  субсидия_БП'!AS10)/1000</f>
        <v>0</v>
      </c>
      <c r="HI21" s="296">
        <f t="shared" si="57"/>
        <v>0</v>
      </c>
      <c r="HJ21" s="296">
        <v>1538.4614999999999</v>
      </c>
      <c r="HK21" s="295">
        <f>('[4]Прочая  субсидия_МР  и  ГО'!AV10+'[4]Прочая  субсидия_БП'!AX10)/1000</f>
        <v>1538.4614999999999</v>
      </c>
      <c r="HL21" s="295">
        <f>('[4]Прочая  субсидия_МР  и  ГО'!AW10+'[4]Прочая  субсидия_БП'!AY10)/1000</f>
        <v>1538.4614999999999</v>
      </c>
      <c r="HM21" s="296">
        <f t="shared" si="58"/>
        <v>100</v>
      </c>
      <c r="HN21" s="296">
        <v>0</v>
      </c>
      <c r="HO21" s="295">
        <f>'[4]Прочая  субсидия_МР  и  ГО'!AX10/1000</f>
        <v>0</v>
      </c>
      <c r="HP21" s="295">
        <f>'[4]Прочая  субсидия_МР  и  ГО'!AY10/1000</f>
        <v>0</v>
      </c>
      <c r="HQ21" s="296">
        <f t="shared" si="59"/>
        <v>0</v>
      </c>
      <c r="HR21" s="296">
        <v>387.74723</v>
      </c>
      <c r="HS21" s="295">
        <f>'[4]Прочая  субсидия_МР  и  ГО'!AZ10/1000</f>
        <v>387.74723</v>
      </c>
      <c r="HT21" s="295">
        <f>'[4]Прочая  субсидия_МР  и  ГО'!BA10/1000</f>
        <v>387.74723</v>
      </c>
      <c r="HU21" s="296">
        <f t="shared" si="60"/>
        <v>100</v>
      </c>
      <c r="HV21" s="296"/>
      <c r="HW21" s="295">
        <f>('[4]Проверочная  таблица'!RU15+'[4]Проверочная  таблица'!RV15+'[4]Проверочная  таблица'!SE15+'[4]Проверочная  таблица'!SF15)/1000</f>
        <v>0</v>
      </c>
      <c r="HX21" s="295">
        <f>('[4]Проверочная  таблица'!RZ15+'[4]Проверочная  таблица'!SA15+'[4]Проверочная  таблица'!SJ15+'[4]Проверочная  таблица'!SK15)/1000</f>
        <v>0</v>
      </c>
      <c r="HY21" s="296">
        <f t="shared" si="61"/>
        <v>0</v>
      </c>
      <c r="HZ21" s="296"/>
      <c r="IA21" s="295">
        <f>'[1]Исполнение  по  субсидии'!FO21</f>
        <v>0</v>
      </c>
      <c r="IB21" s="295">
        <f>'[1]Исполнение  по  субсидии'!FP21</f>
        <v>0</v>
      </c>
      <c r="IC21" s="296">
        <f t="shared" si="62"/>
        <v>0</v>
      </c>
      <c r="ID21" s="296">
        <v>358.55935999999997</v>
      </c>
      <c r="IE21" s="295">
        <f>'[4]Прочая  субсидия_МР  и  ГО'!BB10/1000</f>
        <v>358.55935999999997</v>
      </c>
      <c r="IF21" s="295">
        <f>'[4]Прочая  субсидия_МР  и  ГО'!BC10/1000</f>
        <v>358.55935999999997</v>
      </c>
      <c r="IG21" s="296">
        <f t="shared" si="63"/>
        <v>100</v>
      </c>
      <c r="IH21" s="296">
        <v>303.27708000000001</v>
      </c>
      <c r="II21" s="295">
        <f>('[4]Прочая  субсидия_БП'!BD10+'[4]Прочая  субсидия_МР  и  ГО'!BD10)/1000</f>
        <v>303.27708000000001</v>
      </c>
      <c r="IJ21" s="295">
        <f>('[4]Прочая  субсидия_БП'!BE10+'[4]Прочая  субсидия_МР  и  ГО'!BE10)/1000</f>
        <v>303.27708000000001</v>
      </c>
      <c r="IK21" s="296">
        <f t="shared" si="64"/>
        <v>100</v>
      </c>
      <c r="IL21" s="296">
        <v>0</v>
      </c>
      <c r="IM21" s="295">
        <f>'[4]Прочая  субсидия_МР  и  ГО'!BF10/1000</f>
        <v>0</v>
      </c>
      <c r="IN21" s="295">
        <f>'[4]Прочая  субсидия_МР  и  ГО'!BG10/1000</f>
        <v>0</v>
      </c>
      <c r="IO21" s="296">
        <f t="shared" si="65"/>
        <v>0</v>
      </c>
      <c r="IP21" s="296"/>
      <c r="IQ21" s="295">
        <f>('[4]Прочая  субсидия_МР  и  ГО'!BH10+'[4]Прочая  субсидия_БП'!BK10)/1000</f>
        <v>1900</v>
      </c>
      <c r="IR21" s="295">
        <f>('[4]Прочая  субсидия_МР  и  ГО'!BI10+'[4]Прочая  субсидия_БП'!BL10)/1000</f>
        <v>1890.5</v>
      </c>
      <c r="IS21" s="296">
        <f>IF(ISERROR(#REF!/#REF!*100),,#REF!/#REF!*100)</f>
        <v>0</v>
      </c>
      <c r="IT21" s="296"/>
      <c r="IU21" s="295">
        <f>('[4]Прочая  субсидия_МР  и  ГО'!BJ10+'[4]Прочая  субсидия_БП'!BQ10)/1000</f>
        <v>0</v>
      </c>
      <c r="IV21" s="295">
        <f>('[4]Прочая  субсидия_МР  и  ГО'!BK10+'[4]Прочая  субсидия_БП'!BR10)/1000</f>
        <v>0</v>
      </c>
      <c r="IW21" s="296">
        <f>IF(ISERROR(#REF!/#REF!*100),,#REF!/#REF!*100)</f>
        <v>0</v>
      </c>
      <c r="IX21" s="296">
        <v>0</v>
      </c>
      <c r="IY21" s="295">
        <f>('[4]Прочая  субсидия_МР  и  ГО'!BL10+'[4]Прочая  субсидия_БП'!BW10)/1000</f>
        <v>0</v>
      </c>
      <c r="IZ21" s="295">
        <f>('[4]Прочая  субсидия_МР  и  ГО'!BM10+'[4]Прочая  субсидия_БП'!BX10)/1000</f>
        <v>0</v>
      </c>
      <c r="JA21" s="296">
        <f t="shared" si="66"/>
        <v>0</v>
      </c>
      <c r="JC21" s="296"/>
      <c r="JD21" s="295">
        <f>'[4]Проверочная  таблица'!DL15/1000</f>
        <v>0</v>
      </c>
      <c r="JE21" s="295">
        <f>'[4]Проверочная  таблица'!DO15/1000</f>
        <v>0</v>
      </c>
      <c r="JF21" s="296">
        <f t="shared" si="67"/>
        <v>0</v>
      </c>
      <c r="JG21" s="296"/>
      <c r="JH21" s="295">
        <f>'[4]Проверочная  таблица'!BW15/1000</f>
        <v>0</v>
      </c>
      <c r="JI21" s="295">
        <f>'[4]Проверочная  таблица'!BZ15/1000</f>
        <v>0</v>
      </c>
      <c r="JJ21" s="296">
        <f t="shared" si="68"/>
        <v>0</v>
      </c>
      <c r="JK21" s="296"/>
      <c r="JL21" s="295">
        <f>'[4]Проверочная  таблица'!BX15/1000</f>
        <v>0</v>
      </c>
      <c r="JM21" s="295">
        <f>'[4]Проверочная  таблица'!CA15/1000</f>
        <v>0</v>
      </c>
      <c r="JN21" s="296">
        <f t="shared" si="69"/>
        <v>0</v>
      </c>
      <c r="JO21" s="296"/>
      <c r="JP21" s="295">
        <f>'[4]Проверочная  таблица'!CC15/1000</f>
        <v>0</v>
      </c>
      <c r="JQ21" s="295">
        <f>'[4]Проверочная  таблица'!CF15/1000</f>
        <v>0</v>
      </c>
      <c r="JR21" s="296">
        <f t="shared" si="70"/>
        <v>0</v>
      </c>
      <c r="JS21" s="296"/>
      <c r="JT21" s="295">
        <f>'[4]Проверочная  таблица'!CD15/1000</f>
        <v>0</v>
      </c>
      <c r="JU21" s="295">
        <f>'[4]Проверочная  таблица'!CG15/1000</f>
        <v>0</v>
      </c>
      <c r="JV21" s="296">
        <f t="shared" si="71"/>
        <v>0</v>
      </c>
      <c r="JW21" s="296"/>
      <c r="JX21" s="295">
        <f>'[4]Прочая  субсидия_МР  и  ГО'!X10/1000</f>
        <v>0</v>
      </c>
      <c r="JY21" s="295">
        <f>'[4]Прочая  субсидия_МР  и  ГО'!Y10/1000</f>
        <v>0</v>
      </c>
      <c r="JZ21" s="296">
        <f t="shared" si="72"/>
        <v>0</v>
      </c>
      <c r="KA21" s="296"/>
      <c r="KB21" s="295">
        <f>('[4]Проверочная  таблица'!TY15+'[4]Проверочная  таблица'!TZ15+'[4]Проверочная  таблица'!TK15+'[4]Проверочная  таблица'!TL15)/1000</f>
        <v>0</v>
      </c>
      <c r="KC21" s="295">
        <f>('[4]Проверочная  таблица'!UF15+'[4]Проверочная  таблица'!UG15+'[4]Проверочная  таблица'!TR15+'[4]Проверочная  таблица'!TS15)/1000</f>
        <v>0</v>
      </c>
      <c r="KD21" s="296">
        <f t="shared" si="73"/>
        <v>0</v>
      </c>
      <c r="KE21" s="296"/>
      <c r="KF21" s="295">
        <f>('[4]Проверочная  таблица'!CI15+'[4]Проверочная  таблица'!CJ15)/1000</f>
        <v>0</v>
      </c>
      <c r="KG21" s="295">
        <f>('[4]Проверочная  таблица'!CP15+'[4]Проверочная  таблица'!CQ15)/1000</f>
        <v>0</v>
      </c>
      <c r="KH21" s="296">
        <f t="shared" si="74"/>
        <v>0</v>
      </c>
      <c r="KI21" s="296"/>
      <c r="KJ21" s="295">
        <f>('[4]Проверочная  таблица'!CK15+'[4]Проверочная  таблица'!CL15+'[4]Проверочная  таблица'!CW15+'[4]Проверочная  таблица'!CX15)/1000</f>
        <v>0</v>
      </c>
      <c r="KK21" s="295">
        <f>('[4]Проверочная  таблица'!CR15+'[4]Проверочная  таблица'!CS15+'[4]Проверочная  таблица'!CZ15+'[4]Проверочная  таблица'!DA15)/1000</f>
        <v>0</v>
      </c>
      <c r="KL21" s="296">
        <f t="shared" si="75"/>
        <v>0</v>
      </c>
      <c r="KM21" s="296"/>
      <c r="KN21" s="295">
        <f>('[4]Проверочная  таблица'!CM15+'[4]Проверочная  таблица'!CN15)/1000</f>
        <v>0</v>
      </c>
      <c r="KO21" s="295">
        <f>('[4]Проверочная  таблица'!CT15+'[4]Проверочная  таблица'!CU15)/1000</f>
        <v>0</v>
      </c>
      <c r="KP21" s="296">
        <f t="shared" si="20"/>
        <v>0</v>
      </c>
      <c r="KQ21" s="296"/>
      <c r="KR21" s="295">
        <f>('[4]Проверочная  таблица'!BE15+'[4]Проверочная  таблица'!BK15+'[4]Прочая  субсидия_МР  и  ГО'!AN10+'[4]Прочая  субсидия_БП'!AF10)/1000</f>
        <v>0</v>
      </c>
      <c r="KS21" s="295">
        <f>('[4]Проверочная  таблица'!BI15+'[4]Проверочная  таблица'!BM15+'[4]Прочая  субсидия_МР  и  ГО'!AO10+'[4]Прочая  субсидия_БП'!AG10)/1000</f>
        <v>0</v>
      </c>
      <c r="KT21" s="296">
        <f t="shared" si="76"/>
        <v>0</v>
      </c>
      <c r="KU21" s="296"/>
      <c r="KV21" s="295">
        <f>('[4]Проверочная  таблица'!LA15+'[4]Проверочная  таблица'!LB15)/1000</f>
        <v>0</v>
      </c>
      <c r="KW21" s="295">
        <f>('[4]Проверочная  таблица'!LD15+'[4]Проверочная  таблица'!LE15)/1000</f>
        <v>0</v>
      </c>
      <c r="KX21" s="296">
        <f t="shared" si="77"/>
        <v>0</v>
      </c>
      <c r="KY21" s="296"/>
      <c r="KZ21" s="295">
        <f>('[4]Проверочная  таблица'!EQ15+'[4]Проверочная  таблица'!ER15+'[4]Проверочная  таблица'!EW15+'[4]Проверочная  таблица'!EX15)/1000</f>
        <v>0</v>
      </c>
      <c r="LA21" s="295">
        <f>('[4]Проверочная  таблица'!ET15+'[4]Проверочная  таблица'!EU15+'[4]Проверочная  таблица'!EZ15+'[4]Проверочная  таблица'!FA15)/1000</f>
        <v>0</v>
      </c>
      <c r="LB21" s="296">
        <f t="shared" si="78"/>
        <v>0</v>
      </c>
    </row>
    <row r="22" spans="1:314" ht="21.75" customHeight="1" x14ac:dyDescent="0.25">
      <c r="A22" s="298" t="s">
        <v>21</v>
      </c>
      <c r="B22" s="299">
        <f t="shared" si="0"/>
        <v>101198.67112000001</v>
      </c>
      <c r="C22" s="300">
        <f t="shared" si="1"/>
        <v>100287.07895000002</v>
      </c>
      <c r="D22" s="301">
        <f t="shared" si="1"/>
        <v>97729.066349999994</v>
      </c>
      <c r="E22" s="302">
        <f>'[2]Для администрации КБ_точно'!T23</f>
        <v>100287.07895000001</v>
      </c>
      <c r="F22" s="300">
        <f t="shared" si="21"/>
        <v>0</v>
      </c>
      <c r="G22" s="302">
        <f>'[2]Для администрации КБ_точно'!U23</f>
        <v>97729.066349999994</v>
      </c>
      <c r="H22" s="300">
        <f t="shared" si="22"/>
        <v>0</v>
      </c>
      <c r="I22" s="294">
        <f t="shared" si="2"/>
        <v>97.449309894372959</v>
      </c>
      <c r="J22" s="296">
        <v>0</v>
      </c>
      <c r="K22" s="295">
        <f>('[4]Проверочная  таблица'!FP24+'[4]Проверочная  таблица'!FQ24)/1000</f>
        <v>0</v>
      </c>
      <c r="L22" s="295">
        <f>('[4]Проверочная  таблица'!FT24+'[4]Проверочная  таблица'!FU24)/1000</f>
        <v>0</v>
      </c>
      <c r="M22" s="296">
        <f t="shared" si="3"/>
        <v>0</v>
      </c>
      <c r="N22" s="296">
        <v>0</v>
      </c>
      <c r="O22" s="295">
        <f>'[4]Проверочная  таблица'!FO24/1000</f>
        <v>0</v>
      </c>
      <c r="P22" s="295">
        <f>'[4]Проверочная  таблица'!FS24/1000</f>
        <v>0</v>
      </c>
      <c r="Q22" s="296">
        <f t="shared" si="4"/>
        <v>0</v>
      </c>
      <c r="R22" s="296">
        <v>0</v>
      </c>
      <c r="S22" s="295">
        <f>'[4]Проверочная  таблица'!DG24/1000</f>
        <v>0</v>
      </c>
      <c r="T22" s="295">
        <f>'[4]Проверочная  таблица'!DJ24/1000</f>
        <v>0</v>
      </c>
      <c r="U22" s="296">
        <f t="shared" si="23"/>
        <v>0</v>
      </c>
      <c r="V22" s="296">
        <v>0</v>
      </c>
      <c r="W22" s="297">
        <f>'[4]Проверочная  таблица'!DH24/1000</f>
        <v>0</v>
      </c>
      <c r="X22" s="295">
        <f>'[4]Проверочная  таблица'!DK24/1000</f>
        <v>0</v>
      </c>
      <c r="Y22" s="296">
        <f t="shared" si="24"/>
        <v>0</v>
      </c>
      <c r="Z22" s="296"/>
      <c r="AA22" s="297">
        <f>'[4]Проверочная  таблица'!DR24/1000</f>
        <v>0</v>
      </c>
      <c r="AB22" s="295">
        <f>'[4]Проверочная  таблица'!DU24/1000</f>
        <v>0</v>
      </c>
      <c r="AC22" s="296">
        <f t="shared" si="5"/>
        <v>0</v>
      </c>
      <c r="AD22" s="296"/>
      <c r="AE22" s="297">
        <f>'[4]Проверочная  таблица'!ED24/1000</f>
        <v>0</v>
      </c>
      <c r="AF22" s="295">
        <f>'[4]Проверочная  таблица'!EG24/1000</f>
        <v>0</v>
      </c>
      <c r="AG22" s="296">
        <f t="shared" si="6"/>
        <v>0</v>
      </c>
      <c r="AH22" s="296">
        <v>0</v>
      </c>
      <c r="AI22" s="295">
        <f>'[4]Проверочная  таблица'!TD24/1000</f>
        <v>0</v>
      </c>
      <c r="AJ22" s="295">
        <f>'[4]Проверочная  таблица'!TG24/1000</f>
        <v>0</v>
      </c>
      <c r="AK22" s="296">
        <f t="shared" si="7"/>
        <v>0</v>
      </c>
      <c r="AL22" s="296">
        <v>207.5393</v>
      </c>
      <c r="AM22" s="295">
        <f>('[4]Прочая  субсидия_МР  и  ГО'!D19)/1000</f>
        <v>207.5393</v>
      </c>
      <c r="AN22" s="295">
        <f>('[4]Прочая  субсидия_МР  и  ГО'!E19)/1000</f>
        <v>207.5393</v>
      </c>
      <c r="AO22" s="296">
        <f t="shared" si="25"/>
        <v>100</v>
      </c>
      <c r="AP22" s="296">
        <v>0</v>
      </c>
      <c r="AQ22" s="295">
        <f>'[4]Прочая  субсидия_МР  и  ГО'!F19/1000</f>
        <v>0</v>
      </c>
      <c r="AR22" s="295">
        <f>'[4]Прочая  субсидия_МР  и  ГО'!G19/1000</f>
        <v>0</v>
      </c>
      <c r="AS22" s="296">
        <f t="shared" si="26"/>
        <v>0</v>
      </c>
      <c r="AT22" s="296">
        <v>0</v>
      </c>
      <c r="AU22" s="295">
        <f>SUM('[4]Проверочная  таблица'!ST24:SW24)/1000</f>
        <v>0</v>
      </c>
      <c r="AV22" s="295">
        <f>SUM('[4]Проверочная  таблица'!SZ24:TC24)/1000</f>
        <v>0</v>
      </c>
      <c r="AW22" s="296">
        <f t="shared" si="8"/>
        <v>0</v>
      </c>
      <c r="AX22" s="296">
        <v>0</v>
      </c>
      <c r="AY22" s="295">
        <f>'[4]Проверочная  таблица'!SS24/1000</f>
        <v>0</v>
      </c>
      <c r="AZ22" s="295">
        <f>'[4]Проверочная  таблица'!SY24/1000</f>
        <v>0</v>
      </c>
      <c r="BA22" s="296">
        <f t="shared" si="9"/>
        <v>0</v>
      </c>
      <c r="BB22" s="296">
        <v>0</v>
      </c>
      <c r="BC22" s="295">
        <f>'[4]Прочая  субсидия_МР  и  ГО'!H19/1000</f>
        <v>0</v>
      </c>
      <c r="BD22" s="295">
        <f>'[4]Прочая  субсидия_МР  и  ГО'!I19/1000</f>
        <v>0</v>
      </c>
      <c r="BE22" s="296">
        <f t="shared" si="10"/>
        <v>0</v>
      </c>
      <c r="BF22" s="296">
        <v>0</v>
      </c>
      <c r="BG22" s="295">
        <f>'[4]Прочая  субсидия_МР  и  ГО'!J19/1000</f>
        <v>0</v>
      </c>
      <c r="BH22" s="295">
        <f>'[4]Прочая  субсидия_МР  и  ГО'!K19/1000</f>
        <v>0</v>
      </c>
      <c r="BI22" s="296">
        <f t="shared" si="11"/>
        <v>0</v>
      </c>
      <c r="BJ22" s="296"/>
      <c r="BK22" s="295">
        <f>('[4]Проверочная  таблица'!EK24+'[4]Проверочная  таблица'!EL24)/1000</f>
        <v>0</v>
      </c>
      <c r="BL22" s="295">
        <f>('[4]Проверочная  таблица'!EN24+'[4]Проверочная  таблица'!EO24)/1000</f>
        <v>0</v>
      </c>
      <c r="BM22" s="296">
        <f t="shared" si="12"/>
        <v>0</v>
      </c>
      <c r="BN22" s="296"/>
      <c r="BO22" s="295">
        <f>('[4]Проверочная  таблица'!KS24+'[4]Проверочная  таблица'!KT24)/1000</f>
        <v>0</v>
      </c>
      <c r="BP22" s="295">
        <f>('[4]Проверочная  таблица'!KW24+'[4]Проверочная  таблица'!KX24)/1000</f>
        <v>0</v>
      </c>
      <c r="BQ22" s="296">
        <f t="shared" si="13"/>
        <v>0</v>
      </c>
      <c r="BR22" s="296"/>
      <c r="BS22" s="295">
        <f>'[4]Проверочная  таблица'!KU24/1000</f>
        <v>0</v>
      </c>
      <c r="BT22" s="295">
        <f>'[4]Проверочная  таблица'!KY24/1000</f>
        <v>0</v>
      </c>
      <c r="BU22" s="296">
        <f t="shared" si="14"/>
        <v>0</v>
      </c>
      <c r="BV22" s="296">
        <v>0</v>
      </c>
      <c r="BW22" s="295">
        <f>'[4]Прочая  субсидия_МР  и  ГО'!L19/1000</f>
        <v>0</v>
      </c>
      <c r="BX22" s="295">
        <f>'[4]Прочая  субсидия_МР  и  ГО'!M19/1000</f>
        <v>0</v>
      </c>
      <c r="BY22" s="296">
        <f t="shared" si="27"/>
        <v>0</v>
      </c>
      <c r="BZ22" s="296">
        <v>980</v>
      </c>
      <c r="CA22" s="295">
        <f>'[4]Прочая  субсидия_МР  и  ГО'!N19/1000</f>
        <v>1825.52</v>
      </c>
      <c r="CB22" s="295">
        <f>'[4]Прочая  субсидия_МР  и  ГО'!O19/1000</f>
        <v>1825.52</v>
      </c>
      <c r="CC22" s="296">
        <f t="shared" si="15"/>
        <v>100</v>
      </c>
      <c r="CD22" s="296">
        <v>44.716349999999998</v>
      </c>
      <c r="CE22" s="295">
        <f>'[4]Прочая  субсидия_МР  и  ГО'!P19/1000</f>
        <v>44.716349999999998</v>
      </c>
      <c r="CF22" s="295">
        <f>'[4]Прочая  субсидия_МР  и  ГО'!Q19/1000</f>
        <v>42.534959999999998</v>
      </c>
      <c r="CG22" s="296">
        <f t="shared" si="28"/>
        <v>95.121717224236761</v>
      </c>
      <c r="CH22" s="296">
        <v>0</v>
      </c>
      <c r="CI22" s="295">
        <f>'[4]Проверочная  таблица'!FV24/1000</f>
        <v>0</v>
      </c>
      <c r="CJ22" s="295">
        <f>'[4]Проверочная  таблица'!FY24/1000</f>
        <v>0</v>
      </c>
      <c r="CK22" s="296">
        <f t="shared" si="16"/>
        <v>0</v>
      </c>
      <c r="CL22" s="296">
        <v>0</v>
      </c>
      <c r="CM22" s="295">
        <f>'[4]Проверочная  таблица'!JH24/1000</f>
        <v>0</v>
      </c>
      <c r="CN22" s="295">
        <f>'[4]Проверочная  таблица'!JK24/1000</f>
        <v>0</v>
      </c>
      <c r="CO22" s="296">
        <f t="shared" si="17"/>
        <v>0</v>
      </c>
      <c r="CP22" s="296">
        <v>0</v>
      </c>
      <c r="CQ22" s="295">
        <f>('[4]Проверочная  таблица'!LW24+'[4]Проверочная  таблица'!LX24+'[4]Проверочная  таблица'!LQ24+'[4]Проверочная  таблица'!LR24)/1000</f>
        <v>0</v>
      </c>
      <c r="CR22" s="295">
        <f>('[4]Проверочная  таблица'!LT24+'[4]Проверочная  таблица'!LU24+'[4]Проверочная  таблица'!LZ24+'[4]Проверочная  таблица'!MA24)/1000</f>
        <v>0</v>
      </c>
      <c r="CS22" s="296">
        <f t="shared" si="18"/>
        <v>0</v>
      </c>
      <c r="CT22" s="296">
        <v>0</v>
      </c>
      <c r="CU22" s="295">
        <f>('[4]Проверочная  таблица'!MO24+'[4]Проверочная  таблица'!MP24)/1000</f>
        <v>0</v>
      </c>
      <c r="CV22" s="295">
        <f>('[4]Проверочная  таблица'!MW24+'[4]Проверочная  таблица'!MX24)/1000</f>
        <v>0</v>
      </c>
      <c r="CW22" s="296">
        <f t="shared" si="29"/>
        <v>0</v>
      </c>
      <c r="CX22" s="296">
        <v>0</v>
      </c>
      <c r="CY22" s="295">
        <f>'[4]Проверочная  таблица'!QP24/1000</f>
        <v>0</v>
      </c>
      <c r="CZ22" s="295">
        <f>'[4]Проверочная  таблица'!QS24/1000</f>
        <v>0</v>
      </c>
      <c r="DA22" s="296">
        <f t="shared" si="30"/>
        <v>0</v>
      </c>
      <c r="DB22" s="296">
        <v>13.85042</v>
      </c>
      <c r="DC22" s="295">
        <f>('[4]Прочая  субсидия_МР  и  ГО'!R19+'[4]Прочая  субсидия_БП'!H19)/1000</f>
        <v>13.85042</v>
      </c>
      <c r="DD22" s="295">
        <f>('[4]Прочая  субсидия_МР  и  ГО'!S19+'[4]Прочая  субсидия_БП'!I19)/1000</f>
        <v>13.85042</v>
      </c>
      <c r="DE22" s="296">
        <f t="shared" si="31"/>
        <v>100</v>
      </c>
      <c r="DF22" s="296">
        <v>0</v>
      </c>
      <c r="DG22" s="295">
        <f>'[4]Проверочная  таблица'!GB24/1000</f>
        <v>0</v>
      </c>
      <c r="DH22" s="295">
        <f>'[4]Проверочная  таблица'!GE24/1000</f>
        <v>0</v>
      </c>
      <c r="DI22" s="296">
        <f t="shared" si="32"/>
        <v>0</v>
      </c>
      <c r="DJ22" s="296">
        <v>0</v>
      </c>
      <c r="DK22" s="295">
        <f>('[4]Проверочная  таблица'!JN24)/1000</f>
        <v>0</v>
      </c>
      <c r="DL22" s="295">
        <f>('[4]Проверочная  таблица'!JQ24)/1000</f>
        <v>0</v>
      </c>
      <c r="DM22" s="296">
        <f t="shared" si="19"/>
        <v>0</v>
      </c>
      <c r="DN22" s="296">
        <v>104.24889</v>
      </c>
      <c r="DO22" s="295">
        <f>('[4]Проверочная  таблица'!MT24+'[4]Проверочная  таблица'!MU24+'[4]Проверочная  таблица'!NE24+'[4]Проверочная  таблица'!NF24)/1000</f>
        <v>104.24889</v>
      </c>
      <c r="DP22" s="295">
        <f>('[4]Проверочная  таблица'!NH24+'[4]Проверочная  таблица'!NI24+'[4]Проверочная  таблица'!NB24+'[4]Проверочная  таблица'!NC24)/1000</f>
        <v>104.24889</v>
      </c>
      <c r="DQ22" s="296">
        <f t="shared" si="33"/>
        <v>100</v>
      </c>
      <c r="DR22" s="296"/>
      <c r="DS22" s="295">
        <f>'[4]Проверочная  таблица'!DX24/1000</f>
        <v>0</v>
      </c>
      <c r="DT22" s="295">
        <f>'[4]Проверочная  таблица'!EA24/1000</f>
        <v>0</v>
      </c>
      <c r="DU22" s="296">
        <f t="shared" si="34"/>
        <v>0</v>
      </c>
      <c r="DV22" s="296">
        <v>0</v>
      </c>
      <c r="DW22" s="295">
        <f>('[4]Проверочная  таблица'!HD24+'[4]Проверочная  таблица'!HJ24)/1000</f>
        <v>0</v>
      </c>
      <c r="DX22" s="295">
        <f>('[4]Проверочная  таблица'!HG24+'[4]Проверочная  таблица'!HM24)/1000</f>
        <v>0</v>
      </c>
      <c r="DY22" s="296">
        <f t="shared" si="35"/>
        <v>0</v>
      </c>
      <c r="DZ22" s="296">
        <v>0</v>
      </c>
      <c r="EA22" s="295">
        <f>('[4]Проверочная  таблица'!NW24+'[4]Проверочная  таблица'!NX24+'[4]Проверочная  таблица'!OE24+'[4]Проверочная  таблица'!OF24)/1000</f>
        <v>0</v>
      </c>
      <c r="EB22" s="295">
        <f>('[4]Проверочная  таблица'!OA24+'[4]Проверочная  таблица'!OB24+'[4]Проверочная  таблица'!OI24+'[4]Проверочная  таблица'!OJ24)/1000</f>
        <v>0</v>
      </c>
      <c r="EC22" s="296">
        <f t="shared" si="36"/>
        <v>0</v>
      </c>
      <c r="ED22" s="296">
        <v>0</v>
      </c>
      <c r="EE22" s="295">
        <f>('[4]Проверочная  таблица'!NY24+'[4]Проверочная  таблица'!OG24)/1000</f>
        <v>0</v>
      </c>
      <c r="EF22" s="295">
        <f>('[4]Проверочная  таблица'!OC24+'[4]Проверочная  таблица'!OK24)/1000</f>
        <v>0</v>
      </c>
      <c r="EG22" s="296">
        <f t="shared" si="37"/>
        <v>0</v>
      </c>
      <c r="EH22" s="296">
        <v>0</v>
      </c>
      <c r="EI22" s="295">
        <f>'[4]Прочая  субсидия_МР  и  ГО'!T19/1000</f>
        <v>0</v>
      </c>
      <c r="EJ22" s="295">
        <f>'[4]Прочая  субсидия_МР  и  ГО'!U19/1000</f>
        <v>0</v>
      </c>
      <c r="EK22" s="296">
        <f t="shared" si="38"/>
        <v>0</v>
      </c>
      <c r="EL22" s="296">
        <v>41509.748399999997</v>
      </c>
      <c r="EM22" s="295">
        <f>'[4]Проверочная  таблица'!BC24/1000</f>
        <v>3997.6474999999987</v>
      </c>
      <c r="EN22" s="295">
        <f>'[4]Проверочная  таблица'!BG24/1000</f>
        <v>3997.6475</v>
      </c>
      <c r="EO22" s="296">
        <f t="shared" si="39"/>
        <v>100.00000000000004</v>
      </c>
      <c r="EP22" s="296"/>
      <c r="EQ22" s="295">
        <f>'[1]Исполнение  по  субсидии'!DG22</f>
        <v>31484.408289999999</v>
      </c>
      <c r="ER22" s="295">
        <f>'[1]Исполнение  по  субсидии'!DH22</f>
        <v>28992.056809999998</v>
      </c>
      <c r="ES22" s="296">
        <f t="shared" si="40"/>
        <v>92.083854786016047</v>
      </c>
      <c r="ET22" s="296"/>
      <c r="EU22" s="295">
        <f>'[1]Исполнение  по  субсидии'!DJ22</f>
        <v>0</v>
      </c>
      <c r="EV22" s="295">
        <f>'[1]Исполнение  по  субсидии'!DK22</f>
        <v>0</v>
      </c>
      <c r="EW22" s="296">
        <f t="shared" si="41"/>
        <v>0</v>
      </c>
      <c r="EX22" s="296"/>
      <c r="EY22" s="295">
        <f>'[4]Прочая  субсидия_МР  и  ГО'!Z19/1000</f>
        <v>0</v>
      </c>
      <c r="EZ22" s="295">
        <f>'[4]Прочая  субсидия_МР  и  ГО'!AA19/1000</f>
        <v>0</v>
      </c>
      <c r="FA22" s="296">
        <f t="shared" si="42"/>
        <v>0</v>
      </c>
      <c r="FB22" s="296"/>
      <c r="FC22" s="295">
        <f>'[4]Прочая  субсидия_МР  и  ГО'!AB19/1000</f>
        <v>0</v>
      </c>
      <c r="FD22" s="295">
        <f>'[4]Прочая  субсидия_МР  и  ГО'!AC19/1000</f>
        <v>0</v>
      </c>
      <c r="FE22" s="296">
        <f t="shared" si="43"/>
        <v>0</v>
      </c>
      <c r="FF22" s="296">
        <v>38749.118179999998</v>
      </c>
      <c r="FG22" s="295">
        <f>'[4]Прочая  субсидия_МР  и  ГО'!AD19/1000</f>
        <v>41409.118179999998</v>
      </c>
      <c r="FH22" s="295">
        <f>'[4]Прочая  субсидия_МР  и  ГО'!AE19/1000</f>
        <v>41409.118159999998</v>
      </c>
      <c r="FI22" s="296">
        <f t="shared" si="44"/>
        <v>99.999999951701454</v>
      </c>
      <c r="FJ22" s="296">
        <v>0</v>
      </c>
      <c r="FK22" s="295">
        <f>('[4]Проверочная  таблица'!UA24+'[4]Проверочная  таблица'!UB24+'[4]Проверочная  таблица'!TM24+'[4]Проверочная  таблица'!TN24)/1000</f>
        <v>0</v>
      </c>
      <c r="FL22" s="295">
        <f>('[4]Проверочная  таблица'!TT24+'[4]Проверочная  таблица'!TU24+'[4]Проверочная  таблица'!UH24+'[4]Проверочная  таблица'!UI24)/1000</f>
        <v>0</v>
      </c>
      <c r="FM22" s="296">
        <f t="shared" si="45"/>
        <v>0</v>
      </c>
      <c r="FN22" s="296">
        <v>0</v>
      </c>
      <c r="FO22" s="295">
        <f>('[4]Проверочная  таблица'!PM24+'[4]Проверочная  таблица'!PN24+'[4]Проверочная  таблица'!PC24+'[4]Проверочная  таблица'!PD24)/1000</f>
        <v>0</v>
      </c>
      <c r="FP22" s="295">
        <f>('[4]Проверочная  таблица'!PR24+'[4]Проверочная  таблица'!PS24+'[4]Проверочная  таблица'!PH24+'[4]Проверочная  таблица'!PI24)/1000</f>
        <v>0</v>
      </c>
      <c r="FQ22" s="296">
        <f t="shared" si="46"/>
        <v>0</v>
      </c>
      <c r="FR22" s="296">
        <v>0</v>
      </c>
      <c r="FS22" s="295">
        <f>('[4]Проверочная  таблица'!GH24+'[4]Проверочная  таблица'!GN24)/1000</f>
        <v>0</v>
      </c>
      <c r="FT22" s="295">
        <f>('[4]Проверочная  таблица'!GK24+'[4]Проверочная  таблица'!GQ24)/1000</f>
        <v>0</v>
      </c>
      <c r="FU22" s="296">
        <f t="shared" si="47"/>
        <v>0</v>
      </c>
      <c r="FV22" s="296">
        <v>0</v>
      </c>
      <c r="FW22" s="295">
        <f>'[1]Исполнение  по  субсидии'!EE22</f>
        <v>0</v>
      </c>
      <c r="FX22" s="295">
        <f>('[4]Проверочная  таблица'!UJ24+'[4]Проверочная  таблица'!UK24+'[4]Проверочная  таблица'!TV24+'[4]Проверочная  таблица'!TW24)/1000</f>
        <v>0</v>
      </c>
      <c r="FY22" s="296">
        <f t="shared" si="48"/>
        <v>0</v>
      </c>
      <c r="FZ22" s="296"/>
      <c r="GA22" s="295">
        <f>'[4]Проверочная  таблица'!GX24/1000</f>
        <v>0</v>
      </c>
      <c r="GB22" s="295">
        <f>'[4]Проверочная  таблица'!HA24/1000</f>
        <v>0</v>
      </c>
      <c r="GC22" s="296">
        <f t="shared" si="49"/>
        <v>0</v>
      </c>
      <c r="GD22" s="296"/>
      <c r="GE22" s="295">
        <f>('[4]Проверочная  таблица'!IC24+'[4]Проверочная  таблица'!ID24)/1000</f>
        <v>0</v>
      </c>
      <c r="GF22" s="295">
        <f>('[4]Проверочная  таблица'!IG24+'[4]Проверочная  таблица'!IH24)/1000</f>
        <v>0</v>
      </c>
      <c r="GG22" s="296">
        <f t="shared" si="50"/>
        <v>0</v>
      </c>
      <c r="GH22" s="296">
        <v>0</v>
      </c>
      <c r="GI22" s="295">
        <f>('[4]Проверочная  таблица'!IE24+'[4]Проверочная  таблица'!IK24)/1000</f>
        <v>0</v>
      </c>
      <c r="GJ22" s="295">
        <f>('[4]Проверочная  таблица'!II24+'[4]Проверочная  таблица'!IM24)/1000</f>
        <v>0</v>
      </c>
      <c r="GK22" s="296">
        <f t="shared" si="51"/>
        <v>0</v>
      </c>
      <c r="GL22" s="296">
        <v>0</v>
      </c>
      <c r="GM22" s="295">
        <f>('[4]Прочая  субсидия_МР  и  ГО'!AF19+'[4]Прочая  субсидия_БП'!N19)/1000</f>
        <v>0</v>
      </c>
      <c r="GN22" s="295">
        <f>('[4]Прочая  субсидия_МР  и  ГО'!AG19+'[4]Прочая  субсидия_БП'!O19)/1000</f>
        <v>0</v>
      </c>
      <c r="GO22" s="296">
        <f t="shared" si="52"/>
        <v>0</v>
      </c>
      <c r="GP22" s="296">
        <v>18334.461019999999</v>
      </c>
      <c r="GQ22" s="295">
        <f>('[4]Прочая  субсидия_МР  и  ГО'!AH19+'[4]Прочая  субсидия_БП'!T19)/1000</f>
        <v>18334.461019999999</v>
      </c>
      <c r="GR22" s="295">
        <f>('[4]Прочая  субсидия_МР  и  ГО'!AI19+'[4]Прочая  субсидия_БП'!U19)/1000</f>
        <v>18334.461019999999</v>
      </c>
      <c r="GS22" s="296">
        <f t="shared" si="53"/>
        <v>100</v>
      </c>
      <c r="GT22" s="296"/>
      <c r="GU22" s="295">
        <f>('[4]Прочая  субсидия_МР  и  ГО'!AJ19)/1000</f>
        <v>0</v>
      </c>
      <c r="GV22" s="295">
        <f>('[4]Прочая  субсидия_МР  и  ГО'!AK19)/1000</f>
        <v>0</v>
      </c>
      <c r="GW22" s="296">
        <f t="shared" si="54"/>
        <v>0</v>
      </c>
      <c r="GX22" s="296">
        <v>0</v>
      </c>
      <c r="GY22" s="295">
        <f>('[4]Прочая  субсидия_МР  и  ГО'!AP19+'[4]Прочая  субсидия_БП'!AL19)/1000</f>
        <v>0</v>
      </c>
      <c r="GZ22" s="295">
        <f>('[4]Прочая  субсидия_МР  и  ГО'!AQ19+'[4]Прочая  субсидия_БП'!AM19)/1000</f>
        <v>0</v>
      </c>
      <c r="HA22" s="296">
        <f t="shared" si="55"/>
        <v>0</v>
      </c>
      <c r="HB22" s="296">
        <v>0</v>
      </c>
      <c r="HC22" s="295">
        <f>('[4]Прочая  субсидия_МР  и  ГО'!AR19)/1000</f>
        <v>0</v>
      </c>
      <c r="HD22" s="295">
        <f>('[4]Прочая  субсидия_МР  и  ГО'!AS19)/1000</f>
        <v>0</v>
      </c>
      <c r="HE22" s="296">
        <f t="shared" si="56"/>
        <v>0</v>
      </c>
      <c r="HF22" s="296">
        <v>0</v>
      </c>
      <c r="HG22" s="295">
        <f>('[4]Прочая  субсидия_МР  и  ГО'!AT19+'[4]Прочая  субсидия_БП'!AR19)/1000</f>
        <v>0</v>
      </c>
      <c r="HH22" s="295">
        <f>('[4]Прочая  субсидия_МР  и  ГО'!AU19+'[4]Прочая  субсидия_БП'!AS19)/1000</f>
        <v>0</v>
      </c>
      <c r="HI22" s="296">
        <f t="shared" si="57"/>
        <v>0</v>
      </c>
      <c r="HJ22" s="296">
        <v>0</v>
      </c>
      <c r="HK22" s="295">
        <f>('[4]Прочая  субсидия_МР  и  ГО'!AV19+'[4]Прочая  субсидия_БП'!AX19)/1000</f>
        <v>1610.58044</v>
      </c>
      <c r="HL22" s="295">
        <f>('[4]Прочая  субсидия_МР  и  ГО'!AW19+'[4]Прочая  субсидия_БП'!AY19)/1000</f>
        <v>1551.15</v>
      </c>
      <c r="HM22" s="296">
        <f t="shared" si="58"/>
        <v>96.309998648685948</v>
      </c>
      <c r="HN22" s="296">
        <v>0</v>
      </c>
      <c r="HO22" s="295">
        <f>'[4]Прочая  субсидия_МР  и  ГО'!AX19/1000</f>
        <v>0</v>
      </c>
      <c r="HP22" s="295">
        <f>'[4]Прочая  субсидия_МР  и  ГО'!AY19/1000</f>
        <v>0</v>
      </c>
      <c r="HQ22" s="296">
        <f t="shared" si="59"/>
        <v>0</v>
      </c>
      <c r="HR22" s="296">
        <v>460.56497999999999</v>
      </c>
      <c r="HS22" s="295">
        <f>'[4]Прочая  субсидия_МР  и  ГО'!AZ19/1000</f>
        <v>460.56497999999999</v>
      </c>
      <c r="HT22" s="295">
        <f>'[4]Прочая  субсидия_МР  и  ГО'!BA19/1000</f>
        <v>460.56497999999999</v>
      </c>
      <c r="HU22" s="296">
        <f t="shared" si="60"/>
        <v>100</v>
      </c>
      <c r="HV22" s="296"/>
      <c r="HW22" s="295">
        <f>('[4]Проверочная  таблица'!RU24+'[4]Проверочная  таблица'!RV24+'[4]Проверочная  таблица'!SE24+'[4]Проверочная  таблица'!SF24)/1000</f>
        <v>0</v>
      </c>
      <c r="HX22" s="295">
        <f>('[4]Проверочная  таблица'!RZ24+'[4]Проверочная  таблица'!SA24+'[4]Проверочная  таблица'!SJ24+'[4]Проверочная  таблица'!SK24)/1000</f>
        <v>0</v>
      </c>
      <c r="HY22" s="296">
        <f t="shared" si="61"/>
        <v>0</v>
      </c>
      <c r="HZ22" s="296"/>
      <c r="IA22" s="295">
        <f>'[1]Исполнение  по  субсидии'!FO22</f>
        <v>0</v>
      </c>
      <c r="IB22" s="295">
        <f>'[1]Исполнение  по  субсидии'!FP22</f>
        <v>0</v>
      </c>
      <c r="IC22" s="296">
        <f t="shared" si="62"/>
        <v>0</v>
      </c>
      <c r="ID22" s="296">
        <v>78.927710000000005</v>
      </c>
      <c r="IE22" s="295">
        <f>'[4]Прочая  субсидия_МР  и  ГО'!BB19/1000</f>
        <v>78.927710000000005</v>
      </c>
      <c r="IF22" s="295">
        <f>'[4]Прочая  субсидия_МР  и  ГО'!BC19/1000</f>
        <v>78.927710000000005</v>
      </c>
      <c r="IG22" s="296">
        <f t="shared" si="63"/>
        <v>100</v>
      </c>
      <c r="IH22" s="296">
        <v>504.91095000000001</v>
      </c>
      <c r="II22" s="295">
        <f>('[4]Прочая  субсидия_БП'!BD19+'[4]Прочая  субсидия_МР  и  ГО'!BD19)/1000</f>
        <v>504.91095000000001</v>
      </c>
      <c r="IJ22" s="295">
        <f>('[4]Прочая  субсидия_БП'!BE19+'[4]Прочая  субсидия_МР  и  ГО'!BE19)/1000</f>
        <v>500.86167999999998</v>
      </c>
      <c r="IK22" s="296">
        <f t="shared" si="64"/>
        <v>99.198022938500344</v>
      </c>
      <c r="IL22" s="296">
        <v>91.756419999999991</v>
      </c>
      <c r="IM22" s="295">
        <f>'[4]Прочая  субсидия_МР  и  ГО'!BF19/1000</f>
        <v>91.756419999999991</v>
      </c>
      <c r="IN22" s="295">
        <f>'[4]Прочая  субсидия_МР  и  ГО'!BG19/1000</f>
        <v>91.756419999999991</v>
      </c>
      <c r="IO22" s="296">
        <f t="shared" si="65"/>
        <v>100</v>
      </c>
      <c r="IP22" s="296"/>
      <c r="IQ22" s="295">
        <f>('[4]Прочая  субсидия_МР  и  ГО'!BH19+'[4]Прочая  субсидия_БП'!BK19)/1000</f>
        <v>0</v>
      </c>
      <c r="IR22" s="295">
        <f>('[4]Прочая  субсидия_МР  и  ГО'!BI19+'[4]Прочая  субсидия_БП'!BL19)/1000</f>
        <v>0</v>
      </c>
      <c r="IS22" s="296">
        <f>IF(ISERROR(#REF!/#REF!*100),,#REF!/#REF!*100)</f>
        <v>0</v>
      </c>
      <c r="IT22" s="296"/>
      <c r="IU22" s="295">
        <f>('[4]Прочая  субсидия_МР  и  ГО'!BJ19+'[4]Прочая  субсидия_БП'!BQ19)/1000</f>
        <v>0</v>
      </c>
      <c r="IV22" s="295">
        <f>('[4]Прочая  субсидия_МР  и  ГО'!BK19+'[4]Прочая  субсидия_БП'!BR19)/1000</f>
        <v>0</v>
      </c>
      <c r="IW22" s="296">
        <f>IF(ISERROR(#REF!/#REF!*100),,#REF!/#REF!*100)</f>
        <v>0</v>
      </c>
      <c r="IX22" s="296">
        <v>118.82850000000001</v>
      </c>
      <c r="IY22" s="295">
        <f>('[4]Прочая  субсидия_МР  и  ГО'!BL19+'[4]Прочая  субсидия_БП'!BW19)/1000</f>
        <v>118.82850000000001</v>
      </c>
      <c r="IZ22" s="295">
        <f>('[4]Прочая  субсидия_МР  и  ГО'!BM19+'[4]Прочая  субсидия_БП'!BX19)/1000</f>
        <v>118.82850000000001</v>
      </c>
      <c r="JA22" s="296">
        <f t="shared" si="66"/>
        <v>100</v>
      </c>
      <c r="JC22" s="296"/>
      <c r="JD22" s="295">
        <f>'[4]Проверочная  таблица'!DL24/1000</f>
        <v>0</v>
      </c>
      <c r="JE22" s="295">
        <f>'[4]Проверочная  таблица'!DO24/1000</f>
        <v>0</v>
      </c>
      <c r="JF22" s="296">
        <f t="shared" si="67"/>
        <v>0</v>
      </c>
      <c r="JG22" s="296"/>
      <c r="JH22" s="295">
        <f>'[4]Проверочная  таблица'!BW24/1000</f>
        <v>0</v>
      </c>
      <c r="JI22" s="295">
        <f>'[4]Проверочная  таблица'!BZ24/1000</f>
        <v>0</v>
      </c>
      <c r="JJ22" s="296">
        <f t="shared" si="68"/>
        <v>0</v>
      </c>
      <c r="JK22" s="296"/>
      <c r="JL22" s="295">
        <f>'[4]Проверочная  таблица'!BX24/1000</f>
        <v>0</v>
      </c>
      <c r="JM22" s="295">
        <f>'[4]Проверочная  таблица'!CA24/1000</f>
        <v>0</v>
      </c>
      <c r="JN22" s="296">
        <f t="shared" si="69"/>
        <v>0</v>
      </c>
      <c r="JO22" s="296"/>
      <c r="JP22" s="295">
        <f>'[4]Проверочная  таблица'!CC24/1000</f>
        <v>0</v>
      </c>
      <c r="JQ22" s="295">
        <f>'[4]Проверочная  таблица'!CF24/1000</f>
        <v>0</v>
      </c>
      <c r="JR22" s="296">
        <f t="shared" si="70"/>
        <v>0</v>
      </c>
      <c r="JS22" s="296"/>
      <c r="JT22" s="295">
        <f>'[4]Проверочная  таблица'!CD24/1000</f>
        <v>0</v>
      </c>
      <c r="JU22" s="295">
        <f>'[4]Проверочная  таблица'!CG24/1000</f>
        <v>0</v>
      </c>
      <c r="JV22" s="296">
        <f t="shared" si="71"/>
        <v>0</v>
      </c>
      <c r="JW22" s="296"/>
      <c r="JX22" s="295">
        <f>'[4]Прочая  субсидия_МР  и  ГО'!X19/1000</f>
        <v>0</v>
      </c>
      <c r="JY22" s="295">
        <f>'[4]Прочая  субсидия_МР  и  ГО'!Y19/1000</f>
        <v>0</v>
      </c>
      <c r="JZ22" s="296">
        <f t="shared" si="72"/>
        <v>0</v>
      </c>
      <c r="KA22" s="296"/>
      <c r="KB22" s="295">
        <f>('[4]Проверочная  таблица'!TY24+'[4]Проверочная  таблица'!TZ24+'[4]Проверочная  таблица'!TK24+'[4]Проверочная  таблица'!TL24)/1000</f>
        <v>0</v>
      </c>
      <c r="KC22" s="295">
        <f>('[4]Проверочная  таблица'!UF24+'[4]Проверочная  таблица'!UG24+'[4]Проверочная  таблица'!TR24+'[4]Проверочная  таблица'!TS24)/1000</f>
        <v>0</v>
      </c>
      <c r="KD22" s="296">
        <f t="shared" si="73"/>
        <v>0</v>
      </c>
      <c r="KE22" s="296"/>
      <c r="KF22" s="295">
        <f>('[4]Проверочная  таблица'!CI24+'[4]Проверочная  таблица'!CJ24)/1000</f>
        <v>0</v>
      </c>
      <c r="KG22" s="295">
        <f>('[4]Проверочная  таблица'!CP24+'[4]Проверочная  таблица'!CQ24)/1000</f>
        <v>0</v>
      </c>
      <c r="KH22" s="296">
        <f t="shared" si="74"/>
        <v>0</v>
      </c>
      <c r="KI22" s="296"/>
      <c r="KJ22" s="295">
        <f>('[4]Проверочная  таблица'!CK24+'[4]Проверочная  таблица'!CL24+'[4]Проверочная  таблица'!CW24+'[4]Проверочная  таблица'!CX24)/1000</f>
        <v>0</v>
      </c>
      <c r="KK22" s="295">
        <f>('[4]Проверочная  таблица'!CR24+'[4]Проверочная  таблица'!CS24+'[4]Проверочная  таблица'!CZ24+'[4]Проверочная  таблица'!DA24)/1000</f>
        <v>0</v>
      </c>
      <c r="KL22" s="296">
        <f t="shared" si="75"/>
        <v>0</v>
      </c>
      <c r="KM22" s="296"/>
      <c r="KN22" s="295">
        <f>('[4]Проверочная  таблица'!CM24+'[4]Проверочная  таблица'!CN24)/1000</f>
        <v>0</v>
      </c>
      <c r="KO22" s="295">
        <f>('[4]Проверочная  таблица'!CT24+'[4]Проверочная  таблица'!CU24)/1000</f>
        <v>0</v>
      </c>
      <c r="KP22" s="296">
        <f t="shared" si="20"/>
        <v>0</v>
      </c>
      <c r="KQ22" s="296"/>
      <c r="KR22" s="295">
        <f>('[4]Проверочная  таблица'!BE24+'[4]Проверочная  таблица'!BK24+'[4]Прочая  субсидия_МР  и  ГО'!AN19+'[4]Прочая  субсидия_БП'!AF19)/1000</f>
        <v>0</v>
      </c>
      <c r="KS22" s="295">
        <f>('[4]Проверочная  таблица'!BI24+'[4]Проверочная  таблица'!BM24+'[4]Прочая  субсидия_МР  и  ГО'!AO19+'[4]Прочая  субсидия_БП'!AG19)/1000</f>
        <v>0</v>
      </c>
      <c r="KT22" s="296">
        <f t="shared" si="76"/>
        <v>0</v>
      </c>
      <c r="KU22" s="296"/>
      <c r="KV22" s="295">
        <f>('[4]Проверочная  таблица'!LA24+'[4]Проверочная  таблица'!LB24)/1000</f>
        <v>0</v>
      </c>
      <c r="KW22" s="295">
        <f>('[4]Проверочная  таблица'!LD24+'[4]Проверочная  таблица'!LE24)/1000</f>
        <v>0</v>
      </c>
      <c r="KX22" s="296">
        <f t="shared" si="77"/>
        <v>0</v>
      </c>
      <c r="KY22" s="296"/>
      <c r="KZ22" s="295">
        <f>('[4]Проверочная  таблица'!EQ24+'[4]Проверочная  таблица'!ER24+'[4]Проверочная  таблица'!EW24+'[4]Проверочная  таблица'!EX24)/1000</f>
        <v>0</v>
      </c>
      <c r="LA22" s="295">
        <f>('[4]Проверочная  таблица'!ET24+'[4]Проверочная  таблица'!EU24+'[4]Проверочная  таблица'!EZ24+'[4]Проверочная  таблица'!FA24)/1000</f>
        <v>0</v>
      </c>
      <c r="LB22" s="296">
        <f t="shared" si="78"/>
        <v>0</v>
      </c>
    </row>
    <row r="23" spans="1:314" ht="21.75" customHeight="1" x14ac:dyDescent="0.25">
      <c r="A23" s="298" t="s">
        <v>22</v>
      </c>
      <c r="B23" s="299">
        <f t="shared" si="0"/>
        <v>839678.69962000009</v>
      </c>
      <c r="C23" s="300">
        <f t="shared" si="1"/>
        <v>1158084.08311</v>
      </c>
      <c r="D23" s="301">
        <f t="shared" si="1"/>
        <v>1150595.7637700003</v>
      </c>
      <c r="E23" s="302">
        <f>'[2]Для администрации КБ_точно'!T24</f>
        <v>1158084.08311</v>
      </c>
      <c r="F23" s="300">
        <f t="shared" si="21"/>
        <v>0</v>
      </c>
      <c r="G23" s="302">
        <f>'[2]Для администрации КБ_точно'!U24</f>
        <v>1150595.7637700001</v>
      </c>
      <c r="H23" s="300">
        <f t="shared" si="22"/>
        <v>0</v>
      </c>
      <c r="I23" s="294">
        <f t="shared" si="2"/>
        <v>99.353387249750469</v>
      </c>
      <c r="J23" s="296">
        <v>0</v>
      </c>
      <c r="K23" s="295">
        <f>('[4]Проверочная  таблица'!FP25+'[4]Проверочная  таблица'!FQ25)/1000</f>
        <v>0</v>
      </c>
      <c r="L23" s="295">
        <f>('[4]Проверочная  таблица'!FT25+'[4]Проверочная  таблица'!FU25)/1000</f>
        <v>0</v>
      </c>
      <c r="M23" s="296">
        <f t="shared" si="3"/>
        <v>0</v>
      </c>
      <c r="N23" s="296">
        <v>0</v>
      </c>
      <c r="O23" s="295">
        <f>'[4]Проверочная  таблица'!FO25/1000</f>
        <v>0</v>
      </c>
      <c r="P23" s="295">
        <f>'[4]Проверочная  таблица'!FS25/1000</f>
        <v>0</v>
      </c>
      <c r="Q23" s="296">
        <f t="shared" si="4"/>
        <v>0</v>
      </c>
      <c r="R23" s="296">
        <v>0</v>
      </c>
      <c r="S23" s="295">
        <f>'[4]Проверочная  таблица'!DG25/1000</f>
        <v>0</v>
      </c>
      <c r="T23" s="295">
        <f>'[4]Проверочная  таблица'!DJ25/1000</f>
        <v>0</v>
      </c>
      <c r="U23" s="296">
        <f t="shared" si="23"/>
        <v>0</v>
      </c>
      <c r="V23" s="296">
        <v>0</v>
      </c>
      <c r="W23" s="297">
        <f>'[4]Проверочная  таблица'!DH25/1000</f>
        <v>0</v>
      </c>
      <c r="X23" s="295">
        <f>'[4]Проверочная  таблица'!DK25/1000</f>
        <v>0</v>
      </c>
      <c r="Y23" s="296">
        <f t="shared" si="24"/>
        <v>0</v>
      </c>
      <c r="Z23" s="296"/>
      <c r="AA23" s="297">
        <f>'[4]Проверочная  таблица'!DR25/1000</f>
        <v>0</v>
      </c>
      <c r="AB23" s="295">
        <f>'[4]Проверочная  таблица'!DU25/1000</f>
        <v>0</v>
      </c>
      <c r="AC23" s="296">
        <f t="shared" si="5"/>
        <v>0</v>
      </c>
      <c r="AD23" s="296"/>
      <c r="AE23" s="297">
        <f>'[4]Проверочная  таблица'!ED25/1000</f>
        <v>0</v>
      </c>
      <c r="AF23" s="295">
        <f>'[4]Проверочная  таблица'!EG25/1000</f>
        <v>0</v>
      </c>
      <c r="AG23" s="296">
        <f t="shared" si="6"/>
        <v>0</v>
      </c>
      <c r="AH23" s="296">
        <v>0</v>
      </c>
      <c r="AI23" s="295">
        <f>'[4]Проверочная  таблица'!TD25/1000</f>
        <v>0</v>
      </c>
      <c r="AJ23" s="295">
        <f>'[4]Проверочная  таблица'!TG25/1000</f>
        <v>0</v>
      </c>
      <c r="AK23" s="296">
        <f t="shared" si="7"/>
        <v>0</v>
      </c>
      <c r="AL23" s="296">
        <v>451.83034000000004</v>
      </c>
      <c r="AM23" s="295">
        <f>('[4]Прочая  субсидия_МР  и  ГО'!D20)/1000</f>
        <v>451.83034000000004</v>
      </c>
      <c r="AN23" s="295">
        <f>('[4]Прочая  субсидия_МР  и  ГО'!E20)/1000</f>
        <v>451.83034000000004</v>
      </c>
      <c r="AO23" s="296">
        <f t="shared" si="25"/>
        <v>100</v>
      </c>
      <c r="AP23" s="296">
        <v>0</v>
      </c>
      <c r="AQ23" s="295">
        <f>'[4]Прочая  субсидия_МР  и  ГО'!F20/1000</f>
        <v>0</v>
      </c>
      <c r="AR23" s="295">
        <f>'[4]Прочая  субсидия_МР  и  ГО'!G20/1000</f>
        <v>0</v>
      </c>
      <c r="AS23" s="296">
        <f t="shared" si="26"/>
        <v>0</v>
      </c>
      <c r="AT23" s="296">
        <v>0</v>
      </c>
      <c r="AU23" s="295">
        <f>SUM('[4]Проверочная  таблица'!ST25:SW25)/1000</f>
        <v>0</v>
      </c>
      <c r="AV23" s="295">
        <f>SUM('[4]Проверочная  таблица'!SZ25:TC25)/1000</f>
        <v>0</v>
      </c>
      <c r="AW23" s="296">
        <f t="shared" si="8"/>
        <v>0</v>
      </c>
      <c r="AX23" s="296">
        <v>0</v>
      </c>
      <c r="AY23" s="295">
        <f>'[4]Проверочная  таблица'!SS25/1000</f>
        <v>0</v>
      </c>
      <c r="AZ23" s="295">
        <f>'[4]Проверочная  таблица'!SY25/1000</f>
        <v>0</v>
      </c>
      <c r="BA23" s="296">
        <f t="shared" si="9"/>
        <v>0</v>
      </c>
      <c r="BB23" s="296">
        <v>0</v>
      </c>
      <c r="BC23" s="295">
        <f>'[4]Прочая  субсидия_МР  и  ГО'!H20/1000</f>
        <v>0</v>
      </c>
      <c r="BD23" s="295">
        <f>'[4]Прочая  субсидия_МР  и  ГО'!I20/1000</f>
        <v>0</v>
      </c>
      <c r="BE23" s="296">
        <f t="shared" si="10"/>
        <v>0</v>
      </c>
      <c r="BF23" s="296">
        <v>0</v>
      </c>
      <c r="BG23" s="295">
        <f>'[4]Прочая  субсидия_МР  и  ГО'!J20/1000</f>
        <v>0</v>
      </c>
      <c r="BH23" s="295">
        <f>'[4]Прочая  субсидия_МР  и  ГО'!K20/1000</f>
        <v>0</v>
      </c>
      <c r="BI23" s="296">
        <f t="shared" si="11"/>
        <v>0</v>
      </c>
      <c r="BJ23" s="296"/>
      <c r="BK23" s="295">
        <f>('[4]Проверочная  таблица'!EK25+'[4]Проверочная  таблица'!EL25)/1000</f>
        <v>0</v>
      </c>
      <c r="BL23" s="295">
        <f>('[4]Проверочная  таблица'!EN25+'[4]Проверочная  таблица'!EO25)/1000</f>
        <v>0</v>
      </c>
      <c r="BM23" s="296">
        <f t="shared" si="12"/>
        <v>0</v>
      </c>
      <c r="BN23" s="296"/>
      <c r="BO23" s="295">
        <f>('[4]Проверочная  таблица'!KS25+'[4]Проверочная  таблица'!KT25)/1000</f>
        <v>0</v>
      </c>
      <c r="BP23" s="295">
        <f>('[4]Проверочная  таблица'!KW25+'[4]Проверочная  таблица'!KX25)/1000</f>
        <v>0</v>
      </c>
      <c r="BQ23" s="296">
        <f t="shared" si="13"/>
        <v>0</v>
      </c>
      <c r="BR23" s="296"/>
      <c r="BS23" s="295">
        <f>'[4]Проверочная  таблица'!KU25/1000</f>
        <v>0</v>
      </c>
      <c r="BT23" s="295">
        <f>'[4]Проверочная  таблица'!KY25/1000</f>
        <v>0</v>
      </c>
      <c r="BU23" s="296">
        <f t="shared" si="14"/>
        <v>0</v>
      </c>
      <c r="BV23" s="296">
        <v>0</v>
      </c>
      <c r="BW23" s="295">
        <f>'[4]Прочая  субсидия_МР  и  ГО'!L20/1000</f>
        <v>0</v>
      </c>
      <c r="BX23" s="295">
        <f>'[4]Прочая  субсидия_МР  и  ГО'!M20/1000</f>
        <v>0</v>
      </c>
      <c r="BY23" s="296">
        <f t="shared" si="27"/>
        <v>0</v>
      </c>
      <c r="BZ23" s="296">
        <v>0</v>
      </c>
      <c r="CA23" s="295">
        <f>'[4]Прочая  субсидия_МР  и  ГО'!N20/1000</f>
        <v>0</v>
      </c>
      <c r="CB23" s="295">
        <f>'[4]Прочая  субсидия_МР  и  ГО'!O20/1000</f>
        <v>0</v>
      </c>
      <c r="CC23" s="296">
        <f t="shared" si="15"/>
        <v>0</v>
      </c>
      <c r="CD23" s="296">
        <v>172.37895999999998</v>
      </c>
      <c r="CE23" s="295">
        <f>'[4]Прочая  субсидия_МР  и  ГО'!P20/1000</f>
        <v>172.37895999999998</v>
      </c>
      <c r="CF23" s="295">
        <f>'[4]Прочая  субсидия_МР  и  ГО'!Q20/1000</f>
        <v>172.37895999999998</v>
      </c>
      <c r="CG23" s="296">
        <f t="shared" si="28"/>
        <v>100</v>
      </c>
      <c r="CH23" s="296">
        <v>0</v>
      </c>
      <c r="CI23" s="295">
        <f>'[4]Проверочная  таблица'!FV25/1000</f>
        <v>0</v>
      </c>
      <c r="CJ23" s="295">
        <f>'[4]Проверочная  таблица'!FY25/1000</f>
        <v>0</v>
      </c>
      <c r="CK23" s="296">
        <f t="shared" si="16"/>
        <v>0</v>
      </c>
      <c r="CL23" s="296">
        <v>0</v>
      </c>
      <c r="CM23" s="295">
        <f>'[4]Проверочная  таблица'!JH25/1000</f>
        <v>0</v>
      </c>
      <c r="CN23" s="295">
        <f>'[4]Проверочная  таблица'!JK25/1000</f>
        <v>0</v>
      </c>
      <c r="CO23" s="296">
        <f t="shared" si="17"/>
        <v>0</v>
      </c>
      <c r="CP23" s="296">
        <v>0</v>
      </c>
      <c r="CQ23" s="295">
        <f>('[4]Проверочная  таблица'!LW25+'[4]Проверочная  таблица'!LX25+'[4]Проверочная  таблица'!LQ25+'[4]Проверочная  таблица'!LR25)/1000</f>
        <v>0</v>
      </c>
      <c r="CR23" s="295">
        <f>('[4]Проверочная  таблица'!LT25+'[4]Проверочная  таблица'!LU25+'[4]Проверочная  таблица'!LZ25+'[4]Проверочная  таблица'!MA25)/1000</f>
        <v>0</v>
      </c>
      <c r="CS23" s="296">
        <f t="shared" si="18"/>
        <v>0</v>
      </c>
      <c r="CT23" s="296">
        <v>0</v>
      </c>
      <c r="CU23" s="295">
        <f>('[4]Проверочная  таблица'!MO25+'[4]Проверочная  таблица'!MP25)/1000</f>
        <v>0</v>
      </c>
      <c r="CV23" s="295">
        <f>('[4]Проверочная  таблица'!MW25+'[4]Проверочная  таблица'!MX25)/1000</f>
        <v>0</v>
      </c>
      <c r="CW23" s="296">
        <f t="shared" si="29"/>
        <v>0</v>
      </c>
      <c r="CX23" s="296">
        <v>0</v>
      </c>
      <c r="CY23" s="295">
        <f>'[4]Проверочная  таблица'!QP25/1000</f>
        <v>0</v>
      </c>
      <c r="CZ23" s="295">
        <f>'[4]Проверочная  таблица'!QS25/1000</f>
        <v>0</v>
      </c>
      <c r="DA23" s="296">
        <f t="shared" si="30"/>
        <v>0</v>
      </c>
      <c r="DB23" s="296">
        <v>130.19391000000002</v>
      </c>
      <c r="DC23" s="295">
        <f>('[4]Прочая  субсидия_МР  и  ГО'!R20+'[4]Прочая  субсидия_БП'!H20)/1000</f>
        <v>130.19391000000002</v>
      </c>
      <c r="DD23" s="295">
        <f>('[4]Прочая  субсидия_МР  и  ГО'!S20+'[4]Прочая  субсидия_БП'!I20)/1000</f>
        <v>130.19391000000002</v>
      </c>
      <c r="DE23" s="296">
        <f t="shared" si="31"/>
        <v>100</v>
      </c>
      <c r="DF23" s="296">
        <v>0</v>
      </c>
      <c r="DG23" s="295">
        <f>'[4]Проверочная  таблица'!GB25/1000</f>
        <v>0</v>
      </c>
      <c r="DH23" s="295">
        <f>'[4]Проверочная  таблица'!GE25/1000</f>
        <v>0</v>
      </c>
      <c r="DI23" s="296">
        <f t="shared" si="32"/>
        <v>0</v>
      </c>
      <c r="DJ23" s="296">
        <v>0</v>
      </c>
      <c r="DK23" s="295">
        <f>('[4]Проверочная  таблица'!JN25)/1000</f>
        <v>0</v>
      </c>
      <c r="DL23" s="295">
        <f>('[4]Проверочная  таблица'!JQ25)/1000</f>
        <v>0</v>
      </c>
      <c r="DM23" s="296">
        <f t="shared" si="19"/>
        <v>0</v>
      </c>
      <c r="DN23" s="296">
        <v>243.88373999999999</v>
      </c>
      <c r="DO23" s="295">
        <f>('[4]Проверочная  таблица'!MT25+'[4]Проверочная  таблица'!MU25+'[4]Проверочная  таблица'!NE25+'[4]Проверочная  таблица'!NF25)/1000</f>
        <v>243.88373999999999</v>
      </c>
      <c r="DP23" s="295">
        <f>('[4]Проверочная  таблица'!NH25+'[4]Проверочная  таблица'!NI25+'[4]Проверочная  таблица'!NB25+'[4]Проверочная  таблица'!NC25)/1000</f>
        <v>243.88373999999999</v>
      </c>
      <c r="DQ23" s="296">
        <f t="shared" si="33"/>
        <v>100</v>
      </c>
      <c r="DR23" s="296"/>
      <c r="DS23" s="295">
        <f>'[4]Проверочная  таблица'!DX25/1000</f>
        <v>0</v>
      </c>
      <c r="DT23" s="295">
        <f>'[4]Проверочная  таблица'!EA25/1000</f>
        <v>0</v>
      </c>
      <c r="DU23" s="296">
        <f t="shared" si="34"/>
        <v>0</v>
      </c>
      <c r="DV23" s="296">
        <v>71615.252529999998</v>
      </c>
      <c r="DW23" s="295">
        <f>('[4]Проверочная  таблица'!HD25+'[4]Проверочная  таблица'!HJ25)/1000</f>
        <v>71615.252529999998</v>
      </c>
      <c r="DX23" s="295">
        <f>('[4]Проверочная  таблица'!HG25+'[4]Проверочная  таблица'!HM25)/1000</f>
        <v>71615.252529999998</v>
      </c>
      <c r="DY23" s="296">
        <f t="shared" si="35"/>
        <v>100</v>
      </c>
      <c r="DZ23" s="296">
        <v>25212.234039999999</v>
      </c>
      <c r="EA23" s="295">
        <f>('[4]Проверочная  таблица'!NW25+'[4]Проверочная  таблица'!NX25+'[4]Проверочная  таблица'!OE25+'[4]Проверочная  таблица'!OF25)/1000</f>
        <v>25212.234039999999</v>
      </c>
      <c r="EB23" s="295">
        <f>('[4]Проверочная  таблица'!OA25+'[4]Проверочная  таблица'!OB25+'[4]Проверочная  таблица'!OI25+'[4]Проверочная  таблица'!OJ25)/1000</f>
        <v>25212.234039999999</v>
      </c>
      <c r="EC23" s="296">
        <f t="shared" si="36"/>
        <v>100</v>
      </c>
      <c r="ED23" s="296">
        <v>23420.903989999999</v>
      </c>
      <c r="EE23" s="295">
        <f>('[4]Проверочная  таблица'!NY25+'[4]Проверочная  таблица'!OG25)/1000</f>
        <v>33420.903989999999</v>
      </c>
      <c r="EF23" s="295">
        <f>('[4]Проверочная  таблица'!OC25+'[4]Проверочная  таблица'!OK25)/1000</f>
        <v>33420.903989999999</v>
      </c>
      <c r="EG23" s="296">
        <f t="shared" si="37"/>
        <v>100</v>
      </c>
      <c r="EH23" s="296">
        <v>0</v>
      </c>
      <c r="EI23" s="295">
        <f>'[4]Прочая  субсидия_МР  и  ГО'!T20/1000</f>
        <v>0</v>
      </c>
      <c r="EJ23" s="295">
        <f>'[4]Прочая  субсидия_МР  и  ГО'!U20/1000</f>
        <v>0</v>
      </c>
      <c r="EK23" s="296">
        <f t="shared" si="38"/>
        <v>0</v>
      </c>
      <c r="EL23" s="296">
        <v>63700</v>
      </c>
      <c r="EM23" s="295">
        <f>'[4]Проверочная  таблица'!BC25/1000</f>
        <v>53515.351989999996</v>
      </c>
      <c r="EN23" s="295">
        <f>'[4]Проверочная  таблица'!BG25/1000</f>
        <v>49766.106049999995</v>
      </c>
      <c r="EO23" s="296">
        <f t="shared" si="39"/>
        <v>92.994074035613934</v>
      </c>
      <c r="EP23" s="296"/>
      <c r="EQ23" s="295">
        <f>'[1]Исполнение  по  субсидии'!DG23</f>
        <v>15225.89675</v>
      </c>
      <c r="ER23" s="295">
        <f>'[1]Исполнение  по  субсидии'!DH23</f>
        <v>15225.89675</v>
      </c>
      <c r="ES23" s="296">
        <f t="shared" si="40"/>
        <v>100</v>
      </c>
      <c r="ET23" s="296"/>
      <c r="EU23" s="295">
        <f>'[1]Исполнение  по  субсидии'!DJ23</f>
        <v>0</v>
      </c>
      <c r="EV23" s="295">
        <f>'[1]Исполнение  по  субсидии'!DK23</f>
        <v>0</v>
      </c>
      <c r="EW23" s="296">
        <f t="shared" si="41"/>
        <v>0</v>
      </c>
      <c r="EX23" s="296"/>
      <c r="EY23" s="295">
        <f>'[4]Прочая  субсидия_МР  и  ГО'!Z20/1000</f>
        <v>0</v>
      </c>
      <c r="EZ23" s="295">
        <f>'[4]Прочая  субсидия_МР  и  ГО'!AA20/1000</f>
        <v>0</v>
      </c>
      <c r="FA23" s="296">
        <f t="shared" si="42"/>
        <v>0</v>
      </c>
      <c r="FB23" s="296"/>
      <c r="FC23" s="295">
        <f>'[4]Прочая  субсидия_МР  и  ГО'!AB20/1000</f>
        <v>0</v>
      </c>
      <c r="FD23" s="295">
        <f>'[4]Прочая  субсидия_МР  и  ГО'!AC20/1000</f>
        <v>0</v>
      </c>
      <c r="FE23" s="296">
        <f t="shared" si="43"/>
        <v>0</v>
      </c>
      <c r="FF23" s="296">
        <v>74620.874540000004</v>
      </c>
      <c r="FG23" s="295">
        <f>'[4]Прочая  субсидия_МР  и  ГО'!AD20/1000</f>
        <v>74620.874540000004</v>
      </c>
      <c r="FH23" s="295">
        <f>'[4]Прочая  субсидия_МР  и  ГО'!AE20/1000</f>
        <v>74620.874540000004</v>
      </c>
      <c r="FI23" s="296">
        <f t="shared" si="44"/>
        <v>100</v>
      </c>
      <c r="FJ23" s="296">
        <v>0</v>
      </c>
      <c r="FK23" s="295">
        <f>('[4]Проверочная  таблица'!UA25+'[4]Проверочная  таблица'!UB25+'[4]Проверочная  таблица'!TM25+'[4]Проверочная  таблица'!TN25)/1000</f>
        <v>11349.361699999999</v>
      </c>
      <c r="FL23" s="295">
        <f>('[4]Проверочная  таблица'!TT25+'[4]Проверочная  таблица'!TU25+'[4]Проверочная  таблица'!UH25+'[4]Проверочная  таблица'!UI25)/1000</f>
        <v>11349.361699999999</v>
      </c>
      <c r="FM23" s="296">
        <f t="shared" si="45"/>
        <v>100</v>
      </c>
      <c r="FN23" s="296">
        <v>476.98947999999996</v>
      </c>
      <c r="FO23" s="295">
        <f>('[4]Проверочная  таблица'!PM25+'[4]Проверочная  таблица'!PN25+'[4]Проверочная  таблица'!PC25+'[4]Проверочная  таблица'!PD25)/1000</f>
        <v>476.98947999999996</v>
      </c>
      <c r="FP23" s="295">
        <f>('[4]Проверочная  таблица'!PR25+'[4]Проверочная  таблица'!PS25+'[4]Проверочная  таблица'!PH25+'[4]Проверочная  таблица'!PI25)/1000</f>
        <v>476.98947999999996</v>
      </c>
      <c r="FQ23" s="296">
        <f t="shared" si="46"/>
        <v>100</v>
      </c>
      <c r="FR23" s="296">
        <v>0</v>
      </c>
      <c r="FS23" s="295">
        <f>('[4]Проверочная  таблица'!GH25+'[4]Проверочная  таблица'!GN25)/1000</f>
        <v>0</v>
      </c>
      <c r="FT23" s="295">
        <f>('[4]Проверочная  таблица'!GK25+'[4]Проверочная  таблица'!GQ25)/1000</f>
        <v>0</v>
      </c>
      <c r="FU23" s="296">
        <f t="shared" si="47"/>
        <v>0</v>
      </c>
      <c r="FV23" s="296">
        <v>532299.36170000001</v>
      </c>
      <c r="FW23" s="295">
        <f>'[1]Исполнение  по  субсидии'!EE23</f>
        <v>707126.59577000001</v>
      </c>
      <c r="FX23" s="295">
        <f>'[1]Исполнение  по  субсидии'!EF23</f>
        <v>707126.4611500001</v>
      </c>
      <c r="FY23" s="296">
        <f t="shared" si="48"/>
        <v>99.999980962390509</v>
      </c>
      <c r="FZ23" s="296"/>
      <c r="GA23" s="295">
        <f>'[4]Проверочная  таблица'!GX25/1000</f>
        <v>0</v>
      </c>
      <c r="GB23" s="295">
        <f>'[4]Проверочная  таблица'!HA25/1000</f>
        <v>0</v>
      </c>
      <c r="GC23" s="296">
        <f t="shared" si="49"/>
        <v>0</v>
      </c>
      <c r="GD23" s="296"/>
      <c r="GE23" s="295">
        <f>('[4]Проверочная  таблица'!IC25+'[4]Проверочная  таблица'!ID25)/1000</f>
        <v>0</v>
      </c>
      <c r="GF23" s="295">
        <f>('[4]Проверочная  таблица'!IG25+'[4]Проверочная  таблица'!IH25)/1000</f>
        <v>0</v>
      </c>
      <c r="GG23" s="296">
        <f t="shared" si="50"/>
        <v>0</v>
      </c>
      <c r="GH23" s="296">
        <v>0</v>
      </c>
      <c r="GI23" s="295">
        <f>('[4]Проверочная  таблица'!IE25+'[4]Проверочная  таблица'!IK25)/1000</f>
        <v>0</v>
      </c>
      <c r="GJ23" s="295">
        <f>('[4]Проверочная  таблица'!II25+'[4]Проверочная  таблица'!IM25)/1000</f>
        <v>0</v>
      </c>
      <c r="GK23" s="296">
        <f t="shared" si="51"/>
        <v>0</v>
      </c>
      <c r="GL23" s="296">
        <v>0</v>
      </c>
      <c r="GM23" s="295">
        <f>('[4]Прочая  субсидия_МР  и  ГО'!AF20+'[4]Прочая  субсидия_БП'!N20)/1000</f>
        <v>0</v>
      </c>
      <c r="GN23" s="295">
        <f>('[4]Прочая  субсидия_МР  и  ГО'!AG20+'[4]Прочая  субсидия_БП'!O20)/1000</f>
        <v>0</v>
      </c>
      <c r="GO23" s="296">
        <f t="shared" si="52"/>
        <v>0</v>
      </c>
      <c r="GP23" s="296">
        <v>27474.03571</v>
      </c>
      <c r="GQ23" s="295">
        <f>('[4]Прочая  субсидия_МР  и  ГО'!AH20+'[4]Прочая  субсидия_БП'!T20)/1000</f>
        <v>126303.38462000001</v>
      </c>
      <c r="GR23" s="295">
        <f>('[4]Прочая  субсидия_МР  и  ГО'!AI20+'[4]Прочая  субсидия_БП'!U20)/1000</f>
        <v>126297.86483999999</v>
      </c>
      <c r="GS23" s="296">
        <f t="shared" si="53"/>
        <v>99.995629744985365</v>
      </c>
      <c r="GT23" s="296"/>
      <c r="GU23" s="295">
        <f>('[4]Прочая  субсидия_МР  и  ГО'!AJ20)/1000</f>
        <v>0</v>
      </c>
      <c r="GV23" s="295">
        <f>('[4]Прочая  субсидия_МР  и  ГО'!AK20)/1000</f>
        <v>0</v>
      </c>
      <c r="GW23" s="296">
        <f t="shared" si="54"/>
        <v>0</v>
      </c>
      <c r="GX23" s="296">
        <v>10560</v>
      </c>
      <c r="GY23" s="295">
        <f>('[4]Прочая  субсидия_МР  и  ГО'!AP20+'[4]Прочая  субсидия_БП'!AL20)/1000</f>
        <v>28006.926199999998</v>
      </c>
      <c r="GZ23" s="295">
        <f>('[4]Прочая  субсидия_МР  и  ГО'!AQ20+'[4]Прочая  субсидия_БП'!AM20)/1000</f>
        <v>24447.614829999995</v>
      </c>
      <c r="HA23" s="296">
        <f t="shared" si="55"/>
        <v>87.291317352776815</v>
      </c>
      <c r="HB23" s="296">
        <v>0</v>
      </c>
      <c r="HC23" s="295">
        <f>('[4]Прочая  субсидия_МР  и  ГО'!AR20)/1000</f>
        <v>0</v>
      </c>
      <c r="HD23" s="295">
        <f>('[4]Прочая  субсидия_МР  и  ГО'!AS20)/1000</f>
        <v>0</v>
      </c>
      <c r="HE23" s="296">
        <f t="shared" si="56"/>
        <v>0</v>
      </c>
      <c r="HF23" s="296">
        <v>0</v>
      </c>
      <c r="HG23" s="295">
        <f>('[4]Прочая  субсидия_МР  и  ГО'!AT20+'[4]Прочая  субсидия_БП'!AR20)/1000</f>
        <v>0</v>
      </c>
      <c r="HH23" s="295">
        <f>('[4]Прочая  субсидия_МР  и  ГО'!AU20+'[4]Прочая  субсидия_БП'!AS20)/1000</f>
        <v>0</v>
      </c>
      <c r="HI23" s="296">
        <f t="shared" si="57"/>
        <v>0</v>
      </c>
      <c r="HJ23" s="296">
        <v>0</v>
      </c>
      <c r="HK23" s="295">
        <f>('[4]Прочая  субсидия_МР  и  ГО'!AV20+'[4]Прочая  субсидия_БП'!AX20)/1000</f>
        <v>1550</v>
      </c>
      <c r="HL23" s="295">
        <f>('[4]Прочая  субсидия_МР  и  ГО'!AW20+'[4]Прочая  субсидия_БП'!AY20)/1000</f>
        <v>1549.99991</v>
      </c>
      <c r="HM23" s="296">
        <f t="shared" si="58"/>
        <v>99.999994193548389</v>
      </c>
      <c r="HN23" s="296">
        <v>4228</v>
      </c>
      <c r="HO23" s="295">
        <f>'[4]Прочая  субсидия_МР  и  ГО'!AX20/1000</f>
        <v>4228</v>
      </c>
      <c r="HP23" s="295">
        <f>'[4]Прочая  субсидия_МР  и  ГО'!AY20/1000</f>
        <v>4228</v>
      </c>
      <c r="HQ23" s="296">
        <f t="shared" si="59"/>
        <v>100</v>
      </c>
      <c r="HR23" s="296">
        <v>3847.2776800000001</v>
      </c>
      <c r="HS23" s="295">
        <f>'[4]Прочая  субсидия_МР  и  ГО'!AZ20/1000</f>
        <v>3208.5415500000004</v>
      </c>
      <c r="HT23" s="295">
        <f>'[4]Прочая  субсидия_МР  и  ГО'!BA20/1000</f>
        <v>3181.01809</v>
      </c>
      <c r="HU23" s="296">
        <f t="shared" si="60"/>
        <v>99.142181593378453</v>
      </c>
      <c r="HV23" s="296"/>
      <c r="HW23" s="295">
        <f>('[4]Проверочная  таблица'!RU25+'[4]Проверочная  таблица'!RV25+'[4]Проверочная  таблица'!SE25+'[4]Проверочная  таблица'!SF25)/1000</f>
        <v>0</v>
      </c>
      <c r="HX23" s="295">
        <f>('[4]Проверочная  таблица'!RZ25+'[4]Проверочная  таблица'!SA25+'[4]Проверочная  таблица'!SJ25+'[4]Проверочная  таблица'!SK25)/1000</f>
        <v>0</v>
      </c>
      <c r="HY23" s="296">
        <f t="shared" si="61"/>
        <v>0</v>
      </c>
      <c r="HZ23" s="296"/>
      <c r="IA23" s="295">
        <f>'[1]Исполнение  по  субсидии'!FO23</f>
        <v>0</v>
      </c>
      <c r="IB23" s="295">
        <f>'[1]Исполнение  по  субсидии'!FP23</f>
        <v>0</v>
      </c>
      <c r="IC23" s="296">
        <f t="shared" si="62"/>
        <v>0</v>
      </c>
      <c r="ID23" s="296">
        <v>226.8133</v>
      </c>
      <c r="IE23" s="295">
        <f>'[4]Прочая  субсидия_МР  и  ГО'!BB20/1000</f>
        <v>226.8133</v>
      </c>
      <c r="IF23" s="295">
        <f>'[4]Прочая  субсидия_МР  и  ГО'!BC20/1000</f>
        <v>226.8133</v>
      </c>
      <c r="IG23" s="296">
        <f t="shared" si="63"/>
        <v>100</v>
      </c>
      <c r="IH23" s="296">
        <v>721.41984000000002</v>
      </c>
      <c r="II23" s="295">
        <f>('[4]Прочая  субсидия_БП'!BD20+'[4]Прочая  субсидия_МР  и  ГО'!BD20)/1000</f>
        <v>721.41984000000002</v>
      </c>
      <c r="IJ23" s="295">
        <f>('[4]Прочая  субсидия_БП'!BE20+'[4]Прочая  субсидия_МР  и  ГО'!BE20)/1000</f>
        <v>711.2645500000001</v>
      </c>
      <c r="IK23" s="296">
        <f t="shared" si="64"/>
        <v>98.592319002482682</v>
      </c>
      <c r="IL23" s="296">
        <v>136.42332999999999</v>
      </c>
      <c r="IM23" s="295">
        <f>'[4]Прочая  субсидия_МР  и  ГО'!BF20/1000</f>
        <v>136.42332999999999</v>
      </c>
      <c r="IN23" s="295">
        <f>'[4]Прочая  субсидия_МР  и  ГО'!BG20/1000</f>
        <v>0</v>
      </c>
      <c r="IO23" s="296">
        <f t="shared" si="65"/>
        <v>0</v>
      </c>
      <c r="IP23" s="296"/>
      <c r="IQ23" s="295">
        <f>('[4]Прочая  субсидия_МР  и  ГО'!BH20+'[4]Прочая  субсидия_БП'!BK20)/1000</f>
        <v>0</v>
      </c>
      <c r="IR23" s="295">
        <f>('[4]Прочая  субсидия_МР  и  ГО'!BI20+'[4]Прочая  субсидия_БП'!BL20)/1000</f>
        <v>0</v>
      </c>
      <c r="IS23" s="296">
        <f>IF(ISERROR(#REF!/#REF!*100),,#REF!/#REF!*100)</f>
        <v>0</v>
      </c>
      <c r="IT23" s="296"/>
      <c r="IU23" s="295">
        <f>('[4]Прочая  субсидия_МР  и  ГО'!BJ20+'[4]Прочая  субсидия_БП'!BQ20)/1000</f>
        <v>0</v>
      </c>
      <c r="IV23" s="295">
        <f>('[4]Прочая  субсидия_МР  и  ГО'!BK20+'[4]Прочая  субсидия_БП'!BR20)/1000</f>
        <v>0</v>
      </c>
      <c r="IW23" s="296">
        <f>IF(ISERROR(#REF!/#REF!*100),,#REF!/#REF!*100)</f>
        <v>0</v>
      </c>
      <c r="IX23" s="296">
        <v>140.82652999999999</v>
      </c>
      <c r="IY23" s="295">
        <f>('[4]Прочая  субсидия_МР  и  ГО'!BL20+'[4]Прочая  субсидия_БП'!BW20)/1000</f>
        <v>140.82652999999999</v>
      </c>
      <c r="IZ23" s="295">
        <f>('[4]Прочая  субсидия_МР  и  ГО'!BM20+'[4]Прочая  субсидия_БП'!BX20)/1000</f>
        <v>140.82107000000002</v>
      </c>
      <c r="JA23" s="296">
        <f t="shared" si="66"/>
        <v>99.99612288962885</v>
      </c>
      <c r="JC23" s="296"/>
      <c r="JD23" s="295">
        <f>'[4]Проверочная  таблица'!DL25/1000</f>
        <v>0</v>
      </c>
      <c r="JE23" s="295">
        <f>'[4]Проверочная  таблица'!DO25/1000</f>
        <v>0</v>
      </c>
      <c r="JF23" s="296">
        <f t="shared" si="67"/>
        <v>0</v>
      </c>
      <c r="JG23" s="296"/>
      <c r="JH23" s="295">
        <f>'[4]Проверочная  таблица'!BW25/1000</f>
        <v>0</v>
      </c>
      <c r="JI23" s="295">
        <f>'[4]Проверочная  таблица'!BZ25/1000</f>
        <v>0</v>
      </c>
      <c r="JJ23" s="296">
        <f t="shared" si="68"/>
        <v>0</v>
      </c>
      <c r="JK23" s="296"/>
      <c r="JL23" s="295">
        <f>'[4]Проверочная  таблица'!BX25/1000</f>
        <v>0</v>
      </c>
      <c r="JM23" s="295">
        <f>'[4]Проверочная  таблица'!CA25/1000</f>
        <v>0</v>
      </c>
      <c r="JN23" s="296">
        <f t="shared" si="69"/>
        <v>0</v>
      </c>
      <c r="JO23" s="296"/>
      <c r="JP23" s="295">
        <f>'[4]Проверочная  таблица'!CC25/1000</f>
        <v>0</v>
      </c>
      <c r="JQ23" s="295">
        <f>'[4]Проверочная  таблица'!CF25/1000</f>
        <v>0</v>
      </c>
      <c r="JR23" s="296">
        <f t="shared" si="70"/>
        <v>0</v>
      </c>
      <c r="JS23" s="296"/>
      <c r="JT23" s="295">
        <f>'[4]Проверочная  таблица'!CD25/1000</f>
        <v>0</v>
      </c>
      <c r="JU23" s="295">
        <f>'[4]Проверочная  таблица'!CG25/1000</f>
        <v>0</v>
      </c>
      <c r="JV23" s="296">
        <f t="shared" si="71"/>
        <v>0</v>
      </c>
      <c r="JW23" s="296"/>
      <c r="JX23" s="295">
        <f>'[4]Прочая  субсидия_МР  и  ГО'!X20/1000</f>
        <v>0</v>
      </c>
      <c r="JY23" s="295">
        <f>'[4]Прочая  субсидия_МР  и  ГО'!Y20/1000</f>
        <v>0</v>
      </c>
      <c r="JZ23" s="296">
        <f t="shared" si="72"/>
        <v>0</v>
      </c>
      <c r="KA23" s="296"/>
      <c r="KB23" s="295">
        <f>('[4]Проверочная  таблица'!TY25+'[4]Проверочная  таблица'!TZ25+'[4]Проверочная  таблица'!TK25+'[4]Проверочная  таблица'!TL25)/1000</f>
        <v>0</v>
      </c>
      <c r="KC23" s="295">
        <f>('[4]Проверочная  таблица'!UF25+'[4]Проверочная  таблица'!UG25+'[4]Проверочная  таблица'!TR25+'[4]Проверочная  таблица'!TS25)/1000</f>
        <v>0</v>
      </c>
      <c r="KD23" s="296">
        <f t="shared" si="73"/>
        <v>0</v>
      </c>
      <c r="KE23" s="296"/>
      <c r="KF23" s="295">
        <f>('[4]Проверочная  таблица'!CI25+'[4]Проверочная  таблица'!CJ25)/1000</f>
        <v>0</v>
      </c>
      <c r="KG23" s="295">
        <f>('[4]Проверочная  таблица'!CP25+'[4]Проверочная  таблица'!CQ25)/1000</f>
        <v>0</v>
      </c>
      <c r="KH23" s="296">
        <f t="shared" si="74"/>
        <v>0</v>
      </c>
      <c r="KI23" s="296"/>
      <c r="KJ23" s="295">
        <f>('[4]Проверочная  таблица'!CK25+'[4]Проверочная  таблица'!CL25+'[4]Проверочная  таблица'!CW25+'[4]Проверочная  таблица'!CX25)/1000</f>
        <v>0</v>
      </c>
      <c r="KK23" s="295">
        <f>('[4]Проверочная  таблица'!CR25+'[4]Проверочная  таблица'!CS25+'[4]Проверочная  таблица'!CZ25+'[4]Проверочная  таблица'!DA25)/1000</f>
        <v>0</v>
      </c>
      <c r="KL23" s="296">
        <f t="shared" si="75"/>
        <v>0</v>
      </c>
      <c r="KM23" s="296"/>
      <c r="KN23" s="295">
        <f>('[4]Проверочная  таблица'!CM25+'[4]Проверочная  таблица'!CN25)/1000</f>
        <v>0</v>
      </c>
      <c r="KO23" s="295">
        <f>('[4]Проверочная  таблица'!CT25+'[4]Проверочная  таблица'!CU25)/1000</f>
        <v>0</v>
      </c>
      <c r="KP23" s="296">
        <f t="shared" si="20"/>
        <v>0</v>
      </c>
      <c r="KQ23" s="296"/>
      <c r="KR23" s="295">
        <f>('[4]Проверочная  таблица'!BE25+'[4]Проверочная  таблица'!BK25+'[4]Прочая  субсидия_МР  и  ГО'!AN20+'[4]Прочая  субсидия_БП'!AF20)/1000</f>
        <v>0</v>
      </c>
      <c r="KS23" s="295">
        <f>('[4]Проверочная  таблица'!BI25+'[4]Проверочная  таблица'!BM25+'[4]Прочая  субсидия_МР  и  ГО'!AO20+'[4]Прочая  субсидия_БП'!AG20)/1000</f>
        <v>0</v>
      </c>
      <c r="KT23" s="296">
        <f t="shared" si="76"/>
        <v>0</v>
      </c>
      <c r="KU23" s="296"/>
      <c r="KV23" s="295">
        <f>('[4]Проверочная  таблица'!LA25+'[4]Проверочная  таблица'!LB25)/1000</f>
        <v>0</v>
      </c>
      <c r="KW23" s="295">
        <f>('[4]Проверочная  таблица'!LD25+'[4]Проверочная  таблица'!LE25)/1000</f>
        <v>0</v>
      </c>
      <c r="KX23" s="296">
        <f t="shared" si="77"/>
        <v>0</v>
      </c>
      <c r="KY23" s="296"/>
      <c r="KZ23" s="295">
        <f>('[4]Проверочная  таблица'!EQ25+'[4]Проверочная  таблица'!ER25+'[4]Проверочная  таблица'!EW25+'[4]Проверочная  таблица'!EX25)/1000</f>
        <v>0</v>
      </c>
      <c r="LA23" s="295">
        <f>('[4]Проверочная  таблица'!ET25+'[4]Проверочная  таблица'!EU25+'[4]Проверочная  таблица'!EZ25+'[4]Проверочная  таблица'!FA25)/1000</f>
        <v>0</v>
      </c>
      <c r="LB23" s="296">
        <f t="shared" si="78"/>
        <v>0</v>
      </c>
    </row>
    <row r="24" spans="1:314" ht="21.75" customHeight="1" x14ac:dyDescent="0.25">
      <c r="A24" s="298" t="s">
        <v>23</v>
      </c>
      <c r="B24" s="299">
        <f t="shared" si="0"/>
        <v>47946.522870000001</v>
      </c>
      <c r="C24" s="300">
        <f t="shared" si="1"/>
        <v>176371.70157999996</v>
      </c>
      <c r="D24" s="301">
        <f t="shared" si="1"/>
        <v>176131.42218999998</v>
      </c>
      <c r="E24" s="302">
        <f>'[2]Для администрации КБ_точно'!T25</f>
        <v>176371.70157999996</v>
      </c>
      <c r="F24" s="300">
        <f t="shared" si="21"/>
        <v>0</v>
      </c>
      <c r="G24" s="302">
        <f>'[2]Для администрации КБ_точно'!U25</f>
        <v>176131.42219000001</v>
      </c>
      <c r="H24" s="300">
        <f t="shared" si="22"/>
        <v>0</v>
      </c>
      <c r="I24" s="294">
        <f t="shared" si="2"/>
        <v>99.863765338856808</v>
      </c>
      <c r="J24" s="296">
        <v>0</v>
      </c>
      <c r="K24" s="295">
        <f>('[4]Проверочная  таблица'!FP26+'[4]Проверочная  таблица'!FQ26)/1000</f>
        <v>0</v>
      </c>
      <c r="L24" s="295">
        <f>('[4]Проверочная  таблица'!FT26+'[4]Проверочная  таблица'!FU26)/1000</f>
        <v>0</v>
      </c>
      <c r="M24" s="296">
        <f t="shared" si="3"/>
        <v>0</v>
      </c>
      <c r="N24" s="296">
        <v>0</v>
      </c>
      <c r="O24" s="295">
        <f>'[4]Проверочная  таблица'!FO26/1000</f>
        <v>0</v>
      </c>
      <c r="P24" s="295">
        <f>'[4]Проверочная  таблица'!FS26/1000</f>
        <v>0</v>
      </c>
      <c r="Q24" s="296">
        <f t="shared" si="4"/>
        <v>0</v>
      </c>
      <c r="R24" s="296">
        <v>0</v>
      </c>
      <c r="S24" s="295">
        <f>'[4]Проверочная  таблица'!DG26/1000</f>
        <v>0</v>
      </c>
      <c r="T24" s="295">
        <f>'[4]Проверочная  таблица'!DJ26/1000</f>
        <v>0</v>
      </c>
      <c r="U24" s="296">
        <f t="shared" si="23"/>
        <v>0</v>
      </c>
      <c r="V24" s="296">
        <v>0</v>
      </c>
      <c r="W24" s="297">
        <f>'[4]Проверочная  таблица'!DH26/1000</f>
        <v>0</v>
      </c>
      <c r="X24" s="295">
        <f>'[4]Проверочная  таблица'!DK26/1000</f>
        <v>0</v>
      </c>
      <c r="Y24" s="296">
        <f t="shared" si="24"/>
        <v>0</v>
      </c>
      <c r="Z24" s="296"/>
      <c r="AA24" s="297">
        <f>'[4]Проверочная  таблица'!DR26/1000</f>
        <v>0</v>
      </c>
      <c r="AB24" s="295">
        <f>'[4]Проверочная  таблица'!DU26/1000</f>
        <v>0</v>
      </c>
      <c r="AC24" s="296">
        <f t="shared" si="5"/>
        <v>0</v>
      </c>
      <c r="AD24" s="296"/>
      <c r="AE24" s="297">
        <f>'[4]Проверочная  таблица'!ED26/1000</f>
        <v>0</v>
      </c>
      <c r="AF24" s="295">
        <f>'[4]Проверочная  таблица'!EG26/1000</f>
        <v>0</v>
      </c>
      <c r="AG24" s="296">
        <f t="shared" si="6"/>
        <v>0</v>
      </c>
      <c r="AH24" s="296">
        <v>0</v>
      </c>
      <c r="AI24" s="295">
        <f>'[4]Проверочная  таблица'!TD26/1000</f>
        <v>0</v>
      </c>
      <c r="AJ24" s="295">
        <f>'[4]Проверочная  таблица'!TG26/1000</f>
        <v>0</v>
      </c>
      <c r="AK24" s="296">
        <f t="shared" si="7"/>
        <v>0</v>
      </c>
      <c r="AL24" s="296">
        <v>207.5393</v>
      </c>
      <c r="AM24" s="295">
        <f>('[4]Прочая  субсидия_МР  и  ГО'!D21)/1000</f>
        <v>207.5393</v>
      </c>
      <c r="AN24" s="295">
        <f>('[4]Прочая  субсидия_МР  и  ГО'!E21)/1000</f>
        <v>207.5393</v>
      </c>
      <c r="AO24" s="296">
        <f t="shared" si="25"/>
        <v>100</v>
      </c>
      <c r="AP24" s="296">
        <v>0</v>
      </c>
      <c r="AQ24" s="295">
        <f>'[4]Прочая  субсидия_МР  и  ГО'!F21/1000</f>
        <v>0</v>
      </c>
      <c r="AR24" s="295">
        <f>'[4]Прочая  субсидия_МР  и  ГО'!G21/1000</f>
        <v>0</v>
      </c>
      <c r="AS24" s="296">
        <f t="shared" si="26"/>
        <v>0</v>
      </c>
      <c r="AT24" s="296">
        <v>0</v>
      </c>
      <c r="AU24" s="295">
        <f>SUM('[4]Проверочная  таблица'!ST26:SW26)/1000</f>
        <v>0</v>
      </c>
      <c r="AV24" s="295">
        <f>SUM('[4]Проверочная  таблица'!SZ26:TC26)/1000</f>
        <v>0</v>
      </c>
      <c r="AW24" s="296">
        <f t="shared" si="8"/>
        <v>0</v>
      </c>
      <c r="AX24" s="296">
        <v>0</v>
      </c>
      <c r="AY24" s="295">
        <f>'[4]Проверочная  таблица'!SS26/1000</f>
        <v>0</v>
      </c>
      <c r="AZ24" s="295">
        <f>'[4]Проверочная  таблица'!SY26/1000</f>
        <v>0</v>
      </c>
      <c r="BA24" s="296">
        <f t="shared" si="9"/>
        <v>0</v>
      </c>
      <c r="BB24" s="296">
        <v>0</v>
      </c>
      <c r="BC24" s="295">
        <f>'[4]Прочая  субсидия_МР  и  ГО'!H21/1000</f>
        <v>0</v>
      </c>
      <c r="BD24" s="295">
        <f>'[4]Прочая  субсидия_МР  и  ГО'!I21/1000</f>
        <v>0</v>
      </c>
      <c r="BE24" s="296">
        <f t="shared" si="10"/>
        <v>0</v>
      </c>
      <c r="BF24" s="296">
        <v>0</v>
      </c>
      <c r="BG24" s="295">
        <f>'[4]Прочая  субсидия_МР  и  ГО'!J21/1000</f>
        <v>0</v>
      </c>
      <c r="BH24" s="295">
        <f>'[4]Прочая  субсидия_МР  и  ГО'!K21/1000</f>
        <v>0</v>
      </c>
      <c r="BI24" s="296">
        <f t="shared" si="11"/>
        <v>0</v>
      </c>
      <c r="BJ24" s="296"/>
      <c r="BK24" s="295">
        <f>('[4]Проверочная  таблица'!EK26+'[4]Проверочная  таблица'!EL26)/1000</f>
        <v>0</v>
      </c>
      <c r="BL24" s="295">
        <f>('[4]Проверочная  таблица'!EN26+'[4]Проверочная  таблица'!EO26)/1000</f>
        <v>0</v>
      </c>
      <c r="BM24" s="296">
        <f t="shared" si="12"/>
        <v>0</v>
      </c>
      <c r="BN24" s="296"/>
      <c r="BO24" s="295">
        <f>('[4]Проверочная  таблица'!KS26+'[4]Проверочная  таблица'!KT26)/1000</f>
        <v>0</v>
      </c>
      <c r="BP24" s="295">
        <f>('[4]Проверочная  таблица'!KW26+'[4]Проверочная  таблица'!KX26)/1000</f>
        <v>0</v>
      </c>
      <c r="BQ24" s="296">
        <f t="shared" si="13"/>
        <v>0</v>
      </c>
      <c r="BR24" s="296"/>
      <c r="BS24" s="295">
        <f>'[4]Проверочная  таблица'!KU26/1000</f>
        <v>0</v>
      </c>
      <c r="BT24" s="295">
        <f>'[4]Проверочная  таблица'!KY26/1000</f>
        <v>0</v>
      </c>
      <c r="BU24" s="296">
        <f t="shared" si="14"/>
        <v>0</v>
      </c>
      <c r="BV24" s="296">
        <v>0</v>
      </c>
      <c r="BW24" s="295">
        <f>'[4]Прочая  субсидия_МР  и  ГО'!L21/1000</f>
        <v>0</v>
      </c>
      <c r="BX24" s="295">
        <f>'[4]Прочая  субсидия_МР  и  ГО'!M21/1000</f>
        <v>0</v>
      </c>
      <c r="BY24" s="296">
        <f t="shared" si="27"/>
        <v>0</v>
      </c>
      <c r="BZ24" s="296">
        <v>0</v>
      </c>
      <c r="CA24" s="295">
        <f>'[4]Прочая  субсидия_МР  и  ГО'!N21/1000</f>
        <v>0</v>
      </c>
      <c r="CB24" s="295">
        <f>'[4]Прочая  субсидия_МР  и  ГО'!O21/1000</f>
        <v>0</v>
      </c>
      <c r="CC24" s="296">
        <f t="shared" si="15"/>
        <v>0</v>
      </c>
      <c r="CD24" s="296">
        <v>69.801140000000004</v>
      </c>
      <c r="CE24" s="295">
        <f>'[4]Прочая  субсидия_МР  и  ГО'!P21/1000</f>
        <v>69.801140000000004</v>
      </c>
      <c r="CF24" s="295">
        <f>'[4]Прочая  субсидия_МР  и  ГО'!Q21/1000</f>
        <v>69.801140000000004</v>
      </c>
      <c r="CG24" s="296">
        <f t="shared" si="28"/>
        <v>100</v>
      </c>
      <c r="CH24" s="296">
        <v>0</v>
      </c>
      <c r="CI24" s="295">
        <f>'[4]Проверочная  таблица'!FV26/1000</f>
        <v>0</v>
      </c>
      <c r="CJ24" s="295">
        <f>'[4]Проверочная  таблица'!FY26/1000</f>
        <v>0</v>
      </c>
      <c r="CK24" s="296">
        <f t="shared" si="16"/>
        <v>0</v>
      </c>
      <c r="CL24" s="296">
        <v>0</v>
      </c>
      <c r="CM24" s="295">
        <f>'[4]Проверочная  таблица'!JH26/1000</f>
        <v>0</v>
      </c>
      <c r="CN24" s="295">
        <f>'[4]Проверочная  таблица'!JK26/1000</f>
        <v>0</v>
      </c>
      <c r="CO24" s="296">
        <f t="shared" si="17"/>
        <v>0</v>
      </c>
      <c r="CP24" s="296">
        <v>0</v>
      </c>
      <c r="CQ24" s="295">
        <f>('[4]Проверочная  таблица'!LW26+'[4]Проверочная  таблица'!LX26+'[4]Проверочная  таблица'!LQ26+'[4]Проверочная  таблица'!LR26)/1000</f>
        <v>0</v>
      </c>
      <c r="CR24" s="295">
        <f>('[4]Проверочная  таблица'!LT26+'[4]Проверочная  таблица'!LU26+'[4]Проверочная  таблица'!LZ26+'[4]Проверочная  таблица'!MA26)/1000</f>
        <v>0</v>
      </c>
      <c r="CS24" s="296">
        <f t="shared" si="18"/>
        <v>0</v>
      </c>
      <c r="CT24" s="296">
        <v>0</v>
      </c>
      <c r="CU24" s="295">
        <f>('[4]Проверочная  таблица'!MO26+'[4]Проверочная  таблица'!MP26)/1000</f>
        <v>0</v>
      </c>
      <c r="CV24" s="295">
        <f>('[4]Проверочная  таблица'!MW26+'[4]Проверочная  таблица'!MX26)/1000</f>
        <v>0</v>
      </c>
      <c r="CW24" s="296">
        <f t="shared" si="29"/>
        <v>0</v>
      </c>
      <c r="CX24" s="296">
        <v>0</v>
      </c>
      <c r="CY24" s="295">
        <f>'[4]Проверочная  таблица'!QP26/1000</f>
        <v>0</v>
      </c>
      <c r="CZ24" s="295">
        <f>'[4]Проверочная  таблица'!QS26/1000</f>
        <v>0</v>
      </c>
      <c r="DA24" s="296">
        <f t="shared" si="30"/>
        <v>0</v>
      </c>
      <c r="DB24" s="296">
        <v>30.47091</v>
      </c>
      <c r="DC24" s="295">
        <f>('[4]Прочая  субсидия_МР  и  ГО'!R21+'[4]Прочая  субсидия_БП'!H21)/1000</f>
        <v>30.47091</v>
      </c>
      <c r="DD24" s="295">
        <f>('[4]Прочая  субсидия_МР  и  ГО'!S21+'[4]Прочая  субсидия_БП'!I21)/1000</f>
        <v>30.47091</v>
      </c>
      <c r="DE24" s="296">
        <f t="shared" si="31"/>
        <v>100</v>
      </c>
      <c r="DF24" s="296">
        <v>0</v>
      </c>
      <c r="DG24" s="295">
        <f>'[4]Проверочная  таблица'!GB26/1000</f>
        <v>0</v>
      </c>
      <c r="DH24" s="295">
        <f>'[4]Проверочная  таблица'!GE26/1000</f>
        <v>0</v>
      </c>
      <c r="DI24" s="296">
        <f t="shared" si="32"/>
        <v>0</v>
      </c>
      <c r="DJ24" s="296">
        <v>0</v>
      </c>
      <c r="DK24" s="295">
        <f>('[4]Проверочная  таблица'!JN26)/1000</f>
        <v>0</v>
      </c>
      <c r="DL24" s="295">
        <f>('[4]Проверочная  таблица'!JQ26)/1000</f>
        <v>0</v>
      </c>
      <c r="DM24" s="296">
        <f t="shared" si="19"/>
        <v>0</v>
      </c>
      <c r="DN24" s="296">
        <v>166.38570000000001</v>
      </c>
      <c r="DO24" s="295">
        <f>('[4]Проверочная  таблица'!MT26+'[4]Проверочная  таблица'!MU26+'[4]Проверочная  таблица'!NE26+'[4]Проверочная  таблица'!NF26)/1000</f>
        <v>166.38570000000001</v>
      </c>
      <c r="DP24" s="295">
        <f>('[4]Проверочная  таблица'!NH26+'[4]Проверочная  таблица'!NI26+'[4]Проверочная  таблица'!NB26+'[4]Проверочная  таблица'!NC26)/1000</f>
        <v>166.38570000000001</v>
      </c>
      <c r="DQ24" s="296">
        <f t="shared" si="33"/>
        <v>100</v>
      </c>
      <c r="DR24" s="296"/>
      <c r="DS24" s="295">
        <f>'[4]Проверочная  таблица'!DX26/1000</f>
        <v>0</v>
      </c>
      <c r="DT24" s="295">
        <f>'[4]Проверочная  таблица'!EA26/1000</f>
        <v>0</v>
      </c>
      <c r="DU24" s="296">
        <f t="shared" si="34"/>
        <v>0</v>
      </c>
      <c r="DV24" s="296">
        <v>0</v>
      </c>
      <c r="DW24" s="295">
        <f>('[4]Проверочная  таблица'!HD26+'[4]Проверочная  таблица'!HJ26)/1000</f>
        <v>0</v>
      </c>
      <c r="DX24" s="295">
        <f>('[4]Проверочная  таблица'!HG26+'[4]Проверочная  таблица'!HM26)/1000</f>
        <v>0</v>
      </c>
      <c r="DY24" s="296">
        <f t="shared" si="35"/>
        <v>0</v>
      </c>
      <c r="DZ24" s="296">
        <v>0</v>
      </c>
      <c r="EA24" s="295">
        <f>('[4]Проверочная  таблица'!NW26+'[4]Проверочная  таблица'!NX26+'[4]Проверочная  таблица'!OE26+'[4]Проверочная  таблица'!OF26)/1000</f>
        <v>0</v>
      </c>
      <c r="EB24" s="295">
        <f>('[4]Проверочная  таблица'!OA26+'[4]Проверочная  таблица'!OB26+'[4]Проверочная  таблица'!OI26+'[4]Проверочная  таблица'!OJ26)/1000</f>
        <v>0</v>
      </c>
      <c r="EC24" s="296">
        <f t="shared" si="36"/>
        <v>0</v>
      </c>
      <c r="ED24" s="296">
        <v>0</v>
      </c>
      <c r="EE24" s="295">
        <f>('[4]Проверочная  таблица'!NY26+'[4]Проверочная  таблица'!OG26)/1000</f>
        <v>8442.0252200000014</v>
      </c>
      <c r="EF24" s="295">
        <f>('[4]Проверочная  таблица'!OC26+'[4]Проверочная  таблица'!OK26)/1000</f>
        <v>8442.0252200000014</v>
      </c>
      <c r="EG24" s="296">
        <f t="shared" si="37"/>
        <v>100</v>
      </c>
      <c r="EH24" s="296">
        <v>0</v>
      </c>
      <c r="EI24" s="295">
        <f>'[4]Прочая  субсидия_МР  и  ГО'!T21/1000</f>
        <v>0</v>
      </c>
      <c r="EJ24" s="295">
        <f>'[4]Прочая  субсидия_МР  и  ГО'!U21/1000</f>
        <v>0</v>
      </c>
      <c r="EK24" s="296">
        <f t="shared" si="38"/>
        <v>0</v>
      </c>
      <c r="EL24" s="296">
        <v>0</v>
      </c>
      <c r="EM24" s="295">
        <f>'[4]Проверочная  таблица'!BC26/1000</f>
        <v>16558.77176</v>
      </c>
      <c r="EN24" s="295">
        <f>'[4]Проверочная  таблица'!BG26/1000</f>
        <v>16558.77176</v>
      </c>
      <c r="EO24" s="296">
        <f t="shared" si="39"/>
        <v>100</v>
      </c>
      <c r="EP24" s="296"/>
      <c r="EQ24" s="295">
        <f>'[1]Исполнение  по  субсидии'!DG24</f>
        <v>0</v>
      </c>
      <c r="ER24" s="295">
        <f>'[1]Исполнение  по  субсидии'!DH24</f>
        <v>0</v>
      </c>
      <c r="ES24" s="296">
        <f t="shared" si="40"/>
        <v>0</v>
      </c>
      <c r="ET24" s="296"/>
      <c r="EU24" s="295">
        <f>'[1]Исполнение  по  субсидии'!DJ24</f>
        <v>0</v>
      </c>
      <c r="EV24" s="295">
        <f>'[1]Исполнение  по  субсидии'!DK24</f>
        <v>0</v>
      </c>
      <c r="EW24" s="296">
        <f t="shared" si="41"/>
        <v>0</v>
      </c>
      <c r="EX24" s="296"/>
      <c r="EY24" s="295">
        <f>'[4]Прочая  субсидия_МР  и  ГО'!Z21/1000</f>
        <v>0</v>
      </c>
      <c r="EZ24" s="295">
        <f>'[4]Прочая  субсидия_МР  и  ГО'!AA21/1000</f>
        <v>0</v>
      </c>
      <c r="FA24" s="296">
        <f t="shared" si="42"/>
        <v>0</v>
      </c>
      <c r="FB24" s="296"/>
      <c r="FC24" s="295">
        <f>'[4]Прочая  субсидия_МР  и  ГО'!AB21/1000</f>
        <v>0</v>
      </c>
      <c r="FD24" s="295">
        <f>'[4]Прочая  субсидия_МР  и  ГО'!AC21/1000</f>
        <v>0</v>
      </c>
      <c r="FE24" s="296">
        <f t="shared" si="43"/>
        <v>0</v>
      </c>
      <c r="FF24" s="296">
        <v>29315.3897</v>
      </c>
      <c r="FG24" s="295">
        <f>'[4]Прочая  субсидия_МР  и  ГО'!AD21/1000</f>
        <v>29315.3897</v>
      </c>
      <c r="FH24" s="295">
        <f>'[4]Прочая  субсидия_МР  и  ГО'!AE21/1000</f>
        <v>29315.3897</v>
      </c>
      <c r="FI24" s="296">
        <f t="shared" si="44"/>
        <v>100</v>
      </c>
      <c r="FJ24" s="296">
        <v>0</v>
      </c>
      <c r="FK24" s="295">
        <f>('[4]Проверочная  таблица'!UA26+'[4]Проверочная  таблица'!UB26+'[4]Проверочная  таблица'!TM26+'[4]Проверочная  таблица'!TN26)/1000</f>
        <v>0</v>
      </c>
      <c r="FL24" s="295">
        <f>('[4]Проверочная  таблица'!TT26+'[4]Проверочная  таблица'!TU26+'[4]Проверочная  таблица'!UH26+'[4]Проверочная  таблица'!UI26)/1000</f>
        <v>0</v>
      </c>
      <c r="FM24" s="296">
        <f t="shared" si="45"/>
        <v>0</v>
      </c>
      <c r="FN24" s="296">
        <v>0</v>
      </c>
      <c r="FO24" s="295">
        <f>('[4]Проверочная  таблица'!PM26+'[4]Проверочная  таблица'!PN26+'[4]Проверочная  таблица'!PC26+'[4]Проверочная  таблица'!PD26)/1000</f>
        <v>0</v>
      </c>
      <c r="FP24" s="295">
        <f>('[4]Проверочная  таблица'!PR26+'[4]Проверочная  таблица'!PS26+'[4]Проверочная  таблица'!PH26+'[4]Проверочная  таблица'!PI26)/1000</f>
        <v>0</v>
      </c>
      <c r="FQ24" s="296">
        <f t="shared" si="46"/>
        <v>0</v>
      </c>
      <c r="FR24" s="296">
        <v>0</v>
      </c>
      <c r="FS24" s="295">
        <f>('[4]Проверочная  таблица'!GH26+'[4]Проверочная  таблица'!GN26)/1000</f>
        <v>0</v>
      </c>
      <c r="FT24" s="295">
        <f>('[4]Проверочная  таблица'!GK26+'[4]Проверочная  таблица'!GQ26)/1000</f>
        <v>0</v>
      </c>
      <c r="FU24" s="296">
        <f t="shared" si="47"/>
        <v>0</v>
      </c>
      <c r="FV24" s="296">
        <v>0</v>
      </c>
      <c r="FW24" s="295">
        <f>'[1]Исполнение  по  субсидии'!EE24</f>
        <v>0</v>
      </c>
      <c r="FX24" s="295">
        <f>('[4]Проверочная  таблица'!UJ26+'[4]Проверочная  таблица'!UK26+'[4]Проверочная  таблица'!TV26+'[4]Проверочная  таблица'!TW26)/1000</f>
        <v>0</v>
      </c>
      <c r="FY24" s="296">
        <f t="shared" si="48"/>
        <v>0</v>
      </c>
      <c r="FZ24" s="296"/>
      <c r="GA24" s="295">
        <f>'[4]Проверочная  таблица'!GX26/1000</f>
        <v>0</v>
      </c>
      <c r="GB24" s="295">
        <f>'[4]Проверочная  таблица'!HA26/1000</f>
        <v>0</v>
      </c>
      <c r="GC24" s="296">
        <f t="shared" si="49"/>
        <v>0</v>
      </c>
      <c r="GD24" s="296"/>
      <c r="GE24" s="295">
        <f>('[4]Проверочная  таблица'!IC26+'[4]Проверочная  таблица'!ID26)/1000</f>
        <v>0</v>
      </c>
      <c r="GF24" s="295">
        <f>('[4]Проверочная  таблица'!IG26+'[4]Проверочная  таблица'!IH26)/1000</f>
        <v>0</v>
      </c>
      <c r="GG24" s="296">
        <f t="shared" si="50"/>
        <v>0</v>
      </c>
      <c r="GH24" s="296">
        <v>0</v>
      </c>
      <c r="GI24" s="295">
        <f>('[4]Проверочная  таблица'!IE26+'[4]Проверочная  таблица'!IK26)/1000</f>
        <v>0</v>
      </c>
      <c r="GJ24" s="295">
        <f>('[4]Проверочная  таблица'!II26+'[4]Проверочная  таблица'!IM26)/1000</f>
        <v>0</v>
      </c>
      <c r="GK24" s="296">
        <f t="shared" si="51"/>
        <v>0</v>
      </c>
      <c r="GL24" s="296">
        <v>0</v>
      </c>
      <c r="GM24" s="295">
        <f>('[4]Прочая  субсидия_МР  и  ГО'!AF21+'[4]Прочая  субсидия_БП'!N21)/1000</f>
        <v>88501.488670000006</v>
      </c>
      <c r="GN24" s="295">
        <f>('[4]Прочая  субсидия_МР  и  ГО'!AG21+'[4]Прочая  субсидия_БП'!O21)/1000</f>
        <v>88501.488660000003</v>
      </c>
      <c r="GO24" s="296">
        <f t="shared" si="52"/>
        <v>99.99999998870075</v>
      </c>
      <c r="GP24" s="296">
        <v>14465.959710000001</v>
      </c>
      <c r="GQ24" s="295">
        <f>('[4]Прочая  субсидия_МР  и  ГО'!AH21+'[4]Прочая  субсидия_БП'!T21)/1000</f>
        <v>14465.959710000001</v>
      </c>
      <c r="GR24" s="295">
        <f>('[4]Прочая  субсидия_МР  и  ГО'!AI21+'[4]Прочая  субсидия_БП'!U21)/1000</f>
        <v>14465.959710000001</v>
      </c>
      <c r="GS24" s="296">
        <f t="shared" si="53"/>
        <v>100</v>
      </c>
      <c r="GT24" s="296"/>
      <c r="GU24" s="295">
        <f>('[4]Прочая  субсидия_МР  и  ГО'!AJ21)/1000</f>
        <v>0</v>
      </c>
      <c r="GV24" s="295">
        <f>('[4]Прочая  субсидия_МР  и  ГО'!AK21)/1000</f>
        <v>0</v>
      </c>
      <c r="GW24" s="296">
        <f t="shared" si="54"/>
        <v>0</v>
      </c>
      <c r="GX24" s="296">
        <v>0</v>
      </c>
      <c r="GY24" s="295">
        <f>('[4]Прочая  субсидия_МР  и  ГО'!AP21+'[4]Прочая  субсидия_БП'!AL21)/1000</f>
        <v>10325.854810000001</v>
      </c>
      <c r="GZ24" s="295">
        <f>('[4]Прочая  субсидия_МР  и  ГО'!AQ21+'[4]Прочая  субсидия_БП'!AM21)/1000</f>
        <v>10325.854810000001</v>
      </c>
      <c r="HA24" s="296">
        <f t="shared" si="55"/>
        <v>100</v>
      </c>
      <c r="HB24" s="296">
        <v>0</v>
      </c>
      <c r="HC24" s="295">
        <f>('[4]Прочая  субсидия_МР  и  ГО'!AR21)/1000</f>
        <v>0</v>
      </c>
      <c r="HD24" s="295">
        <f>('[4]Прочая  субсидия_МР  и  ГО'!AS21)/1000</f>
        <v>0</v>
      </c>
      <c r="HE24" s="296">
        <f t="shared" si="56"/>
        <v>0</v>
      </c>
      <c r="HF24" s="296">
        <v>0</v>
      </c>
      <c r="HG24" s="295">
        <f>('[4]Прочая  субсидия_МР  и  ГО'!AT21+'[4]Прочая  субсидия_БП'!AR21)/1000</f>
        <v>0</v>
      </c>
      <c r="HH24" s="295">
        <f>('[4]Прочая  субсидия_МР  и  ГО'!AU21+'[4]Прочая  субсидия_БП'!AS21)/1000</f>
        <v>0</v>
      </c>
      <c r="HI24" s="296">
        <f t="shared" si="57"/>
        <v>0</v>
      </c>
      <c r="HJ24" s="296">
        <v>769.23074999999994</v>
      </c>
      <c r="HK24" s="295">
        <f>('[4]Прочая  субсидия_МР  и  ГО'!AV21+'[4]Прочая  субсидия_БП'!AX21)/1000</f>
        <v>1097.7432100000001</v>
      </c>
      <c r="HL24" s="295">
        <f>('[4]Прочая  субсидия_МР  и  ГО'!AW21+'[4]Прочая  субсидия_БП'!AY21)/1000</f>
        <v>1097.7432099999999</v>
      </c>
      <c r="HM24" s="296">
        <f t="shared" si="58"/>
        <v>99.999999999999972</v>
      </c>
      <c r="HN24" s="296">
        <v>1492</v>
      </c>
      <c r="HO24" s="295">
        <f>'[4]Прочая  субсидия_МР  и  ГО'!AX21/1000</f>
        <v>1492</v>
      </c>
      <c r="HP24" s="295">
        <f>'[4]Прочая  субсидия_МР  и  ГО'!AY21/1000</f>
        <v>1254</v>
      </c>
      <c r="HQ24" s="296">
        <f t="shared" si="59"/>
        <v>84.048257372654149</v>
      </c>
      <c r="HR24" s="296">
        <v>469.29147999999998</v>
      </c>
      <c r="HS24" s="295">
        <f>'[4]Прочая  субсидия_МР  и  ГО'!AZ21/1000</f>
        <v>484.91068000000001</v>
      </c>
      <c r="HT24" s="295">
        <f>'[4]Прочая  субсидия_МР  и  ГО'!BA21/1000</f>
        <v>484.91068000000001</v>
      </c>
      <c r="HU24" s="296">
        <f t="shared" si="60"/>
        <v>100</v>
      </c>
      <c r="HV24" s="296"/>
      <c r="HW24" s="295">
        <f>('[4]Проверочная  таблица'!RU26+'[4]Проверочная  таблица'!RV26+'[4]Проверочная  таблица'!SE26+'[4]Проверочная  таблица'!SF26)/1000</f>
        <v>0</v>
      </c>
      <c r="HX24" s="295">
        <f>('[4]Проверочная  таблица'!RZ26+'[4]Проверочная  таблица'!SA26+'[4]Проверочная  таблица'!SJ26+'[4]Проверочная  таблица'!SK26)/1000</f>
        <v>0</v>
      </c>
      <c r="HY24" s="296">
        <f t="shared" si="61"/>
        <v>0</v>
      </c>
      <c r="HZ24" s="296"/>
      <c r="IA24" s="295">
        <f>'[1]Исполнение  по  субсидии'!FO24</f>
        <v>0</v>
      </c>
      <c r="IB24" s="295">
        <f>'[1]Исполнение  по  субсидии'!FP24</f>
        <v>0</v>
      </c>
      <c r="IC24" s="296">
        <f t="shared" si="62"/>
        <v>0</v>
      </c>
      <c r="ID24" s="296">
        <v>94.713250000000002</v>
      </c>
      <c r="IE24" s="295">
        <f>'[4]Прочая  субсидия_МР  и  ГО'!BB21/1000</f>
        <v>94.713250000000002</v>
      </c>
      <c r="IF24" s="295">
        <f>'[4]Прочая  субсидия_МР  и  ГО'!BC21/1000</f>
        <v>94.713250000000002</v>
      </c>
      <c r="IG24" s="296">
        <f t="shared" si="63"/>
        <v>100</v>
      </c>
      <c r="IH24" s="296">
        <v>764.91116</v>
      </c>
      <c r="II24" s="295">
        <f>('[4]Прочая  субсидия_БП'!BD21+'[4]Прочая  субсидия_МР  и  ГО'!BD21)/1000</f>
        <v>764.91115999999988</v>
      </c>
      <c r="IJ24" s="295">
        <f>('[4]Прочая  субсидия_БП'!BE21+'[4]Прочая  субсидия_МР  и  ГО'!BE21)/1000</f>
        <v>762.63178000000005</v>
      </c>
      <c r="IK24" s="296">
        <f t="shared" si="64"/>
        <v>99.702007223950048</v>
      </c>
      <c r="IL24" s="296">
        <v>100.82977000000001</v>
      </c>
      <c r="IM24" s="295">
        <f>'[4]Прочая  субсидия_МР  и  ГО'!BF21/1000</f>
        <v>100.82977000000001</v>
      </c>
      <c r="IN24" s="295">
        <f>'[4]Прочая  субсидия_МР  и  ГО'!BG21/1000</f>
        <v>100.82977000000001</v>
      </c>
      <c r="IO24" s="296">
        <f t="shared" si="65"/>
        <v>100</v>
      </c>
      <c r="IP24" s="296"/>
      <c r="IQ24" s="295">
        <f>('[4]Прочая  субсидия_МР  и  ГО'!BH21+'[4]Прочая  субсидия_БП'!BK21)/1000</f>
        <v>0</v>
      </c>
      <c r="IR24" s="295">
        <f>('[4]Прочая  субсидия_МР  и  ГО'!BI21+'[4]Прочая  субсидия_БП'!BL21)/1000</f>
        <v>0</v>
      </c>
      <c r="IS24" s="296">
        <f>IF(ISERROR(#REF!/#REF!*100),,#REF!/#REF!*100)</f>
        <v>0</v>
      </c>
      <c r="IT24" s="296"/>
      <c r="IU24" s="295">
        <f>('[4]Прочая  субсидия_МР  и  ГО'!BJ21+'[4]Прочая  субсидия_БП'!BQ21)/1000</f>
        <v>4252.9065899999996</v>
      </c>
      <c r="IV24" s="295">
        <f>('[4]Прочая  субсидия_МР  и  ГО'!BK21+'[4]Прочая  субсидия_БП'!BR21)/1000</f>
        <v>4252.9065899999996</v>
      </c>
      <c r="IW24" s="296">
        <f>IF(ISERROR(#REF!/#REF!*100),,#REF!/#REF!*100)</f>
        <v>0</v>
      </c>
      <c r="IX24" s="296">
        <v>0</v>
      </c>
      <c r="IY24" s="295">
        <f>('[4]Прочая  субсидия_МР  и  ГО'!BL21+'[4]Прочая  субсидия_БП'!BW21)/1000</f>
        <v>0</v>
      </c>
      <c r="IZ24" s="295">
        <f>('[4]Прочая  субсидия_МР  и  ГО'!BM21+'[4]Прочая  субсидия_БП'!BX21)/1000</f>
        <v>0</v>
      </c>
      <c r="JA24" s="296">
        <f t="shared" si="66"/>
        <v>0</v>
      </c>
      <c r="JC24" s="296"/>
      <c r="JD24" s="295">
        <f>'[4]Проверочная  таблица'!DL26/1000</f>
        <v>0</v>
      </c>
      <c r="JE24" s="295">
        <f>'[4]Проверочная  таблица'!DO26/1000</f>
        <v>0</v>
      </c>
      <c r="JF24" s="296">
        <f t="shared" si="67"/>
        <v>0</v>
      </c>
      <c r="JG24" s="296"/>
      <c r="JH24" s="295">
        <f>'[4]Проверочная  таблица'!BW26/1000</f>
        <v>0</v>
      </c>
      <c r="JI24" s="295">
        <f>'[4]Проверочная  таблица'!BZ26/1000</f>
        <v>0</v>
      </c>
      <c r="JJ24" s="296">
        <f t="shared" si="68"/>
        <v>0</v>
      </c>
      <c r="JK24" s="296"/>
      <c r="JL24" s="295">
        <f>'[4]Проверочная  таблица'!BX26/1000</f>
        <v>0</v>
      </c>
      <c r="JM24" s="295">
        <f>'[4]Проверочная  таблица'!CA26/1000</f>
        <v>0</v>
      </c>
      <c r="JN24" s="296">
        <f t="shared" si="69"/>
        <v>0</v>
      </c>
      <c r="JO24" s="296"/>
      <c r="JP24" s="295">
        <f>'[4]Проверочная  таблица'!CC26/1000</f>
        <v>0</v>
      </c>
      <c r="JQ24" s="295">
        <f>'[4]Проверочная  таблица'!CF26/1000</f>
        <v>0</v>
      </c>
      <c r="JR24" s="296">
        <f t="shared" si="70"/>
        <v>0</v>
      </c>
      <c r="JS24" s="296"/>
      <c r="JT24" s="295">
        <f>'[4]Проверочная  таблица'!CD26/1000</f>
        <v>0</v>
      </c>
      <c r="JU24" s="295">
        <f>'[4]Проверочная  таблица'!CG26/1000</f>
        <v>0</v>
      </c>
      <c r="JV24" s="296">
        <f t="shared" si="71"/>
        <v>0</v>
      </c>
      <c r="JW24" s="296"/>
      <c r="JX24" s="295">
        <f>'[4]Прочая  субсидия_МР  и  ГО'!X21/1000</f>
        <v>0</v>
      </c>
      <c r="JY24" s="295">
        <f>'[4]Прочая  субсидия_МР  и  ГО'!Y21/1000</f>
        <v>0</v>
      </c>
      <c r="JZ24" s="296">
        <f t="shared" si="72"/>
        <v>0</v>
      </c>
      <c r="KA24" s="296"/>
      <c r="KB24" s="295">
        <f>('[4]Проверочная  таблица'!TY26+'[4]Проверочная  таблица'!TZ26+'[4]Проверочная  таблица'!TK26+'[4]Проверочная  таблица'!TL26)/1000</f>
        <v>0</v>
      </c>
      <c r="KC24" s="295">
        <f>('[4]Проверочная  таблица'!UF26+'[4]Проверочная  таблица'!UG26+'[4]Проверочная  таблица'!TR26+'[4]Проверочная  таблица'!TS26)/1000</f>
        <v>0</v>
      </c>
      <c r="KD24" s="296">
        <f t="shared" si="73"/>
        <v>0</v>
      </c>
      <c r="KE24" s="296"/>
      <c r="KF24" s="295">
        <f>('[4]Проверочная  таблица'!CI26+'[4]Проверочная  таблица'!CJ26)/1000</f>
        <v>0</v>
      </c>
      <c r="KG24" s="295">
        <f>('[4]Проверочная  таблица'!CP26+'[4]Проверочная  таблица'!CQ26)/1000</f>
        <v>0</v>
      </c>
      <c r="KH24" s="296">
        <f t="shared" si="74"/>
        <v>0</v>
      </c>
      <c r="KI24" s="296"/>
      <c r="KJ24" s="295">
        <f>('[4]Проверочная  таблица'!CK26+'[4]Проверочная  таблица'!CL26+'[4]Проверочная  таблица'!CW26+'[4]Проверочная  таблица'!CX26)/1000</f>
        <v>0</v>
      </c>
      <c r="KK24" s="295">
        <f>('[4]Проверочная  таблица'!CR26+'[4]Проверочная  таблица'!CS26+'[4]Проверочная  таблица'!CZ26+'[4]Проверочная  таблица'!DA26)/1000</f>
        <v>0</v>
      </c>
      <c r="KL24" s="296">
        <f t="shared" si="75"/>
        <v>0</v>
      </c>
      <c r="KM24" s="296"/>
      <c r="KN24" s="295">
        <f>('[4]Проверочная  таблица'!CM26+'[4]Проверочная  таблица'!CN26)/1000</f>
        <v>0</v>
      </c>
      <c r="KO24" s="295">
        <f>('[4]Проверочная  таблица'!CT26+'[4]Проверочная  таблица'!CU26)/1000</f>
        <v>0</v>
      </c>
      <c r="KP24" s="296">
        <f t="shared" si="20"/>
        <v>0</v>
      </c>
      <c r="KQ24" s="296"/>
      <c r="KR24" s="295">
        <f>('[4]Проверочная  таблица'!BE26+'[4]Проверочная  таблица'!BK26+'[4]Прочая  субсидия_МР  и  ГО'!AN21+'[4]Прочая  субсидия_БП'!AF21)/1000</f>
        <v>0</v>
      </c>
      <c r="KS24" s="295">
        <f>('[4]Проверочная  таблица'!BI26+'[4]Проверочная  таблица'!BM26+'[4]Прочая  субсидия_МР  и  ГО'!AO21+'[4]Прочая  субсидия_БП'!AG21)/1000</f>
        <v>0</v>
      </c>
      <c r="KT24" s="296">
        <f t="shared" si="76"/>
        <v>0</v>
      </c>
      <c r="KU24" s="296"/>
      <c r="KV24" s="295">
        <f>('[4]Проверочная  таблица'!LA26+'[4]Проверочная  таблица'!LB26)/1000</f>
        <v>0</v>
      </c>
      <c r="KW24" s="295">
        <f>('[4]Проверочная  таблица'!LD26+'[4]Проверочная  таблица'!LE26)/1000</f>
        <v>0</v>
      </c>
      <c r="KX24" s="296">
        <f t="shared" si="77"/>
        <v>0</v>
      </c>
      <c r="KY24" s="296"/>
      <c r="KZ24" s="295">
        <f>('[4]Проверочная  таблица'!EQ26+'[4]Проверочная  таблица'!ER26+'[4]Проверочная  таблица'!EW26+'[4]Проверочная  таблица'!EX26)/1000</f>
        <v>0</v>
      </c>
      <c r="LA24" s="295">
        <f>('[4]Проверочная  таблица'!ET26+'[4]Проверочная  таблица'!EU26+'[4]Проверочная  таблица'!EZ26+'[4]Проверочная  таблица'!FA26)/1000</f>
        <v>0</v>
      </c>
      <c r="LB24" s="296">
        <f t="shared" si="78"/>
        <v>0</v>
      </c>
    </row>
    <row r="25" spans="1:314" ht="21.75" customHeight="1" x14ac:dyDescent="0.25">
      <c r="A25" s="298" t="s">
        <v>24</v>
      </c>
      <c r="B25" s="299">
        <f t="shared" si="0"/>
        <v>269341.02750000003</v>
      </c>
      <c r="C25" s="300">
        <f t="shared" si="1"/>
        <v>609543.72542999999</v>
      </c>
      <c r="D25" s="301">
        <f t="shared" si="1"/>
        <v>584147.24412000005</v>
      </c>
      <c r="E25" s="302">
        <f>'[2]Для администрации КБ_точно'!T26</f>
        <v>609543.72543000011</v>
      </c>
      <c r="F25" s="300">
        <f t="shared" si="21"/>
        <v>0</v>
      </c>
      <c r="G25" s="302">
        <f>'[2]Для администрации КБ_точно'!U26</f>
        <v>584147.24412000005</v>
      </c>
      <c r="H25" s="300">
        <f t="shared" si="22"/>
        <v>0</v>
      </c>
      <c r="I25" s="294">
        <f t="shared" si="2"/>
        <v>95.833525922675349</v>
      </c>
      <c r="J25" s="296">
        <v>0</v>
      </c>
      <c r="K25" s="295">
        <f>('[4]Проверочная  таблица'!FP16+'[4]Проверочная  таблица'!FQ16)/1000</f>
        <v>0</v>
      </c>
      <c r="L25" s="295">
        <f>('[4]Проверочная  таблица'!FT16+'[4]Проверочная  таблица'!FU16)/1000</f>
        <v>0</v>
      </c>
      <c r="M25" s="296">
        <f t="shared" si="3"/>
        <v>0</v>
      </c>
      <c r="N25" s="296">
        <v>0</v>
      </c>
      <c r="O25" s="295">
        <f>'[4]Проверочная  таблица'!FO16/1000</f>
        <v>0</v>
      </c>
      <c r="P25" s="295">
        <f>'[4]Проверочная  таблица'!FS16/1000</f>
        <v>0</v>
      </c>
      <c r="Q25" s="296">
        <f t="shared" si="4"/>
        <v>0</v>
      </c>
      <c r="R25" s="296">
        <v>0</v>
      </c>
      <c r="S25" s="295">
        <f>'[4]Проверочная  таблица'!DG16/1000</f>
        <v>0</v>
      </c>
      <c r="T25" s="295">
        <f>'[4]Проверочная  таблица'!DJ16/1000</f>
        <v>0</v>
      </c>
      <c r="U25" s="296">
        <f t="shared" si="23"/>
        <v>0</v>
      </c>
      <c r="V25" s="296">
        <v>0</v>
      </c>
      <c r="W25" s="297">
        <f>'[4]Проверочная  таблица'!DH16/1000</f>
        <v>0</v>
      </c>
      <c r="X25" s="295">
        <f>'[4]Проверочная  таблица'!DK16/1000</f>
        <v>0</v>
      </c>
      <c r="Y25" s="296">
        <f t="shared" si="24"/>
        <v>0</v>
      </c>
      <c r="Z25" s="296"/>
      <c r="AA25" s="297">
        <f>'[4]Проверочная  таблица'!DR16/1000</f>
        <v>236767.23487000001</v>
      </c>
      <c r="AB25" s="295">
        <f>'[4]Проверочная  таблица'!DU16/1000</f>
        <v>236767.23487000001</v>
      </c>
      <c r="AC25" s="296">
        <f t="shared" si="5"/>
        <v>100</v>
      </c>
      <c r="AD25" s="296"/>
      <c r="AE25" s="297">
        <f>'[4]Проверочная  таблица'!ED16/1000</f>
        <v>0</v>
      </c>
      <c r="AF25" s="295">
        <f>'[4]Проверочная  таблица'!EG16/1000</f>
        <v>0</v>
      </c>
      <c r="AG25" s="296">
        <f t="shared" si="6"/>
        <v>0</v>
      </c>
      <c r="AH25" s="296">
        <v>0</v>
      </c>
      <c r="AI25" s="295">
        <f>'[4]Проверочная  таблица'!TD16/1000</f>
        <v>0</v>
      </c>
      <c r="AJ25" s="295">
        <f>'[4]Проверочная  таблица'!TG16/1000</f>
        <v>0</v>
      </c>
      <c r="AK25" s="296">
        <f t="shared" si="7"/>
        <v>0</v>
      </c>
      <c r="AL25" s="296">
        <v>240</v>
      </c>
      <c r="AM25" s="295">
        <f>('[4]Прочая  субсидия_МР  и  ГО'!D11)/1000</f>
        <v>240</v>
      </c>
      <c r="AN25" s="295">
        <f>('[4]Прочая  субсидия_МР  и  ГО'!E11)/1000</f>
        <v>240</v>
      </c>
      <c r="AO25" s="296">
        <f t="shared" si="25"/>
        <v>100</v>
      </c>
      <c r="AP25" s="296">
        <v>0</v>
      </c>
      <c r="AQ25" s="295">
        <f>'[4]Прочая  субсидия_МР  и  ГО'!F11/1000</f>
        <v>0</v>
      </c>
      <c r="AR25" s="295">
        <f>'[4]Прочая  субсидия_МР  и  ГО'!G11/1000</f>
        <v>0</v>
      </c>
      <c r="AS25" s="296">
        <f t="shared" si="26"/>
        <v>0</v>
      </c>
      <c r="AT25" s="296">
        <v>0</v>
      </c>
      <c r="AU25" s="295">
        <f>SUM('[4]Проверочная  таблица'!ST16:SW16)/1000</f>
        <v>0</v>
      </c>
      <c r="AV25" s="295">
        <f>SUM('[4]Проверочная  таблица'!SZ16:TC16)/1000</f>
        <v>0</v>
      </c>
      <c r="AW25" s="296">
        <f t="shared" si="8"/>
        <v>0</v>
      </c>
      <c r="AX25" s="296">
        <v>0</v>
      </c>
      <c r="AY25" s="295">
        <f>'[4]Проверочная  таблица'!SS16/1000</f>
        <v>0</v>
      </c>
      <c r="AZ25" s="295">
        <f>'[4]Проверочная  таблица'!SY16/1000</f>
        <v>0</v>
      </c>
      <c r="BA25" s="296">
        <f t="shared" si="9"/>
        <v>0</v>
      </c>
      <c r="BB25" s="296">
        <v>0</v>
      </c>
      <c r="BC25" s="295">
        <f>'[4]Прочая  субсидия_МР  и  ГО'!H11/1000</f>
        <v>0</v>
      </c>
      <c r="BD25" s="295">
        <f>'[4]Прочая  субсидия_МР  и  ГО'!I11/1000</f>
        <v>0</v>
      </c>
      <c r="BE25" s="296">
        <f t="shared" si="10"/>
        <v>0</v>
      </c>
      <c r="BF25" s="296">
        <v>0</v>
      </c>
      <c r="BG25" s="295">
        <f>'[4]Прочая  субсидия_МР  и  ГО'!J11/1000</f>
        <v>0</v>
      </c>
      <c r="BH25" s="295">
        <f>'[4]Прочая  субсидия_МР  и  ГО'!K11/1000</f>
        <v>0</v>
      </c>
      <c r="BI25" s="296">
        <f t="shared" si="11"/>
        <v>0</v>
      </c>
      <c r="BJ25" s="296"/>
      <c r="BK25" s="295">
        <f>('[4]Проверочная  таблица'!EK16+'[4]Проверочная  таблица'!EL16)/1000</f>
        <v>0</v>
      </c>
      <c r="BL25" s="295">
        <f>('[4]Проверочная  таблица'!EN16+'[4]Проверочная  таблица'!EO16)/1000</f>
        <v>0</v>
      </c>
      <c r="BM25" s="296">
        <f t="shared" si="12"/>
        <v>0</v>
      </c>
      <c r="BN25" s="296"/>
      <c r="BO25" s="295">
        <f>('[4]Проверочная  таблица'!KS16+'[4]Проверочная  таблица'!KT16)/1000</f>
        <v>0</v>
      </c>
      <c r="BP25" s="295">
        <f>('[4]Проверочная  таблица'!KW16+'[4]Проверочная  таблица'!KX16)/1000</f>
        <v>0</v>
      </c>
      <c r="BQ25" s="296">
        <f t="shared" si="13"/>
        <v>0</v>
      </c>
      <c r="BR25" s="296"/>
      <c r="BS25" s="295">
        <f>'[4]Проверочная  таблица'!KU16/1000</f>
        <v>0</v>
      </c>
      <c r="BT25" s="295">
        <f>'[4]Проверочная  таблица'!KY16/1000</f>
        <v>0</v>
      </c>
      <c r="BU25" s="296">
        <f t="shared" si="14"/>
        <v>0</v>
      </c>
      <c r="BV25" s="296">
        <v>4550</v>
      </c>
      <c r="BW25" s="295">
        <f>'[4]Прочая  субсидия_МР  и  ГО'!L11/1000</f>
        <v>4550</v>
      </c>
      <c r="BX25" s="295">
        <f>'[4]Прочая  субсидия_МР  и  ГО'!M11/1000</f>
        <v>4522.8234299999995</v>
      </c>
      <c r="BY25" s="296">
        <f t="shared" si="27"/>
        <v>99.402712747252735</v>
      </c>
      <c r="BZ25" s="296">
        <v>0</v>
      </c>
      <c r="CA25" s="295">
        <f>'[4]Прочая  субсидия_МР  и  ГО'!N11/1000</f>
        <v>0</v>
      </c>
      <c r="CB25" s="295">
        <f>'[4]Прочая  субсидия_МР  и  ГО'!O11/1000</f>
        <v>0</v>
      </c>
      <c r="CC25" s="296">
        <f t="shared" si="15"/>
        <v>0</v>
      </c>
      <c r="CD25" s="296">
        <v>219.94245999999998</v>
      </c>
      <c r="CE25" s="295">
        <f>'[4]Прочая  субсидия_МР  и  ГО'!P11/1000</f>
        <v>219.94245999999998</v>
      </c>
      <c r="CF25" s="295">
        <f>'[4]Прочая  субсидия_МР  и  ГО'!Q11/1000</f>
        <v>160.4529</v>
      </c>
      <c r="CG25" s="296">
        <f t="shared" si="28"/>
        <v>72.952216684309164</v>
      </c>
      <c r="CH25" s="296">
        <v>0</v>
      </c>
      <c r="CI25" s="295">
        <f>'[4]Проверочная  таблица'!FV16/1000</f>
        <v>0</v>
      </c>
      <c r="CJ25" s="295">
        <f>'[4]Проверочная  таблица'!FY16/1000</f>
        <v>0</v>
      </c>
      <c r="CK25" s="296">
        <f t="shared" si="16"/>
        <v>0</v>
      </c>
      <c r="CL25" s="296">
        <v>8000</v>
      </c>
      <c r="CM25" s="295">
        <f>'[4]Проверочная  таблица'!JH16/1000</f>
        <v>8000</v>
      </c>
      <c r="CN25" s="295">
        <f>'[4]Проверочная  таблица'!JK16/1000</f>
        <v>8000</v>
      </c>
      <c r="CO25" s="296">
        <f t="shared" si="17"/>
        <v>100</v>
      </c>
      <c r="CP25" s="296">
        <v>0</v>
      </c>
      <c r="CQ25" s="295">
        <f>('[4]Проверочная  таблица'!LW16+'[4]Проверочная  таблица'!LX16+'[4]Проверочная  таблица'!LQ16+'[4]Проверочная  таблица'!LR16)/1000</f>
        <v>0</v>
      </c>
      <c r="CR25" s="295">
        <f>('[4]Проверочная  таблица'!LT16+'[4]Проверочная  таблица'!LU16+'[4]Проверочная  таблица'!LZ16+'[4]Проверочная  таблица'!MA16)/1000</f>
        <v>0</v>
      </c>
      <c r="CS25" s="296">
        <f t="shared" si="18"/>
        <v>0</v>
      </c>
      <c r="CT25" s="296">
        <v>0</v>
      </c>
      <c r="CU25" s="295">
        <f>('[4]Проверочная  таблица'!MO16+'[4]Проверочная  таблица'!MP16)/1000</f>
        <v>0</v>
      </c>
      <c r="CV25" s="295">
        <f>('[4]Проверочная  таблица'!MW16+'[4]Проверочная  таблица'!MX16)/1000</f>
        <v>0</v>
      </c>
      <c r="CW25" s="296">
        <f t="shared" si="29"/>
        <v>0</v>
      </c>
      <c r="CX25" s="296">
        <v>0</v>
      </c>
      <c r="CY25" s="295">
        <f>'[4]Проверочная  таблица'!QP16/1000</f>
        <v>0</v>
      </c>
      <c r="CZ25" s="295">
        <f>'[4]Проверочная  таблица'!QS16/1000</f>
        <v>0</v>
      </c>
      <c r="DA25" s="296">
        <f t="shared" si="30"/>
        <v>0</v>
      </c>
      <c r="DB25" s="296">
        <v>33.241</v>
      </c>
      <c r="DC25" s="295">
        <f>('[4]Прочая  субсидия_МР  и  ГО'!R11+'[4]Прочая  субсидия_БП'!H11)/1000</f>
        <v>33.241</v>
      </c>
      <c r="DD25" s="295">
        <f>('[4]Прочая  субсидия_МР  и  ГО'!S11+'[4]Прочая  субсидия_БП'!I11)/1000</f>
        <v>33.241</v>
      </c>
      <c r="DE25" s="296">
        <f t="shared" si="31"/>
        <v>100</v>
      </c>
      <c r="DF25" s="296">
        <v>0</v>
      </c>
      <c r="DG25" s="295">
        <f>'[4]Проверочная  таблица'!GB16/1000</f>
        <v>0</v>
      </c>
      <c r="DH25" s="295">
        <f>'[4]Проверочная  таблица'!GE16/1000</f>
        <v>0</v>
      </c>
      <c r="DI25" s="296">
        <f t="shared" si="32"/>
        <v>0</v>
      </c>
      <c r="DJ25" s="296">
        <v>0</v>
      </c>
      <c r="DK25" s="295">
        <f>('[4]Проверочная  таблица'!JN16)/1000</f>
        <v>0</v>
      </c>
      <c r="DL25" s="295">
        <f>('[4]Проверочная  таблица'!JQ16)/1000</f>
        <v>0</v>
      </c>
      <c r="DM25" s="296">
        <f t="shared" si="19"/>
        <v>0</v>
      </c>
      <c r="DN25" s="296">
        <v>256.61858000000001</v>
      </c>
      <c r="DO25" s="295">
        <f>('[4]Проверочная  таблица'!MT16+'[4]Проверочная  таблица'!MU16+'[4]Проверочная  таблица'!NE16+'[4]Проверочная  таблица'!NF16)/1000</f>
        <v>256.61858000000001</v>
      </c>
      <c r="DP25" s="295">
        <f>('[4]Проверочная  таблица'!NH16+'[4]Проверочная  таблица'!NI16+'[4]Проверочная  таблица'!NB16+'[4]Проверочная  таблица'!NC16)/1000</f>
        <v>256.61858000000001</v>
      </c>
      <c r="DQ25" s="296">
        <f t="shared" si="33"/>
        <v>100</v>
      </c>
      <c r="DR25" s="296"/>
      <c r="DS25" s="295">
        <f>'[4]Проверочная  таблица'!DX16/1000</f>
        <v>0</v>
      </c>
      <c r="DT25" s="295">
        <f>'[4]Проверочная  таблица'!EA16/1000</f>
        <v>0</v>
      </c>
      <c r="DU25" s="296">
        <f t="shared" si="34"/>
        <v>0</v>
      </c>
      <c r="DV25" s="296">
        <v>0</v>
      </c>
      <c r="DW25" s="295">
        <f>('[4]Проверочная  таблица'!HD16+'[4]Проверочная  таблица'!HJ16)/1000</f>
        <v>0</v>
      </c>
      <c r="DX25" s="295">
        <f>('[4]Проверочная  таблица'!HG16+'[4]Проверочная  таблица'!HM16)/1000</f>
        <v>0</v>
      </c>
      <c r="DY25" s="296">
        <f t="shared" si="35"/>
        <v>0</v>
      </c>
      <c r="DZ25" s="296">
        <v>0</v>
      </c>
      <c r="EA25" s="295">
        <f>('[4]Проверочная  таблица'!NW16+'[4]Проверочная  таблица'!NX16+'[4]Проверочная  таблица'!OE16+'[4]Проверочная  таблица'!OF16)/1000</f>
        <v>0</v>
      </c>
      <c r="EB25" s="295">
        <f>('[4]Проверочная  таблица'!OA16+'[4]Проверочная  таблица'!OB16+'[4]Проверочная  таблица'!OI16+'[4]Проверочная  таблица'!OJ16)/1000</f>
        <v>0</v>
      </c>
      <c r="EC25" s="296">
        <f t="shared" si="36"/>
        <v>0</v>
      </c>
      <c r="ED25" s="296">
        <v>8952.3495500000008</v>
      </c>
      <c r="EE25" s="295">
        <f>('[4]Проверочная  таблица'!NY16+'[4]Проверочная  таблица'!OG16)/1000</f>
        <v>8952.3495500000008</v>
      </c>
      <c r="EF25" s="295">
        <f>('[4]Проверочная  таблица'!OC16+'[4]Проверочная  таблица'!OK16)/1000</f>
        <v>8952.3495500000008</v>
      </c>
      <c r="EG25" s="296">
        <f t="shared" si="37"/>
        <v>100</v>
      </c>
      <c r="EH25" s="296">
        <v>0</v>
      </c>
      <c r="EI25" s="295">
        <f>'[4]Прочая  субсидия_МР  и  ГО'!T11/1000</f>
        <v>0</v>
      </c>
      <c r="EJ25" s="295">
        <f>'[4]Прочая  субсидия_МР  и  ГО'!U11/1000</f>
        <v>0</v>
      </c>
      <c r="EK25" s="296">
        <f t="shared" si="38"/>
        <v>0</v>
      </c>
      <c r="EL25" s="296">
        <v>72197.80803</v>
      </c>
      <c r="EM25" s="295">
        <f>'[4]Проверочная  таблица'!BC16/1000</f>
        <v>159213.78756</v>
      </c>
      <c r="EN25" s="295">
        <f>'[4]Проверочная  таблица'!BG16/1000</f>
        <v>139151.15419999999</v>
      </c>
      <c r="EO25" s="296">
        <f t="shared" si="39"/>
        <v>87.398934685578439</v>
      </c>
      <c r="EP25" s="296"/>
      <c r="EQ25" s="295">
        <f>'[1]Исполнение  по  субсидии'!DG25</f>
        <v>0</v>
      </c>
      <c r="ER25" s="295">
        <f>'[1]Исполнение  по  субсидии'!DH25</f>
        <v>0</v>
      </c>
      <c r="ES25" s="296">
        <f t="shared" si="40"/>
        <v>0</v>
      </c>
      <c r="ET25" s="296"/>
      <c r="EU25" s="295">
        <f>'[1]Исполнение  по  субсидии'!DJ25</f>
        <v>0</v>
      </c>
      <c r="EV25" s="295">
        <f>'[1]Исполнение  по  субсидии'!DK25</f>
        <v>0</v>
      </c>
      <c r="EW25" s="296">
        <f t="shared" si="41"/>
        <v>0</v>
      </c>
      <c r="EX25" s="296"/>
      <c r="EY25" s="295">
        <f>'[4]Прочая  субсидия_МР  и  ГО'!Z11/1000</f>
        <v>0</v>
      </c>
      <c r="EZ25" s="295">
        <f>'[4]Прочая  субсидия_МР  и  ГО'!AA11/1000</f>
        <v>0</v>
      </c>
      <c r="FA25" s="296">
        <f t="shared" si="42"/>
        <v>0</v>
      </c>
      <c r="FB25" s="296"/>
      <c r="FC25" s="295">
        <f>'[4]Прочая  субсидия_МР  и  ГО'!AB11/1000</f>
        <v>19493.98</v>
      </c>
      <c r="FD25" s="295">
        <f>'[4]Прочая  субсидия_МР  и  ГО'!AC11/1000</f>
        <v>15903</v>
      </c>
      <c r="FE25" s="296">
        <f t="shared" si="43"/>
        <v>81.579031064974927</v>
      </c>
      <c r="FF25" s="296">
        <v>84483.348959999988</v>
      </c>
      <c r="FG25" s="295">
        <f>'[4]Прочая  субсидия_МР  и  ГО'!AD11/1000</f>
        <v>84483.348959999988</v>
      </c>
      <c r="FH25" s="295">
        <f>'[4]Прочая  субсидия_МР  и  ГО'!AE11/1000</f>
        <v>84483.348939999996</v>
      </c>
      <c r="FI25" s="296">
        <f t="shared" si="44"/>
        <v>99.999999976326706</v>
      </c>
      <c r="FJ25" s="296">
        <v>0</v>
      </c>
      <c r="FK25" s="295">
        <f>('[4]Проверочная  таблица'!UA16+'[4]Проверочная  таблица'!UB16+'[4]Проверочная  таблица'!TM16+'[4]Проверочная  таблица'!TN16)/1000</f>
        <v>0</v>
      </c>
      <c r="FL25" s="295">
        <f>('[4]Проверочная  таблица'!TT16+'[4]Проверочная  таблица'!TU16+'[4]Проверочная  таблица'!UH16+'[4]Проверочная  таблица'!UI16)/1000</f>
        <v>0</v>
      </c>
      <c r="FM25" s="296">
        <f t="shared" si="45"/>
        <v>0</v>
      </c>
      <c r="FN25" s="296">
        <v>0</v>
      </c>
      <c r="FO25" s="295">
        <f>('[4]Проверочная  таблица'!PM16+'[4]Проверочная  таблица'!PN16+'[4]Проверочная  таблица'!PC16+'[4]Проверочная  таблица'!PD16)/1000</f>
        <v>0</v>
      </c>
      <c r="FP25" s="295">
        <f>('[4]Проверочная  таблица'!PR16+'[4]Проверочная  таблица'!PS16+'[4]Проверочная  таблица'!PH16+'[4]Проверочная  таблица'!PI16)/1000</f>
        <v>0</v>
      </c>
      <c r="FQ25" s="296">
        <f t="shared" si="46"/>
        <v>0</v>
      </c>
      <c r="FR25" s="296">
        <v>0</v>
      </c>
      <c r="FS25" s="295">
        <f>('[4]Проверочная  таблица'!GH16+'[4]Проверочная  таблица'!GN16)/1000</f>
        <v>0</v>
      </c>
      <c r="FT25" s="295">
        <f>('[4]Проверочная  таблица'!GK16+'[4]Проверочная  таблица'!GQ16)/1000</f>
        <v>0</v>
      </c>
      <c r="FU25" s="296">
        <f t="shared" si="47"/>
        <v>0</v>
      </c>
      <c r="FV25" s="296">
        <v>0</v>
      </c>
      <c r="FW25" s="295">
        <f>'[1]Исполнение  по  субсидии'!EE25</f>
        <v>0</v>
      </c>
      <c r="FX25" s="295">
        <f>('[4]Проверочная  таблица'!UJ16+'[4]Проверочная  таблица'!UK16+'[4]Проверочная  таблица'!TV16+'[4]Проверочная  таблица'!TW16)/1000</f>
        <v>0</v>
      </c>
      <c r="FY25" s="296">
        <f t="shared" si="48"/>
        <v>0</v>
      </c>
      <c r="FZ25" s="296"/>
      <c r="GA25" s="295">
        <f>'[4]Проверочная  таблица'!GX16/1000</f>
        <v>0</v>
      </c>
      <c r="GB25" s="295">
        <f>'[4]Проверочная  таблица'!HA16/1000</f>
        <v>0</v>
      </c>
      <c r="GC25" s="296">
        <f t="shared" si="49"/>
        <v>0</v>
      </c>
      <c r="GD25" s="296"/>
      <c r="GE25" s="295">
        <f>('[4]Проверочная  таблица'!IC16+'[4]Проверочная  таблица'!ID16)/1000</f>
        <v>0</v>
      </c>
      <c r="GF25" s="295">
        <f>('[4]Проверочная  таблица'!IG16+'[4]Проверочная  таблица'!IH16)/1000</f>
        <v>0</v>
      </c>
      <c r="GG25" s="296">
        <f t="shared" si="50"/>
        <v>0</v>
      </c>
      <c r="GH25" s="296">
        <v>0</v>
      </c>
      <c r="GI25" s="295">
        <f>('[4]Проверочная  таблица'!IE16+'[4]Проверочная  таблица'!IK16)/1000</f>
        <v>0</v>
      </c>
      <c r="GJ25" s="295">
        <f>('[4]Проверочная  таблица'!II16+'[4]Проверочная  таблица'!IM16)/1000</f>
        <v>0</v>
      </c>
      <c r="GK25" s="296">
        <f t="shared" si="51"/>
        <v>0</v>
      </c>
      <c r="GL25" s="296">
        <v>0</v>
      </c>
      <c r="GM25" s="295">
        <f>('[4]Прочая  субсидия_МР  и  ГО'!AF11+'[4]Прочая  субсидия_БП'!N11)/1000</f>
        <v>0</v>
      </c>
      <c r="GN25" s="295">
        <f>('[4]Прочая  субсидия_МР  и  ГО'!AG11+'[4]Прочая  субсидия_БП'!O11)/1000</f>
        <v>0</v>
      </c>
      <c r="GO25" s="296">
        <f t="shared" si="52"/>
        <v>0</v>
      </c>
      <c r="GP25" s="296">
        <v>53347.200469999996</v>
      </c>
      <c r="GQ25" s="295">
        <f>('[4]Прочая  субсидия_МР  и  ГО'!AH11+'[4]Прочая  субсидия_БП'!T11)/1000</f>
        <v>63347.200469999996</v>
      </c>
      <c r="GR25" s="295">
        <f>('[4]Прочая  субсидия_МР  и  ГО'!AI11+'[4]Прочая  субсидия_БП'!U11)/1000</f>
        <v>63347.200469999996</v>
      </c>
      <c r="GS25" s="296">
        <f t="shared" si="53"/>
        <v>100</v>
      </c>
      <c r="GT25" s="296"/>
      <c r="GU25" s="295">
        <f>('[4]Прочая  субсидия_МР  и  ГО'!AJ11)/1000</f>
        <v>0</v>
      </c>
      <c r="GV25" s="295">
        <f>('[4]Прочая  субсидия_МР  и  ГО'!AK11)/1000</f>
        <v>0</v>
      </c>
      <c r="GW25" s="296">
        <f t="shared" si="54"/>
        <v>0</v>
      </c>
      <c r="GX25" s="296">
        <v>17422.276719999998</v>
      </c>
      <c r="GY25" s="295">
        <f>('[4]Прочая  субсидия_МР  и  ГО'!AP11+'[4]Прочая  субсидия_БП'!AL11)/1000</f>
        <v>17422.276719999998</v>
      </c>
      <c r="GZ25" s="295">
        <f>('[4]Прочая  субсидия_МР  и  ГО'!AQ11+'[4]Прочая  субсидия_БП'!AM11)/1000</f>
        <v>15834.49668</v>
      </c>
      <c r="HA25" s="296">
        <f t="shared" si="55"/>
        <v>90.886495114744122</v>
      </c>
      <c r="HB25" s="296">
        <v>14886.182699999999</v>
      </c>
      <c r="HC25" s="295">
        <f>('[4]Прочая  субсидия_МР  и  ГО'!AR11)/1000</f>
        <v>0</v>
      </c>
      <c r="HD25" s="295">
        <f>('[4]Прочая  субсидия_МР  и  ГО'!AS11)/1000</f>
        <v>0</v>
      </c>
      <c r="HE25" s="296">
        <f t="shared" si="56"/>
        <v>0</v>
      </c>
      <c r="HF25" s="296">
        <v>0</v>
      </c>
      <c r="HG25" s="295">
        <f>('[4]Прочая  субсидия_МР  и  ГО'!AT11+'[4]Прочая  субсидия_БП'!AR11)/1000</f>
        <v>0</v>
      </c>
      <c r="HH25" s="295">
        <f>('[4]Прочая  субсидия_МР  и  ГО'!AU11+'[4]Прочая  субсидия_БП'!AS11)/1000</f>
        <v>0</v>
      </c>
      <c r="HI25" s="296">
        <f t="shared" si="57"/>
        <v>0</v>
      </c>
      <c r="HJ25" s="296">
        <v>2307.6925000000001</v>
      </c>
      <c r="HK25" s="295">
        <f>('[4]Прочая  субсидия_МР  и  ГО'!AV11+'[4]Прочая  субсидия_БП'!AX11)/1000</f>
        <v>2799.1186200000002</v>
      </c>
      <c r="HL25" s="295">
        <f>('[4]Прочая  субсидия_МР  и  ГО'!AW11+'[4]Прочая  субсидия_БП'!AY11)/1000</f>
        <v>2799.1186200000002</v>
      </c>
      <c r="HM25" s="296">
        <f t="shared" si="58"/>
        <v>100</v>
      </c>
      <c r="HN25" s="296">
        <v>0</v>
      </c>
      <c r="HO25" s="295">
        <f>'[4]Прочая  субсидия_МР  и  ГО'!AX11/1000</f>
        <v>0</v>
      </c>
      <c r="HP25" s="295">
        <f>'[4]Прочая  субсидия_МР  и  ГО'!AY11/1000</f>
        <v>0</v>
      </c>
      <c r="HQ25" s="296">
        <f t="shared" si="59"/>
        <v>0</v>
      </c>
      <c r="HR25" s="296">
        <v>418.87172999999996</v>
      </c>
      <c r="HS25" s="295">
        <f>'[4]Прочая  субсидия_МР  и  ГО'!AZ11/1000</f>
        <v>392.69225</v>
      </c>
      <c r="HT25" s="295">
        <f>'[4]Прочая  субсидия_МР  и  ГО'!BA11/1000</f>
        <v>392.69225</v>
      </c>
      <c r="HU25" s="296">
        <f t="shared" si="60"/>
        <v>100</v>
      </c>
      <c r="HV25" s="296"/>
      <c r="HW25" s="295">
        <f>('[4]Проверочная  таблица'!RU16+'[4]Проверочная  таблица'!RV16+'[4]Проверочная  таблица'!SE16+'[4]Проверочная  таблица'!SF16)/1000</f>
        <v>90</v>
      </c>
      <c r="HX25" s="295">
        <f>('[4]Проверочная  таблица'!RZ16+'[4]Проверочная  таблица'!SA16+'[4]Проверочная  таблица'!SJ16+'[4]Проверочная  таблица'!SK16)/1000</f>
        <v>90</v>
      </c>
      <c r="HY25" s="296">
        <f t="shared" si="61"/>
        <v>100</v>
      </c>
      <c r="HZ25" s="296"/>
      <c r="IA25" s="295">
        <f>'[1]Исполнение  по  субсидии'!FO25</f>
        <v>126</v>
      </c>
      <c r="IB25" s="295">
        <f>'[1]Исполнение  по  субсидии'!FP25</f>
        <v>126</v>
      </c>
      <c r="IC25" s="296">
        <f t="shared" si="62"/>
        <v>100</v>
      </c>
      <c r="ID25" s="296">
        <v>1302.3523400000001</v>
      </c>
      <c r="IE25" s="295">
        <f>'[4]Прочая  субсидия_МР  и  ГО'!BB11/1000</f>
        <v>2432.7919300000003</v>
      </c>
      <c r="IF25" s="295">
        <f>'[4]Прочая  субсидия_МР  и  ГО'!BC11/1000</f>
        <v>2432.7919300000003</v>
      </c>
      <c r="IG25" s="296">
        <f t="shared" si="63"/>
        <v>100</v>
      </c>
      <c r="IH25" s="296">
        <v>723.14245999999991</v>
      </c>
      <c r="II25" s="295">
        <f>('[4]Прочая  субсидия_БП'!BD11+'[4]Прочая  субсидия_МР  и  ГО'!BD11)/1000</f>
        <v>723.14245999999991</v>
      </c>
      <c r="IJ25" s="295">
        <f>('[4]Прочая  субсидия_БП'!BE11+'[4]Прочая  субсидия_МР  и  ГО'!BE11)/1000</f>
        <v>654.72069999999997</v>
      </c>
      <c r="IK25" s="296">
        <f t="shared" si="64"/>
        <v>90.538273744844147</v>
      </c>
      <c r="IL25" s="296">
        <v>0</v>
      </c>
      <c r="IM25" s="295">
        <f>'[4]Прочая  субсидия_МР  и  ГО'!BF11/1000</f>
        <v>0</v>
      </c>
      <c r="IN25" s="295">
        <f>'[4]Прочая  субсидия_МР  и  ГО'!BG11/1000</f>
        <v>0</v>
      </c>
      <c r="IO25" s="296">
        <f t="shared" si="65"/>
        <v>0</v>
      </c>
      <c r="IP25" s="296"/>
      <c r="IQ25" s="295">
        <f>('[4]Прочая  субсидия_МР  и  ГО'!BH11+'[4]Прочая  субсидия_БП'!BK11)/1000</f>
        <v>0</v>
      </c>
      <c r="IR25" s="295">
        <f>('[4]Прочая  субсидия_МР  и  ГО'!BI11+'[4]Прочая  субсидия_БП'!BL11)/1000</f>
        <v>0</v>
      </c>
      <c r="IS25" s="296">
        <f>IF(ISERROR(#REF!/#REF!*100),,#REF!/#REF!*100)</f>
        <v>0</v>
      </c>
      <c r="IT25" s="296"/>
      <c r="IU25" s="295">
        <f>('[4]Прочая  субсидия_МР  и  ГО'!BJ11+'[4]Прочая  субсидия_БП'!BQ11)/1000</f>
        <v>0</v>
      </c>
      <c r="IV25" s="295">
        <f>('[4]Прочая  субсидия_МР  и  ГО'!BK11+'[4]Прочая  субсидия_БП'!BR11)/1000</f>
        <v>0</v>
      </c>
      <c r="IW25" s="296">
        <f>IF(ISERROR(#REF!/#REF!*100),,#REF!/#REF!*100)</f>
        <v>0</v>
      </c>
      <c r="IX25" s="296">
        <v>0</v>
      </c>
      <c r="IY25" s="295">
        <f>('[4]Прочая  субсидия_МР  и  ГО'!BL11+'[4]Прочая  субсидия_БП'!BW11)/1000</f>
        <v>0</v>
      </c>
      <c r="IZ25" s="295">
        <f>('[4]Прочая  субсидия_МР  и  ГО'!BM11+'[4]Прочая  субсидия_БП'!BX11)/1000</f>
        <v>0</v>
      </c>
      <c r="JA25" s="296">
        <f t="shared" si="66"/>
        <v>0</v>
      </c>
      <c r="JC25" s="296"/>
      <c r="JD25" s="295">
        <f>'[4]Проверочная  таблица'!DL16/1000</f>
        <v>0</v>
      </c>
      <c r="JE25" s="295">
        <f>'[4]Проверочная  таблица'!DO16/1000</f>
        <v>0</v>
      </c>
      <c r="JF25" s="296">
        <f t="shared" si="67"/>
        <v>0</v>
      </c>
      <c r="JG25" s="296"/>
      <c r="JH25" s="295">
        <f>'[4]Проверочная  таблица'!BW16/1000</f>
        <v>0</v>
      </c>
      <c r="JI25" s="295">
        <f>'[4]Проверочная  таблица'!BZ16/1000</f>
        <v>0</v>
      </c>
      <c r="JJ25" s="296">
        <f t="shared" si="68"/>
        <v>0</v>
      </c>
      <c r="JK25" s="296"/>
      <c r="JL25" s="295">
        <f>'[4]Проверочная  таблица'!BX16/1000</f>
        <v>0</v>
      </c>
      <c r="JM25" s="295">
        <f>'[4]Проверочная  таблица'!CA16/1000</f>
        <v>0</v>
      </c>
      <c r="JN25" s="296">
        <f t="shared" si="69"/>
        <v>0</v>
      </c>
      <c r="JO25" s="296"/>
      <c r="JP25" s="295">
        <f>'[4]Проверочная  таблица'!CC16/1000</f>
        <v>0</v>
      </c>
      <c r="JQ25" s="295">
        <f>'[4]Проверочная  таблица'!CF16/1000</f>
        <v>0</v>
      </c>
      <c r="JR25" s="296">
        <f t="shared" si="70"/>
        <v>0</v>
      </c>
      <c r="JS25" s="296"/>
      <c r="JT25" s="295">
        <f>'[4]Проверочная  таблица'!CD16/1000</f>
        <v>0</v>
      </c>
      <c r="JU25" s="295">
        <f>'[4]Проверочная  таблица'!CG16/1000</f>
        <v>0</v>
      </c>
      <c r="JV25" s="296">
        <f t="shared" si="71"/>
        <v>0</v>
      </c>
      <c r="JW25" s="296"/>
      <c r="JX25" s="295">
        <f>'[4]Прочая  субсидия_МР  и  ГО'!X11/1000</f>
        <v>0</v>
      </c>
      <c r="JY25" s="295">
        <f>'[4]Прочая  субсидия_МР  и  ГО'!Y11/1000</f>
        <v>0</v>
      </c>
      <c r="JZ25" s="296">
        <f t="shared" si="72"/>
        <v>0</v>
      </c>
      <c r="KA25" s="296"/>
      <c r="KB25" s="295">
        <f>('[4]Проверочная  таблица'!TY16+'[4]Проверочная  таблица'!TZ16+'[4]Проверочная  таблица'!TK16+'[4]Проверочная  таблица'!TL16)/1000</f>
        <v>0</v>
      </c>
      <c r="KC25" s="295">
        <f>('[4]Проверочная  таблица'!UF16+'[4]Проверочная  таблица'!UG16+'[4]Проверочная  таблица'!TR16+'[4]Проверочная  таблица'!TS16)/1000</f>
        <v>0</v>
      </c>
      <c r="KD25" s="296">
        <f t="shared" si="73"/>
        <v>0</v>
      </c>
      <c r="KE25" s="296"/>
      <c r="KF25" s="295">
        <f>('[4]Проверочная  таблица'!CI16+'[4]Проверочная  таблица'!CJ16)/1000</f>
        <v>0</v>
      </c>
      <c r="KG25" s="295">
        <f>('[4]Проверочная  таблица'!CP16+'[4]Проверочная  таблица'!CQ16)/1000</f>
        <v>0</v>
      </c>
      <c r="KH25" s="296">
        <f t="shared" si="74"/>
        <v>0</v>
      </c>
      <c r="KI25" s="296"/>
      <c r="KJ25" s="295">
        <f>('[4]Проверочная  таблица'!CK16+'[4]Проверочная  таблица'!CL16+'[4]Проверочная  таблица'!CW16+'[4]Проверочная  таблица'!CX16)/1000</f>
        <v>0</v>
      </c>
      <c r="KK25" s="295">
        <f>('[4]Проверочная  таблица'!CR16+'[4]Проверочная  таблица'!CS16+'[4]Проверочная  таблица'!CZ16+'[4]Проверочная  таблица'!DA16)/1000</f>
        <v>0</v>
      </c>
      <c r="KL25" s="296">
        <f t="shared" si="75"/>
        <v>0</v>
      </c>
      <c r="KM25" s="296"/>
      <c r="KN25" s="295">
        <f>('[4]Проверочная  таблица'!CM16+'[4]Проверочная  таблица'!CN16)/1000</f>
        <v>0</v>
      </c>
      <c r="KO25" s="295">
        <f>('[4]Проверочная  таблица'!CT16+'[4]Проверочная  таблица'!CU16)/1000</f>
        <v>0</v>
      </c>
      <c r="KP25" s="296">
        <f t="shared" si="20"/>
        <v>0</v>
      </c>
      <c r="KQ25" s="296"/>
      <c r="KR25" s="295">
        <f>('[4]Проверочная  таблица'!BE16+'[4]Проверочная  таблица'!BK16+'[4]Прочая  субсидия_МР  и  ГО'!AN11+'[4]Прочая  субсидия_БП'!AF11)/1000</f>
        <v>0</v>
      </c>
      <c r="KS25" s="295">
        <f>('[4]Проверочная  таблица'!BI16+'[4]Проверочная  таблица'!BM16+'[4]Прочая  субсидия_МР  и  ГО'!AO11+'[4]Прочая  субсидия_БП'!AG11)/1000</f>
        <v>0</v>
      </c>
      <c r="KT25" s="296">
        <f t="shared" si="76"/>
        <v>0</v>
      </c>
      <c r="KU25" s="296"/>
      <c r="KV25" s="295">
        <f>('[4]Проверочная  таблица'!LA16+'[4]Проверочная  таблица'!LB16)/1000</f>
        <v>0</v>
      </c>
      <c r="KW25" s="295">
        <f>('[4]Проверочная  таблица'!LD16+'[4]Проверочная  таблица'!LE16)/1000</f>
        <v>0</v>
      </c>
      <c r="KX25" s="296">
        <f t="shared" si="77"/>
        <v>0</v>
      </c>
      <c r="KY25" s="296"/>
      <c r="KZ25" s="295">
        <f>('[4]Проверочная  таблица'!EQ16+'[4]Проверочная  таблица'!ER16+'[4]Проверочная  таблица'!EW16+'[4]Проверочная  таблица'!EX16)/1000</f>
        <v>0</v>
      </c>
      <c r="LA25" s="295">
        <f>('[4]Проверочная  таблица'!ET16+'[4]Проверочная  таблица'!EU16+'[4]Проверочная  таблица'!EZ16+'[4]Проверочная  таблица'!FA16)/1000</f>
        <v>0</v>
      </c>
      <c r="LB25" s="296">
        <f t="shared" si="78"/>
        <v>0</v>
      </c>
    </row>
    <row r="26" spans="1:314" ht="21.75" customHeight="1" x14ac:dyDescent="0.25">
      <c r="A26" s="298" t="s">
        <v>25</v>
      </c>
      <c r="B26" s="299">
        <f t="shared" si="0"/>
        <v>115733.03676999999</v>
      </c>
      <c r="C26" s="300">
        <f t="shared" si="1"/>
        <v>126644.55763000002</v>
      </c>
      <c r="D26" s="301">
        <f t="shared" si="1"/>
        <v>126071.18160000004</v>
      </c>
      <c r="E26" s="302">
        <f>'[2]Для администрации КБ_точно'!T27</f>
        <v>126644.55763000001</v>
      </c>
      <c r="F26" s="300">
        <f t="shared" si="21"/>
        <v>0</v>
      </c>
      <c r="G26" s="302">
        <f>'[2]Для администрации КБ_точно'!U27</f>
        <v>126071.1816</v>
      </c>
      <c r="H26" s="300">
        <f t="shared" si="22"/>
        <v>0</v>
      </c>
      <c r="I26" s="294">
        <f t="shared" si="2"/>
        <v>99.547255688890218</v>
      </c>
      <c r="J26" s="296">
        <v>0</v>
      </c>
      <c r="K26" s="295">
        <f>('[4]Проверочная  таблица'!FP17+'[4]Проверочная  таблица'!FQ17)/1000</f>
        <v>0</v>
      </c>
      <c r="L26" s="295">
        <f>('[4]Проверочная  таблица'!FT17+'[4]Проверочная  таблица'!FU17)/1000</f>
        <v>0</v>
      </c>
      <c r="M26" s="296">
        <f t="shared" si="3"/>
        <v>0</v>
      </c>
      <c r="N26" s="296">
        <v>0</v>
      </c>
      <c r="O26" s="295">
        <f>'[4]Проверочная  таблица'!FO17/1000</f>
        <v>0</v>
      </c>
      <c r="P26" s="295">
        <f>'[4]Проверочная  таблица'!FS17/1000</f>
        <v>0</v>
      </c>
      <c r="Q26" s="296">
        <f t="shared" si="4"/>
        <v>0</v>
      </c>
      <c r="R26" s="296">
        <v>0</v>
      </c>
      <c r="S26" s="295">
        <f>'[4]Проверочная  таблица'!DG17/1000</f>
        <v>0</v>
      </c>
      <c r="T26" s="295">
        <f>'[4]Проверочная  таблица'!DJ17/1000</f>
        <v>0</v>
      </c>
      <c r="U26" s="296">
        <f t="shared" si="23"/>
        <v>0</v>
      </c>
      <c r="V26" s="296">
        <v>0</v>
      </c>
      <c r="W26" s="297">
        <f>'[4]Проверочная  таблица'!DH17/1000</f>
        <v>0</v>
      </c>
      <c r="X26" s="295">
        <f>'[4]Проверочная  таблица'!DK17/1000</f>
        <v>0</v>
      </c>
      <c r="Y26" s="296">
        <f t="shared" si="24"/>
        <v>0</v>
      </c>
      <c r="Z26" s="296"/>
      <c r="AA26" s="297">
        <f>'[4]Проверочная  таблица'!DR17/1000</f>
        <v>0</v>
      </c>
      <c r="AB26" s="295">
        <f>'[4]Проверочная  таблица'!DU17/1000</f>
        <v>0</v>
      </c>
      <c r="AC26" s="296">
        <f t="shared" si="5"/>
        <v>0</v>
      </c>
      <c r="AD26" s="296"/>
      <c r="AE26" s="297">
        <f>'[4]Проверочная  таблица'!ED17/1000</f>
        <v>0</v>
      </c>
      <c r="AF26" s="295">
        <f>'[4]Проверочная  таблица'!EG17/1000</f>
        <v>0</v>
      </c>
      <c r="AG26" s="296">
        <f t="shared" si="6"/>
        <v>0</v>
      </c>
      <c r="AH26" s="296">
        <v>0</v>
      </c>
      <c r="AI26" s="295">
        <f>'[4]Проверочная  таблица'!TD17/1000</f>
        <v>0</v>
      </c>
      <c r="AJ26" s="295">
        <f>'[4]Проверочная  таблица'!TG17/1000</f>
        <v>0</v>
      </c>
      <c r="AK26" s="296">
        <f t="shared" si="7"/>
        <v>0</v>
      </c>
      <c r="AL26" s="296">
        <v>240</v>
      </c>
      <c r="AM26" s="295">
        <f>('[4]Прочая  субсидия_МР  и  ГО'!D12)/1000</f>
        <v>240</v>
      </c>
      <c r="AN26" s="295">
        <f>('[4]Прочая  субсидия_МР  и  ГО'!E12)/1000</f>
        <v>240</v>
      </c>
      <c r="AO26" s="296">
        <f t="shared" si="25"/>
        <v>100</v>
      </c>
      <c r="AP26" s="296">
        <v>0</v>
      </c>
      <c r="AQ26" s="295">
        <f>'[4]Прочая  субсидия_МР  и  ГО'!F12/1000</f>
        <v>0</v>
      </c>
      <c r="AR26" s="295">
        <f>'[4]Прочая  субсидия_МР  и  ГО'!G12/1000</f>
        <v>0</v>
      </c>
      <c r="AS26" s="296">
        <f t="shared" si="26"/>
        <v>0</v>
      </c>
      <c r="AT26" s="296">
        <v>0</v>
      </c>
      <c r="AU26" s="295">
        <f>SUM('[4]Проверочная  таблица'!ST17:SW17)/1000</f>
        <v>0</v>
      </c>
      <c r="AV26" s="295">
        <f>SUM('[4]Проверочная  таблица'!SZ17:TC17)/1000</f>
        <v>0</v>
      </c>
      <c r="AW26" s="296">
        <f t="shared" si="8"/>
        <v>0</v>
      </c>
      <c r="AX26" s="296">
        <v>0</v>
      </c>
      <c r="AY26" s="295">
        <f>'[4]Проверочная  таблица'!SS17/1000</f>
        <v>0</v>
      </c>
      <c r="AZ26" s="295">
        <f>'[4]Проверочная  таблица'!SY17/1000</f>
        <v>0</v>
      </c>
      <c r="BA26" s="296">
        <f t="shared" si="9"/>
        <v>0</v>
      </c>
      <c r="BB26" s="296">
        <v>0</v>
      </c>
      <c r="BC26" s="295">
        <f>'[4]Прочая  субсидия_МР  и  ГО'!H12/1000</f>
        <v>0</v>
      </c>
      <c r="BD26" s="295">
        <f>'[4]Прочая  субсидия_МР  и  ГО'!I12/1000</f>
        <v>0</v>
      </c>
      <c r="BE26" s="296">
        <f t="shared" si="10"/>
        <v>0</v>
      </c>
      <c r="BF26" s="296">
        <v>0</v>
      </c>
      <c r="BG26" s="295">
        <f>'[4]Прочая  субсидия_МР  и  ГО'!J12/1000</f>
        <v>0</v>
      </c>
      <c r="BH26" s="295">
        <f>'[4]Прочая  субсидия_МР  и  ГО'!K12/1000</f>
        <v>0</v>
      </c>
      <c r="BI26" s="296">
        <f t="shared" si="11"/>
        <v>0</v>
      </c>
      <c r="BJ26" s="296"/>
      <c r="BK26" s="295">
        <f>('[4]Проверочная  таблица'!EK17+'[4]Проверочная  таблица'!EL17)/1000</f>
        <v>0</v>
      </c>
      <c r="BL26" s="295">
        <f>('[4]Проверочная  таблица'!EN17+'[4]Проверочная  таблица'!EO17)/1000</f>
        <v>0</v>
      </c>
      <c r="BM26" s="296">
        <f t="shared" si="12"/>
        <v>0</v>
      </c>
      <c r="BN26" s="296"/>
      <c r="BO26" s="295">
        <f>('[4]Проверочная  таблица'!KS17+'[4]Проверочная  таблица'!KT17)/1000</f>
        <v>0</v>
      </c>
      <c r="BP26" s="295">
        <f>('[4]Проверочная  таблица'!KW17+'[4]Проверочная  таблица'!KX17)/1000</f>
        <v>0</v>
      </c>
      <c r="BQ26" s="296">
        <f t="shared" si="13"/>
        <v>0</v>
      </c>
      <c r="BR26" s="296"/>
      <c r="BS26" s="295">
        <f>'[4]Проверочная  таблица'!KU17/1000</f>
        <v>0</v>
      </c>
      <c r="BT26" s="295">
        <f>'[4]Проверочная  таблица'!KY17/1000</f>
        <v>0</v>
      </c>
      <c r="BU26" s="296">
        <f t="shared" si="14"/>
        <v>0</v>
      </c>
      <c r="BV26" s="296">
        <v>0</v>
      </c>
      <c r="BW26" s="295">
        <f>'[4]Прочая  субсидия_МР  и  ГО'!L12/1000</f>
        <v>0</v>
      </c>
      <c r="BX26" s="295">
        <f>'[4]Прочая  субсидия_МР  и  ГО'!M12/1000</f>
        <v>0</v>
      </c>
      <c r="BY26" s="296">
        <f t="shared" si="27"/>
        <v>0</v>
      </c>
      <c r="BZ26" s="296">
        <v>0</v>
      </c>
      <c r="CA26" s="295">
        <f>'[4]Прочая  субсидия_МР  и  ГО'!N12/1000</f>
        <v>0</v>
      </c>
      <c r="CB26" s="295">
        <f>'[4]Прочая  субсидия_МР  и  ГО'!O12/1000</f>
        <v>0</v>
      </c>
      <c r="CC26" s="296">
        <f t="shared" si="15"/>
        <v>0</v>
      </c>
      <c r="CD26" s="296">
        <v>65.438559999999995</v>
      </c>
      <c r="CE26" s="295">
        <f>'[4]Прочая  субсидия_МР  и  ГО'!P12/1000</f>
        <v>65.438559999999995</v>
      </c>
      <c r="CF26" s="295">
        <f>'[4]Прочая  субсидия_МР  и  ГО'!Q12/1000</f>
        <v>65.438559999999995</v>
      </c>
      <c r="CG26" s="296">
        <f t="shared" si="28"/>
        <v>100</v>
      </c>
      <c r="CH26" s="296">
        <v>0</v>
      </c>
      <c r="CI26" s="295">
        <f>'[4]Проверочная  таблица'!FV17/1000</f>
        <v>0</v>
      </c>
      <c r="CJ26" s="295">
        <f>'[4]Проверочная  таблица'!FY17/1000</f>
        <v>0</v>
      </c>
      <c r="CK26" s="296">
        <f t="shared" si="16"/>
        <v>0</v>
      </c>
      <c r="CL26" s="296">
        <v>0</v>
      </c>
      <c r="CM26" s="295">
        <f>'[4]Проверочная  таблица'!JH17/1000</f>
        <v>0</v>
      </c>
      <c r="CN26" s="295">
        <f>'[4]Проверочная  таблица'!JK17/1000</f>
        <v>0</v>
      </c>
      <c r="CO26" s="296">
        <f t="shared" si="17"/>
        <v>0</v>
      </c>
      <c r="CP26" s="296">
        <v>0</v>
      </c>
      <c r="CQ26" s="295">
        <f>('[4]Проверочная  таблица'!LW17+'[4]Проверочная  таблица'!LX17+'[4]Проверочная  таблица'!LQ17+'[4]Проверочная  таблица'!LR17)/1000</f>
        <v>0</v>
      </c>
      <c r="CR26" s="295">
        <f>('[4]Проверочная  таблица'!LT17+'[4]Проверочная  таблица'!LU17+'[4]Проверочная  таблица'!LZ17+'[4]Проверочная  таблица'!MA17)/1000</f>
        <v>0</v>
      </c>
      <c r="CS26" s="296">
        <f t="shared" si="18"/>
        <v>0</v>
      </c>
      <c r="CT26" s="296">
        <v>0</v>
      </c>
      <c r="CU26" s="295">
        <f>('[4]Проверочная  таблица'!MO17+'[4]Проверочная  таблица'!MP17)/1000</f>
        <v>0</v>
      </c>
      <c r="CV26" s="295">
        <f>('[4]Проверочная  таблица'!MW17+'[4]Проверочная  таблица'!MX17)/1000</f>
        <v>0</v>
      </c>
      <c r="CW26" s="296">
        <f t="shared" si="29"/>
        <v>0</v>
      </c>
      <c r="CX26" s="296">
        <v>0</v>
      </c>
      <c r="CY26" s="295">
        <f>'[4]Проверочная  таблица'!QP17/1000</f>
        <v>0</v>
      </c>
      <c r="CZ26" s="295">
        <f>'[4]Проверочная  таблица'!QS17/1000</f>
        <v>0</v>
      </c>
      <c r="DA26" s="296">
        <f t="shared" si="30"/>
        <v>0</v>
      </c>
      <c r="DB26" s="296">
        <v>16.6205</v>
      </c>
      <c r="DC26" s="295">
        <f>('[4]Прочая  субсидия_МР  и  ГО'!R12+'[4]Прочая  субсидия_БП'!H12)/1000</f>
        <v>16.6205</v>
      </c>
      <c r="DD26" s="295">
        <f>('[4]Прочая  субсидия_МР  и  ГО'!S12+'[4]Прочая  субсидия_БП'!I12)/1000</f>
        <v>16.6205</v>
      </c>
      <c r="DE26" s="296">
        <f t="shared" si="31"/>
        <v>100</v>
      </c>
      <c r="DF26" s="296">
        <v>0</v>
      </c>
      <c r="DG26" s="295">
        <f>'[4]Проверочная  таблица'!GB17/1000</f>
        <v>0</v>
      </c>
      <c r="DH26" s="295">
        <f>'[4]Проверочная  таблица'!GE17/1000</f>
        <v>0</v>
      </c>
      <c r="DI26" s="296">
        <f t="shared" si="32"/>
        <v>0</v>
      </c>
      <c r="DJ26" s="296">
        <v>0</v>
      </c>
      <c r="DK26" s="295">
        <f>('[4]Проверочная  таблица'!JN17)/1000</f>
        <v>0</v>
      </c>
      <c r="DL26" s="295">
        <f>('[4]Проверочная  таблица'!JQ17)/1000</f>
        <v>0</v>
      </c>
      <c r="DM26" s="296">
        <f t="shared" si="19"/>
        <v>0</v>
      </c>
      <c r="DN26" s="296">
        <v>160.65885999999998</v>
      </c>
      <c r="DO26" s="295">
        <f>('[4]Проверочная  таблица'!MT17+'[4]Проверочная  таблица'!MU17+'[4]Проверочная  таблица'!NE17+'[4]Проверочная  таблица'!NF17)/1000</f>
        <v>160.65885999999998</v>
      </c>
      <c r="DP26" s="295">
        <f>('[4]Проверочная  таблица'!NH17+'[4]Проверочная  таблица'!NI17+'[4]Проверочная  таблица'!NB17+'[4]Проверочная  таблица'!NC17)/1000</f>
        <v>160.65885999999998</v>
      </c>
      <c r="DQ26" s="296">
        <f t="shared" si="33"/>
        <v>100</v>
      </c>
      <c r="DR26" s="296"/>
      <c r="DS26" s="295">
        <f>'[4]Проверочная  таблица'!DX17/1000</f>
        <v>0</v>
      </c>
      <c r="DT26" s="295">
        <f>'[4]Проверочная  таблица'!EA17/1000</f>
        <v>0</v>
      </c>
      <c r="DU26" s="296">
        <f t="shared" si="34"/>
        <v>0</v>
      </c>
      <c r="DV26" s="296">
        <v>0</v>
      </c>
      <c r="DW26" s="295">
        <f>('[4]Проверочная  таблица'!HD17+'[4]Проверочная  таблица'!HJ17)/1000</f>
        <v>0</v>
      </c>
      <c r="DX26" s="295">
        <f>('[4]Проверочная  таблица'!HG17+'[4]Проверочная  таблица'!HM17)/1000</f>
        <v>0</v>
      </c>
      <c r="DY26" s="296">
        <f t="shared" si="35"/>
        <v>0</v>
      </c>
      <c r="DZ26" s="296">
        <v>0</v>
      </c>
      <c r="EA26" s="295">
        <f>('[4]Проверочная  таблица'!NW17+'[4]Проверочная  таблица'!NX17+'[4]Проверочная  таблица'!OE17+'[4]Проверочная  таблица'!OF17)/1000</f>
        <v>0</v>
      </c>
      <c r="EB26" s="295">
        <f>('[4]Проверочная  таблица'!OA17+'[4]Проверочная  таблица'!OB17+'[4]Проверочная  таблица'!OI17+'[4]Проверочная  таблица'!OJ17)/1000</f>
        <v>0</v>
      </c>
      <c r="EC26" s="296">
        <f t="shared" si="36"/>
        <v>0</v>
      </c>
      <c r="ED26" s="296">
        <v>3913.0361499999999</v>
      </c>
      <c r="EE26" s="295">
        <f>('[4]Проверочная  таблица'!NY17+'[4]Проверочная  таблица'!OG17)/1000</f>
        <v>3913.0361499999999</v>
      </c>
      <c r="EF26" s="295">
        <f>('[4]Проверочная  таблица'!OC17+'[4]Проверочная  таблица'!OK17)/1000</f>
        <v>3913.0361499999999</v>
      </c>
      <c r="EG26" s="296">
        <f t="shared" si="37"/>
        <v>100</v>
      </c>
      <c r="EH26" s="296">
        <v>0</v>
      </c>
      <c r="EI26" s="295">
        <f>'[4]Прочая  субсидия_МР  и  ГО'!T12/1000</f>
        <v>0</v>
      </c>
      <c r="EJ26" s="295">
        <f>'[4]Прочая  субсидия_МР  и  ГО'!U12/1000</f>
        <v>0</v>
      </c>
      <c r="EK26" s="296">
        <f t="shared" si="38"/>
        <v>0</v>
      </c>
      <c r="EL26" s="296">
        <v>20696.13</v>
      </c>
      <c r="EM26" s="295">
        <f>'[4]Проверочная  таблица'!BC17/1000</f>
        <v>20696.13</v>
      </c>
      <c r="EN26" s="295">
        <f>'[4]Проверочная  таблица'!BG17/1000</f>
        <v>20696.129989999998</v>
      </c>
      <c r="EO26" s="296">
        <f t="shared" si="39"/>
        <v>99.999999951681772</v>
      </c>
      <c r="EP26" s="296"/>
      <c r="EQ26" s="295">
        <f>'[1]Исполнение  по  субсидии'!DG26</f>
        <v>0</v>
      </c>
      <c r="ER26" s="295">
        <f>'[1]Исполнение  по  субсидии'!DH26</f>
        <v>0</v>
      </c>
      <c r="ES26" s="296">
        <f t="shared" si="40"/>
        <v>0</v>
      </c>
      <c r="ET26" s="296"/>
      <c r="EU26" s="295">
        <f>'[1]Исполнение  по  субсидии'!DJ26</f>
        <v>0</v>
      </c>
      <c r="EV26" s="295">
        <f>'[1]Исполнение  по  субсидии'!DK26</f>
        <v>0</v>
      </c>
      <c r="EW26" s="296">
        <f t="shared" si="41"/>
        <v>0</v>
      </c>
      <c r="EX26" s="296"/>
      <c r="EY26" s="295">
        <f>'[4]Прочая  субсидия_МР  и  ГО'!Z12/1000</f>
        <v>0</v>
      </c>
      <c r="EZ26" s="295">
        <f>'[4]Прочая  субсидия_МР  и  ГО'!AA12/1000</f>
        <v>0</v>
      </c>
      <c r="FA26" s="296">
        <f t="shared" si="42"/>
        <v>0</v>
      </c>
      <c r="FB26" s="296"/>
      <c r="FC26" s="295">
        <f>'[4]Прочая  субсидия_МР  и  ГО'!AB12/1000</f>
        <v>0</v>
      </c>
      <c r="FD26" s="295">
        <f>'[4]Прочая  субсидия_МР  и  ГО'!AC12/1000</f>
        <v>0</v>
      </c>
      <c r="FE26" s="296">
        <f t="shared" si="43"/>
        <v>0</v>
      </c>
      <c r="FF26" s="296">
        <v>59176.615130000006</v>
      </c>
      <c r="FG26" s="295">
        <f>'[4]Прочая  субсидия_МР  и  ГО'!AD12/1000</f>
        <v>53176.615130000006</v>
      </c>
      <c r="FH26" s="295">
        <f>'[4]Прочая  субсидия_МР  и  ГО'!AE12/1000</f>
        <v>53176.615130000006</v>
      </c>
      <c r="FI26" s="296">
        <f t="shared" si="44"/>
        <v>100</v>
      </c>
      <c r="FJ26" s="296">
        <v>0</v>
      </c>
      <c r="FK26" s="295">
        <f>('[4]Проверочная  таблица'!UA17+'[4]Проверочная  таблица'!UB17+'[4]Проверочная  таблица'!TM17+'[4]Проверочная  таблица'!TN17)/1000</f>
        <v>0</v>
      </c>
      <c r="FL26" s="295">
        <f>('[4]Проверочная  таблица'!TT17+'[4]Проверочная  таблица'!TU17+'[4]Проверочная  таблица'!UH17+'[4]Проверочная  таблица'!UI17)/1000</f>
        <v>0</v>
      </c>
      <c r="FM26" s="296">
        <f t="shared" si="45"/>
        <v>0</v>
      </c>
      <c r="FN26" s="296">
        <v>0</v>
      </c>
      <c r="FO26" s="295">
        <f>('[4]Проверочная  таблица'!PM17+'[4]Проверочная  таблица'!PN17+'[4]Проверочная  таблица'!PC17+'[4]Проверочная  таблица'!PD17)/1000</f>
        <v>0</v>
      </c>
      <c r="FP26" s="295">
        <f>('[4]Проверочная  таблица'!PR17+'[4]Проверочная  таблица'!PS17+'[4]Проверочная  таблица'!PH17+'[4]Проверочная  таблица'!PI17)/1000</f>
        <v>0</v>
      </c>
      <c r="FQ26" s="296">
        <f t="shared" si="46"/>
        <v>0</v>
      </c>
      <c r="FR26" s="296">
        <v>0</v>
      </c>
      <c r="FS26" s="295">
        <f>('[4]Проверочная  таблица'!GH17+'[4]Проверочная  таблица'!GN17)/1000</f>
        <v>0</v>
      </c>
      <c r="FT26" s="295">
        <f>('[4]Проверочная  таблица'!GK17+'[4]Проверочная  таблица'!GQ17)/1000</f>
        <v>0</v>
      </c>
      <c r="FU26" s="296">
        <f t="shared" si="47"/>
        <v>0</v>
      </c>
      <c r="FV26" s="296">
        <v>0</v>
      </c>
      <c r="FW26" s="295">
        <f>'[1]Исполнение  по  субсидии'!EE26</f>
        <v>0</v>
      </c>
      <c r="FX26" s="295">
        <f>('[4]Проверочная  таблица'!UJ17+'[4]Проверочная  таблица'!UK17+'[4]Проверочная  таблица'!TV17+'[4]Проверочная  таблица'!TW17)/1000</f>
        <v>0</v>
      </c>
      <c r="FY26" s="296">
        <f t="shared" si="48"/>
        <v>0</v>
      </c>
      <c r="FZ26" s="296"/>
      <c r="GA26" s="295">
        <f>'[4]Проверочная  таблица'!GX17/1000</f>
        <v>0</v>
      </c>
      <c r="GB26" s="295">
        <f>'[4]Проверочная  таблица'!HA17/1000</f>
        <v>0</v>
      </c>
      <c r="GC26" s="296">
        <f t="shared" si="49"/>
        <v>0</v>
      </c>
      <c r="GD26" s="296"/>
      <c r="GE26" s="295">
        <f>('[4]Проверочная  таблица'!IC17+'[4]Проверочная  таблица'!ID17)/1000</f>
        <v>0</v>
      </c>
      <c r="GF26" s="295">
        <f>('[4]Проверочная  таблица'!IG17+'[4]Проверочная  таблица'!IH17)/1000</f>
        <v>0</v>
      </c>
      <c r="GG26" s="296">
        <f t="shared" si="50"/>
        <v>0</v>
      </c>
      <c r="GH26" s="296">
        <v>0</v>
      </c>
      <c r="GI26" s="295">
        <f>('[4]Проверочная  таблица'!IE17+'[4]Проверочная  таблица'!IK17)/1000</f>
        <v>0</v>
      </c>
      <c r="GJ26" s="295">
        <f>('[4]Проверочная  таблица'!II17+'[4]Проверочная  таблица'!IM17)/1000</f>
        <v>0</v>
      </c>
      <c r="GK26" s="296">
        <f t="shared" si="51"/>
        <v>0</v>
      </c>
      <c r="GL26" s="296">
        <v>0</v>
      </c>
      <c r="GM26" s="295">
        <f>('[4]Прочая  субсидия_МР  и  ГО'!AF12+'[4]Прочая  субсидия_БП'!N12)/1000</f>
        <v>0</v>
      </c>
      <c r="GN26" s="295">
        <f>('[4]Прочая  субсидия_МР  и  ГО'!AG12+'[4]Прочая  субсидия_БП'!O12)/1000</f>
        <v>0</v>
      </c>
      <c r="GO26" s="296">
        <f t="shared" si="52"/>
        <v>0</v>
      </c>
      <c r="GP26" s="296">
        <v>28044.906940000001</v>
      </c>
      <c r="GQ26" s="295">
        <f>('[4]Прочая  субсидия_МР  и  ГО'!AH12+'[4]Прочая  субсидия_БП'!T12)/1000</f>
        <v>37059.479920000005</v>
      </c>
      <c r="GR26" s="295">
        <f>('[4]Прочая  субсидия_МР  и  ГО'!AI12+'[4]Прочая  субсидия_БП'!U12)/1000</f>
        <v>37059.479920000005</v>
      </c>
      <c r="GS26" s="296">
        <f t="shared" si="53"/>
        <v>100</v>
      </c>
      <c r="GT26" s="296"/>
      <c r="GU26" s="295">
        <f>('[4]Прочая  субсидия_МР  и  ГО'!AJ12)/1000</f>
        <v>0</v>
      </c>
      <c r="GV26" s="295">
        <f>('[4]Прочая  субсидия_МР  и  ГО'!AK12)/1000</f>
        <v>0</v>
      </c>
      <c r="GW26" s="296">
        <f t="shared" si="54"/>
        <v>0</v>
      </c>
      <c r="GX26" s="296">
        <v>0</v>
      </c>
      <c r="GY26" s="295">
        <f>('[4]Прочая  субсидия_МР  и  ГО'!AP12+'[4]Прочая  субсидия_БП'!AL12)/1000</f>
        <v>6102.5434299999997</v>
      </c>
      <c r="GZ26" s="295">
        <f>('[4]Прочая  субсидия_МР  и  ГО'!AQ12+'[4]Прочая  субсидия_БП'!AM12)/1000</f>
        <v>5529.1679100000001</v>
      </c>
      <c r="HA26" s="296">
        <f t="shared" si="55"/>
        <v>90.604318894621954</v>
      </c>
      <c r="HB26" s="296">
        <v>0</v>
      </c>
      <c r="HC26" s="295">
        <f>('[4]Прочая  субсидия_МР  и  ГО'!AR12)/1000</f>
        <v>0</v>
      </c>
      <c r="HD26" s="295">
        <f>('[4]Прочая  субсидия_МР  и  ГО'!AS12)/1000</f>
        <v>0</v>
      </c>
      <c r="HE26" s="296">
        <f t="shared" si="56"/>
        <v>0</v>
      </c>
      <c r="HF26" s="296">
        <v>0</v>
      </c>
      <c r="HG26" s="295">
        <f>('[4]Прочая  субсидия_МР  и  ГО'!AT12+'[4]Прочая  субсидия_БП'!AR12)/1000</f>
        <v>0</v>
      </c>
      <c r="HH26" s="295">
        <f>('[4]Прочая  субсидия_МР  и  ГО'!AU12+'[4]Прочая  субсидия_БП'!AS12)/1000</f>
        <v>0</v>
      </c>
      <c r="HI26" s="296">
        <f t="shared" si="57"/>
        <v>0</v>
      </c>
      <c r="HJ26" s="296">
        <v>769.23074999999994</v>
      </c>
      <c r="HK26" s="295">
        <f>('[4]Прочая  субсидия_МР  и  ГО'!AV12+'[4]Прочая  субсидия_БП'!AX12)/1000</f>
        <v>765.85910999999999</v>
      </c>
      <c r="HL26" s="295">
        <f>('[4]Прочая  субсидия_МР  и  ГО'!AW12+'[4]Прочая  субсидия_БП'!AY12)/1000</f>
        <v>765.85910999999999</v>
      </c>
      <c r="HM26" s="296">
        <f t="shared" si="58"/>
        <v>100</v>
      </c>
      <c r="HN26" s="296">
        <v>1413.6</v>
      </c>
      <c r="HO26" s="295">
        <f>'[4]Прочая  субсидия_МР  и  ГО'!AX12/1000</f>
        <v>1413.6</v>
      </c>
      <c r="HP26" s="295">
        <f>'[4]Прочая  субсидия_МР  и  ГО'!AY12/1000</f>
        <v>1413.6</v>
      </c>
      <c r="HQ26" s="296">
        <f t="shared" si="59"/>
        <v>100</v>
      </c>
      <c r="HR26" s="296">
        <v>510.01511999999997</v>
      </c>
      <c r="HS26" s="295">
        <f>'[4]Прочая  субсидия_МР  и  ГО'!AZ12/1000</f>
        <v>555.35979000000009</v>
      </c>
      <c r="HT26" s="295">
        <f>'[4]Прочая  субсидия_МР  и  ГО'!BA12/1000</f>
        <v>555.35979000000009</v>
      </c>
      <c r="HU26" s="296">
        <f t="shared" si="60"/>
        <v>100</v>
      </c>
      <c r="HV26" s="296"/>
      <c r="HW26" s="295">
        <f>('[4]Проверочная  таблица'!RU17+'[4]Проверочная  таблица'!RV17+'[4]Проверочная  таблица'!SE17+'[4]Проверочная  таблица'!SF17)/1000</f>
        <v>0</v>
      </c>
      <c r="HX26" s="295">
        <f>('[4]Проверочная  таблица'!RZ17+'[4]Проверочная  таблица'!SA17+'[4]Проверочная  таблица'!SJ17+'[4]Проверочная  таблица'!SK17)/1000</f>
        <v>0</v>
      </c>
      <c r="HY26" s="296">
        <f t="shared" si="61"/>
        <v>0</v>
      </c>
      <c r="HZ26" s="296"/>
      <c r="IA26" s="295">
        <f>'[1]Исполнение  по  субсидии'!FO26</f>
        <v>0</v>
      </c>
      <c r="IB26" s="295">
        <f>'[1]Исполнение  по  субсидии'!FP26</f>
        <v>0</v>
      </c>
      <c r="IC26" s="296">
        <f t="shared" si="62"/>
        <v>0</v>
      </c>
      <c r="ID26" s="296">
        <v>115.05023</v>
      </c>
      <c r="IE26" s="295">
        <f>'[4]Прочая  субсидия_МР  и  ГО'!BB12/1000</f>
        <v>967.48165000000006</v>
      </c>
      <c r="IF26" s="295">
        <f>'[4]Прочая  субсидия_МР  и  ГО'!BC12/1000</f>
        <v>967.48115000000007</v>
      </c>
      <c r="IG26" s="296">
        <f t="shared" si="63"/>
        <v>99.999948319433244</v>
      </c>
      <c r="IH26" s="296">
        <v>611.73453000000006</v>
      </c>
      <c r="II26" s="295">
        <f>('[4]Прочая  субсидия_БП'!BD12+'[4]Прочая  субсидия_МР  и  ГО'!BD12)/1000</f>
        <v>611.73453000000006</v>
      </c>
      <c r="IJ26" s="295">
        <f>('[4]Прочая  субсидия_БП'!BE12+'[4]Прочая  субсидия_МР  и  ГО'!BE12)/1000</f>
        <v>611.73453000000006</v>
      </c>
      <c r="IK26" s="296">
        <f t="shared" si="64"/>
        <v>100</v>
      </c>
      <c r="IL26" s="296">
        <v>0</v>
      </c>
      <c r="IM26" s="295">
        <f>'[4]Прочая  субсидия_МР  и  ГО'!BF12/1000</f>
        <v>0</v>
      </c>
      <c r="IN26" s="295">
        <f>'[4]Прочая  субсидия_МР  и  ГО'!BG12/1000</f>
        <v>0</v>
      </c>
      <c r="IO26" s="296">
        <f t="shared" si="65"/>
        <v>0</v>
      </c>
      <c r="IP26" s="296"/>
      <c r="IQ26" s="295">
        <f>('[4]Прочая  субсидия_МР  и  ГО'!BH12+'[4]Прочая  субсидия_БП'!BK12)/1000</f>
        <v>900</v>
      </c>
      <c r="IR26" s="295">
        <f>('[4]Прочая  субсидия_МР  и  ГО'!BI12+'[4]Прочая  субсидия_БП'!BL12)/1000</f>
        <v>900</v>
      </c>
      <c r="IS26" s="296">
        <f>IF(ISERROR(#REF!/#REF!*100),,#REF!/#REF!*100)</f>
        <v>0</v>
      </c>
      <c r="IT26" s="296"/>
      <c r="IU26" s="295">
        <f>('[4]Прочая  субсидия_МР  и  ГО'!BJ12+'[4]Прочая  субсидия_БП'!BQ12)/1000</f>
        <v>0</v>
      </c>
      <c r="IV26" s="295">
        <f>('[4]Прочая  субсидия_МР  и  ГО'!BK12+'[4]Прочая  субсидия_БП'!BR12)/1000</f>
        <v>0</v>
      </c>
      <c r="IW26" s="296">
        <f>IF(ISERROR(#REF!/#REF!*100),,#REF!/#REF!*100)</f>
        <v>0</v>
      </c>
      <c r="IX26" s="296">
        <v>0</v>
      </c>
      <c r="IY26" s="295">
        <f>('[4]Прочая  субсидия_МР  и  ГО'!BL12+'[4]Прочая  субсидия_БП'!BW12)/1000</f>
        <v>0</v>
      </c>
      <c r="IZ26" s="295">
        <f>('[4]Прочая  субсидия_МР  и  ГО'!BM12+'[4]Прочая  субсидия_БП'!BX12)/1000</f>
        <v>0</v>
      </c>
      <c r="JA26" s="296">
        <f t="shared" si="66"/>
        <v>0</v>
      </c>
      <c r="JC26" s="296"/>
      <c r="JD26" s="295">
        <f>'[4]Проверочная  таблица'!DL17/1000</f>
        <v>0</v>
      </c>
      <c r="JE26" s="295">
        <f>'[4]Проверочная  таблица'!DO17/1000</f>
        <v>0</v>
      </c>
      <c r="JF26" s="296">
        <f t="shared" si="67"/>
        <v>0</v>
      </c>
      <c r="JG26" s="296"/>
      <c r="JH26" s="295">
        <f>'[4]Проверочная  таблица'!BW17/1000</f>
        <v>0</v>
      </c>
      <c r="JI26" s="295">
        <f>'[4]Проверочная  таблица'!BZ17/1000</f>
        <v>0</v>
      </c>
      <c r="JJ26" s="296">
        <f t="shared" si="68"/>
        <v>0</v>
      </c>
      <c r="JK26" s="296"/>
      <c r="JL26" s="295">
        <f>'[4]Проверочная  таблица'!BX17/1000</f>
        <v>0</v>
      </c>
      <c r="JM26" s="295">
        <f>'[4]Проверочная  таблица'!CA17/1000</f>
        <v>0</v>
      </c>
      <c r="JN26" s="296">
        <f t="shared" si="69"/>
        <v>0</v>
      </c>
      <c r="JO26" s="296"/>
      <c r="JP26" s="295">
        <f>'[4]Проверочная  таблица'!CC17/1000</f>
        <v>0</v>
      </c>
      <c r="JQ26" s="295">
        <f>'[4]Проверочная  таблица'!CF17/1000</f>
        <v>0</v>
      </c>
      <c r="JR26" s="296">
        <f t="shared" si="70"/>
        <v>0</v>
      </c>
      <c r="JS26" s="296"/>
      <c r="JT26" s="295">
        <f>'[4]Проверочная  таблица'!CD17/1000</f>
        <v>0</v>
      </c>
      <c r="JU26" s="295">
        <f>'[4]Проверочная  таблица'!CG17/1000</f>
        <v>0</v>
      </c>
      <c r="JV26" s="296">
        <f t="shared" si="71"/>
        <v>0</v>
      </c>
      <c r="JW26" s="296"/>
      <c r="JX26" s="295">
        <f>'[4]Прочая  субсидия_МР  и  ГО'!X12/1000</f>
        <v>0</v>
      </c>
      <c r="JY26" s="295">
        <f>'[4]Прочая  субсидия_МР  и  ГО'!Y12/1000</f>
        <v>0</v>
      </c>
      <c r="JZ26" s="296">
        <f t="shared" si="72"/>
        <v>0</v>
      </c>
      <c r="KA26" s="296"/>
      <c r="KB26" s="295">
        <f>('[4]Проверочная  таблица'!TY17+'[4]Проверочная  таблица'!TZ17+'[4]Проверочная  таблица'!TK17+'[4]Проверочная  таблица'!TL17)/1000</f>
        <v>0</v>
      </c>
      <c r="KC26" s="295">
        <f>('[4]Проверочная  таблица'!UF17+'[4]Проверочная  таблица'!UG17+'[4]Проверочная  таблица'!TR17+'[4]Проверочная  таблица'!TS17)/1000</f>
        <v>0</v>
      </c>
      <c r="KD26" s="296">
        <f t="shared" si="73"/>
        <v>0</v>
      </c>
      <c r="KE26" s="296"/>
      <c r="KF26" s="295">
        <f>('[4]Проверочная  таблица'!CI17+'[4]Проверочная  таблица'!CJ17)/1000</f>
        <v>0</v>
      </c>
      <c r="KG26" s="295">
        <f>('[4]Проверочная  таблица'!CP17+'[4]Проверочная  таблица'!CQ17)/1000</f>
        <v>0</v>
      </c>
      <c r="KH26" s="296">
        <f t="shared" si="74"/>
        <v>0</v>
      </c>
      <c r="KI26" s="296"/>
      <c r="KJ26" s="295">
        <f>('[4]Проверочная  таблица'!CK17+'[4]Проверочная  таблица'!CL17+'[4]Проверочная  таблица'!CW17+'[4]Проверочная  таблица'!CX17)/1000</f>
        <v>0</v>
      </c>
      <c r="KK26" s="295">
        <f>('[4]Проверочная  таблица'!CR17+'[4]Проверочная  таблица'!CS17+'[4]Проверочная  таблица'!CZ17+'[4]Проверочная  таблица'!DA17)/1000</f>
        <v>0</v>
      </c>
      <c r="KL26" s="296">
        <f t="shared" si="75"/>
        <v>0</v>
      </c>
      <c r="KM26" s="296"/>
      <c r="KN26" s="295">
        <f>('[4]Проверочная  таблица'!CM17+'[4]Проверочная  таблица'!CN17)/1000</f>
        <v>0</v>
      </c>
      <c r="KO26" s="295">
        <f>('[4]Проверочная  таблица'!CT17+'[4]Проверочная  таблица'!CU17)/1000</f>
        <v>0</v>
      </c>
      <c r="KP26" s="296">
        <f t="shared" si="20"/>
        <v>0</v>
      </c>
      <c r="KQ26" s="296"/>
      <c r="KR26" s="295">
        <f>('[4]Проверочная  таблица'!BE17+'[4]Проверочная  таблица'!BK17+'[4]Прочая  субсидия_МР  и  ГО'!AN12+'[4]Прочая  субсидия_БП'!AF12)/1000</f>
        <v>0</v>
      </c>
      <c r="KS26" s="295">
        <f>('[4]Проверочная  таблица'!BI17+'[4]Проверочная  таблица'!BM17+'[4]Прочая  субсидия_МР  и  ГО'!AO12+'[4]Прочая  субсидия_БП'!AG12)/1000</f>
        <v>0</v>
      </c>
      <c r="KT26" s="296">
        <f t="shared" si="76"/>
        <v>0</v>
      </c>
      <c r="KU26" s="296"/>
      <c r="KV26" s="295">
        <f>('[4]Проверочная  таблица'!LA17+'[4]Проверочная  таблица'!LB17)/1000</f>
        <v>0</v>
      </c>
      <c r="KW26" s="295">
        <f>('[4]Проверочная  таблица'!LD17+'[4]Проверочная  таблица'!LE17)/1000</f>
        <v>0</v>
      </c>
      <c r="KX26" s="296">
        <f t="shared" si="77"/>
        <v>0</v>
      </c>
      <c r="KY26" s="296"/>
      <c r="KZ26" s="295">
        <f>('[4]Проверочная  таблица'!EQ17+'[4]Проверочная  таблица'!ER17+'[4]Проверочная  таблица'!EW17+'[4]Проверочная  таблица'!EX17)/1000</f>
        <v>0</v>
      </c>
      <c r="LA26" s="295">
        <f>('[4]Проверочная  таблица'!ET17+'[4]Проверочная  таблица'!EU17+'[4]Проверочная  таблица'!EZ17+'[4]Проверочная  таблица'!FA17)/1000</f>
        <v>0</v>
      </c>
      <c r="LB26" s="296">
        <f t="shared" si="78"/>
        <v>0</v>
      </c>
    </row>
    <row r="27" spans="1:314" ht="21.75" customHeight="1" x14ac:dyDescent="0.25">
      <c r="A27" s="298" t="s">
        <v>26</v>
      </c>
      <c r="B27" s="299">
        <f t="shared" si="0"/>
        <v>200570.54760999998</v>
      </c>
      <c r="C27" s="300">
        <f t="shared" si="1"/>
        <v>278708.51212999993</v>
      </c>
      <c r="D27" s="301">
        <f t="shared" si="1"/>
        <v>278672.54075999995</v>
      </c>
      <c r="E27" s="303">
        <f>'[2]Для администрации КБ_точно'!T28</f>
        <v>278708.51212999999</v>
      </c>
      <c r="F27" s="304">
        <f t="shared" si="21"/>
        <v>0</v>
      </c>
      <c r="G27" s="303">
        <f>'[2]Для администрации КБ_точно'!U28</f>
        <v>278672.54076</v>
      </c>
      <c r="H27" s="304">
        <f t="shared" si="22"/>
        <v>0</v>
      </c>
      <c r="I27" s="294">
        <f t="shared" si="2"/>
        <v>99.987093551709251</v>
      </c>
      <c r="J27" s="296">
        <v>0</v>
      </c>
      <c r="K27" s="295">
        <f>('[4]Проверочная  таблица'!FP27+'[4]Проверочная  таблица'!FQ27)/1000</f>
        <v>0</v>
      </c>
      <c r="L27" s="295">
        <f>('[4]Проверочная  таблица'!FT27+'[4]Проверочная  таблица'!FU27)/1000</f>
        <v>0</v>
      </c>
      <c r="M27" s="296">
        <f t="shared" si="3"/>
        <v>0</v>
      </c>
      <c r="N27" s="296">
        <v>0</v>
      </c>
      <c r="O27" s="295">
        <f>'[4]Проверочная  таблица'!FO27/1000</f>
        <v>0</v>
      </c>
      <c r="P27" s="295">
        <f>'[4]Проверочная  таблица'!FS27/1000</f>
        <v>0</v>
      </c>
      <c r="Q27" s="296">
        <f t="shared" si="4"/>
        <v>0</v>
      </c>
      <c r="R27" s="296">
        <v>3680</v>
      </c>
      <c r="S27" s="295">
        <f>'[4]Проверочная  таблица'!DG27/1000</f>
        <v>3680</v>
      </c>
      <c r="T27" s="295">
        <f>'[4]Проверочная  таблица'!DJ27/1000</f>
        <v>3680</v>
      </c>
      <c r="U27" s="296">
        <f t="shared" si="23"/>
        <v>100</v>
      </c>
      <c r="V27" s="296">
        <v>0</v>
      </c>
      <c r="W27" s="297">
        <f>'[4]Проверочная  таблица'!DH27/1000</f>
        <v>0</v>
      </c>
      <c r="X27" s="295">
        <f>'[4]Проверочная  таблица'!DK27/1000</f>
        <v>0</v>
      </c>
      <c r="Y27" s="296">
        <f t="shared" si="24"/>
        <v>0</v>
      </c>
      <c r="Z27" s="296"/>
      <c r="AA27" s="297">
        <f>'[4]Проверочная  таблица'!DR27/1000</f>
        <v>0</v>
      </c>
      <c r="AB27" s="295">
        <f>'[4]Проверочная  таблица'!DU27/1000</f>
        <v>0</v>
      </c>
      <c r="AC27" s="296">
        <f t="shared" si="5"/>
        <v>0</v>
      </c>
      <c r="AD27" s="296"/>
      <c r="AE27" s="297">
        <f>'[4]Проверочная  таблица'!ED27/1000</f>
        <v>2667.14437</v>
      </c>
      <c r="AF27" s="295">
        <f>'[4]Проверочная  таблица'!EG27/1000</f>
        <v>2667.14437</v>
      </c>
      <c r="AG27" s="296">
        <f t="shared" si="6"/>
        <v>100</v>
      </c>
      <c r="AH27" s="296">
        <v>0</v>
      </c>
      <c r="AI27" s="295">
        <f>'[4]Проверочная  таблица'!TD27/1000</f>
        <v>0</v>
      </c>
      <c r="AJ27" s="295">
        <f>'[4]Проверочная  таблица'!TG27/1000</f>
        <v>0</v>
      </c>
      <c r="AK27" s="296">
        <f t="shared" si="7"/>
        <v>0</v>
      </c>
      <c r="AL27" s="296">
        <v>209.84216000000001</v>
      </c>
      <c r="AM27" s="295">
        <f>('[4]Прочая  субсидия_МР  и  ГО'!D22)/1000</f>
        <v>209.84216000000001</v>
      </c>
      <c r="AN27" s="295">
        <f>('[4]Прочая  субсидия_МР  и  ГО'!E22)/1000</f>
        <v>209.84216000000001</v>
      </c>
      <c r="AO27" s="296">
        <f t="shared" si="25"/>
        <v>100</v>
      </c>
      <c r="AP27" s="296">
        <v>0</v>
      </c>
      <c r="AQ27" s="295">
        <f>'[4]Прочая  субсидия_МР  и  ГО'!F22/1000</f>
        <v>0</v>
      </c>
      <c r="AR27" s="295">
        <f>'[4]Прочая  субсидия_МР  и  ГО'!G22/1000</f>
        <v>0</v>
      </c>
      <c r="AS27" s="296">
        <f t="shared" si="26"/>
        <v>0</v>
      </c>
      <c r="AT27" s="296">
        <v>0</v>
      </c>
      <c r="AU27" s="295">
        <f>SUM('[4]Проверочная  таблица'!ST27:SW27)/1000</f>
        <v>0</v>
      </c>
      <c r="AV27" s="295">
        <f>SUM('[4]Проверочная  таблица'!SZ27:TC27)/1000</f>
        <v>0</v>
      </c>
      <c r="AW27" s="296">
        <f t="shared" si="8"/>
        <v>0</v>
      </c>
      <c r="AX27" s="296">
        <v>0</v>
      </c>
      <c r="AY27" s="295">
        <f>'[4]Проверочная  таблица'!SS27/1000</f>
        <v>0</v>
      </c>
      <c r="AZ27" s="295">
        <f>'[4]Проверочная  таблица'!SY27/1000</f>
        <v>0</v>
      </c>
      <c r="BA27" s="296">
        <f t="shared" si="9"/>
        <v>0</v>
      </c>
      <c r="BB27" s="296">
        <v>0</v>
      </c>
      <c r="BC27" s="295">
        <f>'[4]Прочая  субсидия_МР  и  ГО'!H22/1000</f>
        <v>0</v>
      </c>
      <c r="BD27" s="295">
        <f>'[4]Прочая  субсидия_МР  и  ГО'!I22/1000</f>
        <v>0</v>
      </c>
      <c r="BE27" s="296">
        <f t="shared" si="10"/>
        <v>0</v>
      </c>
      <c r="BF27" s="296">
        <v>0</v>
      </c>
      <c r="BG27" s="295">
        <f>'[4]Прочая  субсидия_МР  и  ГО'!J22/1000</f>
        <v>0</v>
      </c>
      <c r="BH27" s="295">
        <f>'[4]Прочая  субсидия_МР  и  ГО'!K22/1000</f>
        <v>0</v>
      </c>
      <c r="BI27" s="296">
        <f t="shared" si="11"/>
        <v>0</v>
      </c>
      <c r="BJ27" s="296"/>
      <c r="BK27" s="295">
        <f>('[4]Проверочная  таблица'!EK27+'[4]Проверочная  таблица'!EL27)/1000</f>
        <v>0</v>
      </c>
      <c r="BL27" s="295">
        <f>('[4]Проверочная  таблица'!EN27+'[4]Проверочная  таблица'!EO27)/1000</f>
        <v>0</v>
      </c>
      <c r="BM27" s="296">
        <f t="shared" si="12"/>
        <v>0</v>
      </c>
      <c r="BN27" s="296"/>
      <c r="BO27" s="295">
        <f>('[4]Проверочная  таблица'!KS27+'[4]Проверочная  таблица'!KT27)/1000</f>
        <v>0</v>
      </c>
      <c r="BP27" s="295">
        <f>('[4]Проверочная  таблица'!KW27+'[4]Проверочная  таблица'!KX27)/1000</f>
        <v>0</v>
      </c>
      <c r="BQ27" s="296">
        <f t="shared" si="13"/>
        <v>0</v>
      </c>
      <c r="BR27" s="296"/>
      <c r="BS27" s="295">
        <f>'[4]Проверочная  таблица'!KU27/1000</f>
        <v>0</v>
      </c>
      <c r="BT27" s="295">
        <f>'[4]Проверочная  таблица'!KY27/1000</f>
        <v>0</v>
      </c>
      <c r="BU27" s="296">
        <f t="shared" si="14"/>
        <v>0</v>
      </c>
      <c r="BV27" s="296">
        <v>0</v>
      </c>
      <c r="BW27" s="295">
        <f>'[4]Прочая  субсидия_МР  и  ГО'!L22/1000</f>
        <v>0</v>
      </c>
      <c r="BX27" s="295">
        <f>'[4]Прочая  субсидия_МР  и  ГО'!M22/1000</f>
        <v>0</v>
      </c>
      <c r="BY27" s="296">
        <f t="shared" si="27"/>
        <v>0</v>
      </c>
      <c r="BZ27" s="296">
        <v>130</v>
      </c>
      <c r="CA27" s="295">
        <f>'[4]Прочая  субсидия_МР  и  ГО'!N22/1000</f>
        <v>130</v>
      </c>
      <c r="CB27" s="295">
        <f>'[4]Прочая  субсидия_МР  и  ГО'!O22/1000</f>
        <v>130</v>
      </c>
      <c r="CC27" s="296">
        <f t="shared" si="15"/>
        <v>100</v>
      </c>
      <c r="CD27" s="296">
        <v>159.48641000000001</v>
      </c>
      <c r="CE27" s="295">
        <f>'[4]Прочая  субсидия_МР  и  ГО'!P22/1000</f>
        <v>159.48641000000001</v>
      </c>
      <c r="CF27" s="295">
        <f>'[4]Прочая  субсидия_МР  и  ГО'!Q22/1000</f>
        <v>159.48641000000001</v>
      </c>
      <c r="CG27" s="296">
        <f t="shared" si="28"/>
        <v>100</v>
      </c>
      <c r="CH27" s="296">
        <v>0</v>
      </c>
      <c r="CI27" s="295">
        <f>'[4]Проверочная  таблица'!FV27/1000</f>
        <v>0</v>
      </c>
      <c r="CJ27" s="295">
        <f>'[4]Проверочная  таблица'!FY27/1000</f>
        <v>0</v>
      </c>
      <c r="CK27" s="296">
        <f t="shared" si="16"/>
        <v>0</v>
      </c>
      <c r="CL27" s="296">
        <v>0</v>
      </c>
      <c r="CM27" s="295">
        <f>'[4]Проверочная  таблица'!JH27/1000</f>
        <v>0</v>
      </c>
      <c r="CN27" s="295">
        <f>'[4]Проверочная  таблица'!JK27/1000</f>
        <v>0</v>
      </c>
      <c r="CO27" s="296">
        <f t="shared" si="17"/>
        <v>0</v>
      </c>
      <c r="CP27" s="296">
        <v>0</v>
      </c>
      <c r="CQ27" s="295">
        <f>('[4]Проверочная  таблица'!LW27+'[4]Проверочная  таблица'!LX27+'[4]Проверочная  таблица'!LQ27+'[4]Проверочная  таблица'!LR27)/1000</f>
        <v>0</v>
      </c>
      <c r="CR27" s="295">
        <f>('[4]Проверочная  таблица'!LT27+'[4]Проверочная  таблица'!LU27+'[4]Проверочная  таблица'!LZ27+'[4]Проверочная  таблица'!MA27)/1000</f>
        <v>0</v>
      </c>
      <c r="CS27" s="296">
        <f t="shared" si="18"/>
        <v>0</v>
      </c>
      <c r="CT27" s="296">
        <v>0</v>
      </c>
      <c r="CU27" s="295">
        <f>('[4]Проверочная  таблица'!MO27+'[4]Проверочная  таблица'!MP27)/1000</f>
        <v>0</v>
      </c>
      <c r="CV27" s="295">
        <f>('[4]Проверочная  таблица'!MW27+'[4]Проверочная  таблица'!MX27)/1000</f>
        <v>0</v>
      </c>
      <c r="CW27" s="296">
        <f t="shared" si="29"/>
        <v>0</v>
      </c>
      <c r="CX27" s="296">
        <v>0</v>
      </c>
      <c r="CY27" s="295">
        <f>'[4]Проверочная  таблица'!QP27/1000</f>
        <v>0</v>
      </c>
      <c r="CZ27" s="295">
        <f>'[4]Проверочная  таблица'!QS27/1000</f>
        <v>0</v>
      </c>
      <c r="DA27" s="296">
        <f t="shared" si="30"/>
        <v>0</v>
      </c>
      <c r="DB27" s="296">
        <v>16.6205</v>
      </c>
      <c r="DC27" s="295">
        <f>('[4]Прочая  субсидия_МР  и  ГО'!R22+'[4]Прочая  субсидия_БП'!H22)/1000</f>
        <v>16.6205</v>
      </c>
      <c r="DD27" s="295">
        <f>('[4]Прочая  субсидия_МР  и  ГО'!S22+'[4]Прочая  субсидия_БП'!I22)/1000</f>
        <v>16.6205</v>
      </c>
      <c r="DE27" s="296">
        <f t="shared" si="31"/>
        <v>100</v>
      </c>
      <c r="DF27" s="296">
        <v>0</v>
      </c>
      <c r="DG27" s="295">
        <f>'[4]Проверочная  таблица'!GB27/1000</f>
        <v>0</v>
      </c>
      <c r="DH27" s="295">
        <f>'[4]Проверочная  таблица'!GE27/1000</f>
        <v>0</v>
      </c>
      <c r="DI27" s="296">
        <f t="shared" si="32"/>
        <v>0</v>
      </c>
      <c r="DJ27" s="296">
        <v>0</v>
      </c>
      <c r="DK27" s="295">
        <f>('[4]Проверочная  таблица'!JN27)/1000</f>
        <v>0</v>
      </c>
      <c r="DL27" s="295">
        <f>('[4]Проверочная  таблица'!JQ27)/1000</f>
        <v>0</v>
      </c>
      <c r="DM27" s="296">
        <f t="shared" si="19"/>
        <v>0</v>
      </c>
      <c r="DN27" s="296">
        <v>194.60989000000001</v>
      </c>
      <c r="DO27" s="295">
        <f>('[4]Проверочная  таблица'!MT27+'[4]Проверочная  таблица'!MU27+'[4]Проверочная  таблица'!NE27+'[4]Проверочная  таблица'!NF27)/1000</f>
        <v>194.60989000000001</v>
      </c>
      <c r="DP27" s="295">
        <f>('[4]Проверочная  таблица'!NH27+'[4]Проверочная  таблица'!NI27+'[4]Проверочная  таблица'!NB27+'[4]Проверочная  таблица'!NC27)/1000</f>
        <v>194.60989000000001</v>
      </c>
      <c r="DQ27" s="296">
        <f t="shared" si="33"/>
        <v>100</v>
      </c>
      <c r="DR27" s="296"/>
      <c r="DS27" s="295">
        <f>'[4]Проверочная  таблица'!DX27/1000</f>
        <v>0</v>
      </c>
      <c r="DT27" s="295">
        <f>'[4]Проверочная  таблица'!EA27/1000</f>
        <v>0</v>
      </c>
      <c r="DU27" s="296">
        <f t="shared" si="34"/>
        <v>0</v>
      </c>
      <c r="DV27" s="296">
        <v>0</v>
      </c>
      <c r="DW27" s="295">
        <f>('[4]Проверочная  таблица'!HD27+'[4]Проверочная  таблица'!HJ27)/1000</f>
        <v>0</v>
      </c>
      <c r="DX27" s="295">
        <f>('[4]Проверочная  таблица'!HG27+'[4]Проверочная  таблица'!HM27)/1000</f>
        <v>0</v>
      </c>
      <c r="DY27" s="296">
        <f t="shared" si="35"/>
        <v>0</v>
      </c>
      <c r="DZ27" s="296">
        <v>0</v>
      </c>
      <c r="EA27" s="295">
        <f>('[4]Проверочная  таблица'!NW27+'[4]Проверочная  таблица'!NX27+'[4]Проверочная  таблица'!OE27+'[4]Проверочная  таблица'!OF27)/1000</f>
        <v>0</v>
      </c>
      <c r="EB27" s="295">
        <f>('[4]Проверочная  таблица'!OA27+'[4]Проверочная  таблица'!OB27+'[4]Проверочная  таблица'!OI27+'[4]Проверочная  таблица'!OJ27)/1000</f>
        <v>0</v>
      </c>
      <c r="EC27" s="296">
        <f t="shared" si="36"/>
        <v>0</v>
      </c>
      <c r="ED27" s="296">
        <v>0</v>
      </c>
      <c r="EE27" s="295">
        <f>('[4]Проверочная  таблица'!NY27+'[4]Проверочная  таблица'!OG27)/1000</f>
        <v>8517.44</v>
      </c>
      <c r="EF27" s="295">
        <f>('[4]Проверочная  таблица'!OC27+'[4]Проверочная  таблица'!OK27)/1000</f>
        <v>8517.44</v>
      </c>
      <c r="EG27" s="296">
        <f t="shared" si="37"/>
        <v>100</v>
      </c>
      <c r="EH27" s="296">
        <v>0</v>
      </c>
      <c r="EI27" s="295">
        <f>'[4]Прочая  субсидия_МР  и  ГО'!T22/1000</f>
        <v>0</v>
      </c>
      <c r="EJ27" s="295">
        <f>'[4]Прочая  субсидия_МР  и  ГО'!U22/1000</f>
        <v>0</v>
      </c>
      <c r="EK27" s="296">
        <f t="shared" si="38"/>
        <v>0</v>
      </c>
      <c r="EL27" s="296">
        <v>33984.80171</v>
      </c>
      <c r="EM27" s="295">
        <f>'[4]Проверочная  таблица'!BC27/1000</f>
        <v>24561.850050000001</v>
      </c>
      <c r="EN27" s="295">
        <f>'[4]Проверочная  таблица'!BG27/1000</f>
        <v>24527.084420000003</v>
      </c>
      <c r="EO27" s="296">
        <f t="shared" si="39"/>
        <v>99.858456794055712</v>
      </c>
      <c r="EP27" s="296"/>
      <c r="EQ27" s="295">
        <f>'[1]Исполнение  по  субсидии'!DG27</f>
        <v>58407.862110000002</v>
      </c>
      <c r="ER27" s="295">
        <f>'[1]Исполнение  по  субсидии'!DH27</f>
        <v>58407.862110000002</v>
      </c>
      <c r="ES27" s="296">
        <f t="shared" si="40"/>
        <v>100</v>
      </c>
      <c r="ET27" s="296"/>
      <c r="EU27" s="295">
        <f>'[1]Исполнение  по  субсидии'!DJ27</f>
        <v>0</v>
      </c>
      <c r="EV27" s="295">
        <f>'[1]Исполнение  по  субсидии'!DK27</f>
        <v>0</v>
      </c>
      <c r="EW27" s="296">
        <f t="shared" si="41"/>
        <v>0</v>
      </c>
      <c r="EX27" s="296"/>
      <c r="EY27" s="295">
        <f>'[4]Прочая  субсидия_МР  и  ГО'!Z22/1000</f>
        <v>0</v>
      </c>
      <c r="EZ27" s="295">
        <f>'[4]Прочая  субсидия_МР  и  ГО'!AA22/1000</f>
        <v>0</v>
      </c>
      <c r="FA27" s="296">
        <f t="shared" si="42"/>
        <v>0</v>
      </c>
      <c r="FB27" s="296"/>
      <c r="FC27" s="295">
        <f>'[4]Прочая  субсидия_МР  и  ГО'!AB22/1000</f>
        <v>0</v>
      </c>
      <c r="FD27" s="295">
        <f>'[4]Прочая  субсидия_МР  и  ГО'!AC22/1000</f>
        <v>0</v>
      </c>
      <c r="FE27" s="296">
        <f t="shared" si="43"/>
        <v>0</v>
      </c>
      <c r="FF27" s="296">
        <v>90179.86649</v>
      </c>
      <c r="FG27" s="295">
        <f>'[4]Прочая  субсидия_МР  и  ГО'!AD22/1000</f>
        <v>90179.86649</v>
      </c>
      <c r="FH27" s="295">
        <f>'[4]Прочая  субсидия_МР  и  ГО'!AE22/1000</f>
        <v>90179.86649</v>
      </c>
      <c r="FI27" s="296">
        <f t="shared" si="44"/>
        <v>100</v>
      </c>
      <c r="FJ27" s="296">
        <v>47085.531920000001</v>
      </c>
      <c r="FK27" s="295">
        <f>('[4]Проверочная  таблица'!UA27+'[4]Проверочная  таблица'!UB27+'[4]Проверочная  таблица'!TM27+'[4]Проверочная  таблица'!TN27)/1000</f>
        <v>34159.255320000004</v>
      </c>
      <c r="FL27" s="295">
        <f>('[4]Проверочная  таблица'!TT27+'[4]Проверочная  таблица'!TU27+'[4]Проверочная  таблица'!UH27+'[4]Проверочная  таблица'!UI27)/1000</f>
        <v>34159.255320000004</v>
      </c>
      <c r="FM27" s="296">
        <f t="shared" si="45"/>
        <v>100</v>
      </c>
      <c r="FN27" s="296">
        <v>0</v>
      </c>
      <c r="FO27" s="295">
        <f>('[4]Проверочная  таблица'!PM27+'[4]Проверочная  таблица'!PN27+'[4]Проверочная  таблица'!PC27+'[4]Проверочная  таблица'!PD27)/1000</f>
        <v>0</v>
      </c>
      <c r="FP27" s="295">
        <f>('[4]Проверочная  таблица'!PR27+'[4]Проверочная  таблица'!PS27+'[4]Проверочная  таблица'!PH27+'[4]Проверочная  таблица'!PI27)/1000</f>
        <v>0</v>
      </c>
      <c r="FQ27" s="296">
        <f t="shared" si="46"/>
        <v>0</v>
      </c>
      <c r="FR27" s="296">
        <v>0</v>
      </c>
      <c r="FS27" s="295">
        <f>('[4]Проверочная  таблица'!GH27+'[4]Проверочная  таблица'!GN27)/1000</f>
        <v>0</v>
      </c>
      <c r="FT27" s="295">
        <f>('[4]Проверочная  таблица'!GK27+'[4]Проверочная  таблица'!GQ27)/1000</f>
        <v>0</v>
      </c>
      <c r="FU27" s="296">
        <f t="shared" si="47"/>
        <v>0</v>
      </c>
      <c r="FV27" s="296">
        <v>0</v>
      </c>
      <c r="FW27" s="295">
        <f>'[1]Исполнение  по  субсидии'!EE27</f>
        <v>0</v>
      </c>
      <c r="FX27" s="295">
        <f>('[4]Проверочная  таблица'!UJ27+'[4]Проверочная  таблица'!UK27+'[4]Проверочная  таблица'!TV27+'[4]Проверочная  таблица'!TW27)/1000</f>
        <v>0</v>
      </c>
      <c r="FY27" s="296">
        <f t="shared" si="48"/>
        <v>0</v>
      </c>
      <c r="FZ27" s="296"/>
      <c r="GA27" s="295">
        <f>'[4]Проверочная  таблица'!GX27/1000</f>
        <v>0</v>
      </c>
      <c r="GB27" s="295">
        <f>'[4]Проверочная  таблица'!HA27/1000</f>
        <v>0</v>
      </c>
      <c r="GC27" s="296">
        <f t="shared" si="49"/>
        <v>0</v>
      </c>
      <c r="GD27" s="296"/>
      <c r="GE27" s="295">
        <f>('[4]Проверочная  таблица'!IC27+'[4]Проверочная  таблица'!ID27)/1000</f>
        <v>0</v>
      </c>
      <c r="GF27" s="295">
        <f>('[4]Проверочная  таблица'!IG27+'[4]Проверочная  таблица'!IH27)/1000</f>
        <v>0</v>
      </c>
      <c r="GG27" s="296">
        <f t="shared" si="50"/>
        <v>0</v>
      </c>
      <c r="GH27" s="296">
        <v>0</v>
      </c>
      <c r="GI27" s="295">
        <f>('[4]Проверочная  таблица'!IE27+'[4]Проверочная  таблица'!IK27)/1000</f>
        <v>0</v>
      </c>
      <c r="GJ27" s="295">
        <f>('[4]Проверочная  таблица'!II27+'[4]Проверочная  таблица'!IM27)/1000</f>
        <v>0</v>
      </c>
      <c r="GK27" s="296">
        <f t="shared" si="51"/>
        <v>0</v>
      </c>
      <c r="GL27" s="296">
        <v>0</v>
      </c>
      <c r="GM27" s="295">
        <f>('[4]Прочая  субсидия_МР  и  ГО'!AF22+'[4]Прочая  субсидия_БП'!N22)/1000</f>
        <v>0</v>
      </c>
      <c r="GN27" s="295">
        <f>('[4]Прочая  субсидия_МР  и  ГО'!AG22+'[4]Прочая  субсидия_БП'!O22)/1000</f>
        <v>0</v>
      </c>
      <c r="GO27" s="296">
        <f t="shared" si="52"/>
        <v>0</v>
      </c>
      <c r="GP27" s="296">
        <v>21411.75849</v>
      </c>
      <c r="GQ27" s="295">
        <f>('[4]Прочая  субсидия_МР  и  ГО'!AH22+'[4]Прочая  субсидия_БП'!T22)/1000</f>
        <v>46411.758489999993</v>
      </c>
      <c r="GR27" s="295">
        <f>('[4]Прочая  субсидия_МР  и  ГО'!AI22+'[4]Прочая  субсидия_БП'!U22)/1000</f>
        <v>46411.758489999993</v>
      </c>
      <c r="GS27" s="296">
        <f t="shared" si="53"/>
        <v>100</v>
      </c>
      <c r="GT27" s="296"/>
      <c r="GU27" s="295">
        <f>('[4]Прочая  субсидия_МР  и  ГО'!AJ22)/1000</f>
        <v>0</v>
      </c>
      <c r="GV27" s="295">
        <f>('[4]Прочая  субсидия_МР  и  ГО'!AK22)/1000</f>
        <v>0</v>
      </c>
      <c r="GW27" s="296">
        <f t="shared" si="54"/>
        <v>0</v>
      </c>
      <c r="GX27" s="296">
        <v>0</v>
      </c>
      <c r="GY27" s="295">
        <f>('[4]Прочая  субсидия_МР  и  ГО'!AP22+'[4]Прочая  субсидия_БП'!AL22)/1000</f>
        <v>0</v>
      </c>
      <c r="GZ27" s="295">
        <f>('[4]Прочая  субсидия_МР  и  ГО'!AQ22+'[4]Прочая  субсидия_БП'!AM22)/1000</f>
        <v>0</v>
      </c>
      <c r="HA27" s="296">
        <f t="shared" si="55"/>
        <v>0</v>
      </c>
      <c r="HB27" s="296">
        <v>0</v>
      </c>
      <c r="HC27" s="295">
        <f>('[4]Прочая  субсидия_МР  и  ГО'!AR22)/1000</f>
        <v>0</v>
      </c>
      <c r="HD27" s="295">
        <f>('[4]Прочая  субсидия_МР  и  ГО'!AS22)/1000</f>
        <v>0</v>
      </c>
      <c r="HE27" s="296">
        <f t="shared" si="56"/>
        <v>0</v>
      </c>
      <c r="HF27" s="296">
        <v>0</v>
      </c>
      <c r="HG27" s="295">
        <f>('[4]Прочая  субсидия_МР  и  ГО'!AT22+'[4]Прочая  субсидия_БП'!AR22)/1000</f>
        <v>0</v>
      </c>
      <c r="HH27" s="295">
        <f>('[4]Прочая  субсидия_МР  и  ГО'!AU22+'[4]Прочая  субсидия_БП'!AS22)/1000</f>
        <v>0</v>
      </c>
      <c r="HI27" s="296">
        <f t="shared" si="57"/>
        <v>0</v>
      </c>
      <c r="HJ27" s="296">
        <v>0</v>
      </c>
      <c r="HK27" s="295">
        <f>('[4]Прочая  субсидия_МР  и  ГО'!AV22+'[4]Прочая  субсидия_БП'!AX22)/1000</f>
        <v>448</v>
      </c>
      <c r="HL27" s="295">
        <f>('[4]Прочая  субсидия_МР  и  ГО'!AW22+'[4]Прочая  субсидия_БП'!AY22)/1000</f>
        <v>448</v>
      </c>
      <c r="HM27" s="296">
        <f t="shared" si="58"/>
        <v>100</v>
      </c>
      <c r="HN27" s="296">
        <v>1469.2</v>
      </c>
      <c r="HO27" s="295">
        <f>'[4]Прочая  субсидия_МР  и  ГО'!AX22/1000</f>
        <v>1469.2</v>
      </c>
      <c r="HP27" s="295">
        <f>'[4]Прочая  субсидия_МР  и  ГО'!AY22/1000</f>
        <v>1469.2</v>
      </c>
      <c r="HQ27" s="296">
        <f t="shared" si="59"/>
        <v>100</v>
      </c>
      <c r="HR27" s="296">
        <v>802.83749</v>
      </c>
      <c r="HS27" s="295">
        <f>'[4]Прочая  субсидия_МР  и  ГО'!AZ22/1000</f>
        <v>499.58378999999996</v>
      </c>
      <c r="HT27" s="295">
        <f>'[4]Прочая  субсидия_МР  и  ГО'!BA22/1000</f>
        <v>499.58378999999996</v>
      </c>
      <c r="HU27" s="296">
        <f t="shared" si="60"/>
        <v>100</v>
      </c>
      <c r="HV27" s="296"/>
      <c r="HW27" s="295">
        <f>('[4]Проверочная  таблица'!RU27+'[4]Проверочная  таблица'!RV27+'[4]Проверочная  таблица'!SE27+'[4]Проверочная  таблица'!SF27)/1000</f>
        <v>0</v>
      </c>
      <c r="HX27" s="295">
        <f>('[4]Проверочная  таблица'!RZ27+'[4]Проверочная  таблица'!SA27+'[4]Проверочная  таблица'!SJ27+'[4]Проверочная  таблица'!SK27)/1000</f>
        <v>0</v>
      </c>
      <c r="HY27" s="296">
        <f t="shared" si="61"/>
        <v>0</v>
      </c>
      <c r="HZ27" s="296"/>
      <c r="IA27" s="295">
        <f>'[1]Исполнение  по  субсидии'!FO27</f>
        <v>0</v>
      </c>
      <c r="IB27" s="295">
        <f>'[1]Исполнение  по  субсидии'!FP27</f>
        <v>0</v>
      </c>
      <c r="IC27" s="296">
        <f t="shared" si="62"/>
        <v>0</v>
      </c>
      <c r="ID27" s="296">
        <v>574.70447999999999</v>
      </c>
      <c r="IE27" s="295">
        <f>'[4]Прочая  субсидия_МР  и  ГО'!BB22/1000</f>
        <v>574.70447999999999</v>
      </c>
      <c r="IF27" s="295">
        <f>'[4]Прочая  субсидия_МР  и  ГО'!BC22/1000</f>
        <v>574.70447999999999</v>
      </c>
      <c r="IG27" s="296">
        <f t="shared" si="63"/>
        <v>100</v>
      </c>
      <c r="IH27" s="296">
        <v>576.39075000000003</v>
      </c>
      <c r="II27" s="295">
        <f>('[4]Прочая  субсидия_БП'!BD22+'[4]Прочая  субсидия_МР  и  ГО'!BD22)/1000</f>
        <v>576.39075000000003</v>
      </c>
      <c r="IJ27" s="295">
        <f>('[4]Прочая  субсидия_БП'!BE22+'[4]Прочая  субсидия_МР  и  ГО'!BE22)/1000</f>
        <v>575.18501000000003</v>
      </c>
      <c r="IK27" s="296">
        <f t="shared" si="64"/>
        <v>99.790812048944233</v>
      </c>
      <c r="IL27" s="296">
        <v>0</v>
      </c>
      <c r="IM27" s="295">
        <f>'[4]Прочая  субсидия_МР  и  ГО'!BF22/1000</f>
        <v>0</v>
      </c>
      <c r="IN27" s="295">
        <f>'[4]Прочая  субсидия_МР  и  ГО'!BG22/1000</f>
        <v>0</v>
      </c>
      <c r="IO27" s="296">
        <f t="shared" si="65"/>
        <v>0</v>
      </c>
      <c r="IP27" s="296"/>
      <c r="IQ27" s="295">
        <f>('[4]Прочая  субсидия_МР  и  ГО'!BH22+'[4]Прочая  субсидия_БП'!BK22)/1000</f>
        <v>0</v>
      </c>
      <c r="IR27" s="295">
        <f>('[4]Прочая  субсидия_МР  и  ГО'!BI22+'[4]Прочая  субсидия_БП'!BL22)/1000</f>
        <v>0</v>
      </c>
      <c r="IS27" s="296">
        <f>IF(ISERROR(#REF!/#REF!*100),,#REF!/#REF!*100)</f>
        <v>0</v>
      </c>
      <c r="IT27" s="296"/>
      <c r="IU27" s="295">
        <f>('[4]Прочая  субсидия_МР  и  ГО'!BJ22+'[4]Прочая  субсидия_БП'!BQ22)/1000</f>
        <v>5750</v>
      </c>
      <c r="IV27" s="295">
        <f>('[4]Прочая  субсидия_МР  и  ГО'!BK22+'[4]Прочая  субсидия_БП'!BR22)/1000</f>
        <v>5750</v>
      </c>
      <c r="IW27" s="296">
        <f>IF(ISERROR(#REF!/#REF!*100),,#REF!/#REF!*100)</f>
        <v>0</v>
      </c>
      <c r="IX27" s="296">
        <v>94.897320000000008</v>
      </c>
      <c r="IY27" s="295">
        <f>('[4]Прочая  субсидия_МР  и  ГО'!BL22+'[4]Прочая  субсидия_БП'!BW22)/1000</f>
        <v>94.897320000000008</v>
      </c>
      <c r="IZ27" s="295">
        <f>('[4]Прочая  субсидия_МР  и  ГО'!BM22+'[4]Прочая  субсидия_БП'!BX22)/1000</f>
        <v>94.897320000000008</v>
      </c>
      <c r="JA27" s="296">
        <f t="shared" si="66"/>
        <v>100</v>
      </c>
      <c r="JC27" s="296"/>
      <c r="JD27" s="295">
        <f>'[4]Проверочная  таблица'!DL27/1000</f>
        <v>0</v>
      </c>
      <c r="JE27" s="295">
        <f>'[4]Проверочная  таблица'!DO27/1000</f>
        <v>0</v>
      </c>
      <c r="JF27" s="296">
        <f t="shared" si="67"/>
        <v>0</v>
      </c>
      <c r="JG27" s="296"/>
      <c r="JH27" s="295">
        <f>'[4]Проверочная  таблица'!BW27/1000</f>
        <v>0</v>
      </c>
      <c r="JI27" s="295">
        <f>'[4]Проверочная  таблица'!BZ27/1000</f>
        <v>0</v>
      </c>
      <c r="JJ27" s="296">
        <f t="shared" si="68"/>
        <v>0</v>
      </c>
      <c r="JK27" s="296"/>
      <c r="JL27" s="295">
        <f>'[4]Проверочная  таблица'!BX27/1000</f>
        <v>0</v>
      </c>
      <c r="JM27" s="295">
        <f>'[4]Проверочная  таблица'!CA27/1000</f>
        <v>0</v>
      </c>
      <c r="JN27" s="296">
        <f t="shared" si="69"/>
        <v>0</v>
      </c>
      <c r="JO27" s="296"/>
      <c r="JP27" s="295">
        <f>'[4]Проверочная  таблица'!CC27/1000</f>
        <v>0</v>
      </c>
      <c r="JQ27" s="295">
        <f>'[4]Проверочная  таблица'!CF27/1000</f>
        <v>0</v>
      </c>
      <c r="JR27" s="296">
        <f t="shared" si="70"/>
        <v>0</v>
      </c>
      <c r="JS27" s="296"/>
      <c r="JT27" s="295">
        <f>'[4]Проверочная  таблица'!CD27/1000</f>
        <v>0</v>
      </c>
      <c r="JU27" s="295">
        <f>'[4]Проверочная  таблица'!CG27/1000</f>
        <v>0</v>
      </c>
      <c r="JV27" s="296">
        <f t="shared" si="71"/>
        <v>0</v>
      </c>
      <c r="JW27" s="296"/>
      <c r="JX27" s="295">
        <f>'[4]Прочая  субсидия_МР  и  ГО'!X22/1000</f>
        <v>0</v>
      </c>
      <c r="JY27" s="295">
        <f>'[4]Прочая  субсидия_МР  и  ГО'!Y22/1000</f>
        <v>0</v>
      </c>
      <c r="JZ27" s="296">
        <f t="shared" si="72"/>
        <v>0</v>
      </c>
      <c r="KA27" s="296"/>
      <c r="KB27" s="295">
        <f>('[4]Проверочная  таблица'!TY27+'[4]Проверочная  таблица'!TZ27+'[4]Проверочная  таблица'!TK27+'[4]Проверочная  таблица'!TL27)/1000</f>
        <v>0</v>
      </c>
      <c r="KC27" s="295">
        <f>('[4]Проверочная  таблица'!UF27+'[4]Проверочная  таблица'!UG27+'[4]Проверочная  таблица'!TR27+'[4]Проверочная  таблица'!TS27)/1000</f>
        <v>0</v>
      </c>
      <c r="KD27" s="296">
        <f t="shared" si="73"/>
        <v>0</v>
      </c>
      <c r="KE27" s="296"/>
      <c r="KF27" s="295">
        <f>('[4]Проверочная  таблица'!CI27+'[4]Проверочная  таблица'!CJ27)/1000</f>
        <v>0</v>
      </c>
      <c r="KG27" s="295">
        <f>('[4]Проверочная  таблица'!CP27+'[4]Проверочная  таблица'!CQ27)/1000</f>
        <v>0</v>
      </c>
      <c r="KH27" s="296">
        <f t="shared" si="74"/>
        <v>0</v>
      </c>
      <c r="KI27" s="296"/>
      <c r="KJ27" s="295">
        <f>('[4]Проверочная  таблица'!CK27+'[4]Проверочная  таблица'!CL27+'[4]Проверочная  таблица'!CW27+'[4]Проверочная  таблица'!CX27)/1000</f>
        <v>0</v>
      </c>
      <c r="KK27" s="295">
        <f>('[4]Проверочная  таблица'!CR27+'[4]Проверочная  таблица'!CS27+'[4]Проверочная  таблица'!CZ27+'[4]Проверочная  таблица'!DA27)/1000</f>
        <v>0</v>
      </c>
      <c r="KL27" s="296">
        <f t="shared" si="75"/>
        <v>0</v>
      </c>
      <c r="KM27" s="296"/>
      <c r="KN27" s="295">
        <f>('[4]Проверочная  таблица'!CM27+'[4]Проверочная  таблица'!CN27)/1000</f>
        <v>0</v>
      </c>
      <c r="KO27" s="295">
        <f>('[4]Проверочная  таблица'!CT27+'[4]Проверочная  таблица'!CU27)/1000</f>
        <v>0</v>
      </c>
      <c r="KP27" s="296">
        <f t="shared" si="20"/>
        <v>0</v>
      </c>
      <c r="KQ27" s="296"/>
      <c r="KR27" s="295">
        <f>('[4]Проверочная  таблица'!BE27+'[4]Проверочная  таблица'!BK27+'[4]Прочая  субсидия_МР  и  ГО'!AN22+'[4]Прочая  субсидия_БП'!AF22)/1000</f>
        <v>0</v>
      </c>
      <c r="KS27" s="295">
        <f>('[4]Проверочная  таблица'!BI27+'[4]Проверочная  таблица'!BM27+'[4]Прочая  субсидия_МР  и  ГО'!AO22+'[4]Прочая  субсидия_БП'!AG22)/1000</f>
        <v>0</v>
      </c>
      <c r="KT27" s="296">
        <f t="shared" si="76"/>
        <v>0</v>
      </c>
      <c r="KU27" s="296"/>
      <c r="KV27" s="295">
        <f>('[4]Проверочная  таблица'!LA27+'[4]Проверочная  таблица'!LB27)/1000</f>
        <v>0</v>
      </c>
      <c r="KW27" s="295">
        <f>('[4]Проверочная  таблица'!LD27+'[4]Проверочная  таблица'!LE27)/1000</f>
        <v>0</v>
      </c>
      <c r="KX27" s="296">
        <f t="shared" si="77"/>
        <v>0</v>
      </c>
      <c r="KY27" s="296"/>
      <c r="KZ27" s="295">
        <f>('[4]Проверочная  таблица'!EQ27+'[4]Проверочная  таблица'!ER27+'[4]Проверочная  таблица'!EW27+'[4]Проверочная  таблица'!EX27)/1000</f>
        <v>0</v>
      </c>
      <c r="LA27" s="295">
        <f>('[4]Проверочная  таблица'!ET27+'[4]Проверочная  таблица'!EU27+'[4]Проверочная  таблица'!EZ27+'[4]Проверочная  таблица'!FA27)/1000</f>
        <v>0</v>
      </c>
      <c r="LB27" s="296">
        <f t="shared" si="78"/>
        <v>0</v>
      </c>
    </row>
    <row r="28" spans="1:314" ht="21.75" customHeight="1" x14ac:dyDescent="0.25">
      <c r="A28" s="298" t="s">
        <v>27</v>
      </c>
      <c r="B28" s="299">
        <f t="shared" si="0"/>
        <v>286200.16843000002</v>
      </c>
      <c r="C28" s="300">
        <f t="shared" si="1"/>
        <v>404986.31047000003</v>
      </c>
      <c r="D28" s="301">
        <f t="shared" si="1"/>
        <v>403790.81594000012</v>
      </c>
      <c r="E28" s="303">
        <f>'[2]Для администрации КБ_точно'!T29</f>
        <v>404986.31047000003</v>
      </c>
      <c r="F28" s="304">
        <f t="shared" si="21"/>
        <v>0</v>
      </c>
      <c r="G28" s="303">
        <f>'[2]Для администрации КБ_точно'!U29</f>
        <v>403790.81594</v>
      </c>
      <c r="H28" s="304">
        <f t="shared" si="22"/>
        <v>0</v>
      </c>
      <c r="I28" s="294">
        <f t="shared" si="2"/>
        <v>99.704806187494952</v>
      </c>
      <c r="J28" s="296">
        <v>0</v>
      </c>
      <c r="K28" s="295">
        <f>('[4]Проверочная  таблица'!FP28+'[4]Проверочная  таблица'!FQ28)/1000</f>
        <v>0</v>
      </c>
      <c r="L28" s="295">
        <f>('[4]Проверочная  таблица'!FT28+'[4]Проверочная  таблица'!FU28)/1000</f>
        <v>0</v>
      </c>
      <c r="M28" s="296">
        <f t="shared" si="3"/>
        <v>0</v>
      </c>
      <c r="N28" s="296">
        <v>0</v>
      </c>
      <c r="O28" s="295">
        <f>'[4]Проверочная  таблица'!FO28/1000</f>
        <v>0</v>
      </c>
      <c r="P28" s="295">
        <f>'[4]Проверочная  таблица'!FS28/1000</f>
        <v>0</v>
      </c>
      <c r="Q28" s="296">
        <f t="shared" si="4"/>
        <v>0</v>
      </c>
      <c r="R28" s="296">
        <v>0</v>
      </c>
      <c r="S28" s="295">
        <f>'[4]Проверочная  таблица'!DG28/1000</f>
        <v>0</v>
      </c>
      <c r="T28" s="295">
        <f>'[4]Проверочная  таблица'!DJ28/1000</f>
        <v>0</v>
      </c>
      <c r="U28" s="296">
        <f t="shared" si="23"/>
        <v>0</v>
      </c>
      <c r="V28" s="296">
        <v>0</v>
      </c>
      <c r="W28" s="297">
        <f>'[4]Проверочная  таблица'!DH28/1000</f>
        <v>0</v>
      </c>
      <c r="X28" s="295">
        <f>'[4]Проверочная  таблица'!DK28/1000</f>
        <v>0</v>
      </c>
      <c r="Y28" s="296">
        <f t="shared" si="24"/>
        <v>0</v>
      </c>
      <c r="Z28" s="296"/>
      <c r="AA28" s="297">
        <f>'[4]Проверочная  таблица'!DR28/1000</f>
        <v>0</v>
      </c>
      <c r="AB28" s="295">
        <f>'[4]Проверочная  таблица'!DU28/1000</f>
        <v>0</v>
      </c>
      <c r="AC28" s="296">
        <f t="shared" si="5"/>
        <v>0</v>
      </c>
      <c r="AD28" s="296"/>
      <c r="AE28" s="297">
        <f>'[4]Проверочная  таблица'!ED28/1000</f>
        <v>0</v>
      </c>
      <c r="AF28" s="295">
        <f>'[4]Проверочная  таблица'!EG28/1000</f>
        <v>0</v>
      </c>
      <c r="AG28" s="296">
        <f t="shared" si="6"/>
        <v>0</v>
      </c>
      <c r="AH28" s="296">
        <v>0</v>
      </c>
      <c r="AI28" s="295">
        <f>'[4]Проверочная  таблица'!TD28/1000</f>
        <v>0</v>
      </c>
      <c r="AJ28" s="295">
        <f>'[4]Проверочная  таблица'!TG28/1000</f>
        <v>0</v>
      </c>
      <c r="AK28" s="296">
        <f t="shared" si="7"/>
        <v>0</v>
      </c>
      <c r="AL28" s="296">
        <v>216.18677</v>
      </c>
      <c r="AM28" s="295">
        <f>('[4]Прочая  субсидия_МР  и  ГО'!D23)/1000</f>
        <v>216.18677</v>
      </c>
      <c r="AN28" s="295">
        <f>('[4]Прочая  субсидия_МР  и  ГО'!E23)/1000</f>
        <v>216.18677</v>
      </c>
      <c r="AO28" s="296">
        <f t="shared" si="25"/>
        <v>100</v>
      </c>
      <c r="AP28" s="296">
        <v>0</v>
      </c>
      <c r="AQ28" s="295">
        <f>'[4]Прочая  субсидия_МР  и  ГО'!F23/1000</f>
        <v>0</v>
      </c>
      <c r="AR28" s="295">
        <f>'[4]Прочая  субсидия_МР  и  ГО'!G23/1000</f>
        <v>0</v>
      </c>
      <c r="AS28" s="296">
        <f t="shared" si="26"/>
        <v>0</v>
      </c>
      <c r="AT28" s="296">
        <v>0</v>
      </c>
      <c r="AU28" s="295">
        <f>SUM('[4]Проверочная  таблица'!ST28:SW28)/1000</f>
        <v>0</v>
      </c>
      <c r="AV28" s="295">
        <f>SUM('[4]Проверочная  таблица'!SZ28:TC28)/1000</f>
        <v>0</v>
      </c>
      <c r="AW28" s="296">
        <f t="shared" si="8"/>
        <v>0</v>
      </c>
      <c r="AX28" s="296">
        <v>0</v>
      </c>
      <c r="AY28" s="295">
        <f>'[4]Проверочная  таблица'!SS28/1000</f>
        <v>0</v>
      </c>
      <c r="AZ28" s="295">
        <f>'[4]Проверочная  таблица'!SY28/1000</f>
        <v>0</v>
      </c>
      <c r="BA28" s="296">
        <f t="shared" si="9"/>
        <v>0</v>
      </c>
      <c r="BB28" s="296">
        <v>0</v>
      </c>
      <c r="BC28" s="295">
        <f>'[4]Прочая  субсидия_МР  и  ГО'!H23/1000</f>
        <v>0</v>
      </c>
      <c r="BD28" s="295">
        <f>'[4]Прочая  субсидия_МР  и  ГО'!I23/1000</f>
        <v>0</v>
      </c>
      <c r="BE28" s="296">
        <f t="shared" si="10"/>
        <v>0</v>
      </c>
      <c r="BF28" s="296">
        <v>0</v>
      </c>
      <c r="BG28" s="295">
        <f>'[4]Прочая  субсидия_МР  и  ГО'!J23/1000</f>
        <v>0</v>
      </c>
      <c r="BH28" s="295">
        <f>'[4]Прочая  субсидия_МР  и  ГО'!K23/1000</f>
        <v>0</v>
      </c>
      <c r="BI28" s="296">
        <f t="shared" si="11"/>
        <v>0</v>
      </c>
      <c r="BJ28" s="296"/>
      <c r="BK28" s="295">
        <f>('[4]Проверочная  таблица'!EK28+'[4]Проверочная  таблица'!EL28)/1000</f>
        <v>0</v>
      </c>
      <c r="BL28" s="295">
        <f>('[4]Проверочная  таблица'!EN28+'[4]Проверочная  таблица'!EO28)/1000</f>
        <v>0</v>
      </c>
      <c r="BM28" s="296">
        <f t="shared" si="12"/>
        <v>0</v>
      </c>
      <c r="BN28" s="296"/>
      <c r="BO28" s="295">
        <f>('[4]Проверочная  таблица'!KS28+'[4]Проверочная  таблица'!KT28)/1000</f>
        <v>0</v>
      </c>
      <c r="BP28" s="295">
        <f>('[4]Проверочная  таблица'!KW28+'[4]Проверочная  таблица'!KX28)/1000</f>
        <v>0</v>
      </c>
      <c r="BQ28" s="296">
        <f t="shared" si="13"/>
        <v>0</v>
      </c>
      <c r="BR28" s="296"/>
      <c r="BS28" s="295">
        <f>'[4]Проверочная  таблица'!KU28/1000</f>
        <v>0</v>
      </c>
      <c r="BT28" s="295">
        <f>'[4]Проверочная  таблица'!KY28/1000</f>
        <v>0</v>
      </c>
      <c r="BU28" s="296">
        <f t="shared" si="14"/>
        <v>0</v>
      </c>
      <c r="BV28" s="296">
        <v>4750</v>
      </c>
      <c r="BW28" s="295">
        <f>'[4]Прочая  субсидия_МР  и  ГО'!L23/1000</f>
        <v>4750</v>
      </c>
      <c r="BX28" s="295">
        <f>'[4]Прочая  субсидия_МР  и  ГО'!M23/1000</f>
        <v>4620.0884500000002</v>
      </c>
      <c r="BY28" s="296">
        <f t="shared" si="27"/>
        <v>97.265020000000007</v>
      </c>
      <c r="BZ28" s="296">
        <v>8700</v>
      </c>
      <c r="CA28" s="295">
        <f>'[4]Прочая  субсидия_МР  и  ГО'!N23/1000</f>
        <v>1001.01275</v>
      </c>
      <c r="CB28" s="295">
        <f>'[4]Прочая  субсидия_МР  и  ГО'!O23/1000</f>
        <v>1001.01275</v>
      </c>
      <c r="CC28" s="296">
        <f t="shared" si="15"/>
        <v>100</v>
      </c>
      <c r="CD28" s="296">
        <v>163.59640999999999</v>
      </c>
      <c r="CE28" s="295">
        <f>'[4]Прочая  субсидия_МР  и  ГО'!P23/1000</f>
        <v>163.59640999999999</v>
      </c>
      <c r="CF28" s="295">
        <f>'[4]Прочая  субсидия_МР  и  ГО'!Q23/1000</f>
        <v>163.59640999999999</v>
      </c>
      <c r="CG28" s="296">
        <f t="shared" si="28"/>
        <v>100</v>
      </c>
      <c r="CH28" s="296">
        <v>0</v>
      </c>
      <c r="CI28" s="295">
        <f>'[4]Проверочная  таблица'!FV28/1000</f>
        <v>0</v>
      </c>
      <c r="CJ28" s="295">
        <f>'[4]Проверочная  таблица'!FY28/1000</f>
        <v>0</v>
      </c>
      <c r="CK28" s="296">
        <f t="shared" si="16"/>
        <v>0</v>
      </c>
      <c r="CL28" s="296">
        <v>0</v>
      </c>
      <c r="CM28" s="295">
        <f>'[4]Проверочная  таблица'!JH28/1000</f>
        <v>0</v>
      </c>
      <c r="CN28" s="295">
        <f>'[4]Проверочная  таблица'!JK28/1000</f>
        <v>0</v>
      </c>
      <c r="CO28" s="296">
        <f t="shared" si="17"/>
        <v>0</v>
      </c>
      <c r="CP28" s="296">
        <v>0</v>
      </c>
      <c r="CQ28" s="295">
        <f>('[4]Проверочная  таблица'!LW28+'[4]Проверочная  таблица'!LX28+'[4]Проверочная  таблица'!LQ28+'[4]Проверочная  таблица'!LR28)/1000</f>
        <v>0</v>
      </c>
      <c r="CR28" s="295">
        <f>('[4]Проверочная  таблица'!LT28+'[4]Проверочная  таблица'!LU28+'[4]Проверочная  таблица'!LZ28+'[4]Проверочная  таблица'!MA28)/1000</f>
        <v>0</v>
      </c>
      <c r="CS28" s="296">
        <f t="shared" si="18"/>
        <v>0</v>
      </c>
      <c r="CT28" s="296">
        <v>0</v>
      </c>
      <c r="CU28" s="295">
        <f>('[4]Проверочная  таблица'!MO28+'[4]Проверочная  таблица'!MP28)/1000</f>
        <v>0</v>
      </c>
      <c r="CV28" s="295">
        <f>('[4]Проверочная  таблица'!MW28+'[4]Проверочная  таблица'!MX28)/1000</f>
        <v>0</v>
      </c>
      <c r="CW28" s="296">
        <f t="shared" si="29"/>
        <v>0</v>
      </c>
      <c r="CX28" s="296">
        <v>0</v>
      </c>
      <c r="CY28" s="295">
        <f>'[4]Проверочная  таблица'!QP28/1000</f>
        <v>0</v>
      </c>
      <c r="CZ28" s="295">
        <f>'[4]Проверочная  таблица'!QS28/1000</f>
        <v>0</v>
      </c>
      <c r="DA28" s="296">
        <f t="shared" si="30"/>
        <v>0</v>
      </c>
      <c r="DB28" s="296">
        <v>49.861499999999999</v>
      </c>
      <c r="DC28" s="295">
        <f>('[4]Прочая  субсидия_МР  и  ГО'!R23+'[4]Прочая  субсидия_БП'!H23)/1000</f>
        <v>49.861499999999999</v>
      </c>
      <c r="DD28" s="295">
        <f>('[4]Прочая  субсидия_МР  и  ГО'!S23+'[4]Прочая  субсидия_БП'!I23)/1000</f>
        <v>49.861499999999999</v>
      </c>
      <c r="DE28" s="296">
        <f t="shared" si="31"/>
        <v>100</v>
      </c>
      <c r="DF28" s="296">
        <v>0</v>
      </c>
      <c r="DG28" s="295">
        <f>'[4]Проверочная  таблица'!GB28/1000</f>
        <v>0</v>
      </c>
      <c r="DH28" s="295">
        <f>'[4]Проверочная  таблица'!GE28/1000</f>
        <v>0</v>
      </c>
      <c r="DI28" s="296">
        <f t="shared" si="32"/>
        <v>0</v>
      </c>
      <c r="DJ28" s="296">
        <v>0</v>
      </c>
      <c r="DK28" s="295">
        <f>('[4]Проверочная  таблица'!JN28)/1000</f>
        <v>0</v>
      </c>
      <c r="DL28" s="295">
        <f>('[4]Проверочная  таблица'!JQ28)/1000</f>
        <v>0</v>
      </c>
      <c r="DM28" s="296">
        <f t="shared" si="19"/>
        <v>0</v>
      </c>
      <c r="DN28" s="296">
        <v>85.825659999999999</v>
      </c>
      <c r="DO28" s="295">
        <f>('[4]Проверочная  таблица'!MT28+'[4]Проверочная  таблица'!MU28+'[4]Проверочная  таблица'!NE28+'[4]Проверочная  таблица'!NF28)/1000</f>
        <v>85.825659999999999</v>
      </c>
      <c r="DP28" s="295">
        <f>('[4]Проверочная  таблица'!NH28+'[4]Проверочная  таблица'!NI28+'[4]Проверочная  таблица'!NB28+'[4]Проверочная  таблица'!NC28)/1000</f>
        <v>85.825659999999999</v>
      </c>
      <c r="DQ28" s="296">
        <f t="shared" si="33"/>
        <v>100</v>
      </c>
      <c r="DR28" s="296"/>
      <c r="DS28" s="295">
        <f>'[4]Проверочная  таблица'!DX28/1000</f>
        <v>106284.90579999999</v>
      </c>
      <c r="DT28" s="295">
        <f>'[4]Проверочная  таблица'!EA28/1000</f>
        <v>106284.59355000001</v>
      </c>
      <c r="DU28" s="296">
        <f t="shared" si="34"/>
        <v>99.999706214163112</v>
      </c>
      <c r="DV28" s="296">
        <v>0</v>
      </c>
      <c r="DW28" s="295">
        <f>('[4]Проверочная  таблица'!HD28+'[4]Проверочная  таблица'!HJ28)/1000</f>
        <v>0</v>
      </c>
      <c r="DX28" s="295">
        <f>('[4]Проверочная  таблица'!HG28+'[4]Проверочная  таблица'!HM28)/1000</f>
        <v>0</v>
      </c>
      <c r="DY28" s="296">
        <f t="shared" si="35"/>
        <v>0</v>
      </c>
      <c r="DZ28" s="296">
        <v>26424.361699999998</v>
      </c>
      <c r="EA28" s="295">
        <f>('[4]Проверочная  таблица'!NW28+'[4]Проверочная  таблица'!NX28+'[4]Проверочная  таблица'!OE28+'[4]Проверочная  таблица'!OF28)/1000</f>
        <v>26424.361699999998</v>
      </c>
      <c r="EB28" s="295">
        <f>('[4]Проверочная  таблица'!OA28+'[4]Проверочная  таблица'!OB28+'[4]Проверочная  таблица'!OI28+'[4]Проверочная  таблица'!OJ28)/1000</f>
        <v>26424.361699999998</v>
      </c>
      <c r="EC28" s="296">
        <f t="shared" si="36"/>
        <v>100</v>
      </c>
      <c r="ED28" s="296">
        <v>24331.880639999999</v>
      </c>
      <c r="EE28" s="295">
        <f>('[4]Проверочная  таблица'!NY28+'[4]Проверочная  таблица'!OG28)/1000</f>
        <v>34364.880640000003</v>
      </c>
      <c r="EF28" s="295">
        <f>('[4]Проверочная  таблица'!OC28+'[4]Проверочная  таблица'!OK28)/1000</f>
        <v>34364.880640000003</v>
      </c>
      <c r="EG28" s="296">
        <f t="shared" si="37"/>
        <v>100</v>
      </c>
      <c r="EH28" s="296">
        <v>0</v>
      </c>
      <c r="EI28" s="295">
        <f>'[4]Прочая  субсидия_МР  и  ГО'!T23/1000</f>
        <v>0</v>
      </c>
      <c r="EJ28" s="295">
        <f>'[4]Прочая  субсидия_МР  и  ГО'!U23/1000</f>
        <v>0</v>
      </c>
      <c r="EK28" s="296">
        <f t="shared" si="38"/>
        <v>0</v>
      </c>
      <c r="EL28" s="296">
        <v>54241.409</v>
      </c>
      <c r="EM28" s="295">
        <f>'[4]Проверочная  таблица'!BC28/1000</f>
        <v>5371.1265300000005</v>
      </c>
      <c r="EN28" s="295">
        <f>'[4]Проверочная  таблица'!BG28/1000</f>
        <v>5371.1265300000005</v>
      </c>
      <c r="EO28" s="296">
        <f t="shared" si="39"/>
        <v>100</v>
      </c>
      <c r="EP28" s="296"/>
      <c r="EQ28" s="295">
        <f>'[1]Исполнение  по  субсидии'!DG28</f>
        <v>54233.765299999999</v>
      </c>
      <c r="ER28" s="295">
        <f>'[1]Исполнение  по  субсидии'!DH28</f>
        <v>54233.765299999999</v>
      </c>
      <c r="ES28" s="296">
        <f t="shared" si="40"/>
        <v>100</v>
      </c>
      <c r="ET28" s="296"/>
      <c r="EU28" s="295">
        <f>'[1]Исполнение  по  субсидии'!DJ28</f>
        <v>0</v>
      </c>
      <c r="EV28" s="295">
        <f>'[1]Исполнение  по  субсидии'!DK28</f>
        <v>0</v>
      </c>
      <c r="EW28" s="296">
        <f t="shared" si="41"/>
        <v>0</v>
      </c>
      <c r="EX28" s="296"/>
      <c r="EY28" s="295">
        <f>'[4]Прочая  субсидия_МР  и  ГО'!Z23/1000</f>
        <v>0</v>
      </c>
      <c r="EZ28" s="295">
        <f>'[4]Прочая  субсидия_МР  и  ГО'!AA23/1000</f>
        <v>0</v>
      </c>
      <c r="FA28" s="296">
        <f t="shared" si="42"/>
        <v>0</v>
      </c>
      <c r="FB28" s="296"/>
      <c r="FC28" s="295">
        <f>'[4]Прочая  субсидия_МР  и  ГО'!AB23/1000</f>
        <v>0</v>
      </c>
      <c r="FD28" s="295">
        <f>'[4]Прочая  субсидия_МР  и  ГО'!AC23/1000</f>
        <v>0</v>
      </c>
      <c r="FE28" s="296">
        <f t="shared" si="43"/>
        <v>0</v>
      </c>
      <c r="FF28" s="296">
        <v>54482.967539999998</v>
      </c>
      <c r="FG28" s="295">
        <f>'[4]Прочая  субсидия_МР  и  ГО'!AD23/1000</f>
        <v>54482.967539999998</v>
      </c>
      <c r="FH28" s="295">
        <f>'[4]Прочая  субсидия_МР  и  ГО'!AE23/1000</f>
        <v>54482.967539999998</v>
      </c>
      <c r="FI28" s="296">
        <f t="shared" si="44"/>
        <v>100</v>
      </c>
      <c r="FJ28" s="296">
        <v>0</v>
      </c>
      <c r="FK28" s="295">
        <f>('[4]Проверочная  таблица'!UA28+'[4]Проверочная  таблица'!UB28+'[4]Проверочная  таблица'!TM28+'[4]Проверочная  таблица'!TN28)/1000</f>
        <v>0</v>
      </c>
      <c r="FL28" s="295">
        <f>('[4]Проверочная  таблица'!TT28+'[4]Проверочная  таблица'!TU28+'[4]Проверочная  таблица'!UH28+'[4]Проверочная  таблица'!UI28)/1000</f>
        <v>0</v>
      </c>
      <c r="FM28" s="296">
        <f t="shared" si="45"/>
        <v>0</v>
      </c>
      <c r="FN28" s="296">
        <v>0</v>
      </c>
      <c r="FO28" s="295">
        <f>('[4]Проверочная  таблица'!PM28+'[4]Проверочная  таблица'!PN28+'[4]Проверочная  таблица'!PC28+'[4]Проверочная  таблица'!PD28)/1000</f>
        <v>0</v>
      </c>
      <c r="FP28" s="295">
        <f>('[4]Проверочная  таблица'!PR28+'[4]Проверочная  таблица'!PS28+'[4]Проверочная  таблица'!PH28+'[4]Проверочная  таблица'!PI28)/1000</f>
        <v>0</v>
      </c>
      <c r="FQ28" s="296">
        <f t="shared" si="46"/>
        <v>0</v>
      </c>
      <c r="FR28" s="296">
        <v>0</v>
      </c>
      <c r="FS28" s="295">
        <f>('[4]Проверочная  таблица'!GH28+'[4]Проверочная  таблица'!GN28)/1000</f>
        <v>0</v>
      </c>
      <c r="FT28" s="295">
        <f>('[4]Проверочная  таблица'!GK28+'[4]Проверочная  таблица'!GQ28)/1000</f>
        <v>0</v>
      </c>
      <c r="FU28" s="296">
        <f t="shared" si="47"/>
        <v>0</v>
      </c>
      <c r="FV28" s="296">
        <v>0</v>
      </c>
      <c r="FW28" s="295">
        <f>'[1]Исполнение  по  субсидии'!EE28</f>
        <v>0</v>
      </c>
      <c r="FX28" s="295">
        <f>('[4]Проверочная  таблица'!UJ28+'[4]Проверочная  таблица'!UK28+'[4]Проверочная  таблица'!TV28+'[4]Проверочная  таблица'!TW28)/1000</f>
        <v>0</v>
      </c>
      <c r="FY28" s="296">
        <f t="shared" si="48"/>
        <v>0</v>
      </c>
      <c r="FZ28" s="296"/>
      <c r="GA28" s="295">
        <f>'[4]Проверочная  таблица'!GX28/1000</f>
        <v>0</v>
      </c>
      <c r="GB28" s="295">
        <f>'[4]Проверочная  таблица'!HA28/1000</f>
        <v>0</v>
      </c>
      <c r="GC28" s="296">
        <f t="shared" si="49"/>
        <v>0</v>
      </c>
      <c r="GD28" s="296"/>
      <c r="GE28" s="295">
        <f>('[4]Проверочная  таблица'!IC28+'[4]Проверочная  таблица'!ID28)/1000</f>
        <v>0</v>
      </c>
      <c r="GF28" s="295">
        <f>('[4]Проверочная  таблица'!IG28+'[4]Проверочная  таблица'!IH28)/1000</f>
        <v>0</v>
      </c>
      <c r="GG28" s="296">
        <f t="shared" si="50"/>
        <v>0</v>
      </c>
      <c r="GH28" s="296">
        <v>0</v>
      </c>
      <c r="GI28" s="295">
        <f>('[4]Проверочная  таблица'!IE28+'[4]Проверочная  таблица'!IK28)/1000</f>
        <v>0</v>
      </c>
      <c r="GJ28" s="295">
        <f>('[4]Проверочная  таблица'!II28+'[4]Проверочная  таблица'!IM28)/1000</f>
        <v>0</v>
      </c>
      <c r="GK28" s="296">
        <f t="shared" si="51"/>
        <v>0</v>
      </c>
      <c r="GL28" s="296">
        <v>59758.45364</v>
      </c>
      <c r="GM28" s="295">
        <f>('[4]Прочая  субсидия_МР  и  ГО'!AF23+'[4]Прочая  субсидия_БП'!N23)/1000</f>
        <v>59758.45364</v>
      </c>
      <c r="GN28" s="295">
        <f>('[4]Прочая  субсидия_МР  и  ГО'!AG23+'[4]Прочая  субсидия_БП'!O23)/1000</f>
        <v>59223.33496</v>
      </c>
      <c r="GO28" s="296">
        <f t="shared" si="52"/>
        <v>99.104530577006415</v>
      </c>
      <c r="GP28" s="296">
        <v>45488.101889999998</v>
      </c>
      <c r="GQ28" s="295">
        <f>('[4]Прочая  субсидия_МР  и  ГО'!AH23+'[4]Прочая  субсидия_БП'!T23)/1000</f>
        <v>45488.101889999998</v>
      </c>
      <c r="GR28" s="295">
        <f>('[4]Прочая  субсидия_МР  и  ГО'!AI23+'[4]Прочая  субсидия_БП'!U23)/1000</f>
        <v>45405.817309999999</v>
      </c>
      <c r="GS28" s="296">
        <f t="shared" si="53"/>
        <v>99.819107466389823</v>
      </c>
      <c r="GT28" s="296"/>
      <c r="GU28" s="295">
        <f>('[4]Прочая  субсидия_МР  и  ГО'!AJ23)/1000</f>
        <v>0</v>
      </c>
      <c r="GV28" s="295">
        <f>('[4]Прочая  субсидия_МР  и  ГО'!AK23)/1000</f>
        <v>0</v>
      </c>
      <c r="GW28" s="296">
        <f t="shared" si="54"/>
        <v>0</v>
      </c>
      <c r="GX28" s="296">
        <v>0</v>
      </c>
      <c r="GY28" s="295">
        <f>('[4]Прочая  субсидия_МР  и  ГО'!AP23+'[4]Прочая  субсидия_БП'!AL23)/1000</f>
        <v>0</v>
      </c>
      <c r="GZ28" s="295">
        <f>('[4]Прочая  субсидия_МР  и  ГО'!AQ23+'[4]Прочая  субсидия_БП'!AM23)/1000</f>
        <v>0</v>
      </c>
      <c r="HA28" s="296">
        <f t="shared" si="55"/>
        <v>0</v>
      </c>
      <c r="HB28" s="296">
        <v>0</v>
      </c>
      <c r="HC28" s="295">
        <f>('[4]Прочая  субсидия_МР  и  ГО'!AR23)/1000</f>
        <v>0</v>
      </c>
      <c r="HD28" s="295">
        <f>('[4]Прочая  субсидия_МР  и  ГО'!AS23)/1000</f>
        <v>0</v>
      </c>
      <c r="HE28" s="296">
        <f t="shared" si="56"/>
        <v>0</v>
      </c>
      <c r="HF28" s="296">
        <v>0</v>
      </c>
      <c r="HG28" s="295">
        <f>('[4]Прочая  субсидия_МР  и  ГО'!AT23+'[4]Прочая  субсидия_БП'!AR23)/1000</f>
        <v>0</v>
      </c>
      <c r="HH28" s="295">
        <f>('[4]Прочая  субсидия_МР  и  ГО'!AU23+'[4]Прочая  субсидия_БП'!AS23)/1000</f>
        <v>0</v>
      </c>
      <c r="HI28" s="296">
        <f t="shared" si="57"/>
        <v>0</v>
      </c>
      <c r="HJ28" s="296">
        <v>1538.4614999999999</v>
      </c>
      <c r="HK28" s="295">
        <f>('[4]Прочая  субсидия_МР  и  ГО'!AV23+'[4]Прочая  субсидия_БП'!AX23)/1000</f>
        <v>1538.46135</v>
      </c>
      <c r="HL28" s="295">
        <f>('[4]Прочая  субсидия_МР  и  ГО'!AW23+'[4]Прочая  субсидия_БП'!AY23)/1000</f>
        <v>1538.46135</v>
      </c>
      <c r="HM28" s="296">
        <f t="shared" si="58"/>
        <v>100</v>
      </c>
      <c r="HN28" s="296">
        <v>3658</v>
      </c>
      <c r="HO28" s="295">
        <f>'[4]Прочая  субсидия_МР  и  ГО'!AX23/1000</f>
        <v>3658</v>
      </c>
      <c r="HP28" s="295">
        <f>'[4]Прочая  субсидия_МР  и  ГО'!AY23/1000</f>
        <v>3658</v>
      </c>
      <c r="HQ28" s="296">
        <f t="shared" si="59"/>
        <v>100</v>
      </c>
      <c r="HR28" s="296">
        <v>812.53359</v>
      </c>
      <c r="HS28" s="295">
        <f>'[4]Прочая  субсидия_МР  и  ГО'!AZ23/1000</f>
        <v>757.53359</v>
      </c>
      <c r="HT28" s="295">
        <f>'[4]Прочая  субсидия_МР  и  ГО'!BA23/1000</f>
        <v>757.53359</v>
      </c>
      <c r="HU28" s="296">
        <f t="shared" si="60"/>
        <v>100</v>
      </c>
      <c r="HV28" s="296"/>
      <c r="HW28" s="295">
        <f>('[4]Проверочная  таблица'!RU28+'[4]Проверочная  таблица'!RV28+'[4]Проверочная  таблица'!SE28+'[4]Проверочная  таблица'!SF28)/1000</f>
        <v>0</v>
      </c>
      <c r="HX28" s="295">
        <f>('[4]Проверочная  таблица'!RZ28+'[4]Проверочная  таблица'!SA28+'[4]Проверочная  таблица'!SJ28+'[4]Проверочная  таблица'!SK28)/1000</f>
        <v>0</v>
      </c>
      <c r="HY28" s="296">
        <f t="shared" si="61"/>
        <v>0</v>
      </c>
      <c r="HZ28" s="296"/>
      <c r="IA28" s="295">
        <f>'[1]Исполнение  по  субсидии'!FO28</f>
        <v>0</v>
      </c>
      <c r="IB28" s="295">
        <f>'[1]Исполнение  по  субсидии'!FP28</f>
        <v>0</v>
      </c>
      <c r="IC28" s="296">
        <f t="shared" si="62"/>
        <v>0</v>
      </c>
      <c r="ID28" s="296">
        <v>272.47217000000001</v>
      </c>
      <c r="IE28" s="295">
        <f>'[4]Прочая  субсидия_МР  и  ГО'!BB23/1000</f>
        <v>2281.2129799999998</v>
      </c>
      <c r="IF28" s="295">
        <f>'[4]Прочая  субсидия_МР  и  ГО'!BC23/1000</f>
        <v>2281.2129799999998</v>
      </c>
      <c r="IG28" s="296">
        <f t="shared" si="63"/>
        <v>100</v>
      </c>
      <c r="IH28" s="296">
        <v>942.6526600000002</v>
      </c>
      <c r="II28" s="295">
        <f>('[4]Прочая  субсидия_БП'!BD23+'[4]Прочая  субсидия_МР  и  ГО'!BD23)/1000</f>
        <v>942.6526600000002</v>
      </c>
      <c r="IJ28" s="295">
        <f>('[4]Прочая  субсидия_БП'!BE23+'[4]Прочая  субсидия_МР  и  ГО'!BE23)/1000</f>
        <v>929.36592000000007</v>
      </c>
      <c r="IK28" s="296">
        <f t="shared" si="64"/>
        <v>98.590494615482214</v>
      </c>
      <c r="IL28" s="296">
        <v>128.16185999999999</v>
      </c>
      <c r="IM28" s="295">
        <f>'[4]Прочая  субсидия_МР  и  ГО'!BF23/1000</f>
        <v>128.16185999999999</v>
      </c>
      <c r="IN28" s="295">
        <f>'[4]Прочая  субсидия_МР  и  ГО'!BG23/1000</f>
        <v>0</v>
      </c>
      <c r="IO28" s="296">
        <f t="shared" si="65"/>
        <v>0</v>
      </c>
      <c r="IP28" s="296"/>
      <c r="IQ28" s="295">
        <f>('[4]Прочая  субсидия_МР  и  ГО'!BH23+'[4]Прочая  субсидия_БП'!BK23)/1000</f>
        <v>850</v>
      </c>
      <c r="IR28" s="295">
        <f>('[4]Прочая  субсидия_МР  и  ГО'!BI23+'[4]Прочая  субсидия_БП'!BL23)/1000</f>
        <v>850</v>
      </c>
      <c r="IS28" s="296">
        <f>IF(ISERROR(#REF!/#REF!*100),,#REF!/#REF!*100)</f>
        <v>0</v>
      </c>
      <c r="IT28" s="296"/>
      <c r="IU28" s="295">
        <f>('[4]Прочая  субсидия_МР  и  ГО'!BJ23+'[4]Прочая  субсидия_БП'!BQ23)/1000</f>
        <v>2000</v>
      </c>
      <c r="IV28" s="295">
        <f>('[4]Прочая  субсидия_МР  и  ГО'!BK23+'[4]Прочая  субсидия_БП'!BR23)/1000</f>
        <v>1693.5811299999998</v>
      </c>
      <c r="IW28" s="296">
        <f>IF(ISERROR(#REF!/#REF!*100),,#REF!/#REF!*100)</f>
        <v>0</v>
      </c>
      <c r="IX28" s="296">
        <v>155.24189999999999</v>
      </c>
      <c r="IY28" s="295">
        <f>('[4]Прочая  субсидия_МР  и  ГО'!BL23+'[4]Прочая  субсидия_БП'!BW23)/1000</f>
        <v>155.24189999999999</v>
      </c>
      <c r="IZ28" s="295">
        <f>('[4]Прочая  субсидия_МР  и  ГО'!BM23+'[4]Прочая  субсидия_БП'!BX23)/1000</f>
        <v>155.24189999999999</v>
      </c>
      <c r="JA28" s="296">
        <f t="shared" si="66"/>
        <v>100</v>
      </c>
      <c r="JC28" s="296"/>
      <c r="JD28" s="295">
        <f>'[4]Проверочная  таблица'!DL28/1000</f>
        <v>0</v>
      </c>
      <c r="JE28" s="295">
        <f>'[4]Проверочная  таблица'!DO28/1000</f>
        <v>0</v>
      </c>
      <c r="JF28" s="296">
        <f t="shared" si="67"/>
        <v>0</v>
      </c>
      <c r="JG28" s="296"/>
      <c r="JH28" s="295">
        <f>'[4]Проверочная  таблица'!BW28/1000</f>
        <v>0</v>
      </c>
      <c r="JI28" s="295">
        <f>'[4]Проверочная  таблица'!BZ28/1000</f>
        <v>0</v>
      </c>
      <c r="JJ28" s="296">
        <f t="shared" si="68"/>
        <v>0</v>
      </c>
      <c r="JK28" s="296"/>
      <c r="JL28" s="295">
        <f>'[4]Проверочная  таблица'!BX28/1000</f>
        <v>0</v>
      </c>
      <c r="JM28" s="295">
        <f>'[4]Проверочная  таблица'!CA28/1000</f>
        <v>0</v>
      </c>
      <c r="JN28" s="296">
        <f t="shared" si="69"/>
        <v>0</v>
      </c>
      <c r="JO28" s="296"/>
      <c r="JP28" s="295">
        <f>'[4]Проверочная  таблица'!CC28/1000</f>
        <v>0</v>
      </c>
      <c r="JQ28" s="295">
        <f>'[4]Проверочная  таблица'!CF28/1000</f>
        <v>0</v>
      </c>
      <c r="JR28" s="296">
        <f t="shared" si="70"/>
        <v>0</v>
      </c>
      <c r="JS28" s="296"/>
      <c r="JT28" s="295">
        <f>'[4]Проверочная  таблица'!CD28/1000</f>
        <v>0</v>
      </c>
      <c r="JU28" s="295">
        <f>'[4]Проверочная  таблица'!CG28/1000</f>
        <v>0</v>
      </c>
      <c r="JV28" s="296">
        <f t="shared" si="71"/>
        <v>0</v>
      </c>
      <c r="JW28" s="296"/>
      <c r="JX28" s="295">
        <f>'[4]Прочая  субсидия_МР  и  ГО'!X23/1000</f>
        <v>0</v>
      </c>
      <c r="JY28" s="295">
        <f>'[4]Прочая  субсидия_МР  и  ГО'!Y23/1000</f>
        <v>0</v>
      </c>
      <c r="JZ28" s="296">
        <f t="shared" si="72"/>
        <v>0</v>
      </c>
      <c r="KA28" s="296"/>
      <c r="KB28" s="295">
        <f>('[4]Проверочная  таблица'!TY28+'[4]Проверочная  таблица'!TZ28+'[4]Проверочная  таблица'!TK28+'[4]Проверочная  таблица'!TL28)/1000</f>
        <v>0</v>
      </c>
      <c r="KC28" s="295">
        <f>('[4]Проверочная  таблица'!UF28+'[4]Проверочная  таблица'!UG28+'[4]Проверочная  таблица'!TR28+'[4]Проверочная  таблица'!TS28)/1000</f>
        <v>0</v>
      </c>
      <c r="KD28" s="296">
        <f t="shared" si="73"/>
        <v>0</v>
      </c>
      <c r="KE28" s="296"/>
      <c r="KF28" s="295">
        <f>('[4]Проверочная  таблица'!CI28+'[4]Проверочная  таблица'!CJ28)/1000</f>
        <v>0</v>
      </c>
      <c r="KG28" s="295">
        <f>('[4]Проверочная  таблица'!CP28+'[4]Проверочная  таблица'!CQ28)/1000</f>
        <v>0</v>
      </c>
      <c r="KH28" s="296">
        <f t="shared" si="74"/>
        <v>0</v>
      </c>
      <c r="KI28" s="296"/>
      <c r="KJ28" s="295">
        <f>('[4]Проверочная  таблица'!CK28+'[4]Проверочная  таблица'!CL28+'[4]Проверочная  таблица'!CW28+'[4]Проверочная  таблица'!CX28)/1000</f>
        <v>0</v>
      </c>
      <c r="KK28" s="295">
        <f>('[4]Проверочная  таблица'!CR28+'[4]Проверочная  таблица'!CS28+'[4]Проверочная  таблица'!CZ28+'[4]Проверочная  таблица'!DA28)/1000</f>
        <v>0</v>
      </c>
      <c r="KL28" s="296">
        <f t="shared" si="75"/>
        <v>0</v>
      </c>
      <c r="KM28" s="296"/>
      <c r="KN28" s="295">
        <f>('[4]Проверочная  таблица'!CM28+'[4]Проверочная  таблица'!CN28)/1000</f>
        <v>0</v>
      </c>
      <c r="KO28" s="295">
        <f>('[4]Проверочная  таблица'!CT28+'[4]Проверочная  таблица'!CU28)/1000</f>
        <v>0</v>
      </c>
      <c r="KP28" s="296">
        <f t="shared" si="20"/>
        <v>0</v>
      </c>
      <c r="KQ28" s="296"/>
      <c r="KR28" s="295">
        <f>('[4]Проверочная  таблица'!BE28+'[4]Проверочная  таблица'!BK28+'[4]Прочая  субсидия_МР  и  ГО'!AN23+'[4]Прочая  субсидия_БП'!AF23)/1000</f>
        <v>0</v>
      </c>
      <c r="KS28" s="295">
        <f>('[4]Проверочная  таблица'!BI28+'[4]Проверочная  таблица'!BM28+'[4]Прочая  субсидия_МР  и  ГО'!AO23+'[4]Прочая  субсидия_БП'!AG23)/1000</f>
        <v>0</v>
      </c>
      <c r="KT28" s="296">
        <f t="shared" si="76"/>
        <v>0</v>
      </c>
      <c r="KU28" s="296"/>
      <c r="KV28" s="295">
        <f>('[4]Проверочная  таблица'!LA28+'[4]Проверочная  таблица'!LB28)/1000</f>
        <v>0</v>
      </c>
      <c r="KW28" s="295">
        <f>('[4]Проверочная  таблица'!LD28+'[4]Проверочная  таблица'!LE28)/1000</f>
        <v>0</v>
      </c>
      <c r="KX28" s="296">
        <f t="shared" si="77"/>
        <v>0</v>
      </c>
      <c r="KY28" s="296"/>
      <c r="KZ28" s="295">
        <f>('[4]Проверочная  таблица'!EQ28+'[4]Проверочная  таблица'!ER28+'[4]Проверочная  таблица'!EW28+'[4]Проверочная  таблица'!EX28)/1000</f>
        <v>0</v>
      </c>
      <c r="LA28" s="295">
        <f>('[4]Проверочная  таблица'!ET28+'[4]Проверочная  таблица'!EU28+'[4]Проверочная  таблица'!EZ28+'[4]Проверочная  таблица'!FA28)/1000</f>
        <v>0</v>
      </c>
      <c r="LB28" s="296">
        <f t="shared" si="78"/>
        <v>0</v>
      </c>
    </row>
    <row r="29" spans="1:314" ht="21.75" customHeight="1" x14ac:dyDescent="0.25">
      <c r="A29" s="298" t="s">
        <v>28</v>
      </c>
      <c r="B29" s="299">
        <f t="shared" si="0"/>
        <v>301097.37685000006</v>
      </c>
      <c r="C29" s="300">
        <f t="shared" si="1"/>
        <v>302259.37150000001</v>
      </c>
      <c r="D29" s="301">
        <f t="shared" si="1"/>
        <v>301957.52912999998</v>
      </c>
      <c r="E29" s="303">
        <f>'[2]Для администрации КБ_точно'!T30</f>
        <v>302259.37150000001</v>
      </c>
      <c r="F29" s="304">
        <f t="shared" si="21"/>
        <v>0</v>
      </c>
      <c r="G29" s="303">
        <f>'[2]Для администрации КБ_точно'!U30</f>
        <v>301957.52912999998</v>
      </c>
      <c r="H29" s="304">
        <f t="shared" si="22"/>
        <v>0</v>
      </c>
      <c r="I29" s="294">
        <f t="shared" si="2"/>
        <v>99.900137961479203</v>
      </c>
      <c r="J29" s="296">
        <v>0</v>
      </c>
      <c r="K29" s="295">
        <f>('[4]Проверочная  таблица'!FP29+'[4]Проверочная  таблица'!FQ29)/1000</f>
        <v>0</v>
      </c>
      <c r="L29" s="295">
        <f>('[4]Проверочная  таблица'!FT29+'[4]Проверочная  таблица'!FU29)/1000</f>
        <v>0</v>
      </c>
      <c r="M29" s="296">
        <f t="shared" si="3"/>
        <v>0</v>
      </c>
      <c r="N29" s="296">
        <v>0</v>
      </c>
      <c r="O29" s="295">
        <f>'[4]Проверочная  таблица'!FO29/1000</f>
        <v>0</v>
      </c>
      <c r="P29" s="295">
        <f>'[4]Проверочная  таблица'!FS29/1000</f>
        <v>0</v>
      </c>
      <c r="Q29" s="296">
        <f t="shared" si="4"/>
        <v>0</v>
      </c>
      <c r="R29" s="296">
        <v>0</v>
      </c>
      <c r="S29" s="295">
        <f>'[4]Проверочная  таблица'!DG29/1000</f>
        <v>0</v>
      </c>
      <c r="T29" s="295">
        <f>'[4]Проверочная  таблица'!DJ29/1000</f>
        <v>0</v>
      </c>
      <c r="U29" s="296">
        <f t="shared" si="23"/>
        <v>0</v>
      </c>
      <c r="V29" s="296">
        <v>0</v>
      </c>
      <c r="W29" s="297">
        <f>'[4]Проверочная  таблица'!DH29/1000</f>
        <v>0</v>
      </c>
      <c r="X29" s="295">
        <f>'[4]Проверочная  таблица'!DK29/1000</f>
        <v>0</v>
      </c>
      <c r="Y29" s="296">
        <f t="shared" si="24"/>
        <v>0</v>
      </c>
      <c r="Z29" s="296"/>
      <c r="AA29" s="297">
        <f>'[4]Проверочная  таблица'!DR29/1000</f>
        <v>0</v>
      </c>
      <c r="AB29" s="295">
        <f>'[4]Проверочная  таблица'!DU29/1000</f>
        <v>0</v>
      </c>
      <c r="AC29" s="296">
        <f t="shared" si="5"/>
        <v>0</v>
      </c>
      <c r="AD29" s="296"/>
      <c r="AE29" s="297">
        <f>'[4]Проверочная  таблица'!ED29/1000</f>
        <v>0</v>
      </c>
      <c r="AF29" s="295">
        <f>'[4]Проверочная  таблица'!EG29/1000</f>
        <v>0</v>
      </c>
      <c r="AG29" s="296">
        <f t="shared" si="6"/>
        <v>0</v>
      </c>
      <c r="AH29" s="296">
        <v>0</v>
      </c>
      <c r="AI29" s="295">
        <f>'[4]Проверочная  таблица'!TD29/1000</f>
        <v>0</v>
      </c>
      <c r="AJ29" s="295">
        <f>'[4]Проверочная  таблица'!TG29/1000</f>
        <v>0</v>
      </c>
      <c r="AK29" s="296">
        <f t="shared" si="7"/>
        <v>0</v>
      </c>
      <c r="AL29" s="296">
        <v>240</v>
      </c>
      <c r="AM29" s="295">
        <f>('[4]Прочая  субсидия_МР  и  ГО'!D24)/1000</f>
        <v>240</v>
      </c>
      <c r="AN29" s="295">
        <f>('[4]Прочая  субсидия_МР  и  ГО'!E24)/1000</f>
        <v>240</v>
      </c>
      <c r="AO29" s="296">
        <f t="shared" si="25"/>
        <v>100</v>
      </c>
      <c r="AP29" s="296">
        <v>0</v>
      </c>
      <c r="AQ29" s="295">
        <f>'[4]Прочая  субсидия_МР  и  ГО'!F24/1000</f>
        <v>0</v>
      </c>
      <c r="AR29" s="295">
        <f>'[4]Прочая  субсидия_МР  и  ГО'!G24/1000</f>
        <v>0</v>
      </c>
      <c r="AS29" s="296">
        <f t="shared" si="26"/>
        <v>0</v>
      </c>
      <c r="AT29" s="296">
        <v>85411.666670000006</v>
      </c>
      <c r="AU29" s="295">
        <f>SUM('[4]Проверочная  таблица'!ST29:SW29)/1000</f>
        <v>85411.666670000006</v>
      </c>
      <c r="AV29" s="295">
        <f>SUM('[4]Проверочная  таблица'!SZ29:TC29)/1000</f>
        <v>85411.666670000006</v>
      </c>
      <c r="AW29" s="296">
        <f t="shared" si="8"/>
        <v>100</v>
      </c>
      <c r="AX29" s="296">
        <v>10000</v>
      </c>
      <c r="AY29" s="295">
        <f>'[4]Проверочная  таблица'!SS29/1000</f>
        <v>10000</v>
      </c>
      <c r="AZ29" s="295">
        <f>'[4]Проверочная  таблица'!SY29/1000</f>
        <v>10000</v>
      </c>
      <c r="BA29" s="296">
        <f t="shared" si="9"/>
        <v>100</v>
      </c>
      <c r="BB29" s="296">
        <v>0</v>
      </c>
      <c r="BC29" s="295">
        <f>'[4]Прочая  субсидия_МР  и  ГО'!H24/1000</f>
        <v>0</v>
      </c>
      <c r="BD29" s="295">
        <f>'[4]Прочая  субсидия_МР  и  ГО'!I24/1000</f>
        <v>0</v>
      </c>
      <c r="BE29" s="296">
        <f t="shared" si="10"/>
        <v>0</v>
      </c>
      <c r="BF29" s="296">
        <v>5000</v>
      </c>
      <c r="BG29" s="295">
        <f>'[4]Прочая  субсидия_МР  и  ГО'!J24/1000</f>
        <v>5000</v>
      </c>
      <c r="BH29" s="295">
        <f>'[4]Прочая  субсидия_МР  и  ГО'!K24/1000</f>
        <v>4967.0376999999999</v>
      </c>
      <c r="BI29" s="296">
        <f t="shared" si="11"/>
        <v>99.340754000000004</v>
      </c>
      <c r="BJ29" s="296"/>
      <c r="BK29" s="295">
        <f>('[4]Проверочная  таблица'!EK29+'[4]Проверочная  таблица'!EL29)/1000</f>
        <v>0</v>
      </c>
      <c r="BL29" s="295">
        <f>('[4]Проверочная  таблица'!EN29+'[4]Проверочная  таблица'!EO29)/1000</f>
        <v>0</v>
      </c>
      <c r="BM29" s="296">
        <f t="shared" si="12"/>
        <v>0</v>
      </c>
      <c r="BN29" s="296"/>
      <c r="BO29" s="295">
        <f>('[4]Проверочная  таблица'!KS29+'[4]Проверочная  таблица'!KT29)/1000</f>
        <v>0</v>
      </c>
      <c r="BP29" s="295">
        <f>('[4]Проверочная  таблица'!KW29+'[4]Проверочная  таблица'!KX29)/1000</f>
        <v>0</v>
      </c>
      <c r="BQ29" s="296">
        <f t="shared" si="13"/>
        <v>0</v>
      </c>
      <c r="BR29" s="296"/>
      <c r="BS29" s="295">
        <f>'[4]Проверочная  таблица'!KU29/1000</f>
        <v>0</v>
      </c>
      <c r="BT29" s="295">
        <f>'[4]Проверочная  таблица'!KY29/1000</f>
        <v>0</v>
      </c>
      <c r="BU29" s="296">
        <f t="shared" si="14"/>
        <v>0</v>
      </c>
      <c r="BV29" s="296">
        <v>0</v>
      </c>
      <c r="BW29" s="295">
        <f>'[4]Прочая  субсидия_МР  и  ГО'!L24/1000</f>
        <v>0</v>
      </c>
      <c r="BX29" s="295">
        <f>'[4]Прочая  субсидия_МР  и  ГО'!M24/1000</f>
        <v>0</v>
      </c>
      <c r="BY29" s="296">
        <f t="shared" si="27"/>
        <v>0</v>
      </c>
      <c r="BZ29" s="296">
        <v>0</v>
      </c>
      <c r="CA29" s="295">
        <f>'[4]Прочая  субсидия_МР  и  ГО'!N24/1000</f>
        <v>0</v>
      </c>
      <c r="CB29" s="295">
        <f>'[4]Прочая  субсидия_МР  и  ГО'!O24/1000</f>
        <v>0</v>
      </c>
      <c r="CC29" s="296">
        <f t="shared" si="15"/>
        <v>0</v>
      </c>
      <c r="CD29" s="296">
        <v>126.26199000000001</v>
      </c>
      <c r="CE29" s="295">
        <f>'[4]Прочая  субсидия_МР  и  ГО'!P24/1000</f>
        <v>126.26199000000001</v>
      </c>
      <c r="CF29" s="295">
        <f>'[4]Прочая  субсидия_МР  и  ГО'!Q24/1000</f>
        <v>126.26199000000001</v>
      </c>
      <c r="CG29" s="296">
        <f t="shared" si="28"/>
        <v>100</v>
      </c>
      <c r="CH29" s="296">
        <v>0</v>
      </c>
      <c r="CI29" s="295">
        <f>'[4]Проверочная  таблица'!FV29/1000</f>
        <v>0</v>
      </c>
      <c r="CJ29" s="295">
        <f>'[4]Проверочная  таблица'!FY29/1000</f>
        <v>0</v>
      </c>
      <c r="CK29" s="296">
        <f t="shared" si="16"/>
        <v>0</v>
      </c>
      <c r="CL29" s="296">
        <v>0</v>
      </c>
      <c r="CM29" s="295">
        <f>'[4]Проверочная  таблица'!JH29/1000</f>
        <v>0</v>
      </c>
      <c r="CN29" s="295">
        <f>'[4]Проверочная  таблица'!JK29/1000</f>
        <v>0</v>
      </c>
      <c r="CO29" s="296">
        <f t="shared" si="17"/>
        <v>0</v>
      </c>
      <c r="CP29" s="296">
        <v>0</v>
      </c>
      <c r="CQ29" s="295">
        <f>('[4]Проверочная  таблица'!LW29+'[4]Проверочная  таблица'!LX29+'[4]Проверочная  таблица'!LQ29+'[4]Проверочная  таблица'!LR29)/1000</f>
        <v>0</v>
      </c>
      <c r="CR29" s="295">
        <f>('[4]Проверочная  таблица'!LT29+'[4]Проверочная  таблица'!LU29+'[4]Проверочная  таблица'!LZ29+'[4]Проверочная  таблица'!MA29)/1000</f>
        <v>0</v>
      </c>
      <c r="CS29" s="296">
        <f t="shared" si="18"/>
        <v>0</v>
      </c>
      <c r="CT29" s="296">
        <v>0</v>
      </c>
      <c r="CU29" s="295">
        <f>('[4]Проверочная  таблица'!MO29+'[4]Проверочная  таблица'!MP29)/1000</f>
        <v>0</v>
      </c>
      <c r="CV29" s="295">
        <f>('[4]Проверочная  таблица'!MW29+'[4]Проверочная  таблица'!MX29)/1000</f>
        <v>0</v>
      </c>
      <c r="CW29" s="296">
        <f t="shared" si="29"/>
        <v>0</v>
      </c>
      <c r="CX29" s="296">
        <v>0</v>
      </c>
      <c r="CY29" s="295">
        <f>'[4]Проверочная  таблица'!QP29/1000</f>
        <v>0</v>
      </c>
      <c r="CZ29" s="295">
        <f>'[4]Проверочная  таблица'!QS29/1000</f>
        <v>0</v>
      </c>
      <c r="DA29" s="296">
        <f t="shared" si="30"/>
        <v>0</v>
      </c>
      <c r="DB29" s="296">
        <v>27.700830000000003</v>
      </c>
      <c r="DC29" s="295">
        <f>('[4]Прочая  субсидия_МР  и  ГО'!R24+'[4]Прочая  субсидия_БП'!H24)/1000</f>
        <v>27.700830000000003</v>
      </c>
      <c r="DD29" s="295">
        <f>('[4]Прочая  субсидия_МР  и  ГО'!S24+'[4]Прочая  субсидия_БП'!I24)/1000</f>
        <v>27.700830000000003</v>
      </c>
      <c r="DE29" s="296">
        <f t="shared" si="31"/>
        <v>100</v>
      </c>
      <c r="DF29" s="296">
        <v>0</v>
      </c>
      <c r="DG29" s="295">
        <f>'[4]Проверочная  таблица'!GB29/1000</f>
        <v>0</v>
      </c>
      <c r="DH29" s="295">
        <f>'[4]Проверочная  таблица'!GE29/1000</f>
        <v>0</v>
      </c>
      <c r="DI29" s="296">
        <f t="shared" si="32"/>
        <v>0</v>
      </c>
      <c r="DJ29" s="296">
        <v>0</v>
      </c>
      <c r="DK29" s="295">
        <f>('[4]Проверочная  таблица'!JN29)/1000</f>
        <v>0</v>
      </c>
      <c r="DL29" s="295">
        <f>('[4]Проверочная  таблица'!JQ29)/1000</f>
        <v>0</v>
      </c>
      <c r="DM29" s="296">
        <f t="shared" si="19"/>
        <v>0</v>
      </c>
      <c r="DN29" s="296">
        <v>115.70255999999999</v>
      </c>
      <c r="DO29" s="295">
        <f>('[4]Проверочная  таблица'!MT29+'[4]Проверочная  таблица'!MU29+'[4]Проверочная  таблица'!NE29+'[4]Проверочная  таблица'!NF29)/1000</f>
        <v>115.70255999999999</v>
      </c>
      <c r="DP29" s="295">
        <f>('[4]Проверочная  таблица'!NH29+'[4]Проверочная  таблица'!NI29+'[4]Проверочная  таблица'!NB29+'[4]Проверочная  таблица'!NC29)/1000</f>
        <v>115.70255999999999</v>
      </c>
      <c r="DQ29" s="296">
        <f t="shared" si="33"/>
        <v>100</v>
      </c>
      <c r="DR29" s="296"/>
      <c r="DS29" s="295">
        <f>'[4]Проверочная  таблица'!DX29/1000</f>
        <v>0</v>
      </c>
      <c r="DT29" s="295">
        <f>'[4]Проверочная  таблица'!EA29/1000</f>
        <v>0</v>
      </c>
      <c r="DU29" s="296">
        <f t="shared" si="34"/>
        <v>0</v>
      </c>
      <c r="DV29" s="296">
        <v>0</v>
      </c>
      <c r="DW29" s="295">
        <f>('[4]Проверочная  таблица'!HD29+'[4]Проверочная  таблица'!HJ29)/1000</f>
        <v>0</v>
      </c>
      <c r="DX29" s="295">
        <f>('[4]Проверочная  таблица'!HG29+'[4]Проверочная  таблица'!HM29)/1000</f>
        <v>0</v>
      </c>
      <c r="DY29" s="296">
        <f t="shared" si="35"/>
        <v>0</v>
      </c>
      <c r="DZ29" s="296">
        <v>0</v>
      </c>
      <c r="EA29" s="295">
        <f>('[4]Проверочная  таблица'!NW29+'[4]Проверочная  таблица'!NX29+'[4]Проверочная  таблица'!OE29+'[4]Проверочная  таблица'!OF29)/1000</f>
        <v>0</v>
      </c>
      <c r="EB29" s="295">
        <f>('[4]Проверочная  таблица'!OA29+'[4]Проверочная  таблица'!OB29+'[4]Проверочная  таблица'!OI29+'[4]Проверочная  таблица'!OJ29)/1000</f>
        <v>0</v>
      </c>
      <c r="EC29" s="296">
        <f t="shared" si="36"/>
        <v>0</v>
      </c>
      <c r="ED29" s="296">
        <v>20546.620199999998</v>
      </c>
      <c r="EE29" s="295">
        <f>('[4]Проверочная  таблица'!NY29+'[4]Проверочная  таблица'!OG29)/1000</f>
        <v>20546.620199999998</v>
      </c>
      <c r="EF29" s="295">
        <f>('[4]Проверочная  таблица'!OC29+'[4]Проверочная  таблица'!OK29)/1000</f>
        <v>20546.620199999998</v>
      </c>
      <c r="EG29" s="296">
        <f t="shared" si="37"/>
        <v>100</v>
      </c>
      <c r="EH29" s="296">
        <v>0</v>
      </c>
      <c r="EI29" s="295">
        <f>'[4]Прочая  субсидия_МР  и  ГО'!T24/1000</f>
        <v>0</v>
      </c>
      <c r="EJ29" s="295">
        <f>'[4]Прочая  субсидия_МР  и  ГО'!U24/1000</f>
        <v>0</v>
      </c>
      <c r="EK29" s="296">
        <f t="shared" si="38"/>
        <v>0</v>
      </c>
      <c r="EL29" s="296">
        <v>51181.966</v>
      </c>
      <c r="EM29" s="295">
        <f>'[4]Проверочная  таблица'!BC29/1000</f>
        <v>5423.9660000000003</v>
      </c>
      <c r="EN29" s="295">
        <f>'[4]Проверочная  таблица'!BG29/1000</f>
        <v>5423.9660000000003</v>
      </c>
      <c r="EO29" s="296">
        <f t="shared" si="39"/>
        <v>100</v>
      </c>
      <c r="EP29" s="296"/>
      <c r="EQ29" s="295">
        <f>'[1]Исполнение  по  субсидии'!DG29</f>
        <v>29999.999999999996</v>
      </c>
      <c r="ER29" s="295">
        <f>'[1]Исполнение  по  субсидии'!DH29</f>
        <v>30000</v>
      </c>
      <c r="ES29" s="296">
        <f t="shared" si="40"/>
        <v>100.00000000000003</v>
      </c>
      <c r="ET29" s="296"/>
      <c r="EU29" s="295">
        <f>'[1]Исполнение  по  субсидии'!DJ29</f>
        <v>0</v>
      </c>
      <c r="EV29" s="295">
        <f>'[1]Исполнение  по  субсидии'!DK29</f>
        <v>0</v>
      </c>
      <c r="EW29" s="296">
        <f t="shared" si="41"/>
        <v>0</v>
      </c>
      <c r="EX29" s="296"/>
      <c r="EY29" s="295">
        <f>'[4]Прочая  субсидия_МР  и  ГО'!Z24/1000</f>
        <v>0</v>
      </c>
      <c r="EZ29" s="295">
        <f>'[4]Прочая  субсидия_МР  и  ГО'!AA24/1000</f>
        <v>0</v>
      </c>
      <c r="FA29" s="296">
        <f t="shared" si="42"/>
        <v>0</v>
      </c>
      <c r="FB29" s="296"/>
      <c r="FC29" s="295">
        <f>'[4]Прочая  субсидия_МР  и  ГО'!AB24/1000</f>
        <v>0</v>
      </c>
      <c r="FD29" s="295">
        <f>'[4]Прочая  субсидия_МР  и  ГО'!AC24/1000</f>
        <v>0</v>
      </c>
      <c r="FE29" s="296">
        <f t="shared" si="43"/>
        <v>0</v>
      </c>
      <c r="FF29" s="296">
        <v>37527.698710000004</v>
      </c>
      <c r="FG29" s="295">
        <f>'[4]Прочая  субсидия_МР  и  ГО'!AD24/1000</f>
        <v>37527.698710000004</v>
      </c>
      <c r="FH29" s="295">
        <f>'[4]Прочая  субсидия_МР  и  ГО'!AE24/1000</f>
        <v>37527.698700000001</v>
      </c>
      <c r="FI29" s="296">
        <f t="shared" si="44"/>
        <v>99.999999973352999</v>
      </c>
      <c r="FJ29" s="296">
        <v>0</v>
      </c>
      <c r="FK29" s="295">
        <f>('[4]Проверочная  таблица'!UA29+'[4]Проверочная  таблица'!UB29+'[4]Проверочная  таблица'!TM29+'[4]Проверочная  таблица'!TN29)/1000</f>
        <v>0</v>
      </c>
      <c r="FL29" s="295">
        <f>('[4]Проверочная  таблица'!TT29+'[4]Проверочная  таблица'!TU29+'[4]Проверочная  таблица'!UH29+'[4]Проверочная  таблица'!UI29)/1000</f>
        <v>0</v>
      </c>
      <c r="FM29" s="296">
        <f t="shared" si="45"/>
        <v>0</v>
      </c>
      <c r="FN29" s="296">
        <v>0</v>
      </c>
      <c r="FO29" s="295">
        <f>('[4]Проверочная  таблица'!PM29+'[4]Проверочная  таблица'!PN29+'[4]Проверочная  таблица'!PC29+'[4]Проверочная  таблица'!PD29)/1000</f>
        <v>0</v>
      </c>
      <c r="FP29" s="295">
        <f>('[4]Проверочная  таблица'!PR29+'[4]Проверочная  таблица'!PS29+'[4]Проверочная  таблица'!PH29+'[4]Проверочная  таблица'!PI29)/1000</f>
        <v>0</v>
      </c>
      <c r="FQ29" s="296">
        <f t="shared" si="46"/>
        <v>0</v>
      </c>
      <c r="FR29" s="296">
        <v>48064.893619999995</v>
      </c>
      <c r="FS29" s="295">
        <f>('[4]Проверочная  таблица'!GH29+'[4]Проверочная  таблица'!GN29)/1000</f>
        <v>48064.893619999995</v>
      </c>
      <c r="FT29" s="295">
        <f>('[4]Проверочная  таблица'!GK29+'[4]Проверочная  таблица'!GQ29)/1000</f>
        <v>48064.893619999995</v>
      </c>
      <c r="FU29" s="296">
        <f t="shared" si="47"/>
        <v>100</v>
      </c>
      <c r="FV29" s="296">
        <v>0</v>
      </c>
      <c r="FW29" s="295">
        <f>'[1]Исполнение  по  субсидии'!EE29</f>
        <v>0</v>
      </c>
      <c r="FX29" s="295">
        <f>('[4]Проверочная  таблица'!UJ29+'[4]Проверочная  таблица'!UK29+'[4]Проверочная  таблица'!TV29+'[4]Проверочная  таблица'!TW29)/1000</f>
        <v>0</v>
      </c>
      <c r="FY29" s="296">
        <f t="shared" si="48"/>
        <v>0</v>
      </c>
      <c r="FZ29" s="296"/>
      <c r="GA29" s="295">
        <f>'[4]Проверочная  таблица'!GX29/1000</f>
        <v>0</v>
      </c>
      <c r="GB29" s="295">
        <f>'[4]Проверочная  таблица'!HA29/1000</f>
        <v>0</v>
      </c>
      <c r="GC29" s="296">
        <f t="shared" si="49"/>
        <v>0</v>
      </c>
      <c r="GD29" s="296"/>
      <c r="GE29" s="295">
        <f>('[4]Проверочная  таблица'!IC29+'[4]Проверочная  таблица'!ID29)/1000</f>
        <v>0</v>
      </c>
      <c r="GF29" s="295">
        <f>('[4]Проверочная  таблица'!IG29+'[4]Проверочная  таблица'!IH29)/1000</f>
        <v>0</v>
      </c>
      <c r="GG29" s="296">
        <f t="shared" si="50"/>
        <v>0</v>
      </c>
      <c r="GH29" s="296">
        <v>0</v>
      </c>
      <c r="GI29" s="295">
        <f>('[4]Проверочная  таблица'!IE29+'[4]Проверочная  таблица'!IK29)/1000</f>
        <v>0</v>
      </c>
      <c r="GJ29" s="295">
        <f>('[4]Проверочная  таблица'!II29+'[4]Проверочная  таблица'!IM29)/1000</f>
        <v>0</v>
      </c>
      <c r="GK29" s="296">
        <f t="shared" si="51"/>
        <v>0</v>
      </c>
      <c r="GL29" s="296">
        <v>0</v>
      </c>
      <c r="GM29" s="295">
        <f>('[4]Прочая  субсидия_МР  и  ГО'!AF24+'[4]Прочая  субсидия_БП'!N24)/1000</f>
        <v>0</v>
      </c>
      <c r="GN29" s="295">
        <f>('[4]Прочая  субсидия_МР  и  ГО'!AG24+'[4]Прочая  субсидия_БП'!O24)/1000</f>
        <v>0</v>
      </c>
      <c r="GO29" s="296">
        <f t="shared" si="52"/>
        <v>0</v>
      </c>
      <c r="GP29" s="296">
        <v>26651.844809999999</v>
      </c>
      <c r="GQ29" s="295">
        <f>('[4]Прочая  субсидия_МР  и  ГО'!AH24+'[4]Прочая  субсидия_БП'!T24)/1000</f>
        <v>47035.248769999998</v>
      </c>
      <c r="GR29" s="295">
        <f>('[4]Прочая  субсидия_МР  и  ГО'!AI24+'[4]Прочая  субсидия_БП'!U24)/1000</f>
        <v>46898.08382</v>
      </c>
      <c r="GS29" s="296">
        <f t="shared" si="53"/>
        <v>99.708378389427196</v>
      </c>
      <c r="GT29" s="296"/>
      <c r="GU29" s="295">
        <f>('[4]Прочая  субсидия_МР  и  ГО'!AJ24)/1000</f>
        <v>0</v>
      </c>
      <c r="GV29" s="295">
        <f>('[4]Прочая  субсидия_МР  и  ГО'!AK24)/1000</f>
        <v>0</v>
      </c>
      <c r="GW29" s="296">
        <f t="shared" si="54"/>
        <v>0</v>
      </c>
      <c r="GX29" s="296">
        <v>11280</v>
      </c>
      <c r="GY29" s="295">
        <f>('[4]Прочая  субсидия_МР  и  ГО'!AP24+'[4]Прочая  субсидия_БП'!AL24)/1000</f>
        <v>7045.3488799999996</v>
      </c>
      <c r="GZ29" s="295">
        <f>('[4]Прочая  субсидия_МР  и  ГО'!AQ24+'[4]Прочая  субсидия_БП'!AM24)/1000</f>
        <v>7034.0116900000003</v>
      </c>
      <c r="HA29" s="296">
        <f t="shared" si="55"/>
        <v>99.839082631774517</v>
      </c>
      <c r="HB29" s="296">
        <v>0</v>
      </c>
      <c r="HC29" s="295">
        <f>('[4]Прочая  субсидия_МР  и  ГО'!AR24)/1000</f>
        <v>0</v>
      </c>
      <c r="HD29" s="295">
        <f>('[4]Прочая  субсидия_МР  и  ГО'!AS24)/1000</f>
        <v>0</v>
      </c>
      <c r="HE29" s="296">
        <f t="shared" si="56"/>
        <v>0</v>
      </c>
      <c r="HF29" s="296">
        <v>0</v>
      </c>
      <c r="HG29" s="295">
        <f>('[4]Прочая  субсидия_МР  и  ГО'!AT24+'[4]Прочая  субсидия_БП'!AR24)/1000</f>
        <v>0</v>
      </c>
      <c r="HH29" s="295">
        <f>('[4]Прочая  субсидия_МР  и  ГО'!AU24+'[4]Прочая  субсидия_БП'!AS24)/1000</f>
        <v>0</v>
      </c>
      <c r="HI29" s="296">
        <f t="shared" si="57"/>
        <v>0</v>
      </c>
      <c r="HJ29" s="296">
        <v>0</v>
      </c>
      <c r="HK29" s="295">
        <f>('[4]Прочая  субсидия_МР  и  ГО'!AV24+'[4]Прочая  субсидия_БП'!AX24)/1000</f>
        <v>752</v>
      </c>
      <c r="HL29" s="295">
        <f>('[4]Прочая  субсидия_МР  и  ГО'!AW24+'[4]Прочая  субсидия_БП'!AY24)/1000</f>
        <v>752</v>
      </c>
      <c r="HM29" s="296">
        <f t="shared" si="58"/>
        <v>100</v>
      </c>
      <c r="HN29" s="296">
        <v>706.8</v>
      </c>
      <c r="HO29" s="295">
        <f>'[4]Прочая  субсидия_МР  и  ГО'!AX24/1000</f>
        <v>706.8</v>
      </c>
      <c r="HP29" s="295">
        <f>'[4]Прочая  субсидия_МР  и  ГО'!AY24/1000</f>
        <v>706.8</v>
      </c>
      <c r="HQ29" s="296">
        <f t="shared" si="59"/>
        <v>100</v>
      </c>
      <c r="HR29" s="296">
        <v>2788.9876099999997</v>
      </c>
      <c r="HS29" s="295">
        <f>'[4]Прочая  субсидия_МР  и  ГО'!AZ24/1000</f>
        <v>2808.2294200000001</v>
      </c>
      <c r="HT29" s="295">
        <f>'[4]Прочая  субсидия_МР  и  ГО'!BA24/1000</f>
        <v>2808.2294200000001</v>
      </c>
      <c r="HU29" s="296">
        <f t="shared" si="60"/>
        <v>100</v>
      </c>
      <c r="HV29" s="296"/>
      <c r="HW29" s="295">
        <f>('[4]Проверочная  таблица'!RU29+'[4]Проверочная  таблица'!RV29+'[4]Проверочная  таблица'!SE29+'[4]Проверочная  таблица'!SF29)/1000</f>
        <v>0</v>
      </c>
      <c r="HX29" s="295">
        <f>('[4]Проверочная  таблица'!RZ29+'[4]Проверочная  таблица'!SA29+'[4]Проверочная  таблица'!SJ29+'[4]Проверочная  таблица'!SK29)/1000</f>
        <v>0</v>
      </c>
      <c r="HY29" s="296">
        <f t="shared" si="61"/>
        <v>0</v>
      </c>
      <c r="HZ29" s="296"/>
      <c r="IA29" s="295">
        <f>'[1]Исполнение  по  субсидии'!FO29</f>
        <v>0</v>
      </c>
      <c r="IB29" s="295">
        <f>'[1]Исполнение  по  субсидии'!FP29</f>
        <v>0</v>
      </c>
      <c r="IC29" s="296">
        <f t="shared" si="62"/>
        <v>0</v>
      </c>
      <c r="ID29" s="296">
        <v>90.094380000000001</v>
      </c>
      <c r="IE29" s="295">
        <f>'[4]Прочая  субсидия_МР  и  ГО'!BB24/1000</f>
        <v>90.094380000000001</v>
      </c>
      <c r="IF29" s="295">
        <f>'[4]Прочая  субсидия_МР  и  ГО'!BC24/1000</f>
        <v>90.094380000000001</v>
      </c>
      <c r="IG29" s="296">
        <f t="shared" si="63"/>
        <v>100</v>
      </c>
      <c r="IH29" s="296">
        <v>1104.70984</v>
      </c>
      <c r="II29" s="295">
        <f>('[4]Прочая  субсидия_БП'!BD24+'[4]Прочая  субсидия_МР  и  ГО'!BD24)/1000</f>
        <v>1104.7098399999998</v>
      </c>
      <c r="IJ29" s="295">
        <f>('[4]Прочая  субсидия_БП'!BE24+'[4]Прочая  субсидия_МР  и  ГО'!BE24)/1000</f>
        <v>1087.53397</v>
      </c>
      <c r="IK29" s="296">
        <f t="shared" si="64"/>
        <v>98.445214356015882</v>
      </c>
      <c r="IL29" s="296">
        <v>103.20205</v>
      </c>
      <c r="IM29" s="295">
        <f>'[4]Прочая  субсидия_МР  и  ГО'!BF24/1000</f>
        <v>103.20205</v>
      </c>
      <c r="IN29" s="295">
        <f>'[4]Прочая  субсидия_МР  и  ГО'!BG24/1000</f>
        <v>0</v>
      </c>
      <c r="IO29" s="296">
        <f t="shared" si="65"/>
        <v>0</v>
      </c>
      <c r="IP29" s="296"/>
      <c r="IQ29" s="295">
        <f>('[4]Прочая  субсидия_МР  и  ГО'!BH24+'[4]Прочая  субсидия_БП'!BK24)/1000</f>
        <v>0</v>
      </c>
      <c r="IR29" s="295">
        <f>('[4]Прочая  субсидия_МР  и  ГО'!BI24+'[4]Прочая  субсидия_БП'!BL24)/1000</f>
        <v>0</v>
      </c>
      <c r="IS29" s="296">
        <f>IF(ISERROR(#REF!/#REF!*100),,#REF!/#REF!*100)</f>
        <v>0</v>
      </c>
      <c r="IT29" s="296"/>
      <c r="IU29" s="295">
        <f>('[4]Прочая  субсидия_МР  и  ГО'!BJ24+'[4]Прочая  субсидия_БП'!BQ24)/1000</f>
        <v>0</v>
      </c>
      <c r="IV29" s="295">
        <f>('[4]Прочая  субсидия_МР  и  ГО'!BK24+'[4]Прочая  субсидия_БП'!BR24)/1000</f>
        <v>0</v>
      </c>
      <c r="IW29" s="296">
        <f>IF(ISERROR(#REF!/#REF!*100),,#REF!/#REF!*100)</f>
        <v>0</v>
      </c>
      <c r="IX29" s="296">
        <v>129.22757999999999</v>
      </c>
      <c r="IY29" s="295">
        <f>('[4]Прочая  субсидия_МР  и  ГО'!BL24+'[4]Прочая  субсидия_БП'!BW24)/1000</f>
        <v>129.22757999999999</v>
      </c>
      <c r="IZ29" s="295">
        <f>('[4]Прочая  субсидия_МР  и  ГО'!BM24+'[4]Прочая  субсидия_БП'!BX24)/1000</f>
        <v>129.22757999999999</v>
      </c>
      <c r="JA29" s="296">
        <f t="shared" si="66"/>
        <v>100</v>
      </c>
      <c r="JC29" s="296"/>
      <c r="JD29" s="295">
        <f>'[4]Проверочная  таблица'!DL29/1000</f>
        <v>0</v>
      </c>
      <c r="JE29" s="295">
        <f>'[4]Проверочная  таблица'!DO29/1000</f>
        <v>0</v>
      </c>
      <c r="JF29" s="296">
        <f t="shared" si="67"/>
        <v>0</v>
      </c>
      <c r="JG29" s="296"/>
      <c r="JH29" s="295">
        <f>'[4]Проверочная  таблица'!BW29/1000</f>
        <v>0</v>
      </c>
      <c r="JI29" s="295">
        <f>'[4]Проверочная  таблица'!BZ29/1000</f>
        <v>0</v>
      </c>
      <c r="JJ29" s="296">
        <f t="shared" si="68"/>
        <v>0</v>
      </c>
      <c r="JK29" s="296"/>
      <c r="JL29" s="295">
        <f>'[4]Проверочная  таблица'!BX29/1000</f>
        <v>0</v>
      </c>
      <c r="JM29" s="295">
        <f>'[4]Проверочная  таблица'!CA29/1000</f>
        <v>0</v>
      </c>
      <c r="JN29" s="296">
        <f t="shared" si="69"/>
        <v>0</v>
      </c>
      <c r="JO29" s="296"/>
      <c r="JP29" s="295">
        <f>'[4]Проверочная  таблица'!CC29/1000</f>
        <v>0</v>
      </c>
      <c r="JQ29" s="295">
        <f>'[4]Проверочная  таблица'!CF29/1000</f>
        <v>0</v>
      </c>
      <c r="JR29" s="296">
        <f t="shared" si="70"/>
        <v>0</v>
      </c>
      <c r="JS29" s="296"/>
      <c r="JT29" s="295">
        <f>'[4]Проверочная  таблица'!CD29/1000</f>
        <v>0</v>
      </c>
      <c r="JU29" s="295">
        <f>'[4]Проверочная  таблица'!CG29/1000</f>
        <v>0</v>
      </c>
      <c r="JV29" s="296">
        <f t="shared" si="71"/>
        <v>0</v>
      </c>
      <c r="JW29" s="296"/>
      <c r="JX29" s="295">
        <f>'[4]Прочая  субсидия_МР  и  ГО'!X24/1000</f>
        <v>0</v>
      </c>
      <c r="JY29" s="295">
        <f>'[4]Прочая  субсидия_МР  и  ГО'!Y24/1000</f>
        <v>0</v>
      </c>
      <c r="JZ29" s="296">
        <f t="shared" si="72"/>
        <v>0</v>
      </c>
      <c r="KA29" s="296"/>
      <c r="KB29" s="295">
        <f>('[4]Проверочная  таблица'!TY29+'[4]Проверочная  таблица'!TZ29+'[4]Проверочная  таблица'!TK29+'[4]Проверочная  таблица'!TL29)/1000</f>
        <v>0</v>
      </c>
      <c r="KC29" s="295">
        <f>('[4]Проверочная  таблица'!UF29+'[4]Проверочная  таблица'!UG29+'[4]Проверочная  таблица'!TR29+'[4]Проверочная  таблица'!TS29)/1000</f>
        <v>0</v>
      </c>
      <c r="KD29" s="296">
        <f t="shared" si="73"/>
        <v>0</v>
      </c>
      <c r="KE29" s="296"/>
      <c r="KF29" s="295">
        <f>('[4]Проверочная  таблица'!CI29+'[4]Проверочная  таблица'!CJ29)/1000</f>
        <v>0</v>
      </c>
      <c r="KG29" s="295">
        <f>('[4]Проверочная  таблица'!CP29+'[4]Проверочная  таблица'!CQ29)/1000</f>
        <v>0</v>
      </c>
      <c r="KH29" s="296">
        <f t="shared" si="74"/>
        <v>0</v>
      </c>
      <c r="KI29" s="296"/>
      <c r="KJ29" s="295">
        <f>('[4]Проверочная  таблица'!CK29+'[4]Проверочная  таблица'!CL29+'[4]Проверочная  таблица'!CW29+'[4]Проверочная  таблица'!CX29)/1000</f>
        <v>0</v>
      </c>
      <c r="KK29" s="295">
        <f>('[4]Проверочная  таблица'!CR29+'[4]Проверочная  таблица'!CS29+'[4]Проверочная  таблица'!CZ29+'[4]Проверочная  таблица'!DA29)/1000</f>
        <v>0</v>
      </c>
      <c r="KL29" s="296">
        <f t="shared" si="75"/>
        <v>0</v>
      </c>
      <c r="KM29" s="296"/>
      <c r="KN29" s="295">
        <f>('[4]Проверочная  таблица'!CM29+'[4]Проверочная  таблица'!CN29)/1000</f>
        <v>0</v>
      </c>
      <c r="KO29" s="295">
        <f>('[4]Проверочная  таблица'!CT29+'[4]Проверочная  таблица'!CU29)/1000</f>
        <v>0</v>
      </c>
      <c r="KP29" s="296">
        <f t="shared" si="20"/>
        <v>0</v>
      </c>
      <c r="KQ29" s="296"/>
      <c r="KR29" s="295">
        <f>('[4]Проверочная  таблица'!BE29+'[4]Проверочная  таблица'!BK29+'[4]Прочая  субсидия_МР  и  ГО'!AN24+'[4]Прочая  субсидия_БП'!AF24)/1000</f>
        <v>0</v>
      </c>
      <c r="KS29" s="295">
        <f>('[4]Проверочная  таблица'!BI29+'[4]Проверочная  таблица'!BM29+'[4]Прочая  субсидия_МР  и  ГО'!AO24+'[4]Прочая  субсидия_БП'!AG24)/1000</f>
        <v>0</v>
      </c>
      <c r="KT29" s="296">
        <f t="shared" si="76"/>
        <v>0</v>
      </c>
      <c r="KU29" s="296"/>
      <c r="KV29" s="295">
        <f>('[4]Проверочная  таблица'!LA29+'[4]Проверочная  таблица'!LB29)/1000</f>
        <v>0</v>
      </c>
      <c r="KW29" s="295">
        <f>('[4]Проверочная  таблица'!LD29+'[4]Проверочная  таблица'!LE29)/1000</f>
        <v>0</v>
      </c>
      <c r="KX29" s="296">
        <f t="shared" si="77"/>
        <v>0</v>
      </c>
      <c r="KY29" s="296"/>
      <c r="KZ29" s="295">
        <f>('[4]Проверочная  таблица'!EQ29+'[4]Проверочная  таблица'!ER29+'[4]Проверочная  таблица'!EW29+'[4]Проверочная  таблица'!EX29)/1000</f>
        <v>0</v>
      </c>
      <c r="LA29" s="295">
        <f>('[4]Проверочная  таблица'!ET29+'[4]Проверочная  таблица'!EU29+'[4]Проверочная  таблица'!EZ29+'[4]Проверочная  таблица'!FA29)/1000</f>
        <v>0</v>
      </c>
      <c r="LB29" s="296">
        <f t="shared" si="78"/>
        <v>0</v>
      </c>
    </row>
    <row r="30" spans="1:314" ht="21.75" customHeight="1" thickBot="1" x14ac:dyDescent="0.3">
      <c r="A30" s="305" t="s">
        <v>29</v>
      </c>
      <c r="B30" s="306">
        <f t="shared" si="0"/>
        <v>783873.72429999989</v>
      </c>
      <c r="C30" s="307">
        <f t="shared" si="1"/>
        <v>728062.79598000005</v>
      </c>
      <c r="D30" s="308">
        <f t="shared" si="1"/>
        <v>667919.27606000006</v>
      </c>
      <c r="E30" s="309">
        <f>'[2]Для администрации КБ_точно'!T31</f>
        <v>728062.79598000005</v>
      </c>
      <c r="F30" s="310">
        <f t="shared" si="21"/>
        <v>0</v>
      </c>
      <c r="G30" s="309">
        <f>'[2]Для администрации КБ_точно'!U31</f>
        <v>667919.27605999995</v>
      </c>
      <c r="H30" s="310">
        <f t="shared" si="22"/>
        <v>0</v>
      </c>
      <c r="I30" s="294">
        <f t="shared" si="2"/>
        <v>91.739240041919118</v>
      </c>
      <c r="J30" s="296">
        <v>0</v>
      </c>
      <c r="K30" s="295">
        <f>('[4]Проверочная  таблица'!FP30+'[4]Проверочная  таблица'!FQ30)/1000</f>
        <v>0</v>
      </c>
      <c r="L30" s="295">
        <f>('[4]Проверочная  таблица'!FT30+'[4]Проверочная  таблица'!FU30)/1000</f>
        <v>0</v>
      </c>
      <c r="M30" s="296">
        <f t="shared" si="3"/>
        <v>0</v>
      </c>
      <c r="N30" s="296">
        <v>0</v>
      </c>
      <c r="O30" s="295">
        <f>'[4]Проверочная  таблица'!FO30/1000</f>
        <v>0</v>
      </c>
      <c r="P30" s="295">
        <f>'[4]Проверочная  таблица'!FS30/1000</f>
        <v>0</v>
      </c>
      <c r="Q30" s="296">
        <f t="shared" si="4"/>
        <v>0</v>
      </c>
      <c r="R30" s="296">
        <v>1500</v>
      </c>
      <c r="S30" s="295">
        <f>'[4]Проверочная  таблица'!DG30/1000</f>
        <v>1500</v>
      </c>
      <c r="T30" s="295">
        <f>'[4]Проверочная  таблица'!DJ30/1000</f>
        <v>1500</v>
      </c>
      <c r="U30" s="296">
        <f t="shared" si="23"/>
        <v>100</v>
      </c>
      <c r="V30" s="296">
        <v>2000</v>
      </c>
      <c r="W30" s="297">
        <f>'[4]Проверочная  таблица'!DH30/1000</f>
        <v>2000</v>
      </c>
      <c r="X30" s="295">
        <f>'[4]Проверочная  таблица'!DK30/1000</f>
        <v>2000</v>
      </c>
      <c r="Y30" s="296">
        <f t="shared" si="24"/>
        <v>100</v>
      </c>
      <c r="Z30" s="296"/>
      <c r="AA30" s="297">
        <f>'[4]Проверочная  таблица'!DR30/1000</f>
        <v>0</v>
      </c>
      <c r="AB30" s="295">
        <f>'[4]Проверочная  таблица'!DU30/1000</f>
        <v>0</v>
      </c>
      <c r="AC30" s="296">
        <f t="shared" si="5"/>
        <v>0</v>
      </c>
      <c r="AD30" s="296"/>
      <c r="AE30" s="297">
        <f>'[4]Проверочная  таблица'!ED30/1000</f>
        <v>3123.1362399999998</v>
      </c>
      <c r="AF30" s="295">
        <f>'[4]Проверочная  таблица'!EG30/1000</f>
        <v>3123.1362399999998</v>
      </c>
      <c r="AG30" s="296">
        <f t="shared" si="6"/>
        <v>100</v>
      </c>
      <c r="AH30" s="296">
        <v>0</v>
      </c>
      <c r="AI30" s="295">
        <f>'[4]Проверочная  таблица'!TD30/1000</f>
        <v>0</v>
      </c>
      <c r="AJ30" s="295">
        <f>'[4]Проверочная  таблица'!TG30/1000</f>
        <v>0</v>
      </c>
      <c r="AK30" s="296">
        <f t="shared" si="7"/>
        <v>0</v>
      </c>
      <c r="AL30" s="296">
        <v>262.18395000000004</v>
      </c>
      <c r="AM30" s="295">
        <f>('[4]Прочая  субсидия_МР  и  ГО'!D25)/1000</f>
        <v>262.18395000000004</v>
      </c>
      <c r="AN30" s="295">
        <f>('[4]Прочая  субсидия_МР  и  ГО'!E25)/1000</f>
        <v>262.18395000000004</v>
      </c>
      <c r="AO30" s="296">
        <f t="shared" si="25"/>
        <v>100</v>
      </c>
      <c r="AP30" s="296">
        <v>0</v>
      </c>
      <c r="AQ30" s="295">
        <f>'[4]Прочая  субсидия_МР  и  ГО'!F25/1000</f>
        <v>0</v>
      </c>
      <c r="AR30" s="295">
        <f>'[4]Прочая  субсидия_МР  и  ГО'!G25/1000</f>
        <v>0</v>
      </c>
      <c r="AS30" s="296">
        <f t="shared" si="26"/>
        <v>0</v>
      </c>
      <c r="AT30" s="296">
        <v>136799.86111000003</v>
      </c>
      <c r="AU30" s="295">
        <f>SUM('[4]Проверочная  таблица'!ST30:SW30)/1000</f>
        <v>136799.86111000003</v>
      </c>
      <c r="AV30" s="295">
        <f>SUM('[4]Проверочная  таблица'!SZ30:TC30)/1000</f>
        <v>130251.45223</v>
      </c>
      <c r="AW30" s="296">
        <f t="shared" si="8"/>
        <v>95.213146543522811</v>
      </c>
      <c r="AX30" s="296">
        <v>39858.379240000002</v>
      </c>
      <c r="AY30" s="295">
        <f>'[4]Проверочная  таблица'!SS30/1000</f>
        <v>39858.379240000002</v>
      </c>
      <c r="AZ30" s="295">
        <f>'[4]Проверочная  таблица'!SY30/1000</f>
        <v>39858.379240000002</v>
      </c>
      <c r="BA30" s="296">
        <f t="shared" si="9"/>
        <v>100</v>
      </c>
      <c r="BB30" s="296">
        <v>0</v>
      </c>
      <c r="BC30" s="295">
        <f>'[4]Прочая  субсидия_МР  и  ГО'!H25/1000</f>
        <v>0</v>
      </c>
      <c r="BD30" s="295">
        <f>'[4]Прочая  субсидия_МР  и  ГО'!I25/1000</f>
        <v>0</v>
      </c>
      <c r="BE30" s="296">
        <f t="shared" si="10"/>
        <v>0</v>
      </c>
      <c r="BF30" s="296">
        <v>5000</v>
      </c>
      <c r="BG30" s="295">
        <f>'[4]Прочая  субсидия_МР  и  ГО'!J25/1000</f>
        <v>5000</v>
      </c>
      <c r="BH30" s="295">
        <f>'[4]Прочая  субсидия_МР  и  ГО'!K25/1000</f>
        <v>5000</v>
      </c>
      <c r="BI30" s="296">
        <f t="shared" si="11"/>
        <v>100</v>
      </c>
      <c r="BJ30" s="296"/>
      <c r="BK30" s="295">
        <f>('[4]Проверочная  таблица'!EK30+'[4]Проверочная  таблица'!EL30)/1000</f>
        <v>0</v>
      </c>
      <c r="BL30" s="295">
        <f>('[4]Проверочная  таблица'!EN30+'[4]Проверочная  таблица'!EO30)/1000</f>
        <v>0</v>
      </c>
      <c r="BM30" s="296">
        <f t="shared" si="12"/>
        <v>0</v>
      </c>
      <c r="BN30" s="296"/>
      <c r="BO30" s="295">
        <f>('[4]Проверочная  таблица'!KS30+'[4]Проверочная  таблица'!KT30)/1000</f>
        <v>0</v>
      </c>
      <c r="BP30" s="295">
        <f>('[4]Проверочная  таблица'!KW30+'[4]Проверочная  таблица'!KX30)/1000</f>
        <v>0</v>
      </c>
      <c r="BQ30" s="296">
        <f t="shared" si="13"/>
        <v>0</v>
      </c>
      <c r="BR30" s="296"/>
      <c r="BS30" s="295">
        <f>'[4]Проверочная  таблица'!KU30/1000</f>
        <v>0</v>
      </c>
      <c r="BT30" s="295">
        <f>'[4]Проверочная  таблица'!KY30/1000</f>
        <v>0</v>
      </c>
      <c r="BU30" s="296">
        <f t="shared" si="14"/>
        <v>0</v>
      </c>
      <c r="BV30" s="296">
        <v>0</v>
      </c>
      <c r="BW30" s="295">
        <f>'[4]Прочая  субсидия_МР  и  ГО'!L25/1000</f>
        <v>0</v>
      </c>
      <c r="BX30" s="295">
        <f>'[4]Прочая  субсидия_МР  и  ГО'!M25/1000</f>
        <v>0</v>
      </c>
      <c r="BY30" s="296">
        <f t="shared" si="27"/>
        <v>0</v>
      </c>
      <c r="BZ30" s="296">
        <v>0</v>
      </c>
      <c r="CA30" s="295">
        <f>'[4]Прочая  субсидия_МР  и  ГО'!N25/1000</f>
        <v>0</v>
      </c>
      <c r="CB30" s="295">
        <f>'[4]Прочая  субсидия_МР  и  ГО'!O25/1000</f>
        <v>0</v>
      </c>
      <c r="CC30" s="296">
        <f t="shared" si="15"/>
        <v>0</v>
      </c>
      <c r="CD30" s="296">
        <v>125.18283</v>
      </c>
      <c r="CE30" s="295">
        <f>'[4]Прочая  субсидия_МР  и  ГО'!P25/1000</f>
        <v>125.18283</v>
      </c>
      <c r="CF30" s="295">
        <f>'[4]Прочая  субсидия_МР  и  ГО'!Q25/1000</f>
        <v>125.18283</v>
      </c>
      <c r="CG30" s="296">
        <f t="shared" si="28"/>
        <v>100</v>
      </c>
      <c r="CH30" s="296">
        <v>0</v>
      </c>
      <c r="CI30" s="295">
        <f>'[4]Проверочная  таблица'!FV30/1000</f>
        <v>0</v>
      </c>
      <c r="CJ30" s="295">
        <f>'[4]Проверочная  таблица'!FY30/1000</f>
        <v>0</v>
      </c>
      <c r="CK30" s="296">
        <f t="shared" si="16"/>
        <v>0</v>
      </c>
      <c r="CL30" s="296">
        <v>0</v>
      </c>
      <c r="CM30" s="295">
        <f>'[4]Проверочная  таблица'!JH30/1000</f>
        <v>0</v>
      </c>
      <c r="CN30" s="295">
        <f>'[4]Проверочная  таблица'!JK30/1000</f>
        <v>0</v>
      </c>
      <c r="CO30" s="296">
        <f t="shared" si="17"/>
        <v>0</v>
      </c>
      <c r="CP30" s="296">
        <v>0</v>
      </c>
      <c r="CQ30" s="295">
        <f>('[4]Проверочная  таблица'!LW30+'[4]Проверочная  таблица'!LX30+'[4]Проверочная  таблица'!LQ30+'[4]Проверочная  таблица'!LR30)/1000</f>
        <v>0</v>
      </c>
      <c r="CR30" s="295">
        <f>('[4]Проверочная  таблица'!LT30+'[4]Проверочная  таблица'!LU30+'[4]Проверочная  таблица'!LZ30+'[4]Проверочная  таблица'!MA30)/1000</f>
        <v>0</v>
      </c>
      <c r="CS30" s="296">
        <f t="shared" si="18"/>
        <v>0</v>
      </c>
      <c r="CT30" s="296">
        <v>0</v>
      </c>
      <c r="CU30" s="295">
        <f>('[4]Проверочная  таблица'!MO30+'[4]Проверочная  таблица'!MP30)/1000</f>
        <v>0</v>
      </c>
      <c r="CV30" s="295">
        <f>('[4]Проверочная  таблица'!MW30+'[4]Проверочная  таблица'!MX30)/1000</f>
        <v>0</v>
      </c>
      <c r="CW30" s="296">
        <f t="shared" si="29"/>
        <v>0</v>
      </c>
      <c r="CX30" s="296">
        <v>0</v>
      </c>
      <c r="CY30" s="295">
        <f>'[4]Проверочная  таблица'!QP30/1000</f>
        <v>0</v>
      </c>
      <c r="CZ30" s="295">
        <f>'[4]Проверочная  таблица'!QS30/1000</f>
        <v>0</v>
      </c>
      <c r="DA30" s="296">
        <f t="shared" si="30"/>
        <v>0</v>
      </c>
      <c r="DB30" s="296">
        <v>55.401660000000007</v>
      </c>
      <c r="DC30" s="295">
        <f>('[4]Прочая  субсидия_МР  и  ГО'!R25+'[4]Прочая  субсидия_БП'!H25)/1000</f>
        <v>55.401660000000007</v>
      </c>
      <c r="DD30" s="295">
        <f>('[4]Прочая  субсидия_МР  и  ГО'!S25+'[4]Прочая  субсидия_БП'!I25)/1000</f>
        <v>55.401660000000007</v>
      </c>
      <c r="DE30" s="296">
        <f t="shared" si="31"/>
        <v>100</v>
      </c>
      <c r="DF30" s="296">
        <v>0</v>
      </c>
      <c r="DG30" s="295">
        <f>'[4]Проверочная  таблица'!GB30/1000</f>
        <v>0</v>
      </c>
      <c r="DH30" s="295">
        <f>'[4]Проверочная  таблица'!GE30/1000</f>
        <v>0</v>
      </c>
      <c r="DI30" s="296">
        <f t="shared" si="32"/>
        <v>0</v>
      </c>
      <c r="DJ30" s="296">
        <v>0</v>
      </c>
      <c r="DK30" s="295">
        <f>('[4]Проверочная  таблица'!JN30)/1000</f>
        <v>0</v>
      </c>
      <c r="DL30" s="295">
        <f>('[4]Проверочная  таблица'!JQ30)/1000</f>
        <v>0</v>
      </c>
      <c r="DM30" s="296">
        <f t="shared" si="19"/>
        <v>0</v>
      </c>
      <c r="DN30" s="296">
        <v>322.99604999999997</v>
      </c>
      <c r="DO30" s="295">
        <f>('[4]Проверочная  таблица'!MT30+'[4]Проверочная  таблица'!MU30+'[4]Проверочная  таблица'!NE30+'[4]Проверочная  таблица'!NF30)/1000</f>
        <v>322.99604999999997</v>
      </c>
      <c r="DP30" s="295">
        <f>('[4]Проверочная  таблица'!NH30+'[4]Проверочная  таблица'!NI30+'[4]Проверочная  таблица'!NB30+'[4]Проверочная  таблица'!NC30)/1000</f>
        <v>322.99604999999997</v>
      </c>
      <c r="DQ30" s="296">
        <f t="shared" si="33"/>
        <v>100</v>
      </c>
      <c r="DR30" s="296"/>
      <c r="DS30" s="295">
        <f>'[4]Проверочная  таблица'!DX30/1000</f>
        <v>114282.82048000001</v>
      </c>
      <c r="DT30" s="295">
        <f>'[4]Проверочная  таблица'!EA30/1000</f>
        <v>114282.82048000001</v>
      </c>
      <c r="DU30" s="296">
        <f t="shared" si="34"/>
        <v>100</v>
      </c>
      <c r="DV30" s="296">
        <v>71615.252529999998</v>
      </c>
      <c r="DW30" s="295">
        <f>('[4]Проверочная  таблица'!HD30+'[4]Проверочная  таблица'!HJ30)/1000</f>
        <v>71615.252529999998</v>
      </c>
      <c r="DX30" s="295">
        <f>('[4]Проверочная  таблица'!HG30+'[4]Проверочная  таблица'!HM30)/1000</f>
        <v>71615.252529999998</v>
      </c>
      <c r="DY30" s="296">
        <f t="shared" si="35"/>
        <v>100</v>
      </c>
      <c r="DZ30" s="296">
        <v>27879.042559999998</v>
      </c>
      <c r="EA30" s="295">
        <f>('[4]Проверочная  таблица'!NW30+'[4]Проверочная  таблица'!NX30+'[4]Проверочная  таблица'!OE30+'[4]Проверочная  таблица'!OF30)/1000</f>
        <v>26747.033790000001</v>
      </c>
      <c r="EB30" s="295">
        <f>('[4]Проверочная  таблица'!OA30+'[4]Проверочная  таблица'!OB30+'[4]Проверочная  таблица'!OI30+'[4]Проверочная  таблица'!OJ30)/1000</f>
        <v>26747.033789999998</v>
      </c>
      <c r="EC30" s="296">
        <f t="shared" si="36"/>
        <v>99.999999999999986</v>
      </c>
      <c r="ED30" s="296">
        <v>15433.07977</v>
      </c>
      <c r="EE30" s="295">
        <f>('[4]Проверочная  таблица'!NY30+'[4]Проверочная  таблица'!OG30)/1000</f>
        <v>15433.07977</v>
      </c>
      <c r="EF30" s="295">
        <f>('[4]Проверочная  таблица'!OC30+'[4]Проверочная  таблица'!OK30)/1000</f>
        <v>15433.07977</v>
      </c>
      <c r="EG30" s="296">
        <f t="shared" si="37"/>
        <v>100</v>
      </c>
      <c r="EH30" s="296">
        <v>0</v>
      </c>
      <c r="EI30" s="295">
        <f>'[4]Прочая  субсидия_МР  и  ГО'!T25/1000</f>
        <v>0</v>
      </c>
      <c r="EJ30" s="295">
        <f>'[4]Прочая  субсидия_МР  и  ГО'!U25/1000</f>
        <v>0</v>
      </c>
      <c r="EK30" s="296">
        <f t="shared" si="38"/>
        <v>0</v>
      </c>
      <c r="EL30" s="296">
        <v>35272.392740000003</v>
      </c>
      <c r="EM30" s="295">
        <f>'[4]Проверочная  таблица'!BC30/1000</f>
        <v>35218.682310000004</v>
      </c>
      <c r="EN30" s="295">
        <f>'[4]Проверочная  таблица'!BG30/1000</f>
        <v>19782.126749999999</v>
      </c>
      <c r="EO30" s="296">
        <f t="shared" si="39"/>
        <v>56.169411949813508</v>
      </c>
      <c r="EP30" s="296"/>
      <c r="EQ30" s="295">
        <f>'[1]Исполнение  по  субсидии'!DG30</f>
        <v>188000</v>
      </c>
      <c r="ER30" s="295">
        <f>'[1]Исполнение  по  субсидии'!DH30</f>
        <v>150000.90209000002</v>
      </c>
      <c r="ES30" s="296">
        <f t="shared" si="40"/>
        <v>79.787713877659584</v>
      </c>
      <c r="ET30" s="296"/>
      <c r="EU30" s="295">
        <f>'[1]Исполнение  по  субсидии'!DJ30</f>
        <v>0</v>
      </c>
      <c r="EV30" s="295">
        <f>'[1]Исполнение  по  субсидии'!DK30</f>
        <v>0</v>
      </c>
      <c r="EW30" s="296">
        <f t="shared" si="41"/>
        <v>0</v>
      </c>
      <c r="EX30" s="296"/>
      <c r="EY30" s="295">
        <f>'[4]Прочая  субсидия_МР  и  ГО'!Z25/1000</f>
        <v>0</v>
      </c>
      <c r="EZ30" s="295">
        <f>'[4]Прочая  субсидия_МР  и  ГО'!AA25/1000</f>
        <v>0</v>
      </c>
      <c r="FA30" s="296">
        <f t="shared" si="42"/>
        <v>0</v>
      </c>
      <c r="FB30" s="296"/>
      <c r="FC30" s="295">
        <f>'[4]Прочая  субсидия_МР  и  ГО'!AB25/1000</f>
        <v>0</v>
      </c>
      <c r="FD30" s="295">
        <f>'[4]Прочая  субсидия_МР  и  ГО'!AC25/1000</f>
        <v>0</v>
      </c>
      <c r="FE30" s="296">
        <f t="shared" si="43"/>
        <v>0</v>
      </c>
      <c r="FF30" s="296">
        <v>44918.754560000001</v>
      </c>
      <c r="FG30" s="295">
        <f>'[4]Прочая  субсидия_МР  и  ГО'!AD25/1000</f>
        <v>44918.754560000001</v>
      </c>
      <c r="FH30" s="295">
        <f>'[4]Прочая  субсидия_МР  и  ГО'!AE25/1000</f>
        <v>44918.754549999998</v>
      </c>
      <c r="FI30" s="296">
        <f t="shared" si="44"/>
        <v>99.999999977737573</v>
      </c>
      <c r="FJ30" s="296">
        <v>0</v>
      </c>
      <c r="FK30" s="295">
        <f>('[4]Проверочная  таблица'!UA30+'[4]Проверочная  таблица'!UB30+'[4]Проверочная  таблица'!TM30+'[4]Проверочная  таблица'!TN30)/1000</f>
        <v>0</v>
      </c>
      <c r="FL30" s="295">
        <f>('[4]Проверочная  таблица'!TT30+'[4]Проверочная  таблица'!TU30+'[4]Проверочная  таблица'!UH30+'[4]Проверочная  таблица'!UI30)/1000</f>
        <v>0</v>
      </c>
      <c r="FM30" s="296">
        <f t="shared" si="45"/>
        <v>0</v>
      </c>
      <c r="FN30" s="296">
        <v>1723.2012</v>
      </c>
      <c r="FO30" s="295">
        <f>('[4]Проверочная  таблица'!PM30+'[4]Проверочная  таблица'!PN30+'[4]Проверочная  таблица'!PC30+'[4]Проверочная  таблица'!PD30)/1000</f>
        <v>1195.3622</v>
      </c>
      <c r="FP30" s="295">
        <f>('[4]Проверочная  таблица'!PR30+'[4]Проверочная  таблица'!PS30+'[4]Проверочная  таблица'!PH30+'[4]Проверочная  таблица'!PI30)/1000</f>
        <v>1195.3622</v>
      </c>
      <c r="FQ30" s="296">
        <f t="shared" si="46"/>
        <v>100</v>
      </c>
      <c r="FR30" s="296">
        <v>0</v>
      </c>
      <c r="FS30" s="295">
        <f>('[4]Проверочная  таблица'!GH30+'[4]Проверочная  таблица'!GN30)/1000</f>
        <v>0</v>
      </c>
      <c r="FT30" s="295">
        <f>('[4]Проверочная  таблица'!GK30+'[4]Проверочная  таблица'!GQ30)/1000</f>
        <v>0</v>
      </c>
      <c r="FU30" s="296">
        <f t="shared" si="47"/>
        <v>0</v>
      </c>
      <c r="FV30" s="296">
        <v>372340.42552999995</v>
      </c>
      <c r="FW30" s="295">
        <f>'[1]Исполнение  по  субсидии'!EE30</f>
        <v>0</v>
      </c>
      <c r="FX30" s="295">
        <f>('[4]Проверочная  таблица'!UJ30+'[4]Проверочная  таблица'!UK30+'[4]Проверочная  таблица'!TV30+'[4]Проверочная  таблица'!TW30+'[4]Проверочная  таблица'!$PT$30+'[4]Проверочная  таблица'!$PU$30)/1000</f>
        <v>0</v>
      </c>
      <c r="FY30" s="296">
        <f t="shared" si="48"/>
        <v>0</v>
      </c>
      <c r="FZ30" s="296"/>
      <c r="GA30" s="295">
        <f>'[4]Проверочная  таблица'!GX30/1000</f>
        <v>0</v>
      </c>
      <c r="GB30" s="295">
        <f>'[4]Проверочная  таблица'!HA30/1000</f>
        <v>0</v>
      </c>
      <c r="GC30" s="296">
        <f t="shared" si="49"/>
        <v>0</v>
      </c>
      <c r="GD30" s="296"/>
      <c r="GE30" s="295">
        <f>('[4]Проверочная  таблица'!IC30+'[4]Проверочная  таблица'!ID30)/1000</f>
        <v>0</v>
      </c>
      <c r="GF30" s="295">
        <f>('[4]Проверочная  таблица'!IG30+'[4]Проверочная  таблица'!IH30)/1000</f>
        <v>0</v>
      </c>
      <c r="GG30" s="296">
        <f t="shared" si="50"/>
        <v>0</v>
      </c>
      <c r="GH30" s="296">
        <v>0</v>
      </c>
      <c r="GI30" s="295">
        <f>('[4]Проверочная  таблица'!IE30+'[4]Проверочная  таблица'!IK30)/1000</f>
        <v>0</v>
      </c>
      <c r="GJ30" s="295">
        <f>('[4]Проверочная  таблица'!II30+'[4]Проверочная  таблица'!IM30)/1000</f>
        <v>0</v>
      </c>
      <c r="GK30" s="296">
        <f t="shared" si="51"/>
        <v>0</v>
      </c>
      <c r="GL30" s="296">
        <v>0</v>
      </c>
      <c r="GM30" s="295">
        <f>('[4]Прочая  субсидия_МР  и  ГО'!AF25+'[4]Прочая  субсидия_БП'!N25)/1000</f>
        <v>0</v>
      </c>
      <c r="GN30" s="295">
        <f>('[4]Прочая  субсидия_МР  и  ГО'!AG25+'[4]Прочая  субсидия_БП'!O25)/1000</f>
        <v>0</v>
      </c>
      <c r="GO30" s="296">
        <f t="shared" si="52"/>
        <v>0</v>
      </c>
      <c r="GP30" s="296">
        <v>26540.400960000003</v>
      </c>
      <c r="GQ30" s="295">
        <f>('[4]Прочая  субсидия_МР  и  ГО'!AH25+'[4]Прочая  субсидия_БП'!T25)/1000</f>
        <v>26540.400960000003</v>
      </c>
      <c r="GR30" s="295">
        <f>('[4]Прочая  субсидия_МР  и  ГО'!AI25+'[4]Прочая  субсидия_БП'!U25)/1000</f>
        <v>26540.400960000003</v>
      </c>
      <c r="GS30" s="296">
        <f t="shared" si="53"/>
        <v>100</v>
      </c>
      <c r="GT30" s="296"/>
      <c r="GU30" s="295">
        <f>('[4]Прочая  субсидия_МР  и  ГО'!AJ25)/1000</f>
        <v>0</v>
      </c>
      <c r="GV30" s="295">
        <f>('[4]Прочая  субсидия_МР  и  ГО'!AK25)/1000</f>
        <v>0</v>
      </c>
      <c r="GW30" s="296">
        <f t="shared" si="54"/>
        <v>0</v>
      </c>
      <c r="GX30" s="296">
        <v>0</v>
      </c>
      <c r="GY30" s="295">
        <f>('[4]Прочая  субсидия_МР  и  ГО'!AP25+'[4]Прочая  субсидия_БП'!AL25)/1000</f>
        <v>7328.5400099999997</v>
      </c>
      <c r="GZ30" s="295">
        <f>('[4]Прочая  субсидия_МР  и  ГО'!AQ25+'[4]Прочая  субсидия_БП'!AM25)/1000</f>
        <v>7328.5400099999997</v>
      </c>
      <c r="HA30" s="296">
        <f t="shared" si="55"/>
        <v>100</v>
      </c>
      <c r="HB30" s="296">
        <v>0</v>
      </c>
      <c r="HC30" s="295">
        <f>('[4]Прочая  субсидия_МР  и  ГО'!AR25)/1000</f>
        <v>0</v>
      </c>
      <c r="HD30" s="295">
        <f>('[4]Прочая  субсидия_МР  и  ГО'!AS25)/1000</f>
        <v>0</v>
      </c>
      <c r="HE30" s="296">
        <f t="shared" si="56"/>
        <v>0</v>
      </c>
      <c r="HF30" s="296">
        <v>0</v>
      </c>
      <c r="HG30" s="295">
        <f>('[4]Прочая  субсидия_МР  и  ГО'!AT25+'[4]Прочая  субсидия_БП'!AR25)/1000</f>
        <v>0</v>
      </c>
      <c r="HH30" s="295">
        <f>('[4]Прочая  субсидия_МР  и  ГО'!AU25+'[4]Прочая  субсидия_БП'!AS25)/1000</f>
        <v>0</v>
      </c>
      <c r="HI30" s="296">
        <f t="shared" si="57"/>
        <v>0</v>
      </c>
      <c r="HJ30" s="296">
        <v>0</v>
      </c>
      <c r="HK30" s="295">
        <f>('[4]Прочая  субсидия_МР  и  ГО'!AV25+'[4]Прочая  субсидия_БП'!AX25)/1000</f>
        <v>680</v>
      </c>
      <c r="HL30" s="295">
        <f>('[4]Прочая  субсидия_МР  и  ГО'!AW25+'[4]Прочая  субсидия_БП'!AY25)/1000</f>
        <v>680</v>
      </c>
      <c r="HM30" s="296">
        <f t="shared" si="58"/>
        <v>100</v>
      </c>
      <c r="HN30" s="296">
        <v>714.4</v>
      </c>
      <c r="HO30" s="295">
        <f>'[4]Прочая  субсидия_МР  и  ГО'!AX25/1000</f>
        <v>714.4</v>
      </c>
      <c r="HP30" s="295">
        <f>'[4]Прочая  субсидия_МР  и  ГО'!AY25/1000</f>
        <v>561.37082999999996</v>
      </c>
      <c r="HQ30" s="296">
        <f t="shared" si="59"/>
        <v>78.579343505039191</v>
      </c>
      <c r="HR30" s="296">
        <v>674.42034000000001</v>
      </c>
      <c r="HS30" s="295">
        <f>'[4]Прочая  субсидия_МР  и  ГО'!AZ25/1000</f>
        <v>2902.9790199999998</v>
      </c>
      <c r="HT30" s="295">
        <f>'[4]Прочая  субсидия_МР  и  ГО'!BA25/1000</f>
        <v>2902.9790200000002</v>
      </c>
      <c r="HU30" s="296">
        <f t="shared" si="60"/>
        <v>100.00000000000003</v>
      </c>
      <c r="HV30" s="296"/>
      <c r="HW30" s="295">
        <f>('[4]Проверочная  таблица'!RU30+'[4]Проверочная  таблица'!RV30+'[4]Проверочная  таблица'!SE30+'[4]Проверочная  таблица'!SF30)/1000</f>
        <v>0</v>
      </c>
      <c r="HX30" s="295">
        <f>('[4]Проверочная  таблица'!RZ30+'[4]Проверочная  таблица'!SA30+'[4]Проверочная  таблица'!SJ30+'[4]Проверочная  таблица'!SK30)/1000</f>
        <v>0</v>
      </c>
      <c r="HY30" s="296">
        <f t="shared" si="61"/>
        <v>0</v>
      </c>
      <c r="HZ30" s="296"/>
      <c r="IA30" s="295">
        <f>'[1]Исполнение  по  субсидии'!FO30</f>
        <v>0</v>
      </c>
      <c r="IB30" s="295">
        <f>'[1]Исполнение  по  субсидии'!FP30</f>
        <v>0</v>
      </c>
      <c r="IC30" s="296">
        <f t="shared" si="62"/>
        <v>0</v>
      </c>
      <c r="ID30" s="296">
        <v>244.92995000000002</v>
      </c>
      <c r="IE30" s="295">
        <f>'[4]Прочая  субсидия_МР  и  ГО'!BB25/1000</f>
        <v>244.92995000000002</v>
      </c>
      <c r="IF30" s="295">
        <f>'[4]Прочая  субсидия_МР  и  ГО'!BC25/1000</f>
        <v>244.92995000000002</v>
      </c>
      <c r="IG30" s="296">
        <f t="shared" si="63"/>
        <v>100</v>
      </c>
      <c r="IH30" s="296">
        <v>593.41931999999997</v>
      </c>
      <c r="II30" s="295">
        <f>('[4]Прочая  субсидия_БП'!BD25+'[4]Прочая  субсидия_МР  и  ГО'!BD25)/1000</f>
        <v>593.41931999999997</v>
      </c>
      <c r="IJ30" s="295">
        <f>('[4]Прочая  субсидия_БП'!BE25+'[4]Прочая  субсидия_МР  и  ГО'!BE25)/1000</f>
        <v>586.99093000000005</v>
      </c>
      <c r="IK30" s="296">
        <f t="shared" si="64"/>
        <v>98.916720473475664</v>
      </c>
      <c r="IL30" s="296">
        <v>0</v>
      </c>
      <c r="IM30" s="295">
        <f>'[4]Прочая  субсидия_МР  и  ГО'!BF25/1000</f>
        <v>0</v>
      </c>
      <c r="IN30" s="295">
        <f>'[4]Прочая  субсидия_МР  и  ГО'!BG25/1000</f>
        <v>0</v>
      </c>
      <c r="IO30" s="296">
        <f t="shared" si="65"/>
        <v>0</v>
      </c>
      <c r="IP30" s="296"/>
      <c r="IQ30" s="295">
        <f>('[4]Прочая  субсидия_МР  и  ГО'!BH25+'[4]Прочая  субсидия_БП'!BK25)/1000</f>
        <v>0</v>
      </c>
      <c r="IR30" s="295">
        <f>('[4]Прочая  субсидия_МР  и  ГО'!BI25+'[4]Прочая  субсидия_БП'!BL25)/1000</f>
        <v>0</v>
      </c>
      <c r="IS30" s="296">
        <f>IF(ISERROR(#REF!/#REF!*100),,#REF!/#REF!*100)</f>
        <v>0</v>
      </c>
      <c r="IT30" s="296"/>
      <c r="IU30" s="295">
        <f>('[4]Прочая  субсидия_МР  и  ГО'!BJ25+'[4]Прочая  субсидия_БП'!BQ25)/1000</f>
        <v>2600</v>
      </c>
      <c r="IV30" s="295">
        <f>('[4]Прочая  субсидия_МР  и  ГО'!BK25+'[4]Прочая  субсидия_БП'!BR25)/1000</f>
        <v>2600</v>
      </c>
      <c r="IW30" s="296">
        <f>IF(ISERROR(#REF!/#REF!*100),,#REF!/#REF!*100)</f>
        <v>0</v>
      </c>
      <c r="IX30" s="296">
        <v>0</v>
      </c>
      <c r="IY30" s="295">
        <f>('[4]Прочая  субсидия_МР  и  ГО'!BL25+'[4]Прочая  субсидия_БП'!BW25)/1000</f>
        <v>0</v>
      </c>
      <c r="IZ30" s="295">
        <f>('[4]Прочая  субсидия_МР  и  ГО'!BM25+'[4]Прочая  субсидия_БП'!BX25)/1000</f>
        <v>0</v>
      </c>
      <c r="JA30" s="296">
        <f t="shared" si="66"/>
        <v>0</v>
      </c>
      <c r="JC30" s="296"/>
      <c r="JD30" s="295">
        <f>'[4]Проверочная  таблица'!DL30/1000</f>
        <v>0</v>
      </c>
      <c r="JE30" s="295">
        <f>'[4]Проверочная  таблица'!DO30/1000</f>
        <v>0</v>
      </c>
      <c r="JF30" s="296">
        <f t="shared" si="67"/>
        <v>0</v>
      </c>
      <c r="JG30" s="296"/>
      <c r="JH30" s="295">
        <f>'[4]Проверочная  таблица'!BW30/1000</f>
        <v>0</v>
      </c>
      <c r="JI30" s="295">
        <f>'[4]Проверочная  таблица'!BZ30/1000</f>
        <v>0</v>
      </c>
      <c r="JJ30" s="296">
        <f t="shared" si="68"/>
        <v>0</v>
      </c>
      <c r="JK30" s="296"/>
      <c r="JL30" s="295">
        <f>'[4]Проверочная  таблица'!BX30/1000</f>
        <v>0</v>
      </c>
      <c r="JM30" s="295">
        <f>'[4]Проверочная  таблица'!CA30/1000</f>
        <v>0</v>
      </c>
      <c r="JN30" s="296">
        <f t="shared" si="69"/>
        <v>0</v>
      </c>
      <c r="JO30" s="296"/>
      <c r="JP30" s="295">
        <f>'[4]Проверочная  таблица'!CC30/1000</f>
        <v>0</v>
      </c>
      <c r="JQ30" s="295">
        <f>'[4]Проверочная  таблица'!CF30/1000</f>
        <v>0</v>
      </c>
      <c r="JR30" s="296">
        <f t="shared" si="70"/>
        <v>0</v>
      </c>
      <c r="JS30" s="296"/>
      <c r="JT30" s="295">
        <f>'[4]Проверочная  таблица'!CD30/1000</f>
        <v>0</v>
      </c>
      <c r="JU30" s="295">
        <f>'[4]Проверочная  таблица'!CG30/1000</f>
        <v>0</v>
      </c>
      <c r="JV30" s="296">
        <f t="shared" si="71"/>
        <v>0</v>
      </c>
      <c r="JW30" s="296"/>
      <c r="JX30" s="295">
        <f>'[4]Прочая  субсидия_МР  и  ГО'!X25/1000</f>
        <v>0</v>
      </c>
      <c r="JY30" s="295">
        <f>'[4]Прочая  субсидия_МР  и  ГО'!Y25/1000</f>
        <v>0</v>
      </c>
      <c r="JZ30" s="296">
        <f t="shared" si="72"/>
        <v>0</v>
      </c>
      <c r="KA30" s="296"/>
      <c r="KB30" s="295">
        <f>('[4]Проверочная  таблица'!TY30+'[4]Проверочная  таблица'!TZ30+'[4]Проверочная  таблица'!TK30+'[4]Проверочная  таблица'!TL30)/1000</f>
        <v>0</v>
      </c>
      <c r="KC30" s="295">
        <f>('[4]Проверочная  таблица'!UF30+'[4]Проверочная  таблица'!UG30+'[4]Проверочная  таблица'!TR30+'[4]Проверочная  таблица'!TS30)/1000</f>
        <v>0</v>
      </c>
      <c r="KD30" s="296">
        <f t="shared" si="73"/>
        <v>0</v>
      </c>
      <c r="KE30" s="296"/>
      <c r="KF30" s="295">
        <f>('[4]Проверочная  таблица'!CI30+'[4]Проверочная  таблица'!CJ30)/1000</f>
        <v>0</v>
      </c>
      <c r="KG30" s="295">
        <f>('[4]Проверочная  таблица'!CP30+'[4]Проверочная  таблица'!CQ30)/1000</f>
        <v>0</v>
      </c>
      <c r="KH30" s="296">
        <f t="shared" si="74"/>
        <v>0</v>
      </c>
      <c r="KI30" s="296"/>
      <c r="KJ30" s="295">
        <f>('[4]Проверочная  таблица'!CK30+'[4]Проверочная  таблица'!CL30+'[4]Проверочная  таблица'!CW30+'[4]Проверочная  таблица'!CX30)/1000</f>
        <v>0</v>
      </c>
      <c r="KK30" s="295">
        <f>('[4]Проверочная  таблица'!CR30+'[4]Проверочная  таблица'!CS30+'[4]Проверочная  таблица'!CZ30+'[4]Проверочная  таблица'!DA30)/1000</f>
        <v>0</v>
      </c>
      <c r="KL30" s="296">
        <f t="shared" si="75"/>
        <v>0</v>
      </c>
      <c r="KM30" s="296"/>
      <c r="KN30" s="295">
        <f>('[4]Проверочная  таблица'!CM30+'[4]Проверочная  таблица'!CN30)/1000</f>
        <v>0</v>
      </c>
      <c r="KO30" s="295">
        <f>('[4]Проверочная  таблица'!CT30+'[4]Проверочная  таблица'!CU30)/1000</f>
        <v>0</v>
      </c>
      <c r="KP30" s="296">
        <f t="shared" si="20"/>
        <v>0</v>
      </c>
      <c r="KQ30" s="296"/>
      <c r="KR30" s="295">
        <f>('[4]Проверочная  таблица'!BE30+'[4]Проверочная  таблица'!BK30+'[4]Прочая  субсидия_МР  и  ГО'!AN25+'[4]Прочая  субсидия_БП'!AF25)/1000</f>
        <v>0</v>
      </c>
      <c r="KS30" s="295">
        <f>('[4]Проверочная  таблица'!BI30+'[4]Проверочная  таблица'!BM30+'[4]Прочая  субсидия_МР  и  ГО'!AO25+'[4]Прочая  субсидия_БП'!AG25)/1000</f>
        <v>0</v>
      </c>
      <c r="KT30" s="296">
        <f t="shared" si="76"/>
        <v>0</v>
      </c>
      <c r="KU30" s="296"/>
      <c r="KV30" s="295">
        <f>('[4]Проверочная  таблица'!LA30+'[4]Проверочная  таблица'!LB30)/1000</f>
        <v>0</v>
      </c>
      <c r="KW30" s="295">
        <f>('[4]Проверочная  таблица'!LD30+'[4]Проверочная  таблица'!LE30)/1000</f>
        <v>0</v>
      </c>
      <c r="KX30" s="296">
        <f t="shared" si="77"/>
        <v>0</v>
      </c>
      <c r="KY30" s="296"/>
      <c r="KZ30" s="295">
        <f>('[4]Проверочная  таблица'!EQ30+'[4]Проверочная  таблица'!ER30+'[4]Проверочная  таблица'!EW30+'[4]Проверочная  таблица'!EX30)/1000</f>
        <v>0</v>
      </c>
      <c r="LA30" s="295">
        <f>('[4]Проверочная  таблица'!ET30+'[4]Проверочная  таблица'!EU30+'[4]Проверочная  таблица'!EZ30+'[4]Проверочная  таблица'!FA30)/1000</f>
        <v>0</v>
      </c>
      <c r="LB30" s="296">
        <f t="shared" si="78"/>
        <v>0</v>
      </c>
    </row>
    <row r="31" spans="1:314" ht="21.75" customHeight="1" thickBot="1" x14ac:dyDescent="0.3">
      <c r="A31" s="311" t="s">
        <v>30</v>
      </c>
      <c r="B31" s="312">
        <f>SUM(B13:B30)</f>
        <v>5670894.2614999991</v>
      </c>
      <c r="C31" s="313">
        <f>SUM(C13:C30)</f>
        <v>6907200.2895999998</v>
      </c>
      <c r="D31" s="314">
        <f>SUM(D13:D30)</f>
        <v>6758531.9356000014</v>
      </c>
      <c r="E31" s="315">
        <f t="shared" ref="E31:H31" si="79">SUM(E13:E30)</f>
        <v>6907200.2895999998</v>
      </c>
      <c r="F31" s="316">
        <f t="shared" si="79"/>
        <v>0</v>
      </c>
      <c r="G31" s="317">
        <f t="shared" si="79"/>
        <v>6758531.9356000004</v>
      </c>
      <c r="H31" s="316">
        <f t="shared" si="79"/>
        <v>0</v>
      </c>
      <c r="I31" s="318">
        <f>IF(ISERROR(D31/C31*100),,D31/C31*100)</f>
        <v>97.847632213245006</v>
      </c>
      <c r="J31" s="319">
        <f>SUM(J13:J30)</f>
        <v>0</v>
      </c>
      <c r="K31" s="319">
        <f t="shared" ref="K31:L31" si="80">SUM(K13:K30)</f>
        <v>0</v>
      </c>
      <c r="L31" s="319">
        <f t="shared" si="80"/>
        <v>0</v>
      </c>
      <c r="M31" s="320">
        <f t="shared" si="3"/>
        <v>0</v>
      </c>
      <c r="N31" s="319">
        <f>SUM(N13:N30)</f>
        <v>0</v>
      </c>
      <c r="O31" s="319">
        <f t="shared" ref="O31:P31" si="81">SUM(O13:O30)</f>
        <v>0</v>
      </c>
      <c r="P31" s="319">
        <f t="shared" si="81"/>
        <v>0</v>
      </c>
      <c r="Q31" s="320">
        <f t="shared" si="4"/>
        <v>0</v>
      </c>
      <c r="R31" s="319">
        <f>SUM(R13:R30)</f>
        <v>5180</v>
      </c>
      <c r="S31" s="319">
        <f>SUM(S13:S30)</f>
        <v>5180</v>
      </c>
      <c r="T31" s="319">
        <f>SUM(T13:T30)</f>
        <v>5180</v>
      </c>
      <c r="U31" s="320">
        <f t="shared" si="23"/>
        <v>100</v>
      </c>
      <c r="V31" s="319">
        <f>SUM(V13:V30)</f>
        <v>3888.6525000000001</v>
      </c>
      <c r="W31" s="319">
        <f>SUM(W13:W30)</f>
        <v>3888.6525000000001</v>
      </c>
      <c r="X31" s="319">
        <f>SUM(X13:X30)</f>
        <v>3888.6525000000001</v>
      </c>
      <c r="Y31" s="320">
        <f t="shared" si="24"/>
        <v>100</v>
      </c>
      <c r="Z31" s="319">
        <f>SUM(Z13:Z30)</f>
        <v>0</v>
      </c>
      <c r="AA31" s="319">
        <f>SUM(AA13:AA30)</f>
        <v>236767.23487000001</v>
      </c>
      <c r="AB31" s="319">
        <f>SUM(AB13:AB30)</f>
        <v>236767.23487000001</v>
      </c>
      <c r="AC31" s="320">
        <f t="shared" si="5"/>
        <v>100</v>
      </c>
      <c r="AD31" s="319">
        <f>SUM(AD13:AD30)</f>
        <v>0</v>
      </c>
      <c r="AE31" s="319">
        <f>SUM(AE13:AE30)</f>
        <v>8929.1306100000002</v>
      </c>
      <c r="AF31" s="319">
        <f>SUM(AF13:AF30)</f>
        <v>8929.1306100000002</v>
      </c>
      <c r="AG31" s="320">
        <f t="shared" si="6"/>
        <v>100</v>
      </c>
      <c r="AH31" s="319">
        <f>SUM(AH13:AH30)</f>
        <v>11160</v>
      </c>
      <c r="AI31" s="319">
        <f>SUM(AI13:AI30)</f>
        <v>8537.4</v>
      </c>
      <c r="AJ31" s="319">
        <f>SUM(AJ13:AJ30)</f>
        <v>8537.4</v>
      </c>
      <c r="AK31" s="320">
        <f t="shared" si="7"/>
        <v>100</v>
      </c>
      <c r="AL31" s="319">
        <f>SUM(AL13:AL30)</f>
        <v>4270.5144199999995</v>
      </c>
      <c r="AM31" s="319">
        <f>SUM(AM13:AM30)</f>
        <v>4270.5144199999995</v>
      </c>
      <c r="AN31" s="319">
        <f>SUM(AN13:AN30)</f>
        <v>4270.5144199999995</v>
      </c>
      <c r="AO31" s="320">
        <f t="shared" si="25"/>
        <v>100</v>
      </c>
      <c r="AP31" s="319">
        <f>SUM(AP13:AP30)</f>
        <v>559.32418999999993</v>
      </c>
      <c r="AQ31" s="319">
        <f>SUM(AQ13:AQ30)</f>
        <v>559.32418999999993</v>
      </c>
      <c r="AR31" s="319">
        <f>SUM(AR13:AR30)</f>
        <v>559.32418999999993</v>
      </c>
      <c r="AS31" s="320">
        <f t="shared" si="26"/>
        <v>100</v>
      </c>
      <c r="AT31" s="319">
        <f>SUM(AT13:AT30)</f>
        <v>381956.66667000006</v>
      </c>
      <c r="AU31" s="319">
        <f t="shared" ref="AU31:AV31" si="82">SUM(AU13:AU30)</f>
        <v>381956.66667000006</v>
      </c>
      <c r="AV31" s="319">
        <f t="shared" si="82"/>
        <v>374547.99637000001</v>
      </c>
      <c r="AW31" s="320">
        <f t="shared" si="8"/>
        <v>98.060337481581143</v>
      </c>
      <c r="AX31" s="319">
        <f>SUM(AX13:AX30)</f>
        <v>71687.458279999992</v>
      </c>
      <c r="AY31" s="319">
        <f t="shared" ref="AY31:AZ31" si="83">SUM(AY13:AY30)</f>
        <v>94565.736949999991</v>
      </c>
      <c r="AZ31" s="319">
        <f t="shared" si="83"/>
        <v>91282.838740000007</v>
      </c>
      <c r="BA31" s="320">
        <f t="shared" si="9"/>
        <v>96.528448552422574</v>
      </c>
      <c r="BB31" s="319">
        <f>SUM(BB13:BB30)</f>
        <v>11992.8</v>
      </c>
      <c r="BC31" s="319">
        <f>SUM(BC13:BC30)</f>
        <v>11992.8</v>
      </c>
      <c r="BD31" s="319">
        <f>SUM(BD13:BD30)</f>
        <v>11992.8</v>
      </c>
      <c r="BE31" s="320">
        <f t="shared" si="10"/>
        <v>100</v>
      </c>
      <c r="BF31" s="319">
        <f>SUM(BF13:BF30)</f>
        <v>20000</v>
      </c>
      <c r="BG31" s="319">
        <f>SUM(BG13:BG30)</f>
        <v>20000</v>
      </c>
      <c r="BH31" s="319">
        <f>SUM(BH13:BH30)</f>
        <v>19967.037700000001</v>
      </c>
      <c r="BI31" s="320">
        <f t="shared" si="11"/>
        <v>99.835188500000001</v>
      </c>
      <c r="BJ31" s="319">
        <f>SUM(BJ13:BJ30)</f>
        <v>0</v>
      </c>
      <c r="BK31" s="319">
        <f>SUM(BK13:BK30)</f>
        <v>0</v>
      </c>
      <c r="BL31" s="319">
        <f>SUM(BL13:BL30)</f>
        <v>0</v>
      </c>
      <c r="BM31" s="320">
        <f t="shared" si="12"/>
        <v>0</v>
      </c>
      <c r="BN31" s="319">
        <f>SUM(BN13:BN30)</f>
        <v>0</v>
      </c>
      <c r="BO31" s="319">
        <f>SUM(BO13:BO30)</f>
        <v>0</v>
      </c>
      <c r="BP31" s="319">
        <f>SUM(BP13:BP30)</f>
        <v>0</v>
      </c>
      <c r="BQ31" s="320">
        <f t="shared" si="13"/>
        <v>0</v>
      </c>
      <c r="BR31" s="319">
        <f>SUM(BR13:BR30)</f>
        <v>0</v>
      </c>
      <c r="BS31" s="319">
        <f>SUM(BS13:BS30)</f>
        <v>0</v>
      </c>
      <c r="BT31" s="319">
        <f>SUM(BT13:BT30)</f>
        <v>0</v>
      </c>
      <c r="BU31" s="320">
        <f t="shared" si="14"/>
        <v>0</v>
      </c>
      <c r="BV31" s="319">
        <f>SUM(BV13:BV30)</f>
        <v>33050</v>
      </c>
      <c r="BW31" s="319">
        <f>SUM(BW13:BW30)</f>
        <v>33050</v>
      </c>
      <c r="BX31" s="319">
        <f>SUM(BX13:BX30)</f>
        <v>31267.38942</v>
      </c>
      <c r="BY31" s="320">
        <f t="shared" si="27"/>
        <v>94.606321996974287</v>
      </c>
      <c r="BZ31" s="319">
        <f>SUM(BZ13:BZ30)</f>
        <v>15777</v>
      </c>
      <c r="CA31" s="319">
        <f t="shared" ref="CA31:CB31" si="84">SUM(CA13:CA30)</f>
        <v>8923.5327500000003</v>
      </c>
      <c r="CB31" s="319">
        <f t="shared" si="84"/>
        <v>8758.3211499999998</v>
      </c>
      <c r="CC31" s="320">
        <f t="shared" si="15"/>
        <v>98.148585267421126</v>
      </c>
      <c r="CD31" s="319">
        <f>SUM(CD13:CD30)</f>
        <v>2479.4672200000005</v>
      </c>
      <c r="CE31" s="319">
        <f>SUM(CE13:CE30)</f>
        <v>2479.4672200000005</v>
      </c>
      <c r="CF31" s="319">
        <f>SUM(CF13:CF30)</f>
        <v>2391.3026199999999</v>
      </c>
      <c r="CG31" s="320">
        <f t="shared" si="28"/>
        <v>96.444211914203066</v>
      </c>
      <c r="CH31" s="319">
        <f>SUM(CH13:CH30)</f>
        <v>10002.65957</v>
      </c>
      <c r="CI31" s="319">
        <f>SUM(CI13:CI30)</f>
        <v>10002.65957</v>
      </c>
      <c r="CJ31" s="319">
        <f>SUM(CJ13:CJ30)</f>
        <v>10002.65957</v>
      </c>
      <c r="CK31" s="320">
        <f t="shared" si="16"/>
        <v>100</v>
      </c>
      <c r="CL31" s="319">
        <f>SUM(CL13:CL30)</f>
        <v>16000</v>
      </c>
      <c r="CM31" s="319">
        <f>SUM(CM13:CM30)</f>
        <v>16000</v>
      </c>
      <c r="CN31" s="319">
        <f>SUM(CN13:CN30)</f>
        <v>16000</v>
      </c>
      <c r="CO31" s="320">
        <f t="shared" si="17"/>
        <v>100</v>
      </c>
      <c r="CP31" s="319">
        <f>SUM(CP13:CP30)</f>
        <v>0</v>
      </c>
      <c r="CQ31" s="319">
        <f>SUM(CQ13:CQ30)</f>
        <v>0</v>
      </c>
      <c r="CR31" s="319">
        <f>SUM(CR13:CR30)</f>
        <v>0</v>
      </c>
      <c r="CS31" s="320">
        <f t="shared" si="18"/>
        <v>0</v>
      </c>
      <c r="CT31" s="319">
        <f>SUM(CT13:CT30)</f>
        <v>0</v>
      </c>
      <c r="CU31" s="319">
        <f>SUM(CU13:CU30)</f>
        <v>0</v>
      </c>
      <c r="CV31" s="319">
        <f>SUM(CV13:CV30)</f>
        <v>0</v>
      </c>
      <c r="CW31" s="320">
        <f t="shared" si="29"/>
        <v>0</v>
      </c>
      <c r="CX31" s="319">
        <f>SUM(CX13:CX30)</f>
        <v>0</v>
      </c>
      <c r="CY31" s="319">
        <f>SUM(CY13:CY30)</f>
        <v>0</v>
      </c>
      <c r="CZ31" s="319">
        <f>SUM(CZ13:CZ30)</f>
        <v>0</v>
      </c>
      <c r="DA31" s="320">
        <f t="shared" si="30"/>
        <v>0</v>
      </c>
      <c r="DB31" s="319">
        <f>SUM(DB13:DB30)</f>
        <v>603.87811999999997</v>
      </c>
      <c r="DC31" s="319">
        <f>SUM(DC13:DC30)</f>
        <v>603.87811999999997</v>
      </c>
      <c r="DD31" s="319">
        <f>SUM(DD13:DD30)</f>
        <v>603.87811999999997</v>
      </c>
      <c r="DE31" s="320">
        <f t="shared" si="31"/>
        <v>100</v>
      </c>
      <c r="DF31" s="319">
        <f>SUM(DF13:DF30)</f>
        <v>0</v>
      </c>
      <c r="DG31" s="319">
        <f>SUM(DG13:DG30)</f>
        <v>0</v>
      </c>
      <c r="DH31" s="319">
        <f>SUM(DH13:DH30)</f>
        <v>0</v>
      </c>
      <c r="DI31" s="320">
        <f t="shared" si="32"/>
        <v>0</v>
      </c>
      <c r="DJ31" s="319">
        <f>SUM(DJ13:DJ30)</f>
        <v>0</v>
      </c>
      <c r="DK31" s="319">
        <f>SUM(DK13:DK30)</f>
        <v>0</v>
      </c>
      <c r="DL31" s="319">
        <f>SUM(DL13:DL30)</f>
        <v>0</v>
      </c>
      <c r="DM31" s="320">
        <f t="shared" si="19"/>
        <v>0</v>
      </c>
      <c r="DN31" s="319">
        <f>SUM(DN13:DN30)</f>
        <v>3664.7131500000005</v>
      </c>
      <c r="DO31" s="319">
        <f>SUM(DO13:DO30)</f>
        <v>3664.7131500000005</v>
      </c>
      <c r="DP31" s="319">
        <f>SUM(DP13:DP30)</f>
        <v>3664.7131500000005</v>
      </c>
      <c r="DQ31" s="320">
        <f t="shared" si="33"/>
        <v>100</v>
      </c>
      <c r="DR31" s="319">
        <f>SUM(DR13:DR30)</f>
        <v>0</v>
      </c>
      <c r="DS31" s="319">
        <f>SUM(DS13:DS30)</f>
        <v>295603.37144999998</v>
      </c>
      <c r="DT31" s="319">
        <f>SUM(DT13:DT30)</f>
        <v>295603.05920000002</v>
      </c>
      <c r="DU31" s="320">
        <f t="shared" si="34"/>
        <v>99.999894368593147</v>
      </c>
      <c r="DV31" s="319">
        <f>SUM(DV13:DV30)</f>
        <v>143230.50506</v>
      </c>
      <c r="DW31" s="319">
        <f>SUM(DW13:DW30)</f>
        <v>143230.50506</v>
      </c>
      <c r="DX31" s="319">
        <f>SUM(DX13:DX30)</f>
        <v>143230.50506</v>
      </c>
      <c r="DY31" s="320">
        <f t="shared" si="35"/>
        <v>100</v>
      </c>
      <c r="DZ31" s="319">
        <f>SUM(DZ13:DZ30)</f>
        <v>135514.46807999999</v>
      </c>
      <c r="EA31" s="319">
        <f>SUM(EA13:EA30)</f>
        <v>134382.45931000001</v>
      </c>
      <c r="EB31" s="319">
        <f>SUM(EB13:EB30)</f>
        <v>134382.45930999998</v>
      </c>
      <c r="EC31" s="320">
        <f t="shared" si="36"/>
        <v>99.999999999999972</v>
      </c>
      <c r="ED31" s="319">
        <f>SUM(ED13:ED30)</f>
        <v>205000</v>
      </c>
      <c r="EE31" s="319">
        <f>SUM(EE13:EE30)</f>
        <v>265032.85606000002</v>
      </c>
      <c r="EF31" s="319">
        <f>SUM(EF13:EF30)</f>
        <v>264641.31106000004</v>
      </c>
      <c r="EG31" s="320">
        <f t="shared" si="37"/>
        <v>99.852265486694463</v>
      </c>
      <c r="EH31" s="319">
        <f>SUM(EH13:EH30)</f>
        <v>17844.191899999998</v>
      </c>
      <c r="EI31" s="319">
        <f>SUM(EI13:EI30)</f>
        <v>19555.426789999998</v>
      </c>
      <c r="EJ31" s="319">
        <f>SUM(EJ13:EJ30)</f>
        <v>19226.595149999997</v>
      </c>
      <c r="EK31" s="320">
        <f t="shared" si="38"/>
        <v>98.318463495932733</v>
      </c>
      <c r="EL31" s="319">
        <f>SUM(EL13:EL30)</f>
        <v>751870.6754500001</v>
      </c>
      <c r="EM31" s="319">
        <f>SUM(EM13:EM30)</f>
        <v>616515.53402000014</v>
      </c>
      <c r="EN31" s="319">
        <f>SUM(EN13:EN30)</f>
        <v>539033.54286000005</v>
      </c>
      <c r="EO31" s="320">
        <f t="shared" si="39"/>
        <v>87.4322726866625</v>
      </c>
      <c r="EP31" s="319">
        <f>SUM(EP13:EP30)</f>
        <v>0</v>
      </c>
      <c r="EQ31" s="319">
        <f>SUM(EQ13:EQ30)</f>
        <v>489388.15362</v>
      </c>
      <c r="ER31" s="319">
        <f>SUM(ER13:ER30)</f>
        <v>448145.32672000001</v>
      </c>
      <c r="ES31" s="320">
        <f t="shared" si="40"/>
        <v>91.572573509406155</v>
      </c>
      <c r="ET31" s="319">
        <f>SUM(ET13:ET30)</f>
        <v>0</v>
      </c>
      <c r="EU31" s="319">
        <f>SUM(EU13:EU30)</f>
        <v>0</v>
      </c>
      <c r="EV31" s="319">
        <f>SUM(EV13:EV30)</f>
        <v>0</v>
      </c>
      <c r="EW31" s="320">
        <f t="shared" si="41"/>
        <v>0</v>
      </c>
      <c r="EX31" s="319">
        <f>SUM(EX13:EX30)</f>
        <v>0</v>
      </c>
      <c r="EY31" s="319">
        <f>SUM(EY13:EY30)</f>
        <v>0</v>
      </c>
      <c r="EZ31" s="319">
        <f>SUM(EZ13:EZ30)</f>
        <v>0</v>
      </c>
      <c r="FA31" s="320">
        <f t="shared" si="42"/>
        <v>0</v>
      </c>
      <c r="FB31" s="319">
        <f>SUM(FB13:FB30)</f>
        <v>0</v>
      </c>
      <c r="FC31" s="319">
        <f>SUM(FC13:FC30)</f>
        <v>19493.98</v>
      </c>
      <c r="FD31" s="319">
        <f>SUM(FD13:FD30)</f>
        <v>15903</v>
      </c>
      <c r="FE31" s="320">
        <f t="shared" si="43"/>
        <v>81.579031064974927</v>
      </c>
      <c r="FF31" s="319">
        <f>SUM(FF13:FF30)</f>
        <v>888672.71899000008</v>
      </c>
      <c r="FG31" s="319">
        <f>SUM(FG13:FG30)</f>
        <v>855785.86204000015</v>
      </c>
      <c r="FH31" s="319">
        <f>SUM(FH13:FH30)</f>
        <v>855785.86077999999</v>
      </c>
      <c r="FI31" s="320">
        <f t="shared" si="44"/>
        <v>99.999999852766891</v>
      </c>
      <c r="FJ31" s="319">
        <f>SUM(FJ13:FJ30)</f>
        <v>207759.89362000002</v>
      </c>
      <c r="FK31" s="319">
        <f>SUM(FK13:FK30)</f>
        <v>207759.89362000002</v>
      </c>
      <c r="FL31" s="319">
        <f>SUM(FL13:FL30)</f>
        <v>207759.89362000002</v>
      </c>
      <c r="FM31" s="320">
        <f t="shared" si="45"/>
        <v>100</v>
      </c>
      <c r="FN31" s="319">
        <f>SUM(FN13:FN30)</f>
        <v>11455.851060000001</v>
      </c>
      <c r="FO31" s="319">
        <f>SUM(FO13:FO30)</f>
        <v>10446.089539999999</v>
      </c>
      <c r="FP31" s="319">
        <f>SUM(FP13:FP30)</f>
        <v>10446.089539999999</v>
      </c>
      <c r="FQ31" s="320">
        <f t="shared" si="46"/>
        <v>100</v>
      </c>
      <c r="FR31" s="319">
        <f>SUM(FR13:FR30)</f>
        <v>148965.31916000001</v>
      </c>
      <c r="FS31" s="319">
        <f>SUM(FS13:FS30)</f>
        <v>142840.53919000001</v>
      </c>
      <c r="FT31" s="319">
        <f>SUM(FT13:FT30)</f>
        <v>142840.53919000001</v>
      </c>
      <c r="FU31" s="320">
        <f t="shared" si="47"/>
        <v>100</v>
      </c>
      <c r="FV31" s="319">
        <f>SUM(FV13:FV30)</f>
        <v>1682884.14894</v>
      </c>
      <c r="FW31" s="319">
        <f>SUM(FW13:FW30)</f>
        <v>1649435.10641</v>
      </c>
      <c r="FX31" s="319">
        <f>SUM(FX13:FX30)</f>
        <v>1649434.9717900001</v>
      </c>
      <c r="FY31" s="320">
        <f t="shared" si="48"/>
        <v>99.999991838417941</v>
      </c>
      <c r="FZ31" s="319">
        <f>SUM(FZ13:FZ30)</f>
        <v>0</v>
      </c>
      <c r="GA31" s="319">
        <f>SUM(GA13:GA30)</f>
        <v>0</v>
      </c>
      <c r="GB31" s="319">
        <f>SUM(GB13:GB30)</f>
        <v>0</v>
      </c>
      <c r="GC31" s="320">
        <f t="shared" si="49"/>
        <v>0</v>
      </c>
      <c r="GD31" s="319">
        <f>SUM(GD13:GD30)</f>
        <v>0</v>
      </c>
      <c r="GE31" s="319">
        <f>SUM(GE13:GE30)</f>
        <v>0</v>
      </c>
      <c r="GF31" s="319">
        <f>SUM(GF13:GF30)</f>
        <v>0</v>
      </c>
      <c r="GG31" s="320">
        <f t="shared" si="50"/>
        <v>0</v>
      </c>
      <c r="GH31" s="319">
        <f>SUM(GH13:GH30)</f>
        <v>73250</v>
      </c>
      <c r="GI31" s="319">
        <f>SUM(GI13:GI30)</f>
        <v>73250</v>
      </c>
      <c r="GJ31" s="319">
        <f>SUM(GJ13:GJ30)</f>
        <v>73106.376080000002</v>
      </c>
      <c r="GK31" s="320">
        <f t="shared" si="51"/>
        <v>99.803926389078498</v>
      </c>
      <c r="GL31" s="319">
        <f>SUM(GL13:GL30)</f>
        <v>59758.45364</v>
      </c>
      <c r="GM31" s="319">
        <f>SUM(GM13:GM30)</f>
        <v>148259.94231000001</v>
      </c>
      <c r="GN31" s="319">
        <f>SUM(GN13:GN30)</f>
        <v>147724.82362000001</v>
      </c>
      <c r="GO31" s="320">
        <f t="shared" si="52"/>
        <v>99.639067247927898</v>
      </c>
      <c r="GP31" s="319">
        <f>SUM(GP13:GP30)</f>
        <v>526746.5</v>
      </c>
      <c r="GQ31" s="319">
        <f>SUM(GQ13:GQ30)</f>
        <v>721018.88954</v>
      </c>
      <c r="GR31" s="319">
        <f>SUM(GR13:GR30)</f>
        <v>717031.01970000006</v>
      </c>
      <c r="GS31" s="320">
        <f t="shared" si="53"/>
        <v>99.446911877365068</v>
      </c>
      <c r="GT31" s="319">
        <f>SUM(GT13:GT30)</f>
        <v>0</v>
      </c>
      <c r="GU31" s="319">
        <f>SUM(GU13:GU30)</f>
        <v>0</v>
      </c>
      <c r="GV31" s="319">
        <f>SUM(GV13:GV30)</f>
        <v>0</v>
      </c>
      <c r="GW31" s="320">
        <f t="shared" si="54"/>
        <v>0</v>
      </c>
      <c r="GX31" s="319">
        <f>SUM(GX13:GX30)</f>
        <v>96686.493999999992</v>
      </c>
      <c r="GY31" s="319">
        <f>SUM(GY13:GY30)</f>
        <v>142178.17071000001</v>
      </c>
      <c r="GZ31" s="319">
        <f>SUM(GZ13:GZ30)</f>
        <v>136061.54087999999</v>
      </c>
      <c r="HA31" s="320">
        <f t="shared" si="55"/>
        <v>95.697912134151693</v>
      </c>
      <c r="HB31" s="319">
        <f>SUM(HB13:HB30)</f>
        <v>14886.182699999999</v>
      </c>
      <c r="HC31" s="319">
        <f>SUM(HC13:HC30)</f>
        <v>0</v>
      </c>
      <c r="HD31" s="319">
        <f>SUM(HD13:HD30)</f>
        <v>0</v>
      </c>
      <c r="HE31" s="320">
        <f t="shared" si="56"/>
        <v>0</v>
      </c>
      <c r="HF31" s="319">
        <f>SUM(HF13:HF30)</f>
        <v>35714.699999999997</v>
      </c>
      <c r="HG31" s="319">
        <f>SUM(HG13:HG30)</f>
        <v>0</v>
      </c>
      <c r="HH31" s="319">
        <f>SUM(HH13:HH30)</f>
        <v>0</v>
      </c>
      <c r="HI31" s="320">
        <f t="shared" si="57"/>
        <v>0</v>
      </c>
      <c r="HJ31" s="319">
        <f>SUM(HJ13:HJ30)</f>
        <v>10000</v>
      </c>
      <c r="HK31" s="319">
        <f>SUM(HK13:HK30)</f>
        <v>21502.758100000003</v>
      </c>
      <c r="HL31" s="319">
        <f>SUM(HL13:HL30)</f>
        <v>21443.327570000001</v>
      </c>
      <c r="HM31" s="320">
        <f t="shared" si="58"/>
        <v>99.723614386007526</v>
      </c>
      <c r="HN31" s="319">
        <f>SUM(HN13:HN30)</f>
        <v>28310</v>
      </c>
      <c r="HO31" s="319">
        <f>SUM(HO13:HO30)</f>
        <v>28310</v>
      </c>
      <c r="HP31" s="319">
        <f>SUM(HP13:HP30)</f>
        <v>27918.970829999998</v>
      </c>
      <c r="HQ31" s="320">
        <f t="shared" si="59"/>
        <v>98.618759554927578</v>
      </c>
      <c r="HR31" s="319">
        <f>SUM(HR13:HR30)</f>
        <v>19680.600000000002</v>
      </c>
      <c r="HS31" s="319">
        <f>SUM(HS13:HS30)</f>
        <v>19664.417000000001</v>
      </c>
      <c r="HT31" s="319">
        <f>SUM(HT13:HT30)</f>
        <v>19454.0478</v>
      </c>
      <c r="HU31" s="320">
        <f t="shared" si="60"/>
        <v>98.930203727880667</v>
      </c>
      <c r="HV31" s="319">
        <f>SUM(HV13:HV30)</f>
        <v>0</v>
      </c>
      <c r="HW31" s="319">
        <f>SUM(HW13:HW30)</f>
        <v>295.86872</v>
      </c>
      <c r="HX31" s="319">
        <f>SUM(HX13:HX30)</f>
        <v>295.86872</v>
      </c>
      <c r="HY31" s="320">
        <f t="shared" si="61"/>
        <v>100</v>
      </c>
      <c r="HZ31" s="319">
        <f>SUM(HZ13:HZ30)</f>
        <v>0</v>
      </c>
      <c r="IA31" s="319">
        <f>SUM(IA13:IA30)</f>
        <v>126</v>
      </c>
      <c r="IB31" s="319">
        <f>SUM(IB13:IB30)</f>
        <v>126</v>
      </c>
      <c r="IC31" s="320">
        <f t="shared" si="62"/>
        <v>100</v>
      </c>
      <c r="ID31" s="319">
        <f>SUM(ID13:ID30)</f>
        <v>5505.2677499999991</v>
      </c>
      <c r="IE31" s="319">
        <f>SUM(IE13:IE30)</f>
        <v>13147.253710000003</v>
      </c>
      <c r="IF31" s="319">
        <f>SUM(IF13:IF30)</f>
        <v>13147.253210000003</v>
      </c>
      <c r="IG31" s="320">
        <f t="shared" si="63"/>
        <v>99.999996196924386</v>
      </c>
      <c r="IH31" s="319">
        <f>SUM(IH13:IH30)</f>
        <v>12692.625409999997</v>
      </c>
      <c r="II31" s="319">
        <f>SUM(II13:II30)</f>
        <v>12692.625409999997</v>
      </c>
      <c r="IJ31" s="319">
        <f>SUM(IJ13:IJ30)</f>
        <v>12314.036709999998</v>
      </c>
      <c r="IK31" s="320">
        <f t="shared" si="64"/>
        <v>97.017254604380554</v>
      </c>
      <c r="IL31" s="319">
        <f>SUM(IL13:IL30)</f>
        <v>892.53162000000009</v>
      </c>
      <c r="IM31" s="319">
        <f>SUM(IM13:IM30)</f>
        <v>892.53162000000009</v>
      </c>
      <c r="IN31" s="319">
        <f>SUM(IN13:IN30)</f>
        <v>311.57215000000002</v>
      </c>
      <c r="IO31" s="320">
        <f t="shared" si="65"/>
        <v>34.908808048727728</v>
      </c>
      <c r="IP31" s="319">
        <f>SUM(IP13:IP30)</f>
        <v>0</v>
      </c>
      <c r="IQ31" s="319">
        <f>SUM(IQ13:IQ30)</f>
        <v>9117.4377600000007</v>
      </c>
      <c r="IR31" s="319">
        <f>SUM(IR13:IR30)</f>
        <v>9107.9377600000007</v>
      </c>
      <c r="IS31" s="320">
        <f>IF(ISERROR(#REF!/#REF!*100),,#REF!/#REF!*100)</f>
        <v>0</v>
      </c>
      <c r="IT31" s="319">
        <f>SUM(IT13:IT30)</f>
        <v>0</v>
      </c>
      <c r="IU31" s="319">
        <f>SUM(IU13:IU30)</f>
        <v>14602.906589999999</v>
      </c>
      <c r="IV31" s="319">
        <f>SUM(IV13:IV30)</f>
        <v>14296.487719999999</v>
      </c>
      <c r="IW31" s="320">
        <f>IF(ISERROR(#REF!/#REF!*100),,#REF!/#REF!*100)</f>
        <v>0</v>
      </c>
      <c r="IX31" s="319">
        <f>SUM(IX13:IX30)</f>
        <v>1299.9999999999998</v>
      </c>
      <c r="IY31" s="319">
        <f>SUM(IY13:IY30)</f>
        <v>1299.9999999999998</v>
      </c>
      <c r="IZ31" s="319">
        <f>SUM(IZ13:IZ30)</f>
        <v>1148.3251400000001</v>
      </c>
      <c r="JA31" s="320">
        <f t="shared" si="66"/>
        <v>88.332703076923096</v>
      </c>
      <c r="JC31" s="319">
        <f>SUM(JC13:JC30)</f>
        <v>0</v>
      </c>
      <c r="JD31" s="319">
        <f>SUM(JD13:JD30)</f>
        <v>0</v>
      </c>
      <c r="JE31" s="319">
        <f>SUM(JE13:JE30)</f>
        <v>0</v>
      </c>
      <c r="JF31" s="320">
        <f t="shared" si="67"/>
        <v>0</v>
      </c>
      <c r="JG31" s="319">
        <f>SUM(JG13:JG30)</f>
        <v>0</v>
      </c>
      <c r="JH31" s="319">
        <f>SUM(JH13:JH30)</f>
        <v>0</v>
      </c>
      <c r="JI31" s="319">
        <f>SUM(JI13:JI30)</f>
        <v>0</v>
      </c>
      <c r="JJ31" s="320">
        <f t="shared" si="68"/>
        <v>0</v>
      </c>
      <c r="JK31" s="319">
        <f>SUM(JK13:JK30)</f>
        <v>0</v>
      </c>
      <c r="JL31" s="319">
        <f>SUM(JL13:JL30)</f>
        <v>0</v>
      </c>
      <c r="JM31" s="319">
        <f>SUM(JM13:JM30)</f>
        <v>0</v>
      </c>
      <c r="JN31" s="320">
        <f t="shared" si="69"/>
        <v>0</v>
      </c>
      <c r="JO31" s="319">
        <f>SUM(JO13:JO30)</f>
        <v>0</v>
      </c>
      <c r="JP31" s="319">
        <f>SUM(JP13:JP30)</f>
        <v>0</v>
      </c>
      <c r="JQ31" s="319">
        <f>SUM(JQ13:JQ30)</f>
        <v>0</v>
      </c>
      <c r="JR31" s="320">
        <f t="shared" si="70"/>
        <v>0</v>
      </c>
      <c r="JS31" s="319">
        <f>SUM(JS13:JS30)</f>
        <v>0</v>
      </c>
      <c r="JT31" s="319">
        <f>SUM(JT13:JT30)</f>
        <v>0</v>
      </c>
      <c r="JU31" s="319">
        <f>SUM(JU13:JU30)</f>
        <v>0</v>
      </c>
      <c r="JV31" s="320">
        <f t="shared" si="71"/>
        <v>0</v>
      </c>
      <c r="JW31" s="319">
        <f>SUM(JW13:JW30)</f>
        <v>0</v>
      </c>
      <c r="JX31" s="319">
        <f>SUM(JX13:JX30)</f>
        <v>0</v>
      </c>
      <c r="JY31" s="319">
        <f>SUM(JY13:JY30)</f>
        <v>0</v>
      </c>
      <c r="JZ31" s="320">
        <f t="shared" si="72"/>
        <v>0</v>
      </c>
      <c r="KA31" s="319">
        <f>SUM(KA13:KA30)</f>
        <v>0</v>
      </c>
      <c r="KB31" s="319">
        <f>SUM(KB13:KB30)</f>
        <v>0</v>
      </c>
      <c r="KC31" s="319">
        <f>SUM(KC13:KC30)</f>
        <v>0</v>
      </c>
      <c r="KD31" s="320">
        <f t="shared" si="73"/>
        <v>0</v>
      </c>
      <c r="KE31" s="319">
        <f>SUM(KE13:KE30)</f>
        <v>0</v>
      </c>
      <c r="KF31" s="319">
        <f>SUM(KF13:KF30)</f>
        <v>0</v>
      </c>
      <c r="KG31" s="319">
        <f>SUM(KG13:KG30)</f>
        <v>0</v>
      </c>
      <c r="KH31" s="320">
        <f t="shared" si="74"/>
        <v>0</v>
      </c>
      <c r="KI31" s="319">
        <f>SUM(KI13:KI30)</f>
        <v>0</v>
      </c>
      <c r="KJ31" s="319">
        <f>SUM(KJ13:KJ30)</f>
        <v>0</v>
      </c>
      <c r="KK31" s="319">
        <f>SUM(KK13:KK30)</f>
        <v>0</v>
      </c>
      <c r="KL31" s="320">
        <f t="shared" si="75"/>
        <v>0</v>
      </c>
      <c r="KM31" s="319">
        <f>SUM(KM13:KM30)</f>
        <v>0</v>
      </c>
      <c r="KN31" s="319">
        <f>SUM(KN13:KN30)</f>
        <v>0</v>
      </c>
      <c r="KO31" s="319">
        <f>SUM(KO13:KO30)</f>
        <v>0</v>
      </c>
      <c r="KP31" s="320">
        <f t="shared" si="20"/>
        <v>0</v>
      </c>
      <c r="KQ31" s="319">
        <f>SUM(KQ13:KQ30)</f>
        <v>0</v>
      </c>
      <c r="KR31" s="319">
        <f>SUM(KR13:KR30)</f>
        <v>0</v>
      </c>
      <c r="KS31" s="319">
        <f>SUM(KS13:KS30)</f>
        <v>0</v>
      </c>
      <c r="KT31" s="320">
        <f t="shared" si="76"/>
        <v>0</v>
      </c>
      <c r="KU31" s="319">
        <f>SUM(KU13:KU30)</f>
        <v>0</v>
      </c>
      <c r="KV31" s="319">
        <f>SUM(KV13:KV30)</f>
        <v>0</v>
      </c>
      <c r="KW31" s="319">
        <f>SUM(KW13:KW30)</f>
        <v>0</v>
      </c>
      <c r="KX31" s="320">
        <f t="shared" si="77"/>
        <v>0</v>
      </c>
      <c r="KY31" s="319">
        <f>SUM(KY13:KY30)</f>
        <v>0</v>
      </c>
      <c r="KZ31" s="319">
        <f>SUM(KZ13:KZ30)</f>
        <v>0</v>
      </c>
      <c r="LA31" s="319">
        <f>SUM(LA13:LA30)</f>
        <v>0</v>
      </c>
      <c r="LB31" s="320">
        <f t="shared" si="78"/>
        <v>0</v>
      </c>
    </row>
    <row r="32" spans="1:314" ht="21.75" customHeight="1" x14ac:dyDescent="0.25">
      <c r="A32" s="321"/>
      <c r="B32" s="322"/>
      <c r="C32" s="323"/>
      <c r="D32" s="324"/>
      <c r="E32" s="325"/>
      <c r="F32" s="326"/>
      <c r="G32" s="325"/>
      <c r="H32" s="326"/>
      <c r="I32" s="327"/>
      <c r="J32" s="328"/>
      <c r="K32" s="329"/>
      <c r="L32" s="329"/>
      <c r="M32" s="327"/>
      <c r="N32" s="328"/>
      <c r="O32" s="329"/>
      <c r="P32" s="329"/>
      <c r="Q32" s="327"/>
      <c r="R32" s="328"/>
      <c r="S32" s="329"/>
      <c r="T32" s="329"/>
      <c r="U32" s="328"/>
      <c r="V32" s="328"/>
      <c r="W32" s="330"/>
      <c r="X32" s="329"/>
      <c r="Y32" s="328"/>
      <c r="Z32" s="328"/>
      <c r="AA32" s="330"/>
      <c r="AB32" s="329"/>
      <c r="AC32" s="328"/>
      <c r="AD32" s="328"/>
      <c r="AE32" s="330"/>
      <c r="AF32" s="329"/>
      <c r="AG32" s="328"/>
      <c r="AH32" s="328"/>
      <c r="AI32" s="329"/>
      <c r="AJ32" s="329"/>
      <c r="AK32" s="328"/>
      <c r="AL32" s="328"/>
      <c r="AM32" s="329"/>
      <c r="AN32" s="329"/>
      <c r="AO32" s="328"/>
      <c r="AP32" s="328"/>
      <c r="AQ32" s="329"/>
      <c r="AR32" s="329"/>
      <c r="AS32" s="328"/>
      <c r="AT32" s="328"/>
      <c r="AU32" s="329"/>
      <c r="AV32" s="329"/>
      <c r="AW32" s="327"/>
      <c r="AX32" s="328"/>
      <c r="AY32" s="329"/>
      <c r="AZ32" s="329"/>
      <c r="BA32" s="327"/>
      <c r="BB32" s="328"/>
      <c r="BC32" s="329"/>
      <c r="BD32" s="329"/>
      <c r="BE32" s="327"/>
      <c r="BF32" s="328"/>
      <c r="BG32" s="329"/>
      <c r="BH32" s="329"/>
      <c r="BI32" s="327"/>
      <c r="BJ32" s="328"/>
      <c r="BK32" s="329"/>
      <c r="BL32" s="329"/>
      <c r="BM32" s="327"/>
      <c r="BN32" s="328"/>
      <c r="BO32" s="329"/>
      <c r="BP32" s="329"/>
      <c r="BQ32" s="327"/>
      <c r="BR32" s="328"/>
      <c r="BS32" s="329"/>
      <c r="BT32" s="329"/>
      <c r="BU32" s="327"/>
      <c r="BV32" s="328"/>
      <c r="BW32" s="329"/>
      <c r="BX32" s="329"/>
      <c r="BY32" s="328"/>
      <c r="BZ32" s="328"/>
      <c r="CA32" s="329"/>
      <c r="CB32" s="329"/>
      <c r="CC32" s="327"/>
      <c r="CD32" s="328"/>
      <c r="CE32" s="329"/>
      <c r="CF32" s="329"/>
      <c r="CG32" s="328"/>
      <c r="CH32" s="328"/>
      <c r="CI32" s="329"/>
      <c r="CJ32" s="329"/>
      <c r="CK32" s="328"/>
      <c r="CL32" s="328"/>
      <c r="CM32" s="329"/>
      <c r="CN32" s="329"/>
      <c r="CO32" s="328"/>
      <c r="CP32" s="328"/>
      <c r="CQ32" s="329"/>
      <c r="CR32" s="329"/>
      <c r="CS32" s="328"/>
      <c r="CT32" s="328"/>
      <c r="CU32" s="329"/>
      <c r="CV32" s="329"/>
      <c r="CW32" s="328"/>
      <c r="CX32" s="328"/>
      <c r="CY32" s="329"/>
      <c r="CZ32" s="329"/>
      <c r="DA32" s="328"/>
      <c r="DB32" s="328"/>
      <c r="DC32" s="329"/>
      <c r="DD32" s="329"/>
      <c r="DE32" s="328"/>
      <c r="DF32" s="328"/>
      <c r="DG32" s="329"/>
      <c r="DH32" s="329"/>
      <c r="DI32" s="328"/>
      <c r="DJ32" s="328"/>
      <c r="DK32" s="329"/>
      <c r="DL32" s="329"/>
      <c r="DM32" s="328"/>
      <c r="DN32" s="328"/>
      <c r="DO32" s="329"/>
      <c r="DP32" s="329"/>
      <c r="DQ32" s="328"/>
      <c r="DR32" s="328"/>
      <c r="DS32" s="329"/>
      <c r="DT32" s="329"/>
      <c r="DU32" s="328"/>
      <c r="DV32" s="328"/>
      <c r="DW32" s="329"/>
      <c r="DX32" s="329"/>
      <c r="DY32" s="328"/>
      <c r="DZ32" s="328"/>
      <c r="EA32" s="329"/>
      <c r="EB32" s="329"/>
      <c r="EC32" s="328"/>
      <c r="ED32" s="328"/>
      <c r="EE32" s="329"/>
      <c r="EF32" s="329"/>
      <c r="EG32" s="328"/>
      <c r="EH32" s="328"/>
      <c r="EI32" s="329"/>
      <c r="EJ32" s="329"/>
      <c r="EK32" s="328"/>
      <c r="EL32" s="328"/>
      <c r="EM32" s="329"/>
      <c r="EN32" s="329"/>
      <c r="EO32" s="328"/>
      <c r="EP32" s="328"/>
      <c r="EQ32" s="329"/>
      <c r="ER32" s="329"/>
      <c r="ES32" s="328"/>
      <c r="ET32" s="328"/>
      <c r="EU32" s="329"/>
      <c r="EV32" s="329"/>
      <c r="EW32" s="328"/>
      <c r="EX32" s="328"/>
      <c r="EY32" s="329"/>
      <c r="EZ32" s="329"/>
      <c r="FA32" s="328"/>
      <c r="FB32" s="328"/>
      <c r="FC32" s="329"/>
      <c r="FD32" s="329"/>
      <c r="FE32" s="328"/>
      <c r="FF32" s="328"/>
      <c r="FG32" s="329"/>
      <c r="FH32" s="329"/>
      <c r="FI32" s="328"/>
      <c r="FJ32" s="328"/>
      <c r="FK32" s="329"/>
      <c r="FL32" s="329"/>
      <c r="FM32" s="328"/>
      <c r="FN32" s="328"/>
      <c r="FO32" s="329"/>
      <c r="FP32" s="329"/>
      <c r="FQ32" s="328"/>
      <c r="FR32" s="328"/>
      <c r="FS32" s="329"/>
      <c r="FT32" s="329"/>
      <c r="FU32" s="328"/>
      <c r="FV32" s="328"/>
      <c r="FW32" s="329"/>
      <c r="FX32" s="329"/>
      <c r="FY32" s="328"/>
      <c r="FZ32" s="328"/>
      <c r="GA32" s="329"/>
      <c r="GB32" s="329"/>
      <c r="GC32" s="328"/>
      <c r="GD32" s="328"/>
      <c r="GE32" s="329"/>
      <c r="GF32" s="329"/>
      <c r="GG32" s="328"/>
      <c r="GH32" s="328"/>
      <c r="GI32" s="329"/>
      <c r="GJ32" s="329"/>
      <c r="GK32" s="328"/>
      <c r="GL32" s="328"/>
      <c r="GM32" s="329"/>
      <c r="GN32" s="329"/>
      <c r="GO32" s="328"/>
      <c r="GP32" s="328"/>
      <c r="GQ32" s="329"/>
      <c r="GR32" s="329"/>
      <c r="GS32" s="328"/>
      <c r="GT32" s="328"/>
      <c r="GU32" s="329"/>
      <c r="GV32" s="329"/>
      <c r="GW32" s="328"/>
      <c r="GX32" s="328"/>
      <c r="GY32" s="329"/>
      <c r="GZ32" s="329"/>
      <c r="HA32" s="328"/>
      <c r="HB32" s="328"/>
      <c r="HC32" s="329"/>
      <c r="HD32" s="329"/>
      <c r="HE32" s="328"/>
      <c r="HF32" s="328"/>
      <c r="HG32" s="329"/>
      <c r="HH32" s="329"/>
      <c r="HI32" s="328"/>
      <c r="HJ32" s="328"/>
      <c r="HK32" s="329"/>
      <c r="HL32" s="329"/>
      <c r="HM32" s="328"/>
      <c r="HN32" s="328"/>
      <c r="HO32" s="329"/>
      <c r="HP32" s="329"/>
      <c r="HQ32" s="328"/>
      <c r="HR32" s="328"/>
      <c r="HS32" s="329"/>
      <c r="HT32" s="329"/>
      <c r="HU32" s="328"/>
      <c r="HV32" s="328"/>
      <c r="HW32" s="329"/>
      <c r="HX32" s="329"/>
      <c r="HY32" s="328"/>
      <c r="HZ32" s="328"/>
      <c r="IA32" s="329"/>
      <c r="IB32" s="329"/>
      <c r="IC32" s="328"/>
      <c r="ID32" s="328"/>
      <c r="IE32" s="329"/>
      <c r="IF32" s="329"/>
      <c r="IG32" s="328"/>
      <c r="IH32" s="328"/>
      <c r="II32" s="329"/>
      <c r="IJ32" s="329"/>
      <c r="IK32" s="328"/>
      <c r="IL32" s="328"/>
      <c r="IM32" s="329"/>
      <c r="IN32" s="329"/>
      <c r="IO32" s="328"/>
      <c r="IP32" s="328"/>
      <c r="IQ32" s="329"/>
      <c r="IR32" s="329"/>
      <c r="IS32" s="328"/>
      <c r="IT32" s="328"/>
      <c r="IU32" s="329"/>
      <c r="IV32" s="329"/>
      <c r="IW32" s="328"/>
      <c r="IX32" s="328"/>
      <c r="IY32" s="329"/>
      <c r="IZ32" s="329"/>
      <c r="JA32" s="328"/>
      <c r="JC32" s="328"/>
      <c r="JD32" s="329"/>
      <c r="JE32" s="329"/>
      <c r="JF32" s="328"/>
      <c r="JG32" s="328"/>
      <c r="JH32" s="329"/>
      <c r="JI32" s="329"/>
      <c r="JJ32" s="328"/>
      <c r="JK32" s="328"/>
      <c r="JL32" s="329"/>
      <c r="JM32" s="329"/>
      <c r="JN32" s="328"/>
      <c r="JO32" s="328"/>
      <c r="JP32" s="329"/>
      <c r="JQ32" s="329"/>
      <c r="JR32" s="328"/>
      <c r="JS32" s="328"/>
      <c r="JT32" s="329"/>
      <c r="JU32" s="329"/>
      <c r="JV32" s="328"/>
      <c r="JW32" s="328"/>
      <c r="JX32" s="329"/>
      <c r="JY32" s="329"/>
      <c r="JZ32" s="328"/>
      <c r="KA32" s="328"/>
      <c r="KB32" s="329"/>
      <c r="KC32" s="329"/>
      <c r="KD32" s="328"/>
      <c r="KE32" s="328"/>
      <c r="KF32" s="329"/>
      <c r="KG32" s="329"/>
      <c r="KH32" s="328"/>
      <c r="KI32" s="328"/>
      <c r="KJ32" s="329"/>
      <c r="KK32" s="329"/>
      <c r="KL32" s="328"/>
      <c r="KM32" s="328"/>
      <c r="KN32" s="329"/>
      <c r="KO32" s="329"/>
      <c r="KP32" s="328"/>
      <c r="KQ32" s="328"/>
      <c r="KR32" s="329"/>
      <c r="KS32" s="329"/>
      <c r="KT32" s="328"/>
      <c r="KU32" s="328"/>
      <c r="KV32" s="329"/>
      <c r="KW32" s="329"/>
      <c r="KX32" s="328"/>
      <c r="KY32" s="328"/>
      <c r="KZ32" s="329"/>
      <c r="LA32" s="329"/>
      <c r="LB32" s="328"/>
    </row>
    <row r="33" spans="1:314" ht="21.75" customHeight="1" x14ac:dyDescent="0.25">
      <c r="A33" s="331" t="s">
        <v>31</v>
      </c>
      <c r="B33" s="299">
        <f>R33+V33+AH33+AL33+JC33+AT33+HN33+BV33+BZ33+BB33+CD33+CP33+CX33+CT33+DB33+DJ33+DN33+DV33+DZ33+ED33+DR33+JO33+EH33+EL33+FF33+KA33+FN33+FV33+GD33+FZ33+GL33+GP33+GT33+KE33+KI33+KM33+KQ33+GX33+HB33+HJ33+HR33+HV33+IH33+IL33+KY33+IX33+FR33+ID33+KU33+JS33+IP33+AP33+AX33+GH33+BF33+JK33+CL33+EX33+JW33+HF33+JG33+FJ33+BN33+BR33+J33+BJ33+CH33+DF33+N33+HZ33+Z33+AD33+IT33+EP33+FB33</f>
        <v>520808.05214999989</v>
      </c>
      <c r="C33" s="300">
        <f>S33+W33+AI33+AM33+JD33+AU33+HO33+BW33+CA33+BC33+CE33+CQ33+CY33+CU33+DC33+DK33+DO33+DW33+EA33+EE33+DS33+JP33+EI33+EM33+FG33+KB33+FO33+FW33+GE33+GA33+GM33+GQ33+GU33+KF33+KJ33+KN33+KR33+GY33+HC33+HK33+HS33+HW33+II33+IM33+KZ33+IY33+FS33+IE33+KV33+JT33+IQ33+AQ33+AY33+GI33+BG33+JL33+CM33+EY33+JX33+HG33+JH33+FK33+BO33+BS33+K33+BK33+CI33+DG33+O33+IA33+AA33+AE33+IU33+EQ33+EU33+FC33</f>
        <v>679796.26558999997</v>
      </c>
      <c r="D33" s="301">
        <f>T33+X33+AJ33+AN33+JE33+AV33+HP33+BX33+CB33+BD33+CF33+CR33+CZ33+CV33+DD33+DL33+DP33+DX33+EB33+EF33+DT33+JQ33+EJ33+EN33+FH33+KC33+FP33+FX33+GF33+GB33+GN33+GR33+GV33+KG33+KK33+KO33+KS33+GZ33+HD33+HL33+HT33+HX33+IJ33+IN33+LA33+IZ33+FT33+IF33+KW33+JU33+IR33+AR33+AZ33+GJ33+BH33+JM33+CN33+EZ33+JY33+HH33+JI33+FL33+BP33+BT33+L33+BL33+CJ33+DH33+P33+IB33+AB33+AF33+IV33+ER33+EV33+FD33</f>
        <v>536380.63513999991</v>
      </c>
      <c r="E33" s="332">
        <f>'[2]Для администрации КБ_точно'!T34</f>
        <v>679796.26559000008</v>
      </c>
      <c r="F33" s="304">
        <f t="shared" ref="F33:F34" si="85">E33-C33</f>
        <v>0</v>
      </c>
      <c r="G33" s="303">
        <f>'[2]Для администрации КБ_точно'!U34</f>
        <v>536380.63514000003</v>
      </c>
      <c r="H33" s="304">
        <f t="shared" ref="H33:H34" si="86">G33-D33</f>
        <v>0</v>
      </c>
      <c r="I33" s="301">
        <f t="shared" ref="I33:I34" si="87">IF(ISERROR(D33/C33*100),,D33/C33*100)</f>
        <v>78.903145293755244</v>
      </c>
      <c r="J33" s="300">
        <v>64255.212770000006</v>
      </c>
      <c r="K33" s="333">
        <f>('[4]Проверочная  таблица'!FP33+'[4]Проверочная  таблица'!FQ33)/1000</f>
        <v>64255.212770000006</v>
      </c>
      <c r="L33" s="334">
        <f>('[4]Проверочная  таблица'!FT33+'[4]Проверочная  таблица'!FU33)/1000</f>
        <v>64255.212770000006</v>
      </c>
      <c r="M33" s="300">
        <f t="shared" ref="M33:M35" si="88">IF(ISERROR(L33/K33*100),,L33/K33*100)</f>
        <v>100</v>
      </c>
      <c r="N33" s="300">
        <v>11400.82878</v>
      </c>
      <c r="O33" s="333">
        <f>'[4]Проверочная  таблица'!FO33/1000</f>
        <v>11400.82878</v>
      </c>
      <c r="P33" s="334">
        <f>'[4]Проверочная  таблица'!FS33/1000</f>
        <v>11400.82878</v>
      </c>
      <c r="Q33" s="300">
        <f t="shared" ref="Q33:Q35" si="89">IF(ISERROR(P33/O33*100),,P33/O33*100)</f>
        <v>100</v>
      </c>
      <c r="R33" s="300">
        <v>2020</v>
      </c>
      <c r="S33" s="333">
        <f>'[4]Проверочная  таблица'!DG33/1000</f>
        <v>2020</v>
      </c>
      <c r="T33" s="333">
        <f>'[4]Проверочная  таблица'!DJ33/1000</f>
        <v>2020</v>
      </c>
      <c r="U33" s="300">
        <f t="shared" ref="U33:U34" si="90">IF(ISERROR(T33/S33*100),,T33/S33*100)</f>
        <v>100</v>
      </c>
      <c r="V33" s="300">
        <v>718.34749999999997</v>
      </c>
      <c r="W33" s="335">
        <f>'[4]Проверочная  таблица'!DH33/1000</f>
        <v>718.34749999999997</v>
      </c>
      <c r="X33" s="333">
        <f>'[4]Проверочная  таблица'!DK33/1000</f>
        <v>718.34749999999997</v>
      </c>
      <c r="Y33" s="300">
        <f t="shared" ref="Y33:Y34" si="91">IF(ISERROR(X33/W33*100),,X33/W33*100)</f>
        <v>100</v>
      </c>
      <c r="Z33" s="300"/>
      <c r="AA33" s="335">
        <f>'[4]Проверочная  таблица'!DR33/1000</f>
        <v>0</v>
      </c>
      <c r="AB33" s="333">
        <f>'[4]Проверочная  таблица'!DU33/1000</f>
        <v>0</v>
      </c>
      <c r="AC33" s="300">
        <f t="shared" ref="AC33:AC34" si="92">IF(ISERROR(AB33/AA33*100),,AB33/AA33*100)</f>
        <v>0</v>
      </c>
      <c r="AD33" s="300"/>
      <c r="AE33" s="335">
        <f>'[4]Проверочная  таблица'!ED33/1000</f>
        <v>0</v>
      </c>
      <c r="AF33" s="333">
        <f>'[4]Проверочная  таблица'!EG33/1000</f>
        <v>0</v>
      </c>
      <c r="AG33" s="300">
        <f t="shared" ref="AG33:AG34" si="93">IF(ISERROR(AF33/AE33*100),,AF33/AE33*100)</f>
        <v>0</v>
      </c>
      <c r="AH33" s="300"/>
      <c r="AI33" s="333">
        <f>'[4]Проверочная  таблица'!TD33/1000</f>
        <v>0</v>
      </c>
      <c r="AJ33" s="333">
        <f>'[4]Проверочная  таблица'!TG33/1000</f>
        <v>0</v>
      </c>
      <c r="AK33" s="300">
        <f t="shared" ref="AK33:AK34" si="94">IF(ISERROR(AJ33/AI33*100),,AJ33/AI33*100)</f>
        <v>0</v>
      </c>
      <c r="AL33" s="300">
        <v>583.18161999999995</v>
      </c>
      <c r="AM33" s="333">
        <f>('[4]Прочая  субсидия_МР  и  ГО'!D27)/1000</f>
        <v>583.18161999999995</v>
      </c>
      <c r="AN33" s="333">
        <f>('[4]Прочая  субсидия_МР  и  ГО'!E27)/1000</f>
        <v>583.18161999999995</v>
      </c>
      <c r="AO33" s="300">
        <f t="shared" ref="AO33:AO34" si="95">IF(ISERROR(AN33/AM33*100),,AN33/AM33*100)</f>
        <v>100</v>
      </c>
      <c r="AP33" s="300">
        <v>1814.0243899999998</v>
      </c>
      <c r="AQ33" s="333">
        <f>'[4]Прочая  субсидия_МР  и  ГО'!F27/1000</f>
        <v>1814.0243899999998</v>
      </c>
      <c r="AR33" s="333">
        <f>'[4]Прочая  субсидия_МР  и  ГО'!G27/1000</f>
        <v>1814.0243899999998</v>
      </c>
      <c r="AS33" s="300">
        <f t="shared" ref="AS33:AS34" si="96">IF(ISERROR(AR33/AQ33*100),,AR33/AQ33*100)</f>
        <v>100</v>
      </c>
      <c r="AT33" s="300">
        <v>0</v>
      </c>
      <c r="AU33" s="333">
        <f>SUM('[4]Проверочная  таблица'!ST33:SW33)/1000</f>
        <v>0</v>
      </c>
      <c r="AV33" s="334">
        <f>SUM('[4]Проверочная  таблица'!SZ33:TC33)/1000</f>
        <v>0</v>
      </c>
      <c r="AW33" s="300">
        <f t="shared" ref="AW33:AW35" si="97">IF(ISERROR(AV33/AU33*100),,AV33/AU33*100)</f>
        <v>0</v>
      </c>
      <c r="AX33" s="300">
        <v>0</v>
      </c>
      <c r="AY33" s="333">
        <f>'[4]Проверочная  таблица'!SS33/1000</f>
        <v>141991.12956</v>
      </c>
      <c r="AZ33" s="333">
        <f>'[4]Проверочная  таблица'!SY33/1000</f>
        <v>0</v>
      </c>
      <c r="BA33" s="300">
        <f t="shared" ref="BA33:BA35" si="98">IF(ISERROR(AZ33/AY33*100),,AZ33/AY33*100)</f>
        <v>0</v>
      </c>
      <c r="BB33" s="300"/>
      <c r="BC33" s="333">
        <f>'[4]Прочая  субсидия_МР  и  ГО'!H27/1000</f>
        <v>0</v>
      </c>
      <c r="BD33" s="333">
        <f>'[4]Прочая  субсидия_МР  и  ГО'!I27/1000</f>
        <v>0</v>
      </c>
      <c r="BE33" s="300">
        <f t="shared" ref="BE33:BE35" si="99">IF(ISERROR(BD33/BC33*100),,BD33/BC33*100)</f>
        <v>0</v>
      </c>
      <c r="BF33" s="300">
        <v>0</v>
      </c>
      <c r="BG33" s="333">
        <f>'[4]Прочая  субсидия_МР  и  ГО'!J27/1000</f>
        <v>3720</v>
      </c>
      <c r="BH33" s="333">
        <f>'[4]Прочая  субсидия_МР  и  ГО'!K27/1000</f>
        <v>3720</v>
      </c>
      <c r="BI33" s="300">
        <f t="shared" ref="BI33:BI35" si="100">IF(ISERROR(BH33/BG33*100),,BH33/BG33*100)</f>
        <v>100</v>
      </c>
      <c r="BJ33" s="300">
        <v>0</v>
      </c>
      <c r="BK33" s="333">
        <f>('[4]Проверочная  таблица'!EK33+'[4]Проверочная  таблица'!EL33)/1000</f>
        <v>0</v>
      </c>
      <c r="BL33" s="334">
        <f>('[4]Проверочная  таблица'!EN33+'[4]Проверочная  таблица'!EO33)/1000</f>
        <v>0</v>
      </c>
      <c r="BM33" s="300">
        <f t="shared" ref="BM33:BM35" si="101">IF(ISERROR(BL33/BK33*100),,BL33/BK33*100)</f>
        <v>0</v>
      </c>
      <c r="BN33" s="300">
        <v>29574.634699999999</v>
      </c>
      <c r="BO33" s="333">
        <f>('[4]Проверочная  таблица'!KS33+'[4]Проверочная  таблица'!KT33)/1000</f>
        <v>29574.634699999999</v>
      </c>
      <c r="BP33" s="333">
        <f>('[4]Проверочная  таблица'!KW33+'[4]Проверочная  таблица'!KX33)/1000</f>
        <v>29574.634699999999</v>
      </c>
      <c r="BQ33" s="300">
        <f t="shared" ref="BQ33:BQ35" si="102">IF(ISERROR(BP33/BO33*100),,BP33/BO33*100)</f>
        <v>100</v>
      </c>
      <c r="BR33" s="300">
        <v>4095.3652999999999</v>
      </c>
      <c r="BS33" s="333">
        <f>'[4]Проверочная  таблица'!KU33/1000</f>
        <v>4095.3652999999999</v>
      </c>
      <c r="BT33" s="333">
        <f>'[4]Проверочная  таблица'!KY33/1000</f>
        <v>4095.3652999999999</v>
      </c>
      <c r="BU33" s="300">
        <f t="shared" ref="BU33:BU35" si="103">IF(ISERROR(BT33/BS33*100),,BT33/BS33*100)</f>
        <v>100</v>
      </c>
      <c r="BV33" s="300">
        <v>0</v>
      </c>
      <c r="BW33" s="333">
        <f>'[4]Прочая  субсидия_МР  и  ГО'!L27/1000</f>
        <v>0</v>
      </c>
      <c r="BX33" s="333">
        <f>'[4]Прочая  субсидия_МР  и  ГО'!M27/1000</f>
        <v>0</v>
      </c>
      <c r="BY33" s="300">
        <f t="shared" ref="BY33:BY34" si="104">IF(ISERROR(BX33/BW33*100),,BX33/BW33*100)</f>
        <v>0</v>
      </c>
      <c r="BZ33" s="300">
        <v>0</v>
      </c>
      <c r="CA33" s="333">
        <f>'[4]Прочая  субсидия_МР  и  ГО'!N27/1000</f>
        <v>0</v>
      </c>
      <c r="CB33" s="333">
        <f>'[4]Прочая  субсидия_МР  и  ГО'!O27/1000</f>
        <v>0</v>
      </c>
      <c r="CC33" s="300">
        <f t="shared" ref="CC33:CC35" si="105">IF(ISERROR(CB33/CA33*100),,CB33/CA33*100)</f>
        <v>0</v>
      </c>
      <c r="CD33" s="300">
        <v>323.86349000000001</v>
      </c>
      <c r="CE33" s="333">
        <f>'[4]Прочая  субсидия_МР  и  ГО'!P27/1000</f>
        <v>323.86349000000001</v>
      </c>
      <c r="CF33" s="333">
        <f>'[4]Прочая  субсидия_МР  и  ГО'!Q27/1000</f>
        <v>323.86349000000001</v>
      </c>
      <c r="CG33" s="300">
        <f t="shared" ref="CG33:CG34" si="106">IF(ISERROR(CF33/CE33*100),,CF33/CE33*100)</f>
        <v>100</v>
      </c>
      <c r="CH33" s="300"/>
      <c r="CI33" s="333">
        <f>'[4]Проверочная  таблица'!FV33/1000</f>
        <v>0</v>
      </c>
      <c r="CJ33" s="334">
        <f>'[4]Проверочная  таблица'!FY33/1000</f>
        <v>0</v>
      </c>
      <c r="CK33" s="300">
        <f t="shared" ref="CK33:CK34" si="107">IF(ISERROR(CJ33/CI33*100),,CJ33/CI33*100)</f>
        <v>0</v>
      </c>
      <c r="CL33" s="300">
        <v>0</v>
      </c>
      <c r="CM33" s="333">
        <f>'[4]Проверочная  таблица'!JH33/1000</f>
        <v>0</v>
      </c>
      <c r="CN33" s="333">
        <f>'[4]Проверочная  таблица'!JK33/1000</f>
        <v>0</v>
      </c>
      <c r="CO33" s="300">
        <f t="shared" ref="CO33:CO34" si="108">IF(ISERROR(CN33/CM33*100),,CN33/CM33*100)</f>
        <v>0</v>
      </c>
      <c r="CP33" s="300">
        <v>0</v>
      </c>
      <c r="CQ33" s="333">
        <f>('[4]Проверочная  таблица'!LW33+'[4]Проверочная  таблица'!LX33+'[4]Проверочная  таблица'!LQ33+'[4]Проверочная  таблица'!LR33)/1000</f>
        <v>0</v>
      </c>
      <c r="CR33" s="333">
        <f>('[4]Проверочная  таблица'!LT33+'[4]Проверочная  таблица'!LU33+'[4]Проверочная  таблица'!LZ33+'[4]Проверочная  таблица'!MA33)/1000</f>
        <v>0</v>
      </c>
      <c r="CS33" s="300">
        <f t="shared" ref="CS33:CS34" si="109">IF(ISERROR(CR33/CQ33*100),,CR33/CQ33*100)</f>
        <v>0</v>
      </c>
      <c r="CT33" s="300">
        <v>0</v>
      </c>
      <c r="CU33" s="333">
        <f>('[4]Проверочная  таблица'!MO33+'[4]Проверочная  таблица'!MP33)/1000</f>
        <v>0</v>
      </c>
      <c r="CV33" s="334">
        <f>('[4]Проверочная  таблица'!MW33+'[4]Проверочная  таблица'!MX33)/1000</f>
        <v>0</v>
      </c>
      <c r="CW33" s="300">
        <f t="shared" ref="CW33:CW34" si="110">IF(ISERROR(CV33/CU33*100),,CV33/CU33*100)</f>
        <v>0</v>
      </c>
      <c r="CX33" s="300">
        <v>0</v>
      </c>
      <c r="CY33" s="333">
        <f>'[4]Проверочная  таблица'!QP33/1000</f>
        <v>0</v>
      </c>
      <c r="CZ33" s="333">
        <f>'[4]Проверочная  таблица'!QS33/1000</f>
        <v>0</v>
      </c>
      <c r="DA33" s="300">
        <f t="shared" ref="DA33:DA34" si="111">IF(ISERROR(CZ33/CY33*100),,CZ33/CY33*100)</f>
        <v>0</v>
      </c>
      <c r="DB33" s="300">
        <v>124.65374</v>
      </c>
      <c r="DC33" s="333">
        <f>('[4]Прочая  субсидия_МР  и  ГО'!R27)/1000</f>
        <v>124.65374</v>
      </c>
      <c r="DD33" s="333">
        <f>('[4]Прочая  субсидия_МР  и  ГО'!S27)/1000</f>
        <v>124.65374</v>
      </c>
      <c r="DE33" s="300">
        <f t="shared" ref="DE33:DE34" si="112">IF(ISERROR(DD33/DC33*100),,DD33/DC33*100)</f>
        <v>100</v>
      </c>
      <c r="DF33" s="300">
        <v>0</v>
      </c>
      <c r="DG33" s="333">
        <f>'[4]Проверочная  таблица'!GB33/1000</f>
        <v>0</v>
      </c>
      <c r="DH33" s="334">
        <f>'[4]Проверочная  таблица'!GE33/1000</f>
        <v>0</v>
      </c>
      <c r="DI33" s="300">
        <f t="shared" ref="DI33:DI34" si="113">IF(ISERROR(DH33/DG33*100),,DH33/DG33*100)</f>
        <v>0</v>
      </c>
      <c r="DJ33" s="300">
        <v>3243.8356200000003</v>
      </c>
      <c r="DK33" s="333">
        <f>('[4]Проверочная  таблица'!JN33)/1000</f>
        <v>3243.8356200000003</v>
      </c>
      <c r="DL33" s="333">
        <f>('[4]Проверочная  таблица'!JQ33)/1000</f>
        <v>3243.8356200000003</v>
      </c>
      <c r="DM33" s="300">
        <f t="shared" ref="DM33:DM34" si="114">IF(ISERROR(DL33/DK33*100),,DL33/DK33*100)</f>
        <v>100</v>
      </c>
      <c r="DN33" s="300">
        <v>429.89696999999995</v>
      </c>
      <c r="DO33" s="333">
        <f>('[4]Проверочная  таблица'!MT33+'[4]Проверочная  таблица'!MU33+'[4]Проверочная  таблица'!NE33+'[4]Проверочная  таблица'!NF33)/1000</f>
        <v>429.89696999999995</v>
      </c>
      <c r="DP33" s="333">
        <f>('[4]Проверочная  таблица'!NH33+'[4]Проверочная  таблица'!NI33+'[4]Проверочная  таблица'!NB33+'[4]Проверочная  таблица'!NC33)/1000</f>
        <v>429.89696999999995</v>
      </c>
      <c r="DQ33" s="300">
        <f t="shared" ref="DQ33:DQ34" si="115">IF(ISERROR(DP33/DO33*100),,DP33/DO33*100)</f>
        <v>100</v>
      </c>
      <c r="DR33" s="300"/>
      <c r="DS33" s="333">
        <f>'[4]Проверочная  таблица'!DX33/1000</f>
        <v>0</v>
      </c>
      <c r="DT33" s="333">
        <f>'[4]Проверочная  таблица'!EA33/1000</f>
        <v>0</v>
      </c>
      <c r="DU33" s="300">
        <f t="shared" ref="DU33:DU34" si="116">IF(ISERROR(DT33/DS33*100),,DT33/DS33*100)</f>
        <v>0</v>
      </c>
      <c r="DV33" s="300">
        <v>65104.747470000002</v>
      </c>
      <c r="DW33" s="333">
        <f>('[4]Проверочная  таблица'!HD33+'[4]Проверочная  таблица'!HJ33)/1000</f>
        <v>65104.747470000002</v>
      </c>
      <c r="DX33" s="333">
        <f>('[4]Проверочная  таблица'!HG33+'[4]Проверочная  таблица'!HM33)/1000</f>
        <v>65104.747470000002</v>
      </c>
      <c r="DY33" s="300">
        <f t="shared" ref="DY33:DY34" si="117">IF(ISERROR(DX33/DW33*100),,DX33/DW33*100)</f>
        <v>100</v>
      </c>
      <c r="DZ33" s="300">
        <v>33653.936170000001</v>
      </c>
      <c r="EA33" s="333">
        <f>('[4]Проверочная  таблица'!NW33+'[4]Проверочная  таблица'!NX33+'[4]Проверочная  таблица'!OE33+'[4]Проверочная  таблица'!OF33)/1000</f>
        <v>27325.200260000001</v>
      </c>
      <c r="EB33" s="333">
        <f>('[4]Проверочная  таблица'!OA33+'[4]Проверочная  таблица'!OB33+'[4]Проверочная  таблица'!OI33+'[4]Проверочная  таблица'!OJ33)/1000</f>
        <v>27325.200250000002</v>
      </c>
      <c r="EC33" s="300">
        <f t="shared" ref="EC33:EC34" si="118">IF(ISERROR(EB33/EA33*100),,EB33/EA33*100)</f>
        <v>99.999999963403738</v>
      </c>
      <c r="ED33" s="300">
        <v>0</v>
      </c>
      <c r="EE33" s="333">
        <f>('[4]Проверочная  таблица'!NY33+'[4]Проверочная  таблица'!OG33)/1000</f>
        <v>20000</v>
      </c>
      <c r="EF33" s="333">
        <f>('[4]Проверочная  таблица'!OC33+'[4]Проверочная  таблица'!OK33)/1000</f>
        <v>20000</v>
      </c>
      <c r="EG33" s="300">
        <f t="shared" ref="EG33:EG34" si="119">IF(ISERROR(EF33/EE33*100),,EF33/EE33*100)</f>
        <v>100</v>
      </c>
      <c r="EH33" s="300">
        <v>3405.78415</v>
      </c>
      <c r="EI33" s="333">
        <f>'[4]Прочая  субсидия_МР  и  ГО'!T27/1000</f>
        <v>0</v>
      </c>
      <c r="EJ33" s="333">
        <f>'[4]Прочая  субсидия_МР  и  ГО'!U27/1000</f>
        <v>0</v>
      </c>
      <c r="EK33" s="300">
        <f t="shared" ref="EK33:EK34" si="120">IF(ISERROR(EJ33/EI33*100),,EJ33/EI33*100)</f>
        <v>0</v>
      </c>
      <c r="EL33" s="300">
        <v>54600</v>
      </c>
      <c r="EM33" s="333">
        <f>'[4]Проверочная  таблица'!BC33/1000</f>
        <v>0</v>
      </c>
      <c r="EN33" s="333">
        <f>'[4]Проверочная  таблица'!BG33/1000</f>
        <v>0</v>
      </c>
      <c r="EO33" s="300">
        <f t="shared" ref="EO33:EO34" si="121">IF(ISERROR(EN33/EM33*100),,EN33/EM33*100)</f>
        <v>0</v>
      </c>
      <c r="EP33" s="300"/>
      <c r="EQ33" s="333">
        <f>'[1]Исполнение  по  субсидии'!DG33</f>
        <v>0</v>
      </c>
      <c r="ER33" s="334">
        <f>'[1]Исполнение  по  субсидии'!DH33</f>
        <v>0</v>
      </c>
      <c r="ES33" s="300">
        <f t="shared" ref="ES33:ES34" si="122">IF(ISERROR(ER33/EQ33*100),,ER33/EQ33*100)</f>
        <v>0</v>
      </c>
      <c r="ET33" s="300"/>
      <c r="EU33" s="333">
        <f>'[1]Исполнение  по  субсидии'!DJ33</f>
        <v>0</v>
      </c>
      <c r="EV33" s="334">
        <f>'[1]Исполнение  по  субсидии'!DK33</f>
        <v>0</v>
      </c>
      <c r="EW33" s="300">
        <f t="shared" ref="EW33:EW34" si="123">IF(ISERROR(EV33/EU33*100),,EV33/EU33*100)</f>
        <v>0</v>
      </c>
      <c r="EX33" s="300"/>
      <c r="EY33" s="333">
        <f>'[4]Прочая  субсидия_МР  и  ГО'!Z27/1000</f>
        <v>0</v>
      </c>
      <c r="EZ33" s="333">
        <f>'[4]Прочая  субсидия_МР  и  ГО'!AA27/1000</f>
        <v>0</v>
      </c>
      <c r="FA33" s="300">
        <f t="shared" ref="FA33:FA34" si="124">IF(ISERROR(EZ33/EY33*100),,EZ33/EY33*100)</f>
        <v>0</v>
      </c>
      <c r="FB33" s="300"/>
      <c r="FC33" s="333">
        <f>'[4]Прочая  субсидия_МР  и  ГО'!AB27/1000</f>
        <v>0</v>
      </c>
      <c r="FD33" s="334">
        <f>'[4]Прочая  субсидия_МР  и  ГО'!AC27/1000</f>
        <v>0</v>
      </c>
      <c r="FE33" s="300">
        <f t="shared" ref="FE33:FE34" si="125">IF(ISERROR(FD33/FC33*100),,FD33/FC33*100)</f>
        <v>0</v>
      </c>
      <c r="FF33" s="300">
        <v>78260</v>
      </c>
      <c r="FG33" s="333">
        <f>'[4]Прочая  субсидия_МР  и  ГО'!AD27/1000</f>
        <v>0</v>
      </c>
      <c r="FH33" s="333">
        <f>'[4]Прочая  субсидия_МР  и  ГО'!AE27/1000</f>
        <v>0</v>
      </c>
      <c r="FI33" s="300">
        <f t="shared" ref="FI33:FI34" si="126">IF(ISERROR(FH33/FG33*100),,FH33/FG33*100)</f>
        <v>0</v>
      </c>
      <c r="FJ33" s="300"/>
      <c r="FK33" s="333">
        <f>('[4]Проверочная  таблица'!UA33+'[4]Проверочная  таблица'!UB33+'[4]Проверочная  таблица'!TM33+'[4]Проверочная  таблица'!TN33)/1000</f>
        <v>0</v>
      </c>
      <c r="FL33" s="334">
        <f>('[4]Проверочная  таблица'!TT33+'[4]Проверочная  таблица'!TU33+'[4]Проверочная  таблица'!UH33+'[4]Проверочная  таблица'!UI33)/1000</f>
        <v>0</v>
      </c>
      <c r="FM33" s="300">
        <f t="shared" ref="FM33:FM34" si="127">IF(ISERROR(FL33/FK33*100),,FL33/FK33*100)</f>
        <v>0</v>
      </c>
      <c r="FN33" s="300"/>
      <c r="FO33" s="333">
        <f>('[4]Проверочная  таблица'!PM33+'[4]Проверочная  таблица'!PN33+'[4]Проверочная  таблица'!PC33+'[4]Проверочная  таблица'!PD33)/1000</f>
        <v>0</v>
      </c>
      <c r="FP33" s="333">
        <f>('[4]Проверочная  таблица'!PR33+'[4]Проверочная  таблица'!PS33+'[4]Проверочная  таблица'!PH33+'[4]Проверочная  таблица'!PI33)/1000</f>
        <v>0</v>
      </c>
      <c r="FQ33" s="300">
        <f t="shared" ref="FQ33:FQ34" si="128">IF(ISERROR(FP33/FO33*100),,FP33/FO33*100)</f>
        <v>0</v>
      </c>
      <c r="FR33" s="300"/>
      <c r="FS33" s="333">
        <f>('[4]Проверочная  таблица'!GH33+'[4]Проверочная  таблица'!GN33)/1000</f>
        <v>0</v>
      </c>
      <c r="FT33" s="333">
        <f>('[4]Проверочная  таблица'!GK33+'[4]Проверочная  таблица'!GQ33)/1000</f>
        <v>0</v>
      </c>
      <c r="FU33" s="300">
        <f t="shared" ref="FU33:FU34" si="129">IF(ISERROR(FT33/FS33*100),,FT33/FS33*100)</f>
        <v>0</v>
      </c>
      <c r="FV33" s="300"/>
      <c r="FW33" s="333">
        <f>('[4]Проверочная  таблица'!UC33+'[4]Проверочная  таблица'!UD33+'[4]Проверочная  таблица'!TO33+'[4]Проверочная  таблица'!TP33)/1000</f>
        <v>0</v>
      </c>
      <c r="FX33" s="333">
        <f>('[4]Проверочная  таблица'!UJ33+'[4]Проверочная  таблица'!UK33+'[4]Проверочная  таблица'!TV33+'[4]Проверочная  таблица'!TW33)/1000</f>
        <v>0</v>
      </c>
      <c r="FY33" s="300">
        <f t="shared" ref="FY33:FY34" si="130">IF(ISERROR(FX33/FW33*100),,FX33/FW33*100)</f>
        <v>0</v>
      </c>
      <c r="FZ33" s="300">
        <v>0</v>
      </c>
      <c r="GA33" s="333">
        <f>'[4]Проверочная  таблица'!GX33/1000</f>
        <v>0</v>
      </c>
      <c r="GB33" s="333">
        <f>'[4]Проверочная  таблица'!HA33/1000</f>
        <v>0</v>
      </c>
      <c r="GC33" s="300">
        <f t="shared" ref="GC33:GC34" si="131">IF(ISERROR(GB33/GA33*100),,GB33/GA33*100)</f>
        <v>0</v>
      </c>
      <c r="GD33" s="300">
        <v>0</v>
      </c>
      <c r="GE33" s="333">
        <f>('[4]Проверочная  таблица'!IC33+'[4]Проверочная  таблица'!ID33)/1000</f>
        <v>0</v>
      </c>
      <c r="GF33" s="333">
        <f>('[4]Проверочная  таблица'!IG33+'[4]Проверочная  таблица'!IH33)/1000</f>
        <v>0</v>
      </c>
      <c r="GG33" s="300">
        <f t="shared" ref="GG33:GG34" si="132">IF(ISERROR(GF33/GE33*100),,GF33/GE33*100)</f>
        <v>0</v>
      </c>
      <c r="GH33" s="300">
        <v>113500</v>
      </c>
      <c r="GI33" s="333">
        <f>('[4]Проверочная  таблица'!IE33+'[4]Проверочная  таблица'!IK33)/1000</f>
        <v>108003.70454999999</v>
      </c>
      <c r="GJ33" s="333">
        <f>('[4]Проверочная  таблица'!II33+'[4]Проверочная  таблица'!IM33)/1000</f>
        <v>108003.70454999999</v>
      </c>
      <c r="GK33" s="300">
        <f t="shared" ref="GK33:GK34" si="133">IF(ISERROR(GJ33/GI33*100),,GJ33/GI33*100)</f>
        <v>100</v>
      </c>
      <c r="GL33" s="300"/>
      <c r="GM33" s="333">
        <f>('[4]Прочая  субсидия_МР  и  ГО'!AF27+'[4]Прочая  субсидия_БП'!N28)/1000</f>
        <v>0</v>
      </c>
      <c r="GN33" s="333">
        <f>('[4]Прочая  субсидия_МР  и  ГО'!AG27+'[4]Прочая  субсидия_БП'!O28)/1000</f>
        <v>0</v>
      </c>
      <c r="GO33" s="300">
        <f t="shared" ref="GO33:GO34" si="134">IF(ISERROR(GN33/GM33*100),,GN33/GM33*100)</f>
        <v>0</v>
      </c>
      <c r="GP33" s="300"/>
      <c r="GQ33" s="333">
        <f>('[4]Прочая  субсидия_МР  и  ГО'!AH27)/1000</f>
        <v>0</v>
      </c>
      <c r="GR33" s="333">
        <f>('[4]Прочая  субсидия_МР  и  ГО'!AI27)/1000</f>
        <v>0</v>
      </c>
      <c r="GS33" s="300">
        <f t="shared" ref="GS33:GS34" si="135">IF(ISERROR(GR33/GQ33*100),,GR33/GQ33*100)</f>
        <v>0</v>
      </c>
      <c r="GT33" s="300">
        <v>37096.516799999998</v>
      </c>
      <c r="GU33" s="333">
        <f>('[4]Прочая  субсидия_МР  и  ГО'!AJ27)/1000</f>
        <v>176891.00937000001</v>
      </c>
      <c r="GV33" s="333">
        <f>('[4]Прочая  субсидия_МР  и  ГО'!AK27)/1000</f>
        <v>175493.85396000001</v>
      </c>
      <c r="GW33" s="300">
        <f t="shared" ref="GW33:GW34" si="136">IF(ISERROR(GV33/GU33*100),,GV33/GU33*100)</f>
        <v>99.210160304372735</v>
      </c>
      <c r="GX33" s="300">
        <v>0</v>
      </c>
      <c r="GY33" s="333">
        <f>('[4]Прочая  субсидия_МР  и  ГО'!AP27)/1000</f>
        <v>0</v>
      </c>
      <c r="GZ33" s="333">
        <f>('[4]Прочая  субсидия_МР  и  ГО'!AQ27)/1000</f>
        <v>0</v>
      </c>
      <c r="HA33" s="300">
        <f t="shared" ref="HA33:HA34" si="137">IF(ISERROR(GZ33/GY33*100),,GZ33/GY33*100)</f>
        <v>0</v>
      </c>
      <c r="HB33" s="300">
        <v>0</v>
      </c>
      <c r="HC33" s="333">
        <f>('[4]Прочая  субсидия_МР  и  ГО'!AR27)/1000</f>
        <v>0</v>
      </c>
      <c r="HD33" s="333">
        <f>('[4]Прочая  субсидия_МР  и  ГО'!AS27)/1000</f>
        <v>0</v>
      </c>
      <c r="HE33" s="300">
        <f t="shared" ref="HE33:HE34" si="138">IF(ISERROR(HD33/HC33*100),,HD33/HC33*100)</f>
        <v>0</v>
      </c>
      <c r="HF33" s="300"/>
      <c r="HG33" s="333">
        <f>('[4]Прочая  субсидия_МР  и  ГО'!AT27)/1000</f>
        <v>0</v>
      </c>
      <c r="HH33" s="333">
        <f>('[4]Прочая  субсидия_МР  и  ГО'!AU27)/1000</f>
        <v>0</v>
      </c>
      <c r="HI33" s="300">
        <f t="shared" ref="HI33:HI34" si="139">IF(ISERROR(HH33/HG33*100),,HH33/HG33*100)</f>
        <v>0</v>
      </c>
      <c r="HJ33" s="300"/>
      <c r="HK33" s="333">
        <f>('[4]Прочая  субсидия_МР  и  ГО'!AV27)/1000</f>
        <v>1240</v>
      </c>
      <c r="HL33" s="333">
        <f>('[4]Прочая  субсидия_МР  и  ГО'!AW27)/1000</f>
        <v>1240</v>
      </c>
      <c r="HM33" s="300">
        <f t="shared" ref="HM33:HM34" si="140">IF(ISERROR(HL33/HK33*100),,HL33/HK33*100)</f>
        <v>100</v>
      </c>
      <c r="HN33" s="300">
        <v>15450.76</v>
      </c>
      <c r="HO33" s="333">
        <f>'[4]Прочая  субсидия_МР  и  ГО'!AX27/1000</f>
        <v>15450.76</v>
      </c>
      <c r="HP33" s="333">
        <f>'[4]Прочая  субсидия_МР  и  ГО'!AY27/1000</f>
        <v>15450.76</v>
      </c>
      <c r="HQ33" s="300">
        <f t="shared" ref="HQ33:HQ34" si="141">IF(ISERROR(HP33/HO33*100),,HP33/HO33*100)</f>
        <v>100</v>
      </c>
      <c r="HR33" s="300"/>
      <c r="HS33" s="333">
        <f>'[4]Прочая  субсидия_МР  и  ГО'!AZ27/1000</f>
        <v>0</v>
      </c>
      <c r="HT33" s="333">
        <f>'[4]Прочая  субсидия_МР  и  ГО'!BA27/1000</f>
        <v>0</v>
      </c>
      <c r="HU33" s="300">
        <f t="shared" ref="HU33:HU34" si="142">IF(ISERROR(HT33/HS33*100),,HT33/HS33*100)</f>
        <v>0</v>
      </c>
      <c r="HV33" s="300"/>
      <c r="HW33" s="333">
        <f>('[4]Проверочная  таблица'!RU33+'[4]Проверочная  таблица'!RV33+'[4]Проверочная  таблица'!SE33+'[4]Проверочная  таблица'!SF33)/1000</f>
        <v>0</v>
      </c>
      <c r="HX33" s="333">
        <f>('[4]Проверочная  таблица'!RZ33+'[4]Проверочная  таблица'!SA33+'[4]Проверочная  таблица'!SJ33+'[4]Проверочная  таблица'!SK33)/1000</f>
        <v>0</v>
      </c>
      <c r="HY33" s="300">
        <f t="shared" ref="HY33:HY34" si="143">IF(ISERROR(HX33/HW33*100),,HX33/HW33*100)</f>
        <v>0</v>
      </c>
      <c r="HZ33" s="300"/>
      <c r="IA33" s="333">
        <f>('[4]Проверочная  таблица'!RW33+'[4]Проверочная  таблица'!RX33+'[4]Проверочная  таблица'!SG33+'[4]Проверочная  таблица'!SH33)/1000</f>
        <v>0</v>
      </c>
      <c r="IB33" s="334">
        <f>('[4]Проверочная  таблица'!SB33+'[4]Проверочная  таблица'!SC33+'[4]Проверочная  таблица'!SL33+'[4]Проверочная  таблица'!SM33)/1000</f>
        <v>0</v>
      </c>
      <c r="IC33" s="300">
        <f t="shared" ref="IC33:IC34" si="144">IF(ISERROR(IB33/IA33*100),,IB33/IA33*100)</f>
        <v>0</v>
      </c>
      <c r="ID33" s="300">
        <v>221.11557999999999</v>
      </c>
      <c r="IE33" s="333">
        <f>'[4]Прочая  субсидия_МР  и  ГО'!BB27/1000</f>
        <v>554.52240000000018</v>
      </c>
      <c r="IF33" s="333">
        <f>'[4]Прочая  субсидия_МР  и  ГО'!BC27/1000</f>
        <v>554.52240000000018</v>
      </c>
      <c r="IG33" s="300">
        <f t="shared" ref="IG33:IG34" si="145">IF(ISERROR(IF33/IE33*100),,IF33/IE33*100)</f>
        <v>100</v>
      </c>
      <c r="IH33" s="300">
        <v>736.14903000000004</v>
      </c>
      <c r="II33" s="333">
        <f>('[4]Прочая  субсидия_МР  и  ГО'!BD27)/1000</f>
        <v>736.14903000000004</v>
      </c>
      <c r="IJ33" s="333">
        <f>('[4]Прочая  субсидия_МР  и  ГО'!BE27)/1000</f>
        <v>736.14903000000004</v>
      </c>
      <c r="IK33" s="300">
        <f t="shared" ref="IK33:IK34" si="146">IF(ISERROR(IJ33/II33*100),,IJ33/II33*100)</f>
        <v>100</v>
      </c>
      <c r="IL33" s="300">
        <v>195.19807</v>
      </c>
      <c r="IM33" s="333">
        <f>'[4]Прочая  субсидия_МР  и  ГО'!BF27/1000</f>
        <v>195.19807</v>
      </c>
      <c r="IN33" s="333">
        <f>'[4]Прочая  субсидия_МР  и  ГО'!BG27/1000</f>
        <v>167.8526</v>
      </c>
      <c r="IO33" s="300">
        <f t="shared" ref="IO33:IO34" si="147">IF(ISERROR(IN33/IM33*100),,IN33/IM33*100)</f>
        <v>85.990911692928108</v>
      </c>
      <c r="IP33" s="300"/>
      <c r="IQ33" s="333">
        <f>('[4]Прочая  субсидия_МР  и  ГО'!BH27)/1000</f>
        <v>0</v>
      </c>
      <c r="IR33" s="333">
        <f>('[4]Прочая  субсидия_МР  и  ГО'!BI27)/1000</f>
        <v>0</v>
      </c>
      <c r="IS33" s="300">
        <f>IF(ISERROR(#REF!/#REF!*100),,#REF!/#REF!*100)</f>
        <v>0</v>
      </c>
      <c r="IT33" s="300"/>
      <c r="IU33" s="333">
        <f>('[4]Прочая  субсидия_МР  и  ГО'!BJ28)/1000</f>
        <v>0</v>
      </c>
      <c r="IV33" s="334">
        <f>('[4]Прочая  субсидия_МР  и  ГО'!BK28)/1000</f>
        <v>0</v>
      </c>
      <c r="IW33" s="300">
        <f>IF(ISERROR(#REF!/#REF!*100),,#REF!/#REF!*100)</f>
        <v>0</v>
      </c>
      <c r="IX33" s="300"/>
      <c r="IY33" s="333">
        <f>('[4]Прочая  субсидия_МР  и  ГО'!BL27)/1000</f>
        <v>0</v>
      </c>
      <c r="IZ33" s="333">
        <f>('[4]Прочая  субсидия_МР  и  ГО'!BM27)/1000</f>
        <v>0</v>
      </c>
      <c r="JA33" s="300">
        <f t="shared" ref="JA33:JA34" si="148">IF(ISERROR(IZ33/IY33*100),,IZ33/IY33*100)</f>
        <v>0</v>
      </c>
      <c r="JC33" s="300"/>
      <c r="JD33" s="333">
        <f>'[4]Проверочная  таблица'!DL33/1000</f>
        <v>0</v>
      </c>
      <c r="JE33" s="333">
        <f>'[4]Проверочная  таблица'!DO33/1000</f>
        <v>0</v>
      </c>
      <c r="JF33" s="300">
        <f t="shared" ref="JF33:JF34" si="149">IF(ISERROR(JE33/JD33*100),,JE33/JD33*100)</f>
        <v>0</v>
      </c>
      <c r="JG33" s="300"/>
      <c r="JH33" s="333">
        <f>'[4]Проверочная  таблица'!BW33/1000</f>
        <v>0</v>
      </c>
      <c r="JI33" s="333">
        <f>'[4]Проверочная  таблица'!BZ33/1000</f>
        <v>0</v>
      </c>
      <c r="JJ33" s="300">
        <f t="shared" ref="JJ33:JJ34" si="150">IF(ISERROR(JI33/JH33*100),,JI33/JH33*100)</f>
        <v>0</v>
      </c>
      <c r="JK33" s="300"/>
      <c r="JL33" s="333">
        <f>'[4]Проверочная  таблица'!BX33/1000</f>
        <v>0</v>
      </c>
      <c r="JM33" s="333">
        <f>'[4]Проверочная  таблица'!CA33/1000</f>
        <v>0</v>
      </c>
      <c r="JN33" s="300">
        <f t="shared" ref="JN33:JN34" si="151">IF(ISERROR(JM33/JL33*100),,JM33/JL33*100)</f>
        <v>0</v>
      </c>
      <c r="JO33" s="300"/>
      <c r="JP33" s="333">
        <f>'[4]Проверочная  таблица'!CC33/1000</f>
        <v>0</v>
      </c>
      <c r="JQ33" s="333">
        <f>'[4]Проверочная  таблица'!CF33/1000</f>
        <v>0</v>
      </c>
      <c r="JR33" s="300">
        <f t="shared" ref="JR33:JR34" si="152">IF(ISERROR(JQ33/JP33*100),,JQ33/JP33*100)</f>
        <v>0</v>
      </c>
      <c r="JS33" s="300"/>
      <c r="JT33" s="333">
        <f>'[4]Проверочная  таблица'!CD33/1000</f>
        <v>0</v>
      </c>
      <c r="JU33" s="333">
        <f>'[4]Проверочная  таблица'!CG33/1000</f>
        <v>0</v>
      </c>
      <c r="JV33" s="300">
        <f t="shared" ref="JV33:JV34" si="153">IF(ISERROR(JU33/JT33*100),,JU33/JT33*100)</f>
        <v>0</v>
      </c>
      <c r="JW33" s="300"/>
      <c r="JX33" s="333">
        <f>'[4]Прочая  субсидия_МР  и  ГО'!X27/1000</f>
        <v>0</v>
      </c>
      <c r="JY33" s="333">
        <f>'[4]Прочая  субсидия_МР  и  ГО'!Y27/1000</f>
        <v>0</v>
      </c>
      <c r="JZ33" s="300">
        <f t="shared" ref="JZ33:JZ34" si="154">IF(ISERROR(JY33/JX33*100),,JY33/JX33*100)</f>
        <v>0</v>
      </c>
      <c r="KA33" s="300"/>
      <c r="KB33" s="333">
        <f>('[4]Проверочная  таблица'!TY33+'[4]Проверочная  таблица'!TZ33+'[4]Проверочная  таблица'!TK33+'[4]Проверочная  таблица'!TL33)/1000</f>
        <v>0</v>
      </c>
      <c r="KC33" s="333">
        <f>('[4]Проверочная  таблица'!UF33+'[4]Проверочная  таблица'!UG33+'[4]Проверочная  таблица'!TR33+'[4]Проверочная  таблица'!TS33)/1000</f>
        <v>0</v>
      </c>
      <c r="KD33" s="300">
        <f t="shared" ref="KD33:KD34" si="155">IF(ISERROR(KC33/KB33*100),,KC33/KB33*100)</f>
        <v>0</v>
      </c>
      <c r="KE33" s="300"/>
      <c r="KF33" s="333">
        <f>('[4]Проверочная  таблица'!CI33+'[4]Проверочная  таблица'!CJ33)/1000</f>
        <v>0</v>
      </c>
      <c r="KG33" s="333">
        <f>('[4]Проверочная  таблица'!CP33+'[4]Проверочная  таблица'!CQ33)/1000</f>
        <v>0</v>
      </c>
      <c r="KH33" s="300">
        <f t="shared" ref="KH33:KH34" si="156">IF(ISERROR(KG33/KF33*100),,KG33/KF33*100)</f>
        <v>0</v>
      </c>
      <c r="KI33" s="300"/>
      <c r="KJ33" s="333">
        <f>('[4]Проверочная  таблица'!CK33+'[4]Проверочная  таблица'!CL33+'[4]Проверочная  таблица'!CW33+'[4]Проверочная  таблица'!CX33)/1000</f>
        <v>0</v>
      </c>
      <c r="KK33" s="333">
        <f>('[4]Проверочная  таблица'!CR33+'[4]Проверочная  таблица'!CS33+'[4]Проверочная  таблица'!CZ33+'[4]Проверочная  таблица'!DA33)/1000</f>
        <v>0</v>
      </c>
      <c r="KL33" s="300">
        <f t="shared" ref="KL33:KL34" si="157">IF(ISERROR(KK33/KJ33*100),,KK33/KJ33*100)</f>
        <v>0</v>
      </c>
      <c r="KM33" s="300"/>
      <c r="KN33" s="333">
        <f>('[4]Проверочная  таблица'!CM33+'[4]Проверочная  таблица'!CN33)/1000</f>
        <v>0</v>
      </c>
      <c r="KO33" s="333">
        <f>('[4]Проверочная  таблица'!CT33+'[4]Проверочная  таблица'!CU33)/1000</f>
        <v>0</v>
      </c>
      <c r="KP33" s="300">
        <f t="shared" ref="KP33:KP34" si="158">IF(ISERROR(KO33/KN33*100),,KO33/KN33*100)</f>
        <v>0</v>
      </c>
      <c r="KQ33" s="300"/>
      <c r="KR33" s="333">
        <f>('[4]Проверочная  таблица'!BE33+'[4]Проверочная  таблица'!BK33+'[4]Прочая  субсидия_МР  и  ГО'!AN27)/1000</f>
        <v>0</v>
      </c>
      <c r="KS33" s="333">
        <f>('[4]Проверочная  таблица'!BI33+'[4]Проверочная  таблица'!BM33+'[4]Прочая  субсидия_МР  и  ГО'!AO27)/1000</f>
        <v>0</v>
      </c>
      <c r="KT33" s="300">
        <f t="shared" ref="KT33:KT34" si="159">IF(ISERROR(KS33/KR33*100),,KS33/KR33*100)</f>
        <v>0</v>
      </c>
      <c r="KU33" s="300"/>
      <c r="KV33" s="333">
        <f>('[4]Проверочная  таблица'!LA33+'[4]Проверочная  таблица'!LB33)/1000</f>
        <v>0</v>
      </c>
      <c r="KW33" s="333">
        <f>('[4]Проверочная  таблица'!LD33+'[4]Проверочная  таблица'!LE33)/1000</f>
        <v>0</v>
      </c>
      <c r="KX33" s="300">
        <f t="shared" ref="KX33:KX34" si="160">IF(ISERROR(KW33/KV33*100),,KW33/KV33*100)</f>
        <v>0</v>
      </c>
      <c r="KY33" s="300"/>
      <c r="KZ33" s="333">
        <f>('[4]Проверочная  таблица'!EQ33+'[4]Проверочная  таблица'!ER33+'[4]Проверочная  таблица'!EW33+'[4]Проверочная  таблица'!EX33)/1000</f>
        <v>0</v>
      </c>
      <c r="LA33" s="333">
        <f>('[4]Проверочная  таблица'!ET33+'[4]Проверочная  таблица'!EU33+'[4]Проверочная  таблица'!EZ33+'[4]Проверочная  таблица'!FA33)/1000</f>
        <v>0</v>
      </c>
      <c r="LB33" s="300">
        <f t="shared" ref="LB33:LB34" si="161">IF(ISERROR(LA33/KZ33*100),,LA33/KZ33*100)</f>
        <v>0</v>
      </c>
    </row>
    <row r="34" spans="1:314" ht="21.75" customHeight="1" thickBot="1" x14ac:dyDescent="0.3">
      <c r="A34" s="336" t="s">
        <v>32</v>
      </c>
      <c r="B34" s="299">
        <f>R34+V34+AH34+AL34+JC34+AT34+HN34+BV34+BZ34+BB34+CD34+CP34+CX34+CT34+DB34+DJ34+DN34+DV34+DZ34+ED34+DR34+JO34+EH34+EL34+FF34+KA34+FN34+FV34+GD34+FZ34+GL34+GP34+GT34+KE34+KI34+KM34+KQ34+GX34+HB34+HJ34+HR34+HV34+IH34+IL34+KY34+IX34+FR34+ID34+KU34+JS34+IP34+AP34+AX34+GH34+BF34+JK34+CL34+EX34+JW34+HF34+JG34+FJ34+BN34+BR34+J34+BJ34+CH34+DF34+N34+HZ34+Z34+AD34+IT34+EP34+FB34</f>
        <v>3186948.9223900004</v>
      </c>
      <c r="C34" s="300">
        <f>S34+W34+AI34+AM34+JD34+AU34+HO34+BW34+CA34+BC34+CE34+CQ34+CY34+CU34+DC34+DK34+DO34+DW34+EA34+EE34+DS34+JP34+EI34+EM34+FG34+KB34+FO34+FW34+GE34+GA34+GM34+GQ34+GU34+KF34+KJ34+KN34+KR34+GY34+HC34+HK34+HS34+HW34+II34+IM34+KZ34+IY34+FS34+IE34+KV34+JT34+IQ34+AQ34+AY34+GI34+BG34+JL34+CM34+EY34+JX34+HG34+JH34+FK34+BO34+BS34+K34+BK34+CI34+DG34+O34+IA34+AA34+AE34+IU34+EQ34+EU34+FC34</f>
        <v>4135084.1154600005</v>
      </c>
      <c r="D34" s="301">
        <f>T34+X34+AJ34+AN34+JE34+AV34+HP34+BX34+CB34+BD34+CF34+CR34+CZ34+CV34+DD34+DL34+DP34+DX34+EB34+EF34+DT34+JQ34+EJ34+EN34+FH34+KC34+FP34+FX34+GF34+GB34+GN34+GR34+GV34+KG34+KK34+KO34+KS34+GZ34+HD34+HL34+HT34+HX34+IJ34+IN34+LA34+IZ34+FT34+IF34+KW34+JU34+IR34+AR34+AZ34+GJ34+BH34+JM34+CN34+EZ34+JY34+HH34+JI34+FL34+BP34+BT34+L34+BL34+CJ34+DH34+P34+IB34+AB34+AF34+IV34+ER34+EV34+FD34</f>
        <v>4091247.5174000002</v>
      </c>
      <c r="E34" s="332">
        <f>'[2]Для администрации КБ_точно'!T35</f>
        <v>4135084.1154599995</v>
      </c>
      <c r="F34" s="304">
        <f t="shared" si="85"/>
        <v>0</v>
      </c>
      <c r="G34" s="303">
        <f>'[2]Для администрации КБ_точно'!U35</f>
        <v>4091247.5174000002</v>
      </c>
      <c r="H34" s="304">
        <f t="shared" si="86"/>
        <v>0</v>
      </c>
      <c r="I34" s="294">
        <f t="shared" si="87"/>
        <v>98.93988618282016</v>
      </c>
      <c r="J34" s="296">
        <v>64255.212759999995</v>
      </c>
      <c r="K34" s="295">
        <f>('[4]Проверочная  таблица'!FP34+'[4]Проверочная  таблица'!FQ34)/1000</f>
        <v>62372.811629999997</v>
      </c>
      <c r="L34" s="295">
        <f>('[4]Проверочная  таблица'!FT34+'[4]Проверочная  таблица'!FU34)/1000</f>
        <v>62372.811629999997</v>
      </c>
      <c r="M34" s="296">
        <f t="shared" si="88"/>
        <v>100</v>
      </c>
      <c r="N34" s="300">
        <v>84390.851219999997</v>
      </c>
      <c r="O34" s="295">
        <f>'[4]Проверочная  таблица'!FO34/1000</f>
        <v>84390.851219999997</v>
      </c>
      <c r="P34" s="295">
        <f>'[4]Проверочная  таблица'!FS34/1000</f>
        <v>84390.851219999997</v>
      </c>
      <c r="Q34" s="296">
        <f t="shared" si="89"/>
        <v>100</v>
      </c>
      <c r="R34" s="296">
        <v>2700</v>
      </c>
      <c r="S34" s="295">
        <f>'[4]Проверочная  таблица'!DG34/1000</f>
        <v>2700</v>
      </c>
      <c r="T34" s="295">
        <f>'[4]Проверочная  таблица'!DJ34/1000</f>
        <v>2700</v>
      </c>
      <c r="U34" s="296">
        <f t="shared" si="90"/>
        <v>100</v>
      </c>
      <c r="V34" s="296">
        <v>3393</v>
      </c>
      <c r="W34" s="297">
        <f>'[4]Проверочная  таблица'!DH34/1000</f>
        <v>3393</v>
      </c>
      <c r="X34" s="295">
        <f>'[4]Проверочная  таблица'!DK34/1000</f>
        <v>3393</v>
      </c>
      <c r="Y34" s="296">
        <f t="shared" si="91"/>
        <v>100</v>
      </c>
      <c r="Z34" s="296"/>
      <c r="AA34" s="297">
        <f>'[4]Проверочная  таблица'!DR34/1000</f>
        <v>0</v>
      </c>
      <c r="AB34" s="295">
        <f>'[4]Проверочная  таблица'!DU34/1000</f>
        <v>0</v>
      </c>
      <c r="AC34" s="296">
        <f t="shared" si="92"/>
        <v>0</v>
      </c>
      <c r="AD34" s="296"/>
      <c r="AE34" s="297">
        <f>'[4]Проверочная  таблица'!ED34/1000</f>
        <v>0</v>
      </c>
      <c r="AF34" s="295">
        <f>'[4]Проверочная  таблица'!EG34/1000</f>
        <v>0</v>
      </c>
      <c r="AG34" s="296">
        <f t="shared" si="93"/>
        <v>0</v>
      </c>
      <c r="AH34" s="296"/>
      <c r="AI34" s="295">
        <f>'[4]Проверочная  таблица'!TD34/1000</f>
        <v>0</v>
      </c>
      <c r="AJ34" s="295">
        <f>'[4]Проверочная  таблица'!TG34/1000</f>
        <v>0</v>
      </c>
      <c r="AK34" s="296">
        <f t="shared" si="94"/>
        <v>0</v>
      </c>
      <c r="AL34" s="296">
        <v>546.30395999999996</v>
      </c>
      <c r="AM34" s="295">
        <f>('[4]Прочая  субсидия_МР  и  ГО'!D26)/1000</f>
        <v>546.30395999999996</v>
      </c>
      <c r="AN34" s="295">
        <f>('[4]Прочая  субсидия_МР  и  ГО'!E26)/1000</f>
        <v>545.73052000000007</v>
      </c>
      <c r="AO34" s="296">
        <f t="shared" si="95"/>
        <v>99.89503279456369</v>
      </c>
      <c r="AP34" s="296">
        <v>6126.6514200000001</v>
      </c>
      <c r="AQ34" s="295">
        <f>'[4]Прочая  субсидия_МР  и  ГО'!F26/1000</f>
        <v>6126.6514200000001</v>
      </c>
      <c r="AR34" s="295">
        <f>'[4]Прочая  субсидия_МР  и  ГО'!G26/1000</f>
        <v>6126.6008300000003</v>
      </c>
      <c r="AS34" s="296">
        <f t="shared" si="96"/>
        <v>99.999174263451081</v>
      </c>
      <c r="AT34" s="296">
        <v>546513.47223000007</v>
      </c>
      <c r="AU34" s="295">
        <f>SUM('[4]Проверочная  таблица'!ST34:SW34)/1000</f>
        <v>546513.47223000007</v>
      </c>
      <c r="AV34" s="295">
        <f>SUM('[4]Проверочная  таблица'!SZ34:TC34)/1000</f>
        <v>545905.50664000004</v>
      </c>
      <c r="AW34" s="296">
        <f t="shared" si="97"/>
        <v>99.888755607886608</v>
      </c>
      <c r="AX34" s="296">
        <v>181326.41733000003</v>
      </c>
      <c r="AY34" s="295">
        <f>'[4]Проверочная  таблица'!SS34/1000</f>
        <v>271277.54399999999</v>
      </c>
      <c r="AZ34" s="295">
        <f>'[4]Проверочная  таблица'!SY34/1000</f>
        <v>271277.54399999999</v>
      </c>
      <c r="BA34" s="296">
        <f t="shared" si="98"/>
        <v>100</v>
      </c>
      <c r="BB34" s="296"/>
      <c r="BC34" s="295">
        <f>'[4]Прочая  субсидия_МР  и  ГО'!H26/1000</f>
        <v>180571.74041</v>
      </c>
      <c r="BD34" s="295">
        <f>'[4]Прочая  субсидия_МР  и  ГО'!I26/1000</f>
        <v>180571.74041</v>
      </c>
      <c r="BE34" s="296">
        <f t="shared" si="99"/>
        <v>100</v>
      </c>
      <c r="BF34" s="296">
        <v>25000</v>
      </c>
      <c r="BG34" s="295">
        <f>'[4]Прочая  субсидия_МР  и  ГО'!J26/1000</f>
        <v>25000</v>
      </c>
      <c r="BH34" s="295">
        <f>'[4]Прочая  субсидия_МР  и  ГО'!K26/1000</f>
        <v>24705.245309999998</v>
      </c>
      <c r="BI34" s="296">
        <f t="shared" si="100"/>
        <v>98.820981239999995</v>
      </c>
      <c r="BJ34" s="296">
        <v>18549.178079999998</v>
      </c>
      <c r="BK34" s="295">
        <f>('[4]Проверочная  таблица'!EK34+'[4]Проверочная  таблица'!EL34)/1000</f>
        <v>18549.178079999998</v>
      </c>
      <c r="BL34" s="295">
        <f>('[4]Проверочная  таблица'!EN34+'[4]Проверочная  таблица'!EO34)/1000</f>
        <v>18549.178079999998</v>
      </c>
      <c r="BM34" s="296">
        <f t="shared" si="101"/>
        <v>100</v>
      </c>
      <c r="BN34" s="296">
        <v>59149.269399999997</v>
      </c>
      <c r="BO34" s="295">
        <f>('[4]Проверочная  таблица'!KS34+'[4]Проверочная  таблица'!KT34)/1000</f>
        <v>59149.269399999997</v>
      </c>
      <c r="BP34" s="295">
        <f>('[4]Проверочная  таблица'!KW34+'[4]Проверочная  таблица'!KX34)/1000</f>
        <v>59149.269399999997</v>
      </c>
      <c r="BQ34" s="296">
        <f t="shared" si="102"/>
        <v>100</v>
      </c>
      <c r="BR34" s="296">
        <v>9250.730599999999</v>
      </c>
      <c r="BS34" s="295">
        <f>'[4]Проверочная  таблица'!KU34/1000</f>
        <v>9250.730599999999</v>
      </c>
      <c r="BT34" s="295">
        <f>'[4]Проверочная  таблица'!KY34/1000</f>
        <v>9250.730599999999</v>
      </c>
      <c r="BU34" s="296">
        <f t="shared" si="103"/>
        <v>100</v>
      </c>
      <c r="BV34" s="296">
        <v>0</v>
      </c>
      <c r="BW34" s="295">
        <f>'[4]Прочая  субсидия_МР  и  ГО'!L26/1000</f>
        <v>0</v>
      </c>
      <c r="BX34" s="295">
        <f>'[4]Прочая  субсидия_МР  и  ГО'!M26/1000</f>
        <v>0</v>
      </c>
      <c r="BY34" s="296">
        <f t="shared" si="104"/>
        <v>0</v>
      </c>
      <c r="BZ34" s="296">
        <v>100080</v>
      </c>
      <c r="CA34" s="295">
        <f>'[4]Прочая  субсидия_МР  и  ГО'!N26/1000</f>
        <v>111090.4396</v>
      </c>
      <c r="CB34" s="295">
        <f>'[4]Прочая  субсидия_МР  и  ГО'!O26/1000</f>
        <v>109468.61943000001</v>
      </c>
      <c r="CC34" s="296">
        <f t="shared" si="105"/>
        <v>98.540090240132599</v>
      </c>
      <c r="CD34" s="296">
        <v>2196.6692899999998</v>
      </c>
      <c r="CE34" s="295">
        <f>'[4]Прочая  субсидия_МР  и  ГО'!P26/1000</f>
        <v>2196.6692899999998</v>
      </c>
      <c r="CF34" s="295">
        <f>'[4]Прочая  субсидия_МР  и  ГО'!Q26/1000</f>
        <v>2196.6692899999998</v>
      </c>
      <c r="CG34" s="296">
        <f t="shared" si="106"/>
        <v>100</v>
      </c>
      <c r="CH34" s="296"/>
      <c r="CI34" s="295">
        <f>'[4]Проверочная  таблица'!FV34/1000</f>
        <v>0</v>
      </c>
      <c r="CJ34" s="295">
        <f>'[4]Проверочная  таблица'!FY34/1000</f>
        <v>0</v>
      </c>
      <c r="CK34" s="296">
        <f t="shared" si="107"/>
        <v>0</v>
      </c>
      <c r="CL34" s="296">
        <v>8000</v>
      </c>
      <c r="CM34" s="295">
        <f>'[4]Проверочная  таблица'!JH34/1000</f>
        <v>8000</v>
      </c>
      <c r="CN34" s="295">
        <f>'[4]Проверочная  таблица'!JK34/1000</f>
        <v>8000</v>
      </c>
      <c r="CO34" s="296">
        <f t="shared" si="108"/>
        <v>100</v>
      </c>
      <c r="CP34" s="296">
        <v>14893.61702</v>
      </c>
      <c r="CQ34" s="295">
        <f>('[4]Проверочная  таблица'!LW34+'[4]Проверочная  таблица'!LX34+'[4]Проверочная  таблица'!LQ34+'[4]Проверочная  таблица'!LR34)/1000</f>
        <v>14893.61702</v>
      </c>
      <c r="CR34" s="295">
        <f>('[4]Проверочная  таблица'!LT34+'[4]Проверочная  таблица'!LU34+'[4]Проверочная  таблица'!LZ34+'[4]Проверочная  таблица'!MA34)/1000</f>
        <v>14893.61702</v>
      </c>
      <c r="CS34" s="296">
        <f t="shared" si="109"/>
        <v>100</v>
      </c>
      <c r="CT34" s="296">
        <v>20475.71</v>
      </c>
      <c r="CU34" s="295">
        <f>('[4]Проверочная  таблица'!MO34+'[4]Проверочная  таблица'!MP34)/1000</f>
        <v>20475.71</v>
      </c>
      <c r="CV34" s="295">
        <f>('[4]Проверочная  таблица'!MW34+'[4]Проверочная  таблица'!MX34)/1000</f>
        <v>20475.71</v>
      </c>
      <c r="CW34" s="296">
        <f t="shared" si="110"/>
        <v>100</v>
      </c>
      <c r="CX34" s="296">
        <v>19002.446809999998</v>
      </c>
      <c r="CY34" s="295">
        <f>'[4]Проверочная  таблица'!QP34/1000</f>
        <v>19002.446809999998</v>
      </c>
      <c r="CZ34" s="295">
        <f>'[4]Проверочная  таблица'!QS34/1000</f>
        <v>19002.446809999998</v>
      </c>
      <c r="DA34" s="296">
        <f t="shared" si="111"/>
        <v>100</v>
      </c>
      <c r="DB34" s="296">
        <v>271.46814000000001</v>
      </c>
      <c r="DC34" s="333">
        <f>('[4]Прочая  субсидия_МР  и  ГО'!R26)/1000</f>
        <v>271.46814000000001</v>
      </c>
      <c r="DD34" s="333">
        <f>('[4]Прочая  субсидия_МР  и  ГО'!S26)/1000</f>
        <v>271.46814000000001</v>
      </c>
      <c r="DE34" s="296">
        <f t="shared" si="112"/>
        <v>100</v>
      </c>
      <c r="DF34" s="296">
        <v>41173.150999999998</v>
      </c>
      <c r="DG34" s="295">
        <f>'[4]Проверочная  таблица'!GB34/1000</f>
        <v>41173.150999999998</v>
      </c>
      <c r="DH34" s="295">
        <f>'[4]Проверочная  таблица'!GE34/1000</f>
        <v>41173.150999999998</v>
      </c>
      <c r="DI34" s="296">
        <f t="shared" si="113"/>
        <v>100</v>
      </c>
      <c r="DJ34" s="296">
        <v>0</v>
      </c>
      <c r="DK34" s="295">
        <f>('[4]Проверочная  таблица'!JN34)/1000</f>
        <v>0</v>
      </c>
      <c r="DL34" s="295">
        <f>('[4]Проверочная  таблица'!JQ34)/1000</f>
        <v>0</v>
      </c>
      <c r="DM34" s="296">
        <f t="shared" si="114"/>
        <v>0</v>
      </c>
      <c r="DN34" s="296">
        <v>921.82819999999992</v>
      </c>
      <c r="DO34" s="295">
        <f>('[4]Проверочная  таблица'!MT34+'[4]Проверочная  таблица'!MU34+'[4]Проверочная  таблица'!NE34+'[4]Проверочная  таблица'!NF34)/1000</f>
        <v>921.82819999999992</v>
      </c>
      <c r="DP34" s="295">
        <f>('[4]Проверочная  таблица'!NH34+'[4]Проверочная  таблица'!NI34+'[4]Проверочная  таблица'!NB34+'[4]Проверочная  таблица'!NC34)/1000</f>
        <v>921.82819999999992</v>
      </c>
      <c r="DQ34" s="296">
        <f t="shared" si="115"/>
        <v>100</v>
      </c>
      <c r="DR34" s="296"/>
      <c r="DS34" s="295">
        <f>'[4]Проверочная  таблица'!DX34/1000</f>
        <v>0</v>
      </c>
      <c r="DT34" s="295">
        <f>'[4]Проверочная  таблица'!EA34/1000</f>
        <v>0</v>
      </c>
      <c r="DU34" s="296">
        <f t="shared" si="116"/>
        <v>0</v>
      </c>
      <c r="DV34" s="296">
        <v>0</v>
      </c>
      <c r="DW34" s="295">
        <f>('[4]Проверочная  таблица'!HD34+'[4]Проверочная  таблица'!HJ34)/1000</f>
        <v>0</v>
      </c>
      <c r="DX34" s="295">
        <f>('[4]Проверочная  таблица'!HG34+'[4]Проверочная  таблица'!HM34)/1000</f>
        <v>0</v>
      </c>
      <c r="DY34" s="296">
        <f t="shared" si="117"/>
        <v>0</v>
      </c>
      <c r="DZ34" s="296">
        <v>146917.44680999999</v>
      </c>
      <c r="EA34" s="295">
        <f>('[4]Проверочная  таблица'!NW34+'[4]Проверочная  таблица'!NX34+'[4]Проверочная  таблица'!OE34+'[4]Проверочная  таблица'!OF34)/1000</f>
        <v>146917.44680999999</v>
      </c>
      <c r="EB34" s="295">
        <f>('[4]Проверочная  таблица'!OA34+'[4]Проверочная  таблица'!OB34+'[4]Проверочная  таблица'!OI34+'[4]Проверочная  таблица'!OJ34)/1000</f>
        <v>146917.44680999999</v>
      </c>
      <c r="EC34" s="296">
        <f t="shared" si="118"/>
        <v>100</v>
      </c>
      <c r="ED34" s="296">
        <v>125000</v>
      </c>
      <c r="EE34" s="295">
        <f>('[4]Проверочная  таблица'!NY34+'[4]Проверочная  таблица'!OG34)/1000</f>
        <v>145000</v>
      </c>
      <c r="EF34" s="295">
        <f>('[4]Проверочная  таблица'!OC34+'[4]Проверочная  таблица'!OK34)/1000</f>
        <v>144607.91002000001</v>
      </c>
      <c r="EG34" s="296">
        <f t="shared" si="119"/>
        <v>99.729593117241393</v>
      </c>
      <c r="EH34" s="296">
        <v>40594.715960000001</v>
      </c>
      <c r="EI34" s="295">
        <f>'[4]Прочая  субсидия_МР  и  ГО'!T26/1000</f>
        <v>40594.715960000001</v>
      </c>
      <c r="EJ34" s="295">
        <f>'[4]Прочая  субсидия_МР  и  ГО'!U26/1000</f>
        <v>40594.715960000001</v>
      </c>
      <c r="EK34" s="296">
        <f t="shared" si="120"/>
        <v>100</v>
      </c>
      <c r="EL34" s="296">
        <v>0</v>
      </c>
      <c r="EM34" s="295">
        <f>'[4]Проверочная  таблица'!BC34/1000</f>
        <v>0</v>
      </c>
      <c r="EN34" s="295">
        <f>'[4]Проверочная  таблица'!BG34/1000</f>
        <v>0</v>
      </c>
      <c r="EO34" s="296">
        <f t="shared" si="121"/>
        <v>0</v>
      </c>
      <c r="EP34" s="296"/>
      <c r="EQ34" s="295">
        <f>'[1]Исполнение  по  субсидии'!DG34</f>
        <v>0</v>
      </c>
      <c r="ER34" s="295">
        <f>'[1]Исполнение  по  субсидии'!DH34</f>
        <v>0</v>
      </c>
      <c r="ES34" s="296">
        <f t="shared" si="122"/>
        <v>0</v>
      </c>
      <c r="ET34" s="296"/>
      <c r="EU34" s="295">
        <f>'[1]Исполнение  по  субсидии'!DJ34</f>
        <v>70851.228180000006</v>
      </c>
      <c r="EV34" s="295">
        <f>'[1]Исполнение  по  субсидии'!DK34</f>
        <v>47542.520119999994</v>
      </c>
      <c r="EW34" s="296">
        <f t="shared" si="123"/>
        <v>67.101899771188968</v>
      </c>
      <c r="EX34" s="296"/>
      <c r="EY34" s="295">
        <f>'[4]Прочая  субсидия_МР  и  ГО'!Z26/1000</f>
        <v>208317.37531</v>
      </c>
      <c r="EZ34" s="295">
        <f>'[4]Прочая  субсидия_МР  и  ГО'!AA26/1000</f>
        <v>208317.37531</v>
      </c>
      <c r="FA34" s="296">
        <f t="shared" si="124"/>
        <v>100</v>
      </c>
      <c r="FB34" s="296"/>
      <c r="FC34" s="295">
        <f>'[4]Прочая  субсидия_МР  и  ГО'!AB26/1000</f>
        <v>20000</v>
      </c>
      <c r="FD34" s="295">
        <f>'[4]Прочая  субсидия_МР  и  ГО'!AC26/1000</f>
        <v>15355.2</v>
      </c>
      <c r="FE34" s="296">
        <f t="shared" si="125"/>
        <v>76.775999999999996</v>
      </c>
      <c r="FF34" s="296">
        <v>0</v>
      </c>
      <c r="FG34" s="295">
        <f>'[4]Прочая  субсидия_МР  и  ГО'!AD26/1000</f>
        <v>0</v>
      </c>
      <c r="FH34" s="295">
        <f>'[4]Прочая  субсидия_МР  и  ГО'!AE26/1000</f>
        <v>0</v>
      </c>
      <c r="FI34" s="296">
        <f t="shared" si="126"/>
        <v>0</v>
      </c>
      <c r="FJ34" s="296"/>
      <c r="FK34" s="295">
        <f>('[4]Проверочная  таблица'!UA34+'[4]Проверочная  таблица'!UB34+'[4]Проверочная  таблица'!TM34+'[4]Проверочная  таблица'!TN34)/1000</f>
        <v>0</v>
      </c>
      <c r="FL34" s="295">
        <f>('[4]Проверочная  таблица'!TT34+'[4]Проверочная  таблица'!TU34+'[4]Проверочная  таблица'!UH34+'[4]Проверочная  таблица'!UI34)/1000</f>
        <v>0</v>
      </c>
      <c r="FM34" s="296">
        <f t="shared" si="127"/>
        <v>0</v>
      </c>
      <c r="FN34" s="296"/>
      <c r="FO34" s="295">
        <f>('[4]Проверочная  таблица'!PM34+'[4]Проверочная  таблица'!PN34+'[4]Проверочная  таблица'!PC34+'[4]Проверочная  таблица'!PD34)/1000</f>
        <v>0</v>
      </c>
      <c r="FP34" s="295">
        <f>('[4]Проверочная  таблица'!PR34+'[4]Проверочная  таблица'!PS34+'[4]Проверочная  таблица'!PH34+'[4]Проверочная  таблица'!PI34)/1000</f>
        <v>0</v>
      </c>
      <c r="FQ34" s="296">
        <f t="shared" si="128"/>
        <v>0</v>
      </c>
      <c r="FR34" s="296"/>
      <c r="FS34" s="295">
        <f>('[4]Проверочная  таблица'!GH34+'[4]Проверочная  таблица'!GN34)/1000</f>
        <v>0</v>
      </c>
      <c r="FT34" s="295">
        <f>('[4]Проверочная  таблица'!GK34+'[4]Проверочная  таблица'!GQ34)/1000</f>
        <v>0</v>
      </c>
      <c r="FU34" s="296">
        <f t="shared" si="129"/>
        <v>0</v>
      </c>
      <c r="FV34" s="296"/>
      <c r="FW34" s="295">
        <f>('[4]Проверочная  таблица'!UC34+'[4]Проверочная  таблица'!UD34+'[4]Проверочная  таблица'!TO34+'[4]Проверочная  таблица'!TP34)/1000</f>
        <v>0</v>
      </c>
      <c r="FX34" s="295">
        <f>('[4]Проверочная  таблица'!UJ34+'[4]Проверочная  таблица'!UK34+'[4]Проверочная  таблица'!TV34+'[4]Проверочная  таблица'!TW34)/1000</f>
        <v>0</v>
      </c>
      <c r="FY34" s="296">
        <f t="shared" si="130"/>
        <v>0</v>
      </c>
      <c r="FZ34" s="296">
        <v>759446.53765999991</v>
      </c>
      <c r="GA34" s="295">
        <f>'[4]Проверочная  таблица'!GX34/1000</f>
        <v>759446.53765999991</v>
      </c>
      <c r="GB34" s="295">
        <f>'[4]Проверочная  таблица'!HA34/1000</f>
        <v>759446.53765999991</v>
      </c>
      <c r="GC34" s="296">
        <f t="shared" si="131"/>
        <v>100</v>
      </c>
      <c r="GD34" s="296">
        <v>13486.205380000001</v>
      </c>
      <c r="GE34" s="295">
        <f>('[4]Проверочная  таблица'!IC34+'[4]Проверочная  таблица'!ID34)/1000</f>
        <v>13486.205380000001</v>
      </c>
      <c r="GF34" s="295">
        <f>('[4]Проверочная  таблица'!IG34+'[4]Проверочная  таблица'!IH34)/1000</f>
        <v>13486.205380000001</v>
      </c>
      <c r="GG34" s="296">
        <f t="shared" si="132"/>
        <v>100</v>
      </c>
      <c r="GH34" s="296">
        <v>535906.69967</v>
      </c>
      <c r="GI34" s="295">
        <f>('[4]Проверочная  таблица'!IE34+'[4]Проверочная  таблица'!IK34)/1000</f>
        <v>544837.03200000001</v>
      </c>
      <c r="GJ34" s="295">
        <f>('[4]Проверочная  таблица'!II34+'[4]Проверочная  таблица'!IM34)/1000</f>
        <v>537438.54772000003</v>
      </c>
      <c r="GK34" s="296">
        <f t="shared" si="133"/>
        <v>98.642073896327958</v>
      </c>
      <c r="GL34" s="296"/>
      <c r="GM34" s="295">
        <f>('[4]Прочая  субсидия_МР  и  ГО'!AF26+'[4]Прочая  субсидия_БП'!N29)/1000</f>
        <v>0</v>
      </c>
      <c r="GN34" s="295">
        <f>('[4]Прочая  субсидия_МР  и  ГО'!AG26+'[4]Прочая  субсидия_БП'!O29)/1000</f>
        <v>0</v>
      </c>
      <c r="GO34" s="296">
        <f t="shared" si="134"/>
        <v>0</v>
      </c>
      <c r="GP34" s="296"/>
      <c r="GQ34" s="333">
        <f>('[4]Прочая  субсидия_МР  и  ГО'!AH26)/1000</f>
        <v>250000</v>
      </c>
      <c r="GR34" s="333">
        <f>('[4]Прочая  субсидия_МР  и  ГО'!AI26)/1000</f>
        <v>250000</v>
      </c>
      <c r="GS34" s="296">
        <f t="shared" si="135"/>
        <v>100</v>
      </c>
      <c r="GT34" s="296">
        <v>122903.4832</v>
      </c>
      <c r="GU34" s="295">
        <f>('[4]Прочая  субсидия_МР  и  ГО'!AJ26)/1000</f>
        <v>222903.48319999999</v>
      </c>
      <c r="GV34" s="295">
        <f>('[4]Прочая  субсидия_МР  и  ГО'!AK26)/1000</f>
        <v>219210.35030000002</v>
      </c>
      <c r="GW34" s="296">
        <f t="shared" si="136"/>
        <v>98.34316949785557</v>
      </c>
      <c r="GX34" s="296">
        <v>58071.906000000003</v>
      </c>
      <c r="GY34" s="333">
        <f>('[4]Прочая  субсидия_МР  и  ГО'!AP26)/1000</f>
        <v>45665.775000000001</v>
      </c>
      <c r="GZ34" s="333">
        <f>('[4]Прочая  субсидия_МР  и  ГО'!AQ26)/1000</f>
        <v>45665.775000000001</v>
      </c>
      <c r="HA34" s="296">
        <f t="shared" si="137"/>
        <v>100</v>
      </c>
      <c r="HB34" s="296">
        <v>5113.8172999999997</v>
      </c>
      <c r="HC34" s="295">
        <f>('[4]Прочая  субсидия_МР  и  ГО'!AR26)/1000</f>
        <v>0</v>
      </c>
      <c r="HD34" s="295">
        <f>('[4]Прочая  субсидия_МР  и  ГО'!AS26)/1000</f>
        <v>0</v>
      </c>
      <c r="HE34" s="296">
        <f t="shared" si="138"/>
        <v>0</v>
      </c>
      <c r="HF34" s="296"/>
      <c r="HG34" s="333">
        <f>('[4]Прочая  субсидия_МР  и  ГО'!AT26)/1000</f>
        <v>0</v>
      </c>
      <c r="HH34" s="333">
        <f>('[4]Прочая  субсидия_МР  и  ГО'!AU26)/1000</f>
        <v>0</v>
      </c>
      <c r="HI34" s="296">
        <f t="shared" si="139"/>
        <v>0</v>
      </c>
      <c r="HJ34" s="296"/>
      <c r="HK34" s="333">
        <f>('[4]Прочая  субсидия_МР  и  ГО'!AV26)/1000</f>
        <v>2535.3000000000002</v>
      </c>
      <c r="HL34" s="333">
        <f>('[4]Прочая  субсидия_МР  и  ГО'!AW26)/1000</f>
        <v>2535.3000000000002</v>
      </c>
      <c r="HM34" s="296">
        <f t="shared" si="140"/>
        <v>100</v>
      </c>
      <c r="HN34" s="296">
        <v>168063.4</v>
      </c>
      <c r="HO34" s="295">
        <f>'[4]Прочая  субсидия_МР  и  ГО'!AX26/1000</f>
        <v>172263.4</v>
      </c>
      <c r="HP34" s="295">
        <f>'[4]Прочая  субсидия_МР  и  ГО'!AY26/1000</f>
        <v>170419.71065999998</v>
      </c>
      <c r="HQ34" s="296">
        <f t="shared" si="141"/>
        <v>98.929726604722759</v>
      </c>
      <c r="HR34" s="296"/>
      <c r="HS34" s="295">
        <f>'[4]Прочая  субсидия_МР  и  ГО'!AZ26/1000</f>
        <v>0</v>
      </c>
      <c r="HT34" s="295">
        <f>'[4]Прочая  субсидия_МР  и  ГО'!BA26/1000</f>
        <v>0</v>
      </c>
      <c r="HU34" s="296">
        <f t="shared" si="142"/>
        <v>0</v>
      </c>
      <c r="HV34" s="296"/>
      <c r="HW34" s="295">
        <f>('[4]Проверочная  таблица'!RU34+'[4]Проверочная  таблица'!RV34+'[4]Проверочная  таблица'!SE34+'[4]Проверочная  таблица'!SF34)/1000</f>
        <v>0</v>
      </c>
      <c r="HX34" s="295">
        <f>('[4]Проверочная  таблица'!RZ34+'[4]Проверочная  таблица'!SA34+'[4]Проверочная  таблица'!SJ34+'[4]Проверочная  таблица'!SK34)/1000</f>
        <v>0</v>
      </c>
      <c r="HY34" s="296">
        <f t="shared" si="143"/>
        <v>0</v>
      </c>
      <c r="HZ34" s="296"/>
      <c r="IA34" s="295">
        <f>('[4]Проверочная  таблица'!RW34+'[4]Проверочная  таблица'!RX34+'[4]Проверочная  таблица'!SG34+'[4]Проверочная  таблица'!SH34)/1000</f>
        <v>0</v>
      </c>
      <c r="IB34" s="295">
        <f>('[4]Проверочная  таблица'!SB34+'[4]Проверочная  таблица'!SC34+'[4]Проверочная  таблица'!SL34+'[4]Проверочная  таблица'!SM34)/1000</f>
        <v>0</v>
      </c>
      <c r="IC34" s="296">
        <f t="shared" si="144"/>
        <v>0</v>
      </c>
      <c r="ID34" s="296">
        <v>381.23707999999999</v>
      </c>
      <c r="IE34" s="295">
        <f>'[4]Прочая  субсидия_МР  и  ГО'!BB26/1000</f>
        <v>1551.2370800000001</v>
      </c>
      <c r="IF34" s="295">
        <f>'[4]Прочая  субсидия_МР  и  ГО'!BC26/1000</f>
        <v>1551.2370800000001</v>
      </c>
      <c r="IG34" s="296">
        <f t="shared" si="145"/>
        <v>100</v>
      </c>
      <c r="IH34" s="296">
        <v>1935.2255600000001</v>
      </c>
      <c r="II34" s="333">
        <f>('[4]Прочая  субсидия_МР  и  ГО'!BD26)/1000</f>
        <v>1935.2255600000001</v>
      </c>
      <c r="IJ34" s="333">
        <f>('[4]Прочая  субсидия_МР  и  ГО'!BE26)/1000</f>
        <v>1904.6965400000001</v>
      </c>
      <c r="IK34" s="296">
        <f t="shared" si="146"/>
        <v>98.422456760027501</v>
      </c>
      <c r="IL34" s="296">
        <v>912.27031000000011</v>
      </c>
      <c r="IM34" s="295">
        <f>'[4]Прочая  субсидия_МР  и  ГО'!BF26/1000</f>
        <v>912.27031000000011</v>
      </c>
      <c r="IN34" s="295">
        <f>'[4]Прочая  субсидия_МР  и  ГО'!BG26/1000</f>
        <v>912.27031000000011</v>
      </c>
      <c r="IO34" s="296">
        <f t="shared" si="147"/>
        <v>100</v>
      </c>
      <c r="IP34" s="296"/>
      <c r="IQ34" s="333">
        <f>('[4]Прочая  субсидия_МР  и  ГО'!BH26)/1000</f>
        <v>0</v>
      </c>
      <c r="IR34" s="333">
        <f>('[4]Прочая  субсидия_МР  и  ГО'!BI26)/1000</f>
        <v>0</v>
      </c>
      <c r="IS34" s="296">
        <f>IF(ISERROR(#REF!/#REF!*100),,#REF!/#REF!*100)</f>
        <v>0</v>
      </c>
      <c r="IT34" s="296"/>
      <c r="IU34" s="295">
        <f>('[4]Прочая  субсидия_МР  и  ГО'!BJ29)/1000</f>
        <v>0</v>
      </c>
      <c r="IV34" s="295">
        <f>('[4]Прочая  субсидия_МР  и  ГО'!BK29)/1000</f>
        <v>0</v>
      </c>
      <c r="IW34" s="296">
        <f>IF(ISERROR(#REF!/#REF!*100),,#REF!/#REF!*100)</f>
        <v>0</v>
      </c>
      <c r="IX34" s="296"/>
      <c r="IY34" s="333">
        <f>('[4]Прочая  субсидия_МР  и  ГО'!BL26)/1000</f>
        <v>0</v>
      </c>
      <c r="IZ34" s="333">
        <f>('[4]Прочая  субсидия_МР  и  ГО'!BM26)/1000</f>
        <v>0</v>
      </c>
      <c r="JA34" s="296">
        <f t="shared" si="148"/>
        <v>0</v>
      </c>
      <c r="JC34" s="296"/>
      <c r="JD34" s="295">
        <f>'[4]Проверочная  таблица'!DL34/1000</f>
        <v>0</v>
      </c>
      <c r="JE34" s="295">
        <f>'[4]Проверочная  таблица'!DO34/1000</f>
        <v>0</v>
      </c>
      <c r="JF34" s="296">
        <f t="shared" si="149"/>
        <v>0</v>
      </c>
      <c r="JG34" s="296"/>
      <c r="JH34" s="295">
        <f>'[4]Проверочная  таблица'!BW34/1000</f>
        <v>0</v>
      </c>
      <c r="JI34" s="295">
        <f>'[4]Проверочная  таблица'!BZ34/1000</f>
        <v>0</v>
      </c>
      <c r="JJ34" s="296">
        <f t="shared" si="150"/>
        <v>0</v>
      </c>
      <c r="JK34" s="296"/>
      <c r="JL34" s="295">
        <f>'[4]Проверочная  таблица'!BX34/1000</f>
        <v>0</v>
      </c>
      <c r="JM34" s="295">
        <f>'[4]Проверочная  таблица'!CA34/1000</f>
        <v>0</v>
      </c>
      <c r="JN34" s="296">
        <f t="shared" si="151"/>
        <v>0</v>
      </c>
      <c r="JO34" s="296"/>
      <c r="JP34" s="295">
        <f>'[4]Проверочная  таблица'!CC34/1000</f>
        <v>0</v>
      </c>
      <c r="JQ34" s="295">
        <f>'[4]Проверочная  таблица'!CF34/1000</f>
        <v>0</v>
      </c>
      <c r="JR34" s="296">
        <f t="shared" si="152"/>
        <v>0</v>
      </c>
      <c r="JS34" s="296"/>
      <c r="JT34" s="295">
        <f>'[4]Проверочная  таблица'!CD34/1000</f>
        <v>0</v>
      </c>
      <c r="JU34" s="295">
        <f>'[4]Проверочная  таблица'!CG34/1000</f>
        <v>0</v>
      </c>
      <c r="JV34" s="296">
        <f t="shared" si="153"/>
        <v>0</v>
      </c>
      <c r="JW34" s="296"/>
      <c r="JX34" s="295">
        <f>'[4]Прочая  субсидия_МР  и  ГО'!X26/1000</f>
        <v>0</v>
      </c>
      <c r="JY34" s="295">
        <f>'[4]Прочая  субсидия_МР  и  ГО'!Y26/1000</f>
        <v>0</v>
      </c>
      <c r="JZ34" s="296">
        <f t="shared" si="154"/>
        <v>0</v>
      </c>
      <c r="KA34" s="296"/>
      <c r="KB34" s="295">
        <f>('[4]Проверочная  таблица'!TY34+'[4]Проверочная  таблица'!TZ34+'[4]Проверочная  таблица'!TK34+'[4]Проверочная  таблица'!TL34)/1000</f>
        <v>0</v>
      </c>
      <c r="KC34" s="295">
        <f>('[4]Проверочная  таблица'!UF34+'[4]Проверочная  таблица'!UG34+'[4]Проверочная  таблица'!TR34+'[4]Проверочная  таблица'!TS34)/1000</f>
        <v>0</v>
      </c>
      <c r="KD34" s="296">
        <f t="shared" si="155"/>
        <v>0</v>
      </c>
      <c r="KE34" s="296"/>
      <c r="KF34" s="295">
        <f>('[4]Проверочная  таблица'!CI34+'[4]Проверочная  таблица'!CJ34)/1000</f>
        <v>0</v>
      </c>
      <c r="KG34" s="295">
        <f>('[4]Проверочная  таблица'!CP34+'[4]Проверочная  таблица'!CQ34)/1000</f>
        <v>0</v>
      </c>
      <c r="KH34" s="296">
        <f t="shared" si="156"/>
        <v>0</v>
      </c>
      <c r="KI34" s="296"/>
      <c r="KJ34" s="295">
        <f>('[4]Проверочная  таблица'!CK34+'[4]Проверочная  таблица'!CL34+'[4]Проверочная  таблица'!CW34+'[4]Проверочная  таблица'!CX34)/1000</f>
        <v>0</v>
      </c>
      <c r="KK34" s="295">
        <f>('[4]Проверочная  таблица'!CR34+'[4]Проверочная  таблица'!CS34+'[4]Проверочная  таблица'!CZ34+'[4]Проверочная  таблица'!DA34)/1000</f>
        <v>0</v>
      </c>
      <c r="KL34" s="296">
        <f t="shared" si="157"/>
        <v>0</v>
      </c>
      <c r="KM34" s="296"/>
      <c r="KN34" s="295">
        <f>('[4]Проверочная  таблица'!CM34+'[4]Проверочная  таблица'!CN34)/1000</f>
        <v>0</v>
      </c>
      <c r="KO34" s="295">
        <f>('[4]Проверочная  таблица'!CT34+'[4]Проверочная  таблица'!CU34)/1000</f>
        <v>0</v>
      </c>
      <c r="KP34" s="296">
        <f t="shared" si="158"/>
        <v>0</v>
      </c>
      <c r="KQ34" s="296"/>
      <c r="KR34" s="333">
        <f>('[4]Проверочная  таблица'!BE34+'[4]Проверочная  таблица'!BK34+'[4]Прочая  субсидия_МР  и  ГО'!AN26)/1000</f>
        <v>0</v>
      </c>
      <c r="KS34" s="333">
        <f>('[4]Проверочная  таблица'!BI34+'[4]Проверочная  таблица'!BM34+'[4]Прочая  субсидия_МР  и  ГО'!AO26)/1000</f>
        <v>0</v>
      </c>
      <c r="KT34" s="296">
        <f t="shared" si="159"/>
        <v>0</v>
      </c>
      <c r="KU34" s="296"/>
      <c r="KV34" s="295">
        <f>('[4]Проверочная  таблица'!LA34+'[4]Проверочная  таблица'!LB34)/1000</f>
        <v>0</v>
      </c>
      <c r="KW34" s="295">
        <f>('[4]Проверочная  таблица'!LD34+'[4]Проверочная  таблица'!LE34)/1000</f>
        <v>0</v>
      </c>
      <c r="KX34" s="296">
        <f t="shared" si="160"/>
        <v>0</v>
      </c>
      <c r="KY34" s="296"/>
      <c r="KZ34" s="295">
        <f>('[4]Проверочная  таблица'!EQ34+'[4]Проверочная  таблица'!ER34+'[4]Проверочная  таблица'!EW34+'[4]Проверочная  таблица'!EX34)/1000</f>
        <v>0</v>
      </c>
      <c r="LA34" s="295">
        <f>('[4]Проверочная  таблица'!ET34+'[4]Проверочная  таблица'!EU34+'[4]Проверочная  таблица'!EZ34+'[4]Проверочная  таблица'!FA34)/1000</f>
        <v>0</v>
      </c>
      <c r="LB34" s="296">
        <f t="shared" si="161"/>
        <v>0</v>
      </c>
    </row>
    <row r="35" spans="1:314" ht="21.75" customHeight="1" thickBot="1" x14ac:dyDescent="0.3">
      <c r="A35" s="311" t="s">
        <v>33</v>
      </c>
      <c r="B35" s="337">
        <f t="shared" ref="B35" si="162">SUM(B33:B34)</f>
        <v>3707756.9745400003</v>
      </c>
      <c r="C35" s="338">
        <f t="shared" ref="C35:H35" si="163">SUM(C33:C34)</f>
        <v>4814880.38105</v>
      </c>
      <c r="D35" s="339">
        <f>SUM(D33:D34)</f>
        <v>4627628.1525400002</v>
      </c>
      <c r="E35" s="340">
        <f t="shared" si="163"/>
        <v>4814880.38105</v>
      </c>
      <c r="F35" s="341">
        <f t="shared" si="163"/>
        <v>0</v>
      </c>
      <c r="G35" s="340">
        <f t="shared" si="163"/>
        <v>4627628.1525400002</v>
      </c>
      <c r="H35" s="341">
        <f t="shared" si="163"/>
        <v>0</v>
      </c>
      <c r="I35" s="320">
        <f>IF(ISERROR(D35/C35*100),,D35/C35*100)</f>
        <v>96.110968213312802</v>
      </c>
      <c r="J35" s="342">
        <f>SUM(J33:J34)</f>
        <v>128510.42553000001</v>
      </c>
      <c r="K35" s="338">
        <f t="shared" ref="K35:L35" si="164">SUM(K33:K34)</f>
        <v>126628.02439999999</v>
      </c>
      <c r="L35" s="338">
        <f t="shared" si="164"/>
        <v>126628.02439999999</v>
      </c>
      <c r="M35" s="320">
        <f t="shared" si="88"/>
        <v>100</v>
      </c>
      <c r="N35" s="342">
        <f>SUM(N33:N34)</f>
        <v>95791.679999999993</v>
      </c>
      <c r="O35" s="338">
        <f t="shared" ref="O35:P35" si="165">SUM(O33:O34)</f>
        <v>95791.679999999993</v>
      </c>
      <c r="P35" s="338">
        <f t="shared" si="165"/>
        <v>95791.679999999993</v>
      </c>
      <c r="Q35" s="320">
        <f t="shared" si="89"/>
        <v>100</v>
      </c>
      <c r="R35" s="342">
        <f>SUM(R33:R34)</f>
        <v>4720</v>
      </c>
      <c r="S35" s="343">
        <f>SUM(S33:S34)</f>
        <v>4720</v>
      </c>
      <c r="T35" s="343">
        <f>SUM(T33:T34)</f>
        <v>4720</v>
      </c>
      <c r="U35" s="320">
        <f>IF(ISERROR(T35/S35*100),,T35/S35*100)</f>
        <v>100</v>
      </c>
      <c r="V35" s="342">
        <f>SUM(V33:V34)</f>
        <v>4111.3474999999999</v>
      </c>
      <c r="W35" s="343">
        <f>SUM(W33:W34)</f>
        <v>4111.3474999999999</v>
      </c>
      <c r="X35" s="343">
        <f>SUM(X33:X34)</f>
        <v>4111.3474999999999</v>
      </c>
      <c r="Y35" s="320">
        <f>IF(ISERROR(X35/W35*100),,X35/W35*100)</f>
        <v>100</v>
      </c>
      <c r="Z35" s="342">
        <f>SUM(Z33:Z34)</f>
        <v>0</v>
      </c>
      <c r="AA35" s="343">
        <f>SUM(AA33:AA34)</f>
        <v>0</v>
      </c>
      <c r="AB35" s="343">
        <f>SUM(AB33:AB34)</f>
        <v>0</v>
      </c>
      <c r="AC35" s="320">
        <f>IF(ISERROR(AB35/AA35*100),,AB35/AA35*100)</f>
        <v>0</v>
      </c>
      <c r="AD35" s="342">
        <f>SUM(AD33:AD34)</f>
        <v>0</v>
      </c>
      <c r="AE35" s="343">
        <f>SUM(AE33:AE34)</f>
        <v>0</v>
      </c>
      <c r="AF35" s="343">
        <f>SUM(AF33:AF34)</f>
        <v>0</v>
      </c>
      <c r="AG35" s="320">
        <f>IF(ISERROR(AF35/AE35*100),,AF35/AE35*100)</f>
        <v>0</v>
      </c>
      <c r="AH35" s="342">
        <f>SUM(AH33:AH34)</f>
        <v>0</v>
      </c>
      <c r="AI35" s="338">
        <f>SUM(AI33:AI34)</f>
        <v>0</v>
      </c>
      <c r="AJ35" s="338">
        <f>SUM(AJ33:AJ34)</f>
        <v>0</v>
      </c>
      <c r="AK35" s="320">
        <f>IF(ISERROR(AJ35/AI35*100),,AJ35/AI35*100)</f>
        <v>0</v>
      </c>
      <c r="AL35" s="342">
        <f>SUM(AL33:AL34)</f>
        <v>1129.48558</v>
      </c>
      <c r="AM35" s="338">
        <f>SUM(AM33:AM34)</f>
        <v>1129.48558</v>
      </c>
      <c r="AN35" s="338">
        <f>SUM(AN33:AN34)</f>
        <v>1128.9121399999999</v>
      </c>
      <c r="AO35" s="320">
        <f>IF(ISERROR(AN35/AM35*100),,AN35/AM35*100)</f>
        <v>99.94922998485734</v>
      </c>
      <c r="AP35" s="342">
        <f>SUM(AP33:AP34)</f>
        <v>7940.6758099999997</v>
      </c>
      <c r="AQ35" s="338">
        <f>SUM(AQ33:AQ34)</f>
        <v>7940.6758099999997</v>
      </c>
      <c r="AR35" s="338">
        <f>SUM(AR33:AR34)</f>
        <v>7940.6252199999999</v>
      </c>
      <c r="AS35" s="320">
        <f>IF(ISERROR(AR35/AQ35*100),,AR35/AQ35*100)</f>
        <v>99.99936290057407</v>
      </c>
      <c r="AT35" s="342">
        <f>SUM(AT33:AT34)</f>
        <v>546513.47223000007</v>
      </c>
      <c r="AU35" s="338">
        <f t="shared" ref="AU35:AV35" si="166">SUM(AU33:AU34)</f>
        <v>546513.47223000007</v>
      </c>
      <c r="AV35" s="338">
        <f t="shared" si="166"/>
        <v>545905.50664000004</v>
      </c>
      <c r="AW35" s="320">
        <f t="shared" si="97"/>
        <v>99.888755607886608</v>
      </c>
      <c r="AX35" s="342">
        <f>SUM(AX33:AX34)</f>
        <v>181326.41733000003</v>
      </c>
      <c r="AY35" s="338">
        <f t="shared" ref="AY35:AZ35" si="167">SUM(AY33:AY34)</f>
        <v>413268.67356000002</v>
      </c>
      <c r="AZ35" s="338">
        <f t="shared" si="167"/>
        <v>271277.54399999999</v>
      </c>
      <c r="BA35" s="320">
        <f t="shared" si="98"/>
        <v>65.641932562453178</v>
      </c>
      <c r="BB35" s="342">
        <f>SUM(BB33:BB34)</f>
        <v>0</v>
      </c>
      <c r="BC35" s="338">
        <f t="shared" ref="BC35:BD35" si="168">SUM(BC33:BC34)</f>
        <v>180571.74041</v>
      </c>
      <c r="BD35" s="338">
        <f t="shared" si="168"/>
        <v>180571.74041</v>
      </c>
      <c r="BE35" s="320">
        <f t="shared" si="99"/>
        <v>100</v>
      </c>
      <c r="BF35" s="342">
        <f>SUM(BF33:BF34)</f>
        <v>25000</v>
      </c>
      <c r="BG35" s="338">
        <f t="shared" ref="BG35:BH35" si="169">SUM(BG33:BG34)</f>
        <v>28720</v>
      </c>
      <c r="BH35" s="338">
        <f t="shared" si="169"/>
        <v>28425.245309999998</v>
      </c>
      <c r="BI35" s="320">
        <f t="shared" si="100"/>
        <v>98.973695369080772</v>
      </c>
      <c r="BJ35" s="342">
        <f>SUM(BJ33:BJ34)</f>
        <v>18549.178079999998</v>
      </c>
      <c r="BK35" s="338">
        <f t="shared" ref="BK35:BL35" si="170">SUM(BK33:BK34)</f>
        <v>18549.178079999998</v>
      </c>
      <c r="BL35" s="338">
        <f t="shared" si="170"/>
        <v>18549.178079999998</v>
      </c>
      <c r="BM35" s="320">
        <f t="shared" si="101"/>
        <v>100</v>
      </c>
      <c r="BN35" s="342">
        <f>SUM(BN33:BN34)</f>
        <v>88723.9041</v>
      </c>
      <c r="BO35" s="338">
        <f t="shared" ref="BO35:BP35" si="171">SUM(BO33:BO34)</f>
        <v>88723.9041</v>
      </c>
      <c r="BP35" s="338">
        <f t="shared" si="171"/>
        <v>88723.9041</v>
      </c>
      <c r="BQ35" s="320">
        <f t="shared" si="102"/>
        <v>100</v>
      </c>
      <c r="BR35" s="342">
        <f>SUM(BR33:BR34)</f>
        <v>13346.095899999998</v>
      </c>
      <c r="BS35" s="338">
        <f t="shared" ref="BS35:BT35" si="172">SUM(BS33:BS34)</f>
        <v>13346.095899999998</v>
      </c>
      <c r="BT35" s="338">
        <f t="shared" si="172"/>
        <v>13346.095899999998</v>
      </c>
      <c r="BU35" s="320">
        <f t="shared" si="103"/>
        <v>100</v>
      </c>
      <c r="BV35" s="342">
        <f>SUM(BV33:BV34)</f>
        <v>0</v>
      </c>
      <c r="BW35" s="338">
        <f>SUM(BW33:BW34)</f>
        <v>0</v>
      </c>
      <c r="BX35" s="338">
        <f>SUM(BX33:BX34)</f>
        <v>0</v>
      </c>
      <c r="BY35" s="320">
        <f>IF(ISERROR(BX35/BW35*100),,BX35/BW35*100)</f>
        <v>0</v>
      </c>
      <c r="BZ35" s="342">
        <f>SUM(BZ33:BZ34)</f>
        <v>100080</v>
      </c>
      <c r="CA35" s="338">
        <f t="shared" ref="CA35:CB35" si="173">SUM(CA33:CA34)</f>
        <v>111090.4396</v>
      </c>
      <c r="CB35" s="338">
        <f t="shared" si="173"/>
        <v>109468.61943000001</v>
      </c>
      <c r="CC35" s="320">
        <f t="shared" si="105"/>
        <v>98.540090240132599</v>
      </c>
      <c r="CD35" s="342">
        <f>SUM(CD33:CD34)</f>
        <v>2520.53278</v>
      </c>
      <c r="CE35" s="338">
        <f>SUM(CE33:CE34)</f>
        <v>2520.53278</v>
      </c>
      <c r="CF35" s="338">
        <f>SUM(CF33:CF34)</f>
        <v>2520.53278</v>
      </c>
      <c r="CG35" s="320">
        <f>IF(ISERROR(CF35/CE35*100),,CF35/CE35*100)</f>
        <v>100</v>
      </c>
      <c r="CH35" s="342">
        <f>SUM(CH33:CH34)</f>
        <v>0</v>
      </c>
      <c r="CI35" s="338">
        <f>SUM(CI33:CI34)</f>
        <v>0</v>
      </c>
      <c r="CJ35" s="338">
        <f>SUM(CJ33:CJ34)</f>
        <v>0</v>
      </c>
      <c r="CK35" s="320">
        <f>IF(ISERROR(CJ35/CI35*100),,CJ35/CI35*100)</f>
        <v>0</v>
      </c>
      <c r="CL35" s="342">
        <f>SUM(CL33:CL34)</f>
        <v>8000</v>
      </c>
      <c r="CM35" s="338">
        <f>SUM(CM33:CM34)</f>
        <v>8000</v>
      </c>
      <c r="CN35" s="338">
        <f>SUM(CN33:CN34)</f>
        <v>8000</v>
      </c>
      <c r="CO35" s="320">
        <f>IF(ISERROR(CN35/CM35*100),,CN35/CM35*100)</f>
        <v>100</v>
      </c>
      <c r="CP35" s="342">
        <f>SUM(CP33:CP34)</f>
        <v>14893.61702</v>
      </c>
      <c r="CQ35" s="338">
        <f>SUM(CQ33:CQ34)</f>
        <v>14893.61702</v>
      </c>
      <c r="CR35" s="338">
        <f>SUM(CR33:CR34)</f>
        <v>14893.61702</v>
      </c>
      <c r="CS35" s="320">
        <f>IF(ISERROR(CR35/CQ35*100),,CR35/CQ35*100)</f>
        <v>100</v>
      </c>
      <c r="CT35" s="342">
        <f>SUM(CT33:CT34)</f>
        <v>20475.71</v>
      </c>
      <c r="CU35" s="338">
        <f>SUM(CU33:CU34)</f>
        <v>20475.71</v>
      </c>
      <c r="CV35" s="338">
        <f>SUM(CV33:CV34)</f>
        <v>20475.71</v>
      </c>
      <c r="CW35" s="320">
        <f>IF(ISERROR(CV35/CU35*100),,CV35/CU35*100)</f>
        <v>100</v>
      </c>
      <c r="CX35" s="342">
        <f>SUM(CX33:CX34)</f>
        <v>19002.446809999998</v>
      </c>
      <c r="CY35" s="338">
        <f>SUM(CY33:CY34)</f>
        <v>19002.446809999998</v>
      </c>
      <c r="CZ35" s="338">
        <f>SUM(CZ33:CZ34)</f>
        <v>19002.446809999998</v>
      </c>
      <c r="DA35" s="320">
        <f>IF(ISERROR(CZ35/CY35*100),,CZ35/CY35*100)</f>
        <v>100</v>
      </c>
      <c r="DB35" s="342">
        <f>SUM(DB33:DB34)</f>
        <v>396.12188000000003</v>
      </c>
      <c r="DC35" s="338">
        <f>SUM(DC33:DC34)</f>
        <v>396.12188000000003</v>
      </c>
      <c r="DD35" s="338">
        <f>SUM(DD33:DD34)</f>
        <v>396.12188000000003</v>
      </c>
      <c r="DE35" s="320">
        <f>IF(ISERROR(DD35/DC35*100),,DD35/DC35*100)</f>
        <v>100</v>
      </c>
      <c r="DF35" s="342">
        <f>SUM(DF33:DF34)</f>
        <v>41173.150999999998</v>
      </c>
      <c r="DG35" s="338">
        <f>SUM(DG33:DG34)</f>
        <v>41173.150999999998</v>
      </c>
      <c r="DH35" s="338">
        <f>SUM(DH33:DH34)</f>
        <v>41173.150999999998</v>
      </c>
      <c r="DI35" s="320">
        <f>IF(ISERROR(DH35/DG35*100),,DH35/DG35*100)</f>
        <v>100</v>
      </c>
      <c r="DJ35" s="342">
        <f>SUM(DJ33:DJ34)</f>
        <v>3243.8356200000003</v>
      </c>
      <c r="DK35" s="338">
        <f>SUM(DK33:DK34)</f>
        <v>3243.8356200000003</v>
      </c>
      <c r="DL35" s="338">
        <f>SUM(DL33:DL34)</f>
        <v>3243.8356200000003</v>
      </c>
      <c r="DM35" s="320">
        <f>IF(ISERROR(DL35/DK35*100),,DL35/DK35*100)</f>
        <v>100</v>
      </c>
      <c r="DN35" s="342">
        <f>SUM(DN33:DN34)</f>
        <v>1351.7251699999999</v>
      </c>
      <c r="DO35" s="338">
        <f>SUM(DO33:DO34)</f>
        <v>1351.7251699999999</v>
      </c>
      <c r="DP35" s="338">
        <f>SUM(DP33:DP34)</f>
        <v>1351.7251699999999</v>
      </c>
      <c r="DQ35" s="320">
        <f>IF(ISERROR(DP35/DO35*100),,DP35/DO35*100)</f>
        <v>100</v>
      </c>
      <c r="DR35" s="342">
        <f>SUM(DR33:DR34)</f>
        <v>0</v>
      </c>
      <c r="DS35" s="338">
        <f>SUM(DS33:DS34)</f>
        <v>0</v>
      </c>
      <c r="DT35" s="338">
        <f>SUM(DT33:DT34)</f>
        <v>0</v>
      </c>
      <c r="DU35" s="320">
        <f>IF(ISERROR(DT35/DS35*100),,DT35/DS35*100)</f>
        <v>0</v>
      </c>
      <c r="DV35" s="342">
        <f>SUM(DV33:DV34)</f>
        <v>65104.747470000002</v>
      </c>
      <c r="DW35" s="338">
        <f>SUM(DW33:DW34)</f>
        <v>65104.747470000002</v>
      </c>
      <c r="DX35" s="338">
        <f>SUM(DX33:DX34)</f>
        <v>65104.747470000002</v>
      </c>
      <c r="DY35" s="320">
        <f>IF(ISERROR(DX35/DW35*100),,DX35/DW35*100)</f>
        <v>100</v>
      </c>
      <c r="DZ35" s="342">
        <f>SUM(DZ33:DZ34)</f>
        <v>180571.38297999999</v>
      </c>
      <c r="EA35" s="338">
        <f>SUM(EA33:EA34)</f>
        <v>174242.64707000001</v>
      </c>
      <c r="EB35" s="338">
        <f>SUM(EB33:EB34)</f>
        <v>174242.64705999999</v>
      </c>
      <c r="EC35" s="320">
        <f>IF(ISERROR(EB35/EA35*100),,EB35/EA35*100)</f>
        <v>99.999999994260875</v>
      </c>
      <c r="ED35" s="342">
        <f>SUM(ED33:ED34)</f>
        <v>125000</v>
      </c>
      <c r="EE35" s="338">
        <f>SUM(EE33:EE34)</f>
        <v>165000</v>
      </c>
      <c r="EF35" s="338">
        <f>SUM(EF33:EF34)</f>
        <v>164607.91002000001</v>
      </c>
      <c r="EG35" s="320">
        <f>IF(ISERROR(EF35/EE35*100),,EF35/EE35*100)</f>
        <v>99.762369709090919</v>
      </c>
      <c r="EH35" s="342">
        <f>SUM(EH33:EH34)</f>
        <v>44000.500110000001</v>
      </c>
      <c r="EI35" s="338">
        <f>SUM(EI33:EI34)</f>
        <v>40594.715960000001</v>
      </c>
      <c r="EJ35" s="338">
        <f>SUM(EJ33:EJ34)</f>
        <v>40594.715960000001</v>
      </c>
      <c r="EK35" s="320">
        <f>IF(ISERROR(EJ35/EI35*100),,EJ35/EI35*100)</f>
        <v>100</v>
      </c>
      <c r="EL35" s="342">
        <f>SUM(EL33:EL34)</f>
        <v>54600</v>
      </c>
      <c r="EM35" s="338">
        <f>SUM(EM33:EM34)</f>
        <v>0</v>
      </c>
      <c r="EN35" s="338">
        <f>SUM(EN33:EN34)</f>
        <v>0</v>
      </c>
      <c r="EO35" s="320">
        <f>IF(ISERROR(EN35/EM35*100),,EN35/EM35*100)</f>
        <v>0</v>
      </c>
      <c r="EP35" s="342">
        <f>SUM(EP33:EP34)</f>
        <v>0</v>
      </c>
      <c r="EQ35" s="338">
        <f>SUM(EQ33:EQ34)</f>
        <v>0</v>
      </c>
      <c r="ER35" s="338">
        <f>SUM(ER33:ER34)</f>
        <v>0</v>
      </c>
      <c r="ES35" s="320">
        <f>IF(ISERROR(ER35/EQ35*100),,ER35/EQ35*100)</f>
        <v>0</v>
      </c>
      <c r="ET35" s="342">
        <f>SUM(ET33:ET34)</f>
        <v>0</v>
      </c>
      <c r="EU35" s="338">
        <f>SUM(EU33:EU34)</f>
        <v>70851.228180000006</v>
      </c>
      <c r="EV35" s="338">
        <f>SUM(EV33:EV34)</f>
        <v>47542.520119999994</v>
      </c>
      <c r="EW35" s="320">
        <f>IF(ISERROR(EV35/EU35*100),,EV35/EU35*100)</f>
        <v>67.101899771188968</v>
      </c>
      <c r="EX35" s="342">
        <f>SUM(EX33:EX34)</f>
        <v>0</v>
      </c>
      <c r="EY35" s="338">
        <f>SUM(EY33:EY34)</f>
        <v>208317.37531</v>
      </c>
      <c r="EZ35" s="338">
        <f>SUM(EZ33:EZ34)</f>
        <v>208317.37531</v>
      </c>
      <c r="FA35" s="320">
        <f>IF(ISERROR(EZ35/EY35*100),,EZ35/EY35*100)</f>
        <v>100</v>
      </c>
      <c r="FB35" s="342">
        <f>SUM(FB33:FB34)</f>
        <v>0</v>
      </c>
      <c r="FC35" s="338">
        <f>SUM(FC33:FC34)</f>
        <v>20000</v>
      </c>
      <c r="FD35" s="338">
        <f>SUM(FD33:FD34)</f>
        <v>15355.2</v>
      </c>
      <c r="FE35" s="320">
        <f>IF(ISERROR(FD35/FC35*100),,FD35/FC35*100)</f>
        <v>76.775999999999996</v>
      </c>
      <c r="FF35" s="342">
        <f>SUM(FF33:FF34)</f>
        <v>78260</v>
      </c>
      <c r="FG35" s="338">
        <f>SUM(FG33:FG34)</f>
        <v>0</v>
      </c>
      <c r="FH35" s="338">
        <f>SUM(FH33:FH34)</f>
        <v>0</v>
      </c>
      <c r="FI35" s="320">
        <f>IF(ISERROR(FH35/FG35*100),,FH35/FG35*100)</f>
        <v>0</v>
      </c>
      <c r="FJ35" s="342">
        <f>SUM(FJ33:FJ34)</f>
        <v>0</v>
      </c>
      <c r="FK35" s="338">
        <f>SUM(FK33:FK34)</f>
        <v>0</v>
      </c>
      <c r="FL35" s="338">
        <f>SUM(FL33:FL34)</f>
        <v>0</v>
      </c>
      <c r="FM35" s="320">
        <f>IF(ISERROR(FL35/FK35*100),,FL35/FK35*100)</f>
        <v>0</v>
      </c>
      <c r="FN35" s="342">
        <f>SUM(FN33:FN34)</f>
        <v>0</v>
      </c>
      <c r="FO35" s="338">
        <f>SUM(FO33:FO34)</f>
        <v>0</v>
      </c>
      <c r="FP35" s="338">
        <f>SUM(FP33:FP34)</f>
        <v>0</v>
      </c>
      <c r="FQ35" s="320">
        <f>IF(ISERROR(FP35/FO35*100),,FP35/FO35*100)</f>
        <v>0</v>
      </c>
      <c r="FR35" s="342">
        <f>SUM(FR33:FR34)</f>
        <v>0</v>
      </c>
      <c r="FS35" s="338">
        <f>SUM(FS33:FS34)</f>
        <v>0</v>
      </c>
      <c r="FT35" s="338">
        <f>SUM(FT33:FT34)</f>
        <v>0</v>
      </c>
      <c r="FU35" s="320">
        <f>IF(ISERROR(FT35/FS35*100),,FT35/FS35*100)</f>
        <v>0</v>
      </c>
      <c r="FV35" s="342">
        <f>SUM(FV33:FV34)</f>
        <v>0</v>
      </c>
      <c r="FW35" s="338">
        <f>SUM(FW33:FW34)</f>
        <v>0</v>
      </c>
      <c r="FX35" s="338">
        <f>SUM(FX33:FX34)</f>
        <v>0</v>
      </c>
      <c r="FY35" s="320">
        <f>IF(ISERROR(FX35/FW35*100),,FX35/FW35*100)</f>
        <v>0</v>
      </c>
      <c r="FZ35" s="342">
        <f>SUM(FZ33:FZ34)</f>
        <v>759446.53765999991</v>
      </c>
      <c r="GA35" s="338">
        <f>SUM(GA33:GA34)</f>
        <v>759446.53765999991</v>
      </c>
      <c r="GB35" s="338">
        <f>SUM(GB33:GB34)</f>
        <v>759446.53765999991</v>
      </c>
      <c r="GC35" s="320">
        <f>IF(ISERROR(GB35/GA35*100),,GB35/GA35*100)</f>
        <v>100</v>
      </c>
      <c r="GD35" s="342">
        <f>SUM(GD33:GD34)</f>
        <v>13486.205380000001</v>
      </c>
      <c r="GE35" s="338">
        <f>SUM(GE33:GE34)</f>
        <v>13486.205380000001</v>
      </c>
      <c r="GF35" s="338">
        <f>SUM(GF33:GF34)</f>
        <v>13486.205380000001</v>
      </c>
      <c r="GG35" s="320">
        <f>IF(ISERROR(GF35/GE35*100),,GF35/GE35*100)</f>
        <v>100</v>
      </c>
      <c r="GH35" s="342">
        <f>SUM(GH33:GH34)</f>
        <v>649406.69967</v>
      </c>
      <c r="GI35" s="338">
        <f>SUM(GI33:GI34)</f>
        <v>652840.73655000003</v>
      </c>
      <c r="GJ35" s="338">
        <f>SUM(GJ33:GJ34)</f>
        <v>645442.25227000006</v>
      </c>
      <c r="GK35" s="320">
        <f>IF(ISERROR(GJ35/GI35*100),,GJ35/GI35*100)</f>
        <v>98.866724475697083</v>
      </c>
      <c r="GL35" s="342">
        <f>SUM(GL33:GL34)</f>
        <v>0</v>
      </c>
      <c r="GM35" s="338">
        <f>SUM(GM33:GM34)</f>
        <v>0</v>
      </c>
      <c r="GN35" s="338">
        <f>SUM(GN33:GN34)</f>
        <v>0</v>
      </c>
      <c r="GO35" s="320">
        <f>IF(ISERROR(GN35/GM35*100),,GN35/GM35*100)</f>
        <v>0</v>
      </c>
      <c r="GP35" s="342">
        <f>SUM(GP33:GP34)</f>
        <v>0</v>
      </c>
      <c r="GQ35" s="338">
        <f>SUM(GQ33:GQ34)</f>
        <v>250000</v>
      </c>
      <c r="GR35" s="338">
        <f>SUM(GR33:GR34)</f>
        <v>250000</v>
      </c>
      <c r="GS35" s="320">
        <f>IF(ISERROR(GR35/GQ35*100),,GR35/GQ35*100)</f>
        <v>100</v>
      </c>
      <c r="GT35" s="342">
        <f>SUM(GT33:GT34)</f>
        <v>160000</v>
      </c>
      <c r="GU35" s="338">
        <f>SUM(GU33:GU34)</f>
        <v>399794.49257</v>
      </c>
      <c r="GV35" s="338">
        <f>SUM(GV33:GV34)</f>
        <v>394704.20426000003</v>
      </c>
      <c r="GW35" s="320">
        <f>IF(ISERROR(GV35/GU35*100),,GV35/GU35*100)</f>
        <v>98.726773778878723</v>
      </c>
      <c r="GX35" s="342">
        <f>SUM(GX33:GX34)</f>
        <v>58071.906000000003</v>
      </c>
      <c r="GY35" s="338">
        <f>SUM(GY33:GY34)</f>
        <v>45665.775000000001</v>
      </c>
      <c r="GZ35" s="338">
        <f>SUM(GZ33:GZ34)</f>
        <v>45665.775000000001</v>
      </c>
      <c r="HA35" s="320">
        <f>IF(ISERROR(GZ35/GY35*100),,GZ35/GY35*100)</f>
        <v>100</v>
      </c>
      <c r="HB35" s="342">
        <f>SUM(HB33:HB34)</f>
        <v>5113.8172999999997</v>
      </c>
      <c r="HC35" s="338">
        <f>SUM(HC33:HC34)</f>
        <v>0</v>
      </c>
      <c r="HD35" s="338">
        <f>SUM(HD33:HD34)</f>
        <v>0</v>
      </c>
      <c r="HE35" s="320">
        <f>IF(ISERROR(HD35/HC35*100),,HD35/HC35*100)</f>
        <v>0</v>
      </c>
      <c r="HF35" s="342">
        <f>SUM(HF33:HF34)</f>
        <v>0</v>
      </c>
      <c r="HG35" s="338">
        <f>SUM(HG33:HG34)</f>
        <v>0</v>
      </c>
      <c r="HH35" s="338">
        <f>SUM(HH33:HH34)</f>
        <v>0</v>
      </c>
      <c r="HI35" s="320">
        <f>IF(ISERROR(HH35/HG35*100),,HH35/HG35*100)</f>
        <v>0</v>
      </c>
      <c r="HJ35" s="342">
        <f>SUM(HJ33:HJ34)</f>
        <v>0</v>
      </c>
      <c r="HK35" s="338">
        <f>SUM(HK33:HK34)</f>
        <v>3775.3</v>
      </c>
      <c r="HL35" s="338">
        <f>SUM(HL33:HL34)</f>
        <v>3775.3</v>
      </c>
      <c r="HM35" s="320">
        <f>IF(ISERROR(HL35/HK35*100),,HL35/HK35*100)</f>
        <v>100</v>
      </c>
      <c r="HN35" s="342">
        <f>SUM(HN33:HN34)</f>
        <v>183514.16</v>
      </c>
      <c r="HO35" s="338">
        <f>SUM(HO33:HO34)</f>
        <v>187714.16</v>
      </c>
      <c r="HP35" s="338">
        <f>SUM(HP33:HP34)</f>
        <v>185870.47065999999</v>
      </c>
      <c r="HQ35" s="320">
        <f>IF(ISERROR(HP35/HO35*100),,HP35/HO35*100)</f>
        <v>99.017820850595385</v>
      </c>
      <c r="HR35" s="342">
        <f>SUM(HR33:HR34)</f>
        <v>0</v>
      </c>
      <c r="HS35" s="338">
        <f>SUM(HS33:HS34)</f>
        <v>0</v>
      </c>
      <c r="HT35" s="338">
        <f>SUM(HT33:HT34)</f>
        <v>0</v>
      </c>
      <c r="HU35" s="320">
        <f>IF(ISERROR(HT35/HS35*100),,HT35/HS35*100)</f>
        <v>0</v>
      </c>
      <c r="HV35" s="342">
        <f>SUM(HV33:HV34)</f>
        <v>0</v>
      </c>
      <c r="HW35" s="338">
        <f>SUM(HW33:HW34)</f>
        <v>0</v>
      </c>
      <c r="HX35" s="338">
        <f>SUM(HX33:HX34)</f>
        <v>0</v>
      </c>
      <c r="HY35" s="320">
        <f>IF(ISERROR(HX35/HW35*100),,HX35/HW35*100)</f>
        <v>0</v>
      </c>
      <c r="HZ35" s="342">
        <f>SUM(HZ33:HZ34)</f>
        <v>0</v>
      </c>
      <c r="IA35" s="338">
        <f>SUM(IA33:IA34)</f>
        <v>0</v>
      </c>
      <c r="IB35" s="338">
        <f>SUM(IB33:IB34)</f>
        <v>0</v>
      </c>
      <c r="IC35" s="320">
        <f>IF(ISERROR(IB35/IA35*100),,IB35/IA35*100)</f>
        <v>0</v>
      </c>
      <c r="ID35" s="342">
        <f>SUM(ID33:ID34)</f>
        <v>602.35266000000001</v>
      </c>
      <c r="IE35" s="338">
        <f>SUM(IE33:IE34)</f>
        <v>2105.7594800000002</v>
      </c>
      <c r="IF35" s="338">
        <f>SUM(IF33:IF34)</f>
        <v>2105.7594800000002</v>
      </c>
      <c r="IG35" s="320">
        <f>IF(ISERROR(IF35/IE35*100),,IF35/IE35*100)</f>
        <v>100</v>
      </c>
      <c r="IH35" s="342">
        <f>SUM(IH33:IH34)</f>
        <v>2671.3745900000004</v>
      </c>
      <c r="II35" s="338">
        <f>SUM(II33:II34)</f>
        <v>2671.3745900000004</v>
      </c>
      <c r="IJ35" s="338">
        <f>SUM(IJ33:IJ34)</f>
        <v>2640.8455700000004</v>
      </c>
      <c r="IK35" s="320">
        <f>IF(ISERROR(IJ35/II35*100),,IJ35/II35*100)</f>
        <v>98.857179366971522</v>
      </c>
      <c r="IL35" s="342">
        <f>SUM(IL33:IL34)</f>
        <v>1107.46838</v>
      </c>
      <c r="IM35" s="338">
        <f>SUM(IM33:IM34)</f>
        <v>1107.46838</v>
      </c>
      <c r="IN35" s="338">
        <f>SUM(IN33:IN34)</f>
        <v>1080.12291</v>
      </c>
      <c r="IO35" s="320">
        <f>IF(ISERROR(IN35/IM35*100),,IN35/IM35*100)</f>
        <v>97.530812572725551</v>
      </c>
      <c r="IP35" s="342">
        <f>SUM(IP33:IP34)</f>
        <v>0</v>
      </c>
      <c r="IQ35" s="338">
        <f>SUM(IQ33:IQ34)</f>
        <v>0</v>
      </c>
      <c r="IR35" s="338">
        <f>SUM(IR33:IR34)</f>
        <v>0</v>
      </c>
      <c r="IS35" s="320">
        <f>IF(ISERROR(#REF!/#REF!*100),,#REF!/#REF!*100)</f>
        <v>0</v>
      </c>
      <c r="IT35" s="342">
        <f>SUM(IT33:IT34)</f>
        <v>0</v>
      </c>
      <c r="IU35" s="338">
        <f>SUM(IU33:IU34)</f>
        <v>0</v>
      </c>
      <c r="IV35" s="338">
        <f>SUM(IV33:IV34)</f>
        <v>0</v>
      </c>
      <c r="IW35" s="320">
        <f>IF(ISERROR(#REF!/#REF!*100),,#REF!/#REF!*100)</f>
        <v>0</v>
      </c>
      <c r="IX35" s="342">
        <f>SUM(IX33:IX34)</f>
        <v>0</v>
      </c>
      <c r="IY35" s="338">
        <f>SUM(IY33:IY34)</f>
        <v>0</v>
      </c>
      <c r="IZ35" s="338">
        <f>SUM(IZ33:IZ34)</f>
        <v>0</v>
      </c>
      <c r="JA35" s="320">
        <f>IF(ISERROR(IZ35/IY35*100),,IZ35/IY35*100)</f>
        <v>0</v>
      </c>
      <c r="JC35" s="342">
        <f>SUM(JC33:JC34)</f>
        <v>0</v>
      </c>
      <c r="JD35" s="338">
        <f>SUM(JD33:JD34)</f>
        <v>0</v>
      </c>
      <c r="JE35" s="338">
        <f>SUM(JE33:JE34)</f>
        <v>0</v>
      </c>
      <c r="JF35" s="320">
        <f>IF(ISERROR(JE35/JD35*100),,JE35/JD35*100)</f>
        <v>0</v>
      </c>
      <c r="JG35" s="342">
        <f>SUM(JG33:JG34)</f>
        <v>0</v>
      </c>
      <c r="JH35" s="338">
        <f>SUM(JH33:JH34)</f>
        <v>0</v>
      </c>
      <c r="JI35" s="338">
        <f>SUM(JI33:JI34)</f>
        <v>0</v>
      </c>
      <c r="JJ35" s="320">
        <f>IF(ISERROR(JI35/JH35*100),,JI35/JH35*100)</f>
        <v>0</v>
      </c>
      <c r="JK35" s="342">
        <f>SUM(JK33:JK34)</f>
        <v>0</v>
      </c>
      <c r="JL35" s="338">
        <f>SUM(JL33:JL34)</f>
        <v>0</v>
      </c>
      <c r="JM35" s="338">
        <f>SUM(JM33:JM34)</f>
        <v>0</v>
      </c>
      <c r="JN35" s="320">
        <f>IF(ISERROR(JM35/JL35*100),,JM35/JL35*100)</f>
        <v>0</v>
      </c>
      <c r="JO35" s="342">
        <f>SUM(JO33:JO34)</f>
        <v>0</v>
      </c>
      <c r="JP35" s="338">
        <f>SUM(JP33:JP34)</f>
        <v>0</v>
      </c>
      <c r="JQ35" s="338">
        <f>SUM(JQ33:JQ34)</f>
        <v>0</v>
      </c>
      <c r="JR35" s="320">
        <f>IF(ISERROR(JQ35/JP35*100),,JQ35/JP35*100)</f>
        <v>0</v>
      </c>
      <c r="JS35" s="342">
        <f>SUM(JS33:JS34)</f>
        <v>0</v>
      </c>
      <c r="JT35" s="338">
        <f>SUM(JT33:JT34)</f>
        <v>0</v>
      </c>
      <c r="JU35" s="338">
        <f>SUM(JU33:JU34)</f>
        <v>0</v>
      </c>
      <c r="JV35" s="320">
        <f>IF(ISERROR(JU35/JT35*100),,JU35/JT35*100)</f>
        <v>0</v>
      </c>
      <c r="JW35" s="342">
        <f>SUM(JW33:JW34)</f>
        <v>0</v>
      </c>
      <c r="JX35" s="338">
        <f>SUM(JX33:JX34)</f>
        <v>0</v>
      </c>
      <c r="JY35" s="338">
        <f>SUM(JY33:JY34)</f>
        <v>0</v>
      </c>
      <c r="JZ35" s="320">
        <f>IF(ISERROR(JY35/JX35*100),,JY35/JX35*100)</f>
        <v>0</v>
      </c>
      <c r="KA35" s="342">
        <f>SUM(KA33:KA34)</f>
        <v>0</v>
      </c>
      <c r="KB35" s="338">
        <f>SUM(KB33:KB34)</f>
        <v>0</v>
      </c>
      <c r="KC35" s="338">
        <f>SUM(KC33:KC34)</f>
        <v>0</v>
      </c>
      <c r="KD35" s="320">
        <f>IF(ISERROR(KC35/KB35*100),,KC35/KB35*100)</f>
        <v>0</v>
      </c>
      <c r="KE35" s="342">
        <f>SUM(KE33:KE34)</f>
        <v>0</v>
      </c>
      <c r="KF35" s="338">
        <f>SUM(KF33:KF34)</f>
        <v>0</v>
      </c>
      <c r="KG35" s="338">
        <f>SUM(KG33:KG34)</f>
        <v>0</v>
      </c>
      <c r="KH35" s="320">
        <f>IF(ISERROR(KG35/KF35*100),,KG35/KF35*100)</f>
        <v>0</v>
      </c>
      <c r="KI35" s="342">
        <f>SUM(KI33:KI34)</f>
        <v>0</v>
      </c>
      <c r="KJ35" s="338">
        <f>SUM(KJ33:KJ34)</f>
        <v>0</v>
      </c>
      <c r="KK35" s="338">
        <f>SUM(KK33:KK34)</f>
        <v>0</v>
      </c>
      <c r="KL35" s="320">
        <f>IF(ISERROR(KK35/KJ35*100),,KK35/KJ35*100)</f>
        <v>0</v>
      </c>
      <c r="KM35" s="342">
        <f>SUM(KM33:KM34)</f>
        <v>0</v>
      </c>
      <c r="KN35" s="338">
        <f>SUM(KN33:KN34)</f>
        <v>0</v>
      </c>
      <c r="KO35" s="338">
        <f>SUM(KO33:KO34)</f>
        <v>0</v>
      </c>
      <c r="KP35" s="320">
        <f>IF(ISERROR(KO35/KN35*100),,KO35/KN35*100)</f>
        <v>0</v>
      </c>
      <c r="KQ35" s="342">
        <f>SUM(KQ33:KQ34)</f>
        <v>0</v>
      </c>
      <c r="KR35" s="338">
        <f>SUM(KR33:KR34)</f>
        <v>0</v>
      </c>
      <c r="KS35" s="338">
        <f>SUM(KS33:KS34)</f>
        <v>0</v>
      </c>
      <c r="KT35" s="320">
        <f>IF(ISERROR(KS35/KR35*100),,KS35/KR35*100)</f>
        <v>0</v>
      </c>
      <c r="KU35" s="342">
        <f>SUM(KU33:KU34)</f>
        <v>0</v>
      </c>
      <c r="KV35" s="338">
        <f>SUM(KV33:KV34)</f>
        <v>0</v>
      </c>
      <c r="KW35" s="338">
        <f>SUM(KW33:KW34)</f>
        <v>0</v>
      </c>
      <c r="KX35" s="320">
        <f>IF(ISERROR(KW35/KV35*100),,KW35/KV35*100)</f>
        <v>0</v>
      </c>
      <c r="KY35" s="342">
        <f>SUM(KY33:KY34)</f>
        <v>0</v>
      </c>
      <c r="KZ35" s="338">
        <f>SUM(KZ33:KZ34)</f>
        <v>0</v>
      </c>
      <c r="LA35" s="338">
        <f>SUM(LA33:LA34)</f>
        <v>0</v>
      </c>
      <c r="LB35" s="320">
        <f>IF(ISERROR(LA35/KZ35*100),,LA35/KZ35*100)</f>
        <v>0</v>
      </c>
    </row>
    <row r="36" spans="1:314" ht="21.75" customHeight="1" x14ac:dyDescent="0.25">
      <c r="A36" s="344"/>
      <c r="B36" s="345"/>
      <c r="C36" s="327"/>
      <c r="D36" s="324"/>
      <c r="E36" s="346"/>
      <c r="F36" s="347"/>
      <c r="G36" s="346"/>
      <c r="H36" s="347"/>
      <c r="I36" s="324"/>
      <c r="J36" s="348"/>
      <c r="K36" s="338"/>
      <c r="L36" s="338"/>
      <c r="M36" s="338"/>
      <c r="N36" s="348"/>
      <c r="O36" s="338"/>
      <c r="P36" s="338"/>
      <c r="Q36" s="338"/>
      <c r="R36" s="348"/>
      <c r="S36" s="338"/>
      <c r="T36" s="338"/>
      <c r="U36" s="338"/>
      <c r="V36" s="348"/>
      <c r="W36" s="338"/>
      <c r="X36" s="338"/>
      <c r="Y36" s="338"/>
      <c r="Z36" s="348"/>
      <c r="AA36" s="338"/>
      <c r="AB36" s="338"/>
      <c r="AC36" s="338"/>
      <c r="AD36" s="348"/>
      <c r="AE36" s="338"/>
      <c r="AF36" s="338"/>
      <c r="AG36" s="338"/>
      <c r="AH36" s="348"/>
      <c r="AI36" s="338"/>
      <c r="AJ36" s="338"/>
      <c r="AK36" s="338"/>
      <c r="AL36" s="348"/>
      <c r="AM36" s="338"/>
      <c r="AN36" s="338"/>
      <c r="AO36" s="338"/>
      <c r="AP36" s="348"/>
      <c r="AQ36" s="338"/>
      <c r="AR36" s="338"/>
      <c r="AS36" s="338"/>
      <c r="AT36" s="348"/>
      <c r="AU36" s="338"/>
      <c r="AV36" s="338"/>
      <c r="AW36" s="338"/>
      <c r="AX36" s="348"/>
      <c r="AY36" s="338"/>
      <c r="AZ36" s="338"/>
      <c r="BA36" s="338"/>
      <c r="BB36" s="348"/>
      <c r="BC36" s="338"/>
      <c r="BD36" s="338"/>
      <c r="BE36" s="338"/>
      <c r="BF36" s="348"/>
      <c r="BG36" s="338"/>
      <c r="BH36" s="338"/>
      <c r="BI36" s="338"/>
      <c r="BJ36" s="348"/>
      <c r="BK36" s="338"/>
      <c r="BL36" s="338"/>
      <c r="BM36" s="338"/>
      <c r="BN36" s="348"/>
      <c r="BO36" s="338"/>
      <c r="BP36" s="338"/>
      <c r="BQ36" s="338"/>
      <c r="BR36" s="348"/>
      <c r="BS36" s="338"/>
      <c r="BT36" s="338"/>
      <c r="BU36" s="338"/>
      <c r="BV36" s="348"/>
      <c r="BW36" s="338"/>
      <c r="BX36" s="338"/>
      <c r="BY36" s="338"/>
      <c r="BZ36" s="348"/>
      <c r="CA36" s="338"/>
      <c r="CB36" s="338"/>
      <c r="CC36" s="338"/>
      <c r="CD36" s="348"/>
      <c r="CE36" s="338"/>
      <c r="CF36" s="338"/>
      <c r="CG36" s="338"/>
      <c r="CH36" s="348"/>
      <c r="CI36" s="338"/>
      <c r="CJ36" s="338"/>
      <c r="CK36" s="338"/>
      <c r="CL36" s="348"/>
      <c r="CM36" s="338"/>
      <c r="CN36" s="338"/>
      <c r="CO36" s="338"/>
      <c r="CP36" s="348"/>
      <c r="CQ36" s="338"/>
      <c r="CR36" s="338"/>
      <c r="CS36" s="338"/>
      <c r="CT36" s="348"/>
      <c r="CU36" s="338"/>
      <c r="CV36" s="338"/>
      <c r="CW36" s="338"/>
      <c r="CX36" s="348"/>
      <c r="CY36" s="338"/>
      <c r="CZ36" s="338"/>
      <c r="DA36" s="338"/>
      <c r="DB36" s="348"/>
      <c r="DC36" s="338"/>
      <c r="DD36" s="338"/>
      <c r="DE36" s="338"/>
      <c r="DF36" s="348"/>
      <c r="DG36" s="338"/>
      <c r="DH36" s="338"/>
      <c r="DI36" s="338"/>
      <c r="DJ36" s="348"/>
      <c r="DK36" s="338"/>
      <c r="DL36" s="338"/>
      <c r="DM36" s="338"/>
      <c r="DN36" s="348"/>
      <c r="DO36" s="338"/>
      <c r="DP36" s="338"/>
      <c r="DQ36" s="338"/>
      <c r="DR36" s="348"/>
      <c r="DS36" s="338"/>
      <c r="DT36" s="338"/>
      <c r="DU36" s="338"/>
      <c r="DV36" s="348"/>
      <c r="DW36" s="338"/>
      <c r="DX36" s="338"/>
      <c r="DY36" s="338"/>
      <c r="DZ36" s="348"/>
      <c r="EA36" s="338"/>
      <c r="EB36" s="338"/>
      <c r="EC36" s="338"/>
      <c r="ED36" s="348"/>
      <c r="EE36" s="338"/>
      <c r="EF36" s="338"/>
      <c r="EG36" s="338"/>
      <c r="EH36" s="348"/>
      <c r="EI36" s="338"/>
      <c r="EJ36" s="338"/>
      <c r="EK36" s="338"/>
      <c r="EL36" s="348"/>
      <c r="EM36" s="338"/>
      <c r="EN36" s="338"/>
      <c r="EO36" s="338"/>
      <c r="EP36" s="348"/>
      <c r="EQ36" s="338"/>
      <c r="ER36" s="338"/>
      <c r="ES36" s="338"/>
      <c r="ET36" s="348"/>
      <c r="EU36" s="338"/>
      <c r="EV36" s="338"/>
      <c r="EW36" s="338"/>
      <c r="EX36" s="348"/>
      <c r="EY36" s="338"/>
      <c r="EZ36" s="338"/>
      <c r="FA36" s="338"/>
      <c r="FB36" s="348"/>
      <c r="FC36" s="338"/>
      <c r="FD36" s="338"/>
      <c r="FE36" s="338"/>
      <c r="FF36" s="348"/>
      <c r="FG36" s="338"/>
      <c r="FH36" s="338"/>
      <c r="FI36" s="338"/>
      <c r="FJ36" s="348"/>
      <c r="FK36" s="338"/>
      <c r="FL36" s="338"/>
      <c r="FM36" s="338"/>
      <c r="FN36" s="348"/>
      <c r="FO36" s="338"/>
      <c r="FP36" s="338"/>
      <c r="FQ36" s="338"/>
      <c r="FR36" s="348"/>
      <c r="FS36" s="338"/>
      <c r="FT36" s="338"/>
      <c r="FU36" s="338"/>
      <c r="FV36" s="348"/>
      <c r="FW36" s="338"/>
      <c r="FX36" s="338"/>
      <c r="FY36" s="338"/>
      <c r="FZ36" s="348"/>
      <c r="GA36" s="338"/>
      <c r="GB36" s="338"/>
      <c r="GC36" s="338"/>
      <c r="GD36" s="348"/>
      <c r="GE36" s="338"/>
      <c r="GF36" s="338"/>
      <c r="GG36" s="338"/>
      <c r="GH36" s="348"/>
      <c r="GI36" s="338"/>
      <c r="GJ36" s="338"/>
      <c r="GK36" s="338"/>
      <c r="GL36" s="348"/>
      <c r="GM36" s="338"/>
      <c r="GN36" s="338"/>
      <c r="GO36" s="338"/>
      <c r="GP36" s="348"/>
      <c r="GQ36" s="338"/>
      <c r="GR36" s="338"/>
      <c r="GS36" s="338"/>
      <c r="GT36" s="348"/>
      <c r="GU36" s="338"/>
      <c r="GV36" s="338"/>
      <c r="GW36" s="338"/>
      <c r="GX36" s="348"/>
      <c r="GY36" s="338"/>
      <c r="GZ36" s="338"/>
      <c r="HA36" s="338"/>
      <c r="HB36" s="348"/>
      <c r="HC36" s="338"/>
      <c r="HD36" s="338"/>
      <c r="HE36" s="338"/>
      <c r="HF36" s="348"/>
      <c r="HG36" s="338"/>
      <c r="HH36" s="338"/>
      <c r="HI36" s="338"/>
      <c r="HJ36" s="348"/>
      <c r="HK36" s="338"/>
      <c r="HL36" s="338"/>
      <c r="HM36" s="338"/>
      <c r="HN36" s="348"/>
      <c r="HO36" s="338"/>
      <c r="HP36" s="338"/>
      <c r="HQ36" s="338"/>
      <c r="HR36" s="348"/>
      <c r="HS36" s="338"/>
      <c r="HT36" s="338"/>
      <c r="HU36" s="338"/>
      <c r="HV36" s="348"/>
      <c r="HW36" s="338"/>
      <c r="HX36" s="338"/>
      <c r="HY36" s="338"/>
      <c r="HZ36" s="348"/>
      <c r="IA36" s="338"/>
      <c r="IB36" s="338"/>
      <c r="IC36" s="338"/>
      <c r="ID36" s="348"/>
      <c r="IE36" s="338"/>
      <c r="IF36" s="338"/>
      <c r="IG36" s="338"/>
      <c r="IH36" s="348"/>
      <c r="II36" s="338"/>
      <c r="IJ36" s="338"/>
      <c r="IK36" s="338"/>
      <c r="IL36" s="348"/>
      <c r="IM36" s="338"/>
      <c r="IN36" s="338"/>
      <c r="IO36" s="338"/>
      <c r="IP36" s="348"/>
      <c r="IQ36" s="338"/>
      <c r="IR36" s="338"/>
      <c r="IS36" s="338"/>
      <c r="IT36" s="348"/>
      <c r="IU36" s="338"/>
      <c r="IV36" s="338"/>
      <c r="IW36" s="338"/>
      <c r="IX36" s="348"/>
      <c r="IY36" s="338"/>
      <c r="IZ36" s="338"/>
      <c r="JA36" s="338"/>
      <c r="JC36" s="348"/>
      <c r="JD36" s="338"/>
      <c r="JE36" s="338"/>
      <c r="JF36" s="338"/>
      <c r="JG36" s="348"/>
      <c r="JH36" s="338"/>
      <c r="JI36" s="338"/>
      <c r="JJ36" s="338"/>
      <c r="JK36" s="348"/>
      <c r="JL36" s="338"/>
      <c r="JM36" s="338"/>
      <c r="JN36" s="338"/>
      <c r="JO36" s="348"/>
      <c r="JP36" s="338"/>
      <c r="JQ36" s="338"/>
      <c r="JR36" s="338"/>
      <c r="JS36" s="348"/>
      <c r="JT36" s="338"/>
      <c r="JU36" s="338"/>
      <c r="JV36" s="338"/>
      <c r="JW36" s="348"/>
      <c r="JX36" s="338"/>
      <c r="JY36" s="338"/>
      <c r="JZ36" s="338"/>
      <c r="KA36" s="348"/>
      <c r="KB36" s="338"/>
      <c r="KC36" s="338"/>
      <c r="KD36" s="338"/>
      <c r="KE36" s="348"/>
      <c r="KF36" s="338"/>
      <c r="KG36" s="338"/>
      <c r="KH36" s="338"/>
      <c r="KI36" s="348"/>
      <c r="KJ36" s="338"/>
      <c r="KK36" s="338"/>
      <c r="KL36" s="338"/>
      <c r="KM36" s="348"/>
      <c r="KN36" s="338"/>
      <c r="KO36" s="338"/>
      <c r="KP36" s="338"/>
      <c r="KQ36" s="348"/>
      <c r="KR36" s="338"/>
      <c r="KS36" s="338"/>
      <c r="KT36" s="338"/>
      <c r="KU36" s="348"/>
      <c r="KV36" s="338"/>
      <c r="KW36" s="338"/>
      <c r="KX36" s="338"/>
      <c r="KY36" s="348"/>
      <c r="KZ36" s="338"/>
      <c r="LA36" s="338"/>
      <c r="LB36" s="338"/>
    </row>
    <row r="37" spans="1:314" ht="31.5" x14ac:dyDescent="0.25">
      <c r="A37" s="349" t="s">
        <v>34</v>
      </c>
      <c r="B37" s="350">
        <f>R37+V37+AH37+AL37+JC37+AT37+HN37+BV37+BZ37+BB37+CD37+CP37+CX37+CT37+DB37+DJ37+DN37+DV37+DZ37+ED37+DR37+JO37+EH37+EL37+FF37+KA37+FN37+FV37+GD37+FZ37+GL37+GP37+GT37+KE37+KI37+KM37+KQ37+GX37+HB37+HJ37+HR37+HV37+IH37+IL37+KY37+IX37+FR37+ID37+KU37+JS37+IP37+AP37+AX37+GH37+BF37+JK37+CL37+EX37+JW37+HF37+JG37+FJ37+BN37+BR37+J37+BJ37+CH37+DF37+N37+HZ37+Z37+AD37+IT37+EP37+FB37</f>
        <v>0</v>
      </c>
      <c r="C37" s="328">
        <f>S37+W37+AI37+AM37+JD37+AU37+HO37+BW37+CA37+BC37+CE37+CQ37+CY37+CU37+DC37+DK37+DO37+DW37+EA37+EE37+DS37+JP37+EI37+EM37+FG37+KB37+FO37+FW37+GE37+GA37+GM37+GQ37+GU37+KF37+KJ37+KN37+KR37+GY37+HC37+HK37+HS37+HW37+II37+IM37+KZ37+IY37+FS37+IE37+KV37+JT37+IQ37+AQ37+AY37+GI37+BG37+JL37+CM37+EY37+JX37+HG37+JH37+FK37+BO37+BS37+K37+BK37+CI37+DG37+O37+IA37+AA37+AE37+IU37+EQ37+EU37+FC37</f>
        <v>206189.27416999993</v>
      </c>
      <c r="D37" s="351">
        <f>T37+X37+AJ37+AN37+JE37+AV37+HP37+BX37+CB37+BD37+CF37+CR37+CZ37+CV37+DD37+DL37+DP37+DX37+EB37+EF37+DT37+JQ37+EJ37+EN37+FH37+KC37+FP37+FX37+GF37+GB37+GN37+GR37+GV37+KG37+KK37+KO37+KS37+GZ37+HD37+HL37+HT37+HX37+IJ37+IN37+LA37+IZ37+FT37+IF37+KW37+JU37+IR37+AR37+AZ37+GJ37+BH37+JM37+CN37+EZ37+JY37+HH37+JI37+FL37+BP37+BT37+L37+BL37+CJ37+DH37+P37+IB37+AB37+AF37+IV37+ER37+EV37+FD37</f>
        <v>0</v>
      </c>
      <c r="E37" s="352"/>
      <c r="F37" s="353"/>
      <c r="G37" s="352"/>
      <c r="H37" s="353"/>
      <c r="I37" s="351"/>
      <c r="J37" s="348"/>
      <c r="K37" s="348"/>
      <c r="L37" s="348"/>
      <c r="M37" s="348"/>
      <c r="N37" s="348"/>
      <c r="O37" s="348">
        <f>'[3]Нераспределенная  субсидия'!$C$6/1000</f>
        <v>112.94405999998749</v>
      </c>
      <c r="P37" s="348"/>
      <c r="Q37" s="348"/>
      <c r="R37" s="348"/>
      <c r="S37" s="348"/>
      <c r="T37" s="348"/>
      <c r="U37" s="348"/>
      <c r="V37" s="348"/>
      <c r="W37" s="348"/>
      <c r="X37" s="348"/>
      <c r="Y37" s="348"/>
      <c r="Z37" s="348"/>
      <c r="AA37" s="348">
        <f>'[3]Нераспределенная  субсидия'!$C$9/1000</f>
        <v>6277.3000799999836</v>
      </c>
      <c r="AB37" s="348"/>
      <c r="AC37" s="348"/>
      <c r="AD37" s="348"/>
      <c r="AE37" s="348">
        <f>'[3]Нераспределенная  субсидия'!$C$10/1000</f>
        <v>131.60486999999918</v>
      </c>
      <c r="AF37" s="348"/>
      <c r="AG37" s="348"/>
      <c r="AH37" s="348"/>
      <c r="AI37" s="348">
        <f>'[3]Нераспределенная  субсидия'!$C$11/1000</f>
        <v>564</v>
      </c>
      <c r="AJ37" s="348"/>
      <c r="AK37" s="348"/>
      <c r="AL37" s="348"/>
      <c r="AM37" s="348"/>
      <c r="AN37" s="348"/>
      <c r="AO37" s="348"/>
      <c r="AP37" s="348"/>
      <c r="AQ37" s="348"/>
      <c r="AR37" s="348"/>
      <c r="AS37" s="348"/>
      <c r="AT37" s="348"/>
      <c r="AU37" s="348"/>
      <c r="AV37" s="348"/>
      <c r="AW37" s="348"/>
      <c r="AX37" s="348"/>
      <c r="AY37" s="348"/>
      <c r="AZ37" s="348"/>
      <c r="BA37" s="348"/>
      <c r="BB37" s="348"/>
      <c r="BC37" s="348"/>
      <c r="BD37" s="348"/>
      <c r="BE37" s="348"/>
      <c r="BF37" s="348"/>
      <c r="BG37" s="348"/>
      <c r="BH37" s="348"/>
      <c r="BI37" s="348"/>
      <c r="BJ37" s="348"/>
      <c r="BK37" s="348"/>
      <c r="BL37" s="348"/>
      <c r="BM37" s="348"/>
      <c r="BN37" s="348"/>
      <c r="BO37" s="348"/>
      <c r="BP37" s="348"/>
      <c r="BQ37" s="348"/>
      <c r="BR37" s="348"/>
      <c r="BS37" s="348"/>
      <c r="BT37" s="348"/>
      <c r="BU37" s="348"/>
      <c r="BV37" s="348"/>
      <c r="BW37" s="348"/>
      <c r="BX37" s="348"/>
      <c r="BY37" s="348"/>
      <c r="BZ37" s="348"/>
      <c r="CA37" s="348"/>
      <c r="CB37" s="348"/>
      <c r="CC37" s="348"/>
      <c r="CD37" s="348"/>
      <c r="CE37" s="348"/>
      <c r="CF37" s="348"/>
      <c r="CG37" s="348"/>
      <c r="CH37" s="348"/>
      <c r="CI37" s="348"/>
      <c r="CJ37" s="348"/>
      <c r="CK37" s="348"/>
      <c r="CL37" s="348"/>
      <c r="CM37" s="348"/>
      <c r="CN37" s="348"/>
      <c r="CO37" s="348"/>
      <c r="CP37" s="348"/>
      <c r="CQ37" s="348"/>
      <c r="CR37" s="348"/>
      <c r="CS37" s="348"/>
      <c r="CT37" s="348"/>
      <c r="CU37" s="348"/>
      <c r="CV37" s="348"/>
      <c r="CW37" s="348"/>
      <c r="CX37" s="348"/>
      <c r="CY37" s="348"/>
      <c r="CZ37" s="348"/>
      <c r="DA37" s="348"/>
      <c r="DB37" s="348"/>
      <c r="DC37" s="348"/>
      <c r="DD37" s="348"/>
      <c r="DE37" s="348"/>
      <c r="DF37" s="348"/>
      <c r="DG37" s="348"/>
      <c r="DH37" s="348"/>
      <c r="DI37" s="348"/>
      <c r="DJ37" s="348"/>
      <c r="DK37" s="348"/>
      <c r="DL37" s="348"/>
      <c r="DM37" s="348"/>
      <c r="DN37" s="348"/>
      <c r="DO37" s="348"/>
      <c r="DP37" s="348"/>
      <c r="DQ37" s="348"/>
      <c r="DR37" s="348"/>
      <c r="DS37" s="348">
        <f>'[3]Нераспределенная  субсидия'!$C$14/1000</f>
        <v>11760.815649999977</v>
      </c>
      <c r="DT37" s="348"/>
      <c r="DU37" s="348"/>
      <c r="DV37" s="348"/>
      <c r="DW37" s="348"/>
      <c r="DX37" s="348"/>
      <c r="DY37" s="348"/>
      <c r="DZ37" s="348"/>
      <c r="EA37" s="348">
        <f>'[3]Нераспределенная  субсидия'!$C$15/1000</f>
        <v>447.64468000006678</v>
      </c>
      <c r="EB37" s="348"/>
      <c r="EC37" s="348"/>
      <c r="ED37" s="348"/>
      <c r="EE37" s="348"/>
      <c r="EF37" s="348"/>
      <c r="EG37" s="348"/>
      <c r="EH37" s="348"/>
      <c r="EI37" s="348"/>
      <c r="EJ37" s="348"/>
      <c r="EK37" s="348"/>
      <c r="EL37" s="348"/>
      <c r="EM37" s="348">
        <f>'[3]Нераспределенная  субсидия'!$C$16/1000</f>
        <v>282.99483000028135</v>
      </c>
      <c r="EN37" s="348"/>
      <c r="EO37" s="348"/>
      <c r="EP37" s="348"/>
      <c r="EQ37" s="348">
        <f>'[3]Нераспределенная  субсидия'!$C$17/1000</f>
        <v>54857.40378999996</v>
      </c>
      <c r="ER37" s="348"/>
      <c r="ES37" s="348"/>
      <c r="ET37" s="348"/>
      <c r="EU37" s="348">
        <f>'[3]Нераспределенная  субсидия'!$C$18/1000</f>
        <v>55599.007509999989</v>
      </c>
      <c r="EV37" s="348"/>
      <c r="EW37" s="348"/>
      <c r="EX37" s="348"/>
      <c r="EY37" s="348"/>
      <c r="EZ37" s="348"/>
      <c r="FA37" s="348"/>
      <c r="FB37" s="348"/>
      <c r="FC37" s="348"/>
      <c r="FD37" s="348"/>
      <c r="FE37" s="348"/>
      <c r="FF37" s="348"/>
      <c r="FG37" s="348">
        <f>'[3]Нераспределенная  субсидия'!$C$19/1000</f>
        <v>30524.811719999911</v>
      </c>
      <c r="FH37" s="348"/>
      <c r="FI37" s="348"/>
      <c r="FJ37" s="348"/>
      <c r="FK37" s="348"/>
      <c r="FL37" s="348"/>
      <c r="FM37" s="348"/>
      <c r="FN37" s="348"/>
      <c r="FO37" s="348">
        <f>'[3]Нераспределенная  субсидия'!$C$22/1000</f>
        <v>60.661520000001417</v>
      </c>
      <c r="FP37" s="348"/>
      <c r="FQ37" s="348"/>
      <c r="FR37" s="348"/>
      <c r="FS37" s="348">
        <f>'[3]Нераспределенная  субсидия'!$C$24/1000</f>
        <v>367.57996999999881</v>
      </c>
      <c r="FT37" s="348"/>
      <c r="FU37" s="348"/>
      <c r="FV37" s="348"/>
      <c r="FW37" s="348">
        <f>'[3]Нераспределенная  субсидия'!$C$26/1000</f>
        <v>2006.9425299997329</v>
      </c>
      <c r="FX37" s="348"/>
      <c r="FY37" s="348"/>
      <c r="FZ37" s="348"/>
      <c r="GA37" s="348"/>
      <c r="GB37" s="348"/>
      <c r="GC37" s="348"/>
      <c r="GD37" s="348"/>
      <c r="GE37" s="348"/>
      <c r="GF37" s="348"/>
      <c r="GG37" s="348"/>
      <c r="GH37" s="348"/>
      <c r="GI37" s="348">
        <f>'[3]Нераспределенная  субсидия'!$C$29/1000</f>
        <v>5496.2954500000478</v>
      </c>
      <c r="GJ37" s="348"/>
      <c r="GK37" s="348"/>
      <c r="GL37" s="348"/>
      <c r="GM37" s="348">
        <f>'[3]Нераспределенная  субсидия'!$C$30/1000</f>
        <v>1498.5113299999832</v>
      </c>
      <c r="GN37" s="348"/>
      <c r="GO37" s="348"/>
      <c r="GP37" s="348"/>
      <c r="GQ37" s="348"/>
      <c r="GR37" s="348"/>
      <c r="GS37" s="348"/>
      <c r="GT37" s="348"/>
      <c r="GU37" s="348"/>
      <c r="GV37" s="348"/>
      <c r="GW37" s="348"/>
      <c r="GX37" s="348"/>
      <c r="GY37" s="348"/>
      <c r="GZ37" s="348"/>
      <c r="HA37" s="348"/>
      <c r="HB37" s="348"/>
      <c r="HC37" s="348"/>
      <c r="HD37" s="348"/>
      <c r="HE37" s="348"/>
      <c r="HF37" s="348"/>
      <c r="HG37" s="348"/>
      <c r="HH37" s="348"/>
      <c r="HI37" s="348"/>
      <c r="HJ37" s="348"/>
      <c r="HK37" s="348">
        <f>'[3]Нераспределенная  субсидия'!$C$32/1000</f>
        <v>36012.241900000001</v>
      </c>
      <c r="HL37" s="348"/>
      <c r="HM37" s="348"/>
      <c r="HN37" s="348"/>
      <c r="HO37" s="348"/>
      <c r="HP37" s="348"/>
      <c r="HQ37" s="348"/>
      <c r="HR37" s="348"/>
      <c r="HS37" s="348">
        <f>'[3]Нераспределенная  субсидия'!$C$37/1000</f>
        <v>16.183</v>
      </c>
      <c r="HT37" s="348"/>
      <c r="HU37" s="348"/>
      <c r="HV37" s="348"/>
      <c r="HW37" s="348">
        <f>'[3]Нераспределенная  субсидия'!$C$40/1000</f>
        <v>154.40250999999995</v>
      </c>
      <c r="HX37" s="348"/>
      <c r="HY37" s="348"/>
      <c r="HZ37" s="348"/>
      <c r="IA37" s="348">
        <f>'[3]Нераспределенная  субсидия'!$C$42/1000</f>
        <v>17.928770000000018</v>
      </c>
      <c r="IB37" s="348"/>
      <c r="IC37" s="348"/>
      <c r="ID37" s="348"/>
      <c r="IE37" s="348"/>
      <c r="IF37" s="348"/>
      <c r="IG37" s="348"/>
      <c r="IH37" s="348"/>
      <c r="II37" s="348"/>
      <c r="IJ37" s="348"/>
      <c r="IK37" s="348"/>
      <c r="IL37" s="348"/>
      <c r="IM37" s="348"/>
      <c r="IN37" s="348"/>
      <c r="IO37" s="348"/>
      <c r="IP37" s="348"/>
      <c r="IQ37" s="348"/>
      <c r="IR37" s="348"/>
      <c r="IS37" s="348"/>
      <c r="IT37" s="348"/>
      <c r="IU37" s="348"/>
      <c r="IV37" s="348"/>
      <c r="IW37" s="348"/>
      <c r="IX37" s="348"/>
      <c r="IY37" s="348"/>
      <c r="IZ37" s="348"/>
      <c r="JA37" s="348"/>
      <c r="JC37" s="348"/>
      <c r="JD37" s="348"/>
      <c r="JE37" s="348"/>
      <c r="JF37" s="348"/>
      <c r="JG37" s="348"/>
      <c r="JH37" s="348"/>
      <c r="JI37" s="348"/>
      <c r="JJ37" s="348"/>
      <c r="JK37" s="348"/>
      <c r="JL37" s="348"/>
      <c r="JM37" s="348"/>
      <c r="JN37" s="348"/>
      <c r="JO37" s="348"/>
      <c r="JP37" s="348"/>
      <c r="JQ37" s="348"/>
      <c r="JR37" s="348"/>
      <c r="JS37" s="348"/>
      <c r="JT37" s="348"/>
      <c r="JU37" s="348"/>
      <c r="JV37" s="348"/>
      <c r="JW37" s="348"/>
      <c r="JX37" s="348"/>
      <c r="JY37" s="348"/>
      <c r="JZ37" s="348"/>
      <c r="KA37" s="348"/>
      <c r="KB37" s="348"/>
      <c r="KC37" s="348"/>
      <c r="KD37" s="348"/>
      <c r="KE37" s="348"/>
      <c r="KF37" s="348"/>
      <c r="KG37" s="348"/>
      <c r="KH37" s="348"/>
      <c r="KI37" s="348"/>
      <c r="KJ37" s="348"/>
      <c r="KK37" s="348"/>
      <c r="KL37" s="348"/>
      <c r="KM37" s="348"/>
      <c r="KN37" s="348"/>
      <c r="KO37" s="348"/>
      <c r="KP37" s="348"/>
      <c r="KQ37" s="348"/>
      <c r="KR37" s="348"/>
      <c r="KS37" s="348"/>
      <c r="KT37" s="348"/>
      <c r="KU37" s="348"/>
      <c r="KV37" s="348"/>
      <c r="KW37" s="348"/>
      <c r="KX37" s="348"/>
      <c r="KY37" s="348"/>
      <c r="KZ37" s="348"/>
      <c r="LA37" s="348"/>
      <c r="LB37" s="348"/>
    </row>
    <row r="38" spans="1:314" ht="21.75" customHeight="1" thickBot="1" x14ac:dyDescent="0.3">
      <c r="A38" s="354"/>
      <c r="B38" s="355"/>
      <c r="C38" s="356"/>
      <c r="D38" s="357"/>
      <c r="E38" s="358"/>
      <c r="F38" s="359"/>
      <c r="G38" s="358"/>
      <c r="H38" s="359"/>
      <c r="I38" s="351"/>
      <c r="J38" s="348"/>
      <c r="K38" s="313"/>
      <c r="L38" s="313"/>
      <c r="M38" s="313"/>
      <c r="N38" s="348"/>
      <c r="O38" s="313"/>
      <c r="P38" s="313"/>
      <c r="Q38" s="313"/>
      <c r="R38" s="348"/>
      <c r="S38" s="313"/>
      <c r="T38" s="313"/>
      <c r="U38" s="313"/>
      <c r="V38" s="348"/>
      <c r="W38" s="313"/>
      <c r="X38" s="313"/>
      <c r="Y38" s="313"/>
      <c r="Z38" s="348"/>
      <c r="AA38" s="313"/>
      <c r="AB38" s="313"/>
      <c r="AC38" s="313"/>
      <c r="AD38" s="348"/>
      <c r="AE38" s="313"/>
      <c r="AF38" s="313"/>
      <c r="AG38" s="313"/>
      <c r="AH38" s="348"/>
      <c r="AI38" s="313"/>
      <c r="AJ38" s="313"/>
      <c r="AK38" s="313"/>
      <c r="AL38" s="348"/>
      <c r="AM38" s="313"/>
      <c r="AN38" s="313"/>
      <c r="AO38" s="313"/>
      <c r="AP38" s="348"/>
      <c r="AQ38" s="313"/>
      <c r="AR38" s="313"/>
      <c r="AS38" s="313"/>
      <c r="AT38" s="348"/>
      <c r="AU38" s="313"/>
      <c r="AV38" s="313"/>
      <c r="AW38" s="313"/>
      <c r="AX38" s="348"/>
      <c r="AY38" s="313"/>
      <c r="AZ38" s="313"/>
      <c r="BA38" s="313"/>
      <c r="BB38" s="348"/>
      <c r="BC38" s="313"/>
      <c r="BD38" s="313"/>
      <c r="BE38" s="313"/>
      <c r="BF38" s="348"/>
      <c r="BG38" s="313"/>
      <c r="BH38" s="313"/>
      <c r="BI38" s="313"/>
      <c r="BJ38" s="348"/>
      <c r="BK38" s="313"/>
      <c r="BL38" s="313"/>
      <c r="BM38" s="313"/>
      <c r="BN38" s="348"/>
      <c r="BO38" s="313"/>
      <c r="BP38" s="313"/>
      <c r="BQ38" s="313"/>
      <c r="BR38" s="348"/>
      <c r="BS38" s="313"/>
      <c r="BT38" s="313"/>
      <c r="BU38" s="313"/>
      <c r="BV38" s="348"/>
      <c r="BW38" s="313"/>
      <c r="BX38" s="313"/>
      <c r="BY38" s="313"/>
      <c r="BZ38" s="348"/>
      <c r="CA38" s="313"/>
      <c r="CB38" s="313"/>
      <c r="CC38" s="313"/>
      <c r="CD38" s="348"/>
      <c r="CE38" s="313"/>
      <c r="CF38" s="313"/>
      <c r="CG38" s="313"/>
      <c r="CH38" s="348"/>
      <c r="CI38" s="313"/>
      <c r="CJ38" s="313"/>
      <c r="CK38" s="313"/>
      <c r="CL38" s="348"/>
      <c r="CM38" s="313"/>
      <c r="CN38" s="313"/>
      <c r="CO38" s="313"/>
      <c r="CP38" s="348"/>
      <c r="CQ38" s="313"/>
      <c r="CR38" s="313"/>
      <c r="CS38" s="313"/>
      <c r="CT38" s="348"/>
      <c r="CU38" s="313"/>
      <c r="CV38" s="313"/>
      <c r="CW38" s="313"/>
      <c r="CX38" s="348"/>
      <c r="CY38" s="313"/>
      <c r="CZ38" s="313"/>
      <c r="DA38" s="313"/>
      <c r="DB38" s="348"/>
      <c r="DC38" s="313"/>
      <c r="DD38" s="313"/>
      <c r="DE38" s="313"/>
      <c r="DF38" s="348"/>
      <c r="DG38" s="313"/>
      <c r="DH38" s="313"/>
      <c r="DI38" s="313"/>
      <c r="DJ38" s="348"/>
      <c r="DK38" s="313"/>
      <c r="DL38" s="313"/>
      <c r="DM38" s="313"/>
      <c r="DN38" s="348"/>
      <c r="DO38" s="313"/>
      <c r="DP38" s="313"/>
      <c r="DQ38" s="313"/>
      <c r="DR38" s="348"/>
      <c r="DS38" s="313"/>
      <c r="DT38" s="313"/>
      <c r="DU38" s="313"/>
      <c r="DV38" s="348"/>
      <c r="DW38" s="313"/>
      <c r="DX38" s="313"/>
      <c r="DY38" s="313"/>
      <c r="DZ38" s="348"/>
      <c r="EA38" s="313"/>
      <c r="EB38" s="313"/>
      <c r="EC38" s="313"/>
      <c r="ED38" s="348"/>
      <c r="EE38" s="313"/>
      <c r="EF38" s="313"/>
      <c r="EG38" s="313"/>
      <c r="EH38" s="348"/>
      <c r="EI38" s="313"/>
      <c r="EJ38" s="313"/>
      <c r="EK38" s="313"/>
      <c r="EL38" s="348"/>
      <c r="EM38" s="313"/>
      <c r="EN38" s="313"/>
      <c r="EO38" s="313"/>
      <c r="EP38" s="348"/>
      <c r="EQ38" s="313"/>
      <c r="ER38" s="313"/>
      <c r="ES38" s="313"/>
      <c r="ET38" s="348"/>
      <c r="EU38" s="313"/>
      <c r="EV38" s="313"/>
      <c r="EW38" s="313"/>
      <c r="EX38" s="348"/>
      <c r="EY38" s="313"/>
      <c r="EZ38" s="313"/>
      <c r="FA38" s="313"/>
      <c r="FB38" s="348"/>
      <c r="FC38" s="313"/>
      <c r="FD38" s="313"/>
      <c r="FE38" s="313"/>
      <c r="FF38" s="348"/>
      <c r="FG38" s="313"/>
      <c r="FH38" s="313"/>
      <c r="FI38" s="313"/>
      <c r="FJ38" s="348"/>
      <c r="FK38" s="313"/>
      <c r="FL38" s="313"/>
      <c r="FM38" s="313"/>
      <c r="FN38" s="348"/>
      <c r="FO38" s="313"/>
      <c r="FP38" s="313"/>
      <c r="FQ38" s="313"/>
      <c r="FR38" s="348"/>
      <c r="FS38" s="313"/>
      <c r="FT38" s="313"/>
      <c r="FU38" s="313"/>
      <c r="FV38" s="348"/>
      <c r="FW38" s="313"/>
      <c r="FX38" s="313"/>
      <c r="FY38" s="313"/>
      <c r="FZ38" s="348"/>
      <c r="GA38" s="313"/>
      <c r="GB38" s="313"/>
      <c r="GC38" s="313"/>
      <c r="GD38" s="348"/>
      <c r="GE38" s="313"/>
      <c r="GF38" s="313"/>
      <c r="GG38" s="313"/>
      <c r="GH38" s="348"/>
      <c r="GI38" s="313"/>
      <c r="GJ38" s="313"/>
      <c r="GK38" s="313"/>
      <c r="GL38" s="348"/>
      <c r="GM38" s="313"/>
      <c r="GN38" s="313"/>
      <c r="GO38" s="313"/>
      <c r="GP38" s="348"/>
      <c r="GQ38" s="313"/>
      <c r="GR38" s="313"/>
      <c r="GS38" s="313"/>
      <c r="GT38" s="348"/>
      <c r="GU38" s="313"/>
      <c r="GV38" s="313"/>
      <c r="GW38" s="313"/>
      <c r="GX38" s="348"/>
      <c r="GY38" s="313"/>
      <c r="GZ38" s="313"/>
      <c r="HA38" s="313"/>
      <c r="HB38" s="348"/>
      <c r="HC38" s="313"/>
      <c r="HD38" s="313"/>
      <c r="HE38" s="313"/>
      <c r="HF38" s="348"/>
      <c r="HG38" s="313"/>
      <c r="HH38" s="313"/>
      <c r="HI38" s="313"/>
      <c r="HJ38" s="348"/>
      <c r="HK38" s="313"/>
      <c r="HL38" s="313"/>
      <c r="HM38" s="313"/>
      <c r="HN38" s="348"/>
      <c r="HO38" s="313"/>
      <c r="HP38" s="313"/>
      <c r="HQ38" s="313"/>
      <c r="HR38" s="348"/>
      <c r="HS38" s="313"/>
      <c r="HT38" s="313"/>
      <c r="HU38" s="313"/>
      <c r="HV38" s="348"/>
      <c r="HW38" s="313"/>
      <c r="HX38" s="313"/>
      <c r="HY38" s="313"/>
      <c r="HZ38" s="348"/>
      <c r="IA38" s="313"/>
      <c r="IB38" s="313"/>
      <c r="IC38" s="313"/>
      <c r="ID38" s="348"/>
      <c r="IE38" s="313"/>
      <c r="IF38" s="313"/>
      <c r="IG38" s="313"/>
      <c r="IH38" s="348"/>
      <c r="II38" s="313"/>
      <c r="IJ38" s="313"/>
      <c r="IK38" s="313"/>
      <c r="IL38" s="348"/>
      <c r="IM38" s="313"/>
      <c r="IN38" s="313"/>
      <c r="IO38" s="313"/>
      <c r="IP38" s="348"/>
      <c r="IQ38" s="313"/>
      <c r="IR38" s="313"/>
      <c r="IS38" s="313"/>
      <c r="IT38" s="348"/>
      <c r="IU38" s="313"/>
      <c r="IV38" s="313"/>
      <c r="IW38" s="313"/>
      <c r="IX38" s="348"/>
      <c r="IY38" s="313"/>
      <c r="IZ38" s="313"/>
      <c r="JA38" s="313"/>
      <c r="JC38" s="348"/>
      <c r="JD38" s="313"/>
      <c r="JE38" s="313"/>
      <c r="JF38" s="313"/>
      <c r="JG38" s="348"/>
      <c r="JH38" s="313"/>
      <c r="JI38" s="313"/>
      <c r="JJ38" s="313"/>
      <c r="JK38" s="348"/>
      <c r="JL38" s="313"/>
      <c r="JM38" s="313"/>
      <c r="JN38" s="313"/>
      <c r="JO38" s="348"/>
      <c r="JP38" s="313"/>
      <c r="JQ38" s="313"/>
      <c r="JR38" s="313"/>
      <c r="JS38" s="348"/>
      <c r="JT38" s="313"/>
      <c r="JU38" s="313"/>
      <c r="JV38" s="313"/>
      <c r="JW38" s="348"/>
      <c r="JX38" s="313"/>
      <c r="JY38" s="313"/>
      <c r="JZ38" s="313"/>
      <c r="KA38" s="348"/>
      <c r="KB38" s="313"/>
      <c r="KC38" s="313"/>
      <c r="KD38" s="313"/>
      <c r="KE38" s="348"/>
      <c r="KF38" s="313"/>
      <c r="KG38" s="313"/>
      <c r="KH38" s="313"/>
      <c r="KI38" s="348"/>
      <c r="KJ38" s="313"/>
      <c r="KK38" s="313"/>
      <c r="KL38" s="313"/>
      <c r="KM38" s="348"/>
      <c r="KN38" s="313"/>
      <c r="KO38" s="313"/>
      <c r="KP38" s="313"/>
      <c r="KQ38" s="348"/>
      <c r="KR38" s="313"/>
      <c r="KS38" s="313"/>
      <c r="KT38" s="313"/>
      <c r="KU38" s="348"/>
      <c r="KV38" s="313"/>
      <c r="KW38" s="313"/>
      <c r="KX38" s="313"/>
      <c r="KY38" s="348"/>
      <c r="KZ38" s="313"/>
      <c r="LA38" s="313"/>
      <c r="LB38" s="313"/>
    </row>
    <row r="39" spans="1:314" ht="21.75" customHeight="1" thickBot="1" x14ac:dyDescent="0.3">
      <c r="A39" s="360" t="s">
        <v>35</v>
      </c>
      <c r="B39" s="312">
        <f>B31+B35+B37</f>
        <v>9378651.2360399999</v>
      </c>
      <c r="C39" s="313">
        <f>C31+C35+C37</f>
        <v>11928269.94482</v>
      </c>
      <c r="D39" s="314">
        <f>D31+D35</f>
        <v>11386160.088140002</v>
      </c>
      <c r="E39" s="340">
        <f t="shared" ref="E39:H39" si="174">E31+E35</f>
        <v>11722080.67065</v>
      </c>
      <c r="F39" s="341">
        <f t="shared" si="174"/>
        <v>0</v>
      </c>
      <c r="G39" s="340">
        <f t="shared" si="174"/>
        <v>11386160.08814</v>
      </c>
      <c r="H39" s="341">
        <f t="shared" si="174"/>
        <v>0</v>
      </c>
      <c r="I39" s="318">
        <f>IF(ISERROR(D39/C39*100),,D39/C39*100)</f>
        <v>95.455251606580077</v>
      </c>
      <c r="J39" s="342">
        <f t="shared" ref="J39" si="175">J31+J35+J37</f>
        <v>128510.42553000001</v>
      </c>
      <c r="K39" s="313">
        <f>K31+K35+K37</f>
        <v>126628.02439999999</v>
      </c>
      <c r="L39" s="313">
        <f t="shared" ref="L39" si="176">L31+L35</f>
        <v>126628.02439999999</v>
      </c>
      <c r="M39" s="320">
        <f t="shared" ref="M39" si="177">IF(ISERROR(L39/K39*100),,L39/K39*100)</f>
        <v>100</v>
      </c>
      <c r="N39" s="342">
        <f t="shared" ref="N39" si="178">N31+N35+N37</f>
        <v>95791.679999999993</v>
      </c>
      <c r="O39" s="313">
        <f>O31+O35+O37</f>
        <v>95904.624059999987</v>
      </c>
      <c r="P39" s="313">
        <f t="shared" ref="P39" si="179">P31+P35</f>
        <v>95791.679999999993</v>
      </c>
      <c r="Q39" s="320">
        <f t="shared" ref="Q39" si="180">IF(ISERROR(P39/O39*100),,P39/O39*100)</f>
        <v>99.882232935995518</v>
      </c>
      <c r="R39" s="342">
        <f t="shared" ref="R39" si="181">R31+R35+R37</f>
        <v>9900</v>
      </c>
      <c r="S39" s="313">
        <f>S31+S35</f>
        <v>9900</v>
      </c>
      <c r="T39" s="313">
        <f>T31+T35</f>
        <v>9900</v>
      </c>
      <c r="U39" s="320">
        <f>IF(ISERROR(T39/S39*100),,T39/S39*100)</f>
        <v>100</v>
      </c>
      <c r="V39" s="342">
        <f t="shared" ref="V39" si="182">V31+V35+V37</f>
        <v>8000</v>
      </c>
      <c r="W39" s="313">
        <f>W31+W35</f>
        <v>8000</v>
      </c>
      <c r="X39" s="313">
        <f>X31+X35</f>
        <v>8000</v>
      </c>
      <c r="Y39" s="320">
        <f>IF(ISERROR(X39/W39*100),,X39/W39*100)</f>
        <v>100</v>
      </c>
      <c r="Z39" s="342">
        <f t="shared" ref="Z39" si="183">Z31+Z35+Z37</f>
        <v>0</v>
      </c>
      <c r="AA39" s="313">
        <f>AA31+AA35+AA37</f>
        <v>243044.53495</v>
      </c>
      <c r="AB39" s="313">
        <f>AB31+AB35</f>
        <v>236767.23487000001</v>
      </c>
      <c r="AC39" s="320">
        <f>IF(ISERROR(AB39/AA39*100),,AB39/AA39*100)</f>
        <v>97.41722228755674</v>
      </c>
      <c r="AD39" s="342">
        <f t="shared" ref="AD39" si="184">AD31+AD35+AD37</f>
        <v>0</v>
      </c>
      <c r="AE39" s="313">
        <f>AE31+AE35+AE37</f>
        <v>9060.7354799999994</v>
      </c>
      <c r="AF39" s="313">
        <f>AF31+AF35</f>
        <v>8929.1306100000002</v>
      </c>
      <c r="AG39" s="320">
        <f>IF(ISERROR(AF39/AE39*100),,AF39/AE39*100)</f>
        <v>98.547525526040417</v>
      </c>
      <c r="AH39" s="342">
        <f t="shared" ref="AH39" si="185">AH31+AH35+AH37</f>
        <v>11160</v>
      </c>
      <c r="AI39" s="313">
        <f>AI31+AI35+AI37</f>
        <v>9101.4</v>
      </c>
      <c r="AJ39" s="313">
        <f>AJ31+AJ35</f>
        <v>8537.4</v>
      </c>
      <c r="AK39" s="320">
        <f>IF(ISERROR(AJ39/AI39*100),,AJ39/AI39*100)</f>
        <v>93.803151163557246</v>
      </c>
      <c r="AL39" s="342">
        <f t="shared" ref="AL39" si="186">AL31+AL35+AL37</f>
        <v>5400</v>
      </c>
      <c r="AM39" s="313">
        <f>AM31+AM35</f>
        <v>5400</v>
      </c>
      <c r="AN39" s="313">
        <f>AN31+AN35</f>
        <v>5399.4265599999999</v>
      </c>
      <c r="AO39" s="320">
        <f>IF(ISERROR(AN39/AM39*100),,AN39/AM39*100)</f>
        <v>99.989380740740742</v>
      </c>
      <c r="AP39" s="342">
        <f t="shared" ref="AP39" si="187">AP31+AP35+AP37</f>
        <v>8500</v>
      </c>
      <c r="AQ39" s="313">
        <f>AQ31+AQ35</f>
        <v>8500</v>
      </c>
      <c r="AR39" s="313">
        <f>AR31+AR35</f>
        <v>8499.9494099999993</v>
      </c>
      <c r="AS39" s="320">
        <f>IF(ISERROR(AR39/AQ39*100),,AR39/AQ39*100)</f>
        <v>99.999404823529403</v>
      </c>
      <c r="AT39" s="342">
        <f t="shared" ref="AT39" si="188">AT31+AT35+AT37</f>
        <v>928470.13890000014</v>
      </c>
      <c r="AU39" s="313">
        <f t="shared" ref="AU39:AV39" si="189">AU31+AU35</f>
        <v>928470.13890000014</v>
      </c>
      <c r="AV39" s="313">
        <f t="shared" si="189"/>
        <v>920453.5030100001</v>
      </c>
      <c r="AW39" s="320">
        <f t="shared" ref="AW39" si="190">IF(ISERROR(AV39/AU39*100),,AV39/AU39*100)</f>
        <v>99.136575797742111</v>
      </c>
      <c r="AX39" s="342">
        <f t="shared" ref="AX39" si="191">AX31+AX35+AX37</f>
        <v>253013.87561000002</v>
      </c>
      <c r="AY39" s="313">
        <f>AY31+AY35+AY37</f>
        <v>507834.41051000002</v>
      </c>
      <c r="AZ39" s="313">
        <f t="shared" ref="AZ39" si="192">AZ31+AZ35</f>
        <v>362560.38274000003</v>
      </c>
      <c r="BA39" s="320">
        <f t="shared" ref="BA39" si="193">IF(ISERROR(AZ39/AY39*100),,AZ39/AY39*100)</f>
        <v>71.39342573810498</v>
      </c>
      <c r="BB39" s="342">
        <f t="shared" ref="BB39" si="194">BB31+BB35+BB37</f>
        <v>11992.8</v>
      </c>
      <c r="BC39" s="313">
        <f>BC31+BC35+BC37</f>
        <v>192564.54040999999</v>
      </c>
      <c r="BD39" s="313">
        <f t="shared" ref="BD39" si="195">BD31+BD35</f>
        <v>192564.54040999999</v>
      </c>
      <c r="BE39" s="320">
        <f t="shared" ref="BE39" si="196">IF(ISERROR(BD39/BC39*100),,BD39/BC39*100)</f>
        <v>100</v>
      </c>
      <c r="BF39" s="342">
        <f t="shared" ref="BF39" si="197">BF31+BF35+BF37</f>
        <v>45000</v>
      </c>
      <c r="BG39" s="313">
        <f>BG31+BG35+BG37</f>
        <v>48720</v>
      </c>
      <c r="BH39" s="313">
        <f t="shared" ref="BH39" si="198">BH31+BH35</f>
        <v>48392.283009999999</v>
      </c>
      <c r="BI39" s="320">
        <f t="shared" ref="BI39" si="199">IF(ISERROR(BH39/BG39*100),,BH39/BG39*100)</f>
        <v>99.327346079638744</v>
      </c>
      <c r="BJ39" s="342">
        <f t="shared" ref="BJ39" si="200">BJ31+BJ35+BJ37</f>
        <v>18549.178079999998</v>
      </c>
      <c r="BK39" s="313">
        <f t="shared" ref="BK39:BL39" si="201">BK31+BK35</f>
        <v>18549.178079999998</v>
      </c>
      <c r="BL39" s="313">
        <f t="shared" si="201"/>
        <v>18549.178079999998</v>
      </c>
      <c r="BM39" s="320">
        <f t="shared" ref="BM39" si="202">IF(ISERROR(BL39/BK39*100),,BL39/BK39*100)</f>
        <v>100</v>
      </c>
      <c r="BN39" s="342">
        <f t="shared" ref="BN39" si="203">BN31+BN35+BN37</f>
        <v>88723.9041</v>
      </c>
      <c r="BO39" s="313">
        <f t="shared" ref="BO39:BP39" si="204">BO31+BO35</f>
        <v>88723.9041</v>
      </c>
      <c r="BP39" s="313">
        <f t="shared" si="204"/>
        <v>88723.9041</v>
      </c>
      <c r="BQ39" s="320">
        <f t="shared" ref="BQ39" si="205">IF(ISERROR(BP39/BO39*100),,BP39/BO39*100)</f>
        <v>100</v>
      </c>
      <c r="BR39" s="342">
        <f t="shared" ref="BR39" si="206">BR31+BR35+BR37</f>
        <v>13346.095899999998</v>
      </c>
      <c r="BS39" s="313">
        <f t="shared" ref="BS39:BT39" si="207">BS31+BS35</f>
        <v>13346.095899999998</v>
      </c>
      <c r="BT39" s="313">
        <f t="shared" si="207"/>
        <v>13346.095899999998</v>
      </c>
      <c r="BU39" s="320">
        <f t="shared" ref="BU39" si="208">IF(ISERROR(BT39/BS39*100),,BT39/BS39*100)</f>
        <v>100</v>
      </c>
      <c r="BV39" s="342">
        <f t="shared" ref="BV39" si="209">BV31+BV35+BV37</f>
        <v>33050</v>
      </c>
      <c r="BW39" s="313">
        <f>BW31+BW35+BW37</f>
        <v>33050</v>
      </c>
      <c r="BX39" s="313">
        <f>BX31+BX35</f>
        <v>31267.38942</v>
      </c>
      <c r="BY39" s="320">
        <f>IF(ISERROR(BX39/BW39*100),,BX39/BW39*100)</f>
        <v>94.606321996974287</v>
      </c>
      <c r="BZ39" s="342">
        <f t="shared" ref="BZ39" si="210">BZ31+BZ35+BZ37</f>
        <v>115857</v>
      </c>
      <c r="CA39" s="313">
        <f>CA31+CA35+CA37</f>
        <v>120013.97235</v>
      </c>
      <c r="CB39" s="313">
        <f t="shared" ref="CB39" si="211">CB31+CB35</f>
        <v>118226.94058000001</v>
      </c>
      <c r="CC39" s="320">
        <f t="shared" ref="CC39" si="212">IF(ISERROR(CB39/CA39*100),,CB39/CA39*100)</f>
        <v>98.510980234211047</v>
      </c>
      <c r="CD39" s="342">
        <f t="shared" ref="CD39" si="213">CD31+CD35+CD37</f>
        <v>5000</v>
      </c>
      <c r="CE39" s="313">
        <f>CE31+CE35</f>
        <v>5000</v>
      </c>
      <c r="CF39" s="313">
        <f>CF31+CF35</f>
        <v>4911.8353999999999</v>
      </c>
      <c r="CG39" s="320">
        <f>IF(ISERROR(CF39/CE39*100),,CF39/CE39*100)</f>
        <v>98.236707999999993</v>
      </c>
      <c r="CH39" s="342">
        <f t="shared" ref="CH39" si="214">CH31+CH35+CH37</f>
        <v>10002.65957</v>
      </c>
      <c r="CI39" s="313">
        <f>CI31+CI35</f>
        <v>10002.65957</v>
      </c>
      <c r="CJ39" s="313">
        <f>CJ31+CJ35</f>
        <v>10002.65957</v>
      </c>
      <c r="CK39" s="320">
        <f>IF(ISERROR(CJ39/CI39*100),,CJ39/CI39*100)</f>
        <v>100</v>
      </c>
      <c r="CL39" s="342">
        <f t="shared" ref="CL39" si="215">CL31+CL35+CL37</f>
        <v>24000</v>
      </c>
      <c r="CM39" s="313">
        <f>CM31+CM35</f>
        <v>24000</v>
      </c>
      <c r="CN39" s="313">
        <f>CN31+CN35</f>
        <v>24000</v>
      </c>
      <c r="CO39" s="320">
        <f>IF(ISERROR(CN39/CM39*100),,CN39/CM39*100)</f>
        <v>100</v>
      </c>
      <c r="CP39" s="342">
        <f t="shared" ref="CP39" si="216">CP31+CP35+CP37</f>
        <v>14893.61702</v>
      </c>
      <c r="CQ39" s="313">
        <f>CQ31+CQ35</f>
        <v>14893.61702</v>
      </c>
      <c r="CR39" s="313">
        <f>CR31+CR35</f>
        <v>14893.61702</v>
      </c>
      <c r="CS39" s="320">
        <f>IF(ISERROR(CR39/CQ39*100),,CR39/CQ39*100)</f>
        <v>100</v>
      </c>
      <c r="CT39" s="342">
        <f t="shared" ref="CT39" si="217">CT31+CT35+CT37</f>
        <v>20475.71</v>
      </c>
      <c r="CU39" s="313">
        <f>CU31+CU35</f>
        <v>20475.71</v>
      </c>
      <c r="CV39" s="313">
        <f>CV31+CV35</f>
        <v>20475.71</v>
      </c>
      <c r="CW39" s="320">
        <f>IF(ISERROR(CV39/CU39*100),,CV39/CU39*100)</f>
        <v>100</v>
      </c>
      <c r="CX39" s="342">
        <f t="shared" ref="CX39" si="218">CX31+CX35+CX37</f>
        <v>19002.446809999998</v>
      </c>
      <c r="CY39" s="313">
        <f>CY31+CY35</f>
        <v>19002.446809999998</v>
      </c>
      <c r="CZ39" s="313">
        <f>CZ31+CZ35</f>
        <v>19002.446809999998</v>
      </c>
      <c r="DA39" s="320">
        <f>IF(ISERROR(CZ39/CY39*100),,CZ39/CY39*100)</f>
        <v>100</v>
      </c>
      <c r="DB39" s="342">
        <f t="shared" ref="DB39" si="219">DB31+DB35+DB37</f>
        <v>1000</v>
      </c>
      <c r="DC39" s="313">
        <f>DC31+DC35</f>
        <v>1000</v>
      </c>
      <c r="DD39" s="313">
        <f>DD31+DD35</f>
        <v>1000</v>
      </c>
      <c r="DE39" s="320">
        <f>IF(ISERROR(DD39/DC39*100),,DD39/DC39*100)</f>
        <v>100</v>
      </c>
      <c r="DF39" s="342">
        <f t="shared" ref="DF39" si="220">DF31+DF35+DF37</f>
        <v>41173.150999999998</v>
      </c>
      <c r="DG39" s="313">
        <f>DG31+DG35</f>
        <v>41173.150999999998</v>
      </c>
      <c r="DH39" s="313">
        <f>DH31+DH35</f>
        <v>41173.150999999998</v>
      </c>
      <c r="DI39" s="320">
        <f>IF(ISERROR(DH39/DG39*100),,DH39/DG39*100)</f>
        <v>100</v>
      </c>
      <c r="DJ39" s="342">
        <f t="shared" ref="DJ39" si="221">DJ31+DJ35+DJ37</f>
        <v>3243.8356200000003</v>
      </c>
      <c r="DK39" s="313">
        <f>DK31+DK35</f>
        <v>3243.8356200000003</v>
      </c>
      <c r="DL39" s="313">
        <f>DL31+DL35</f>
        <v>3243.8356200000003</v>
      </c>
      <c r="DM39" s="320">
        <f>IF(ISERROR(DL39/DK39*100),,DL39/DK39*100)</f>
        <v>100</v>
      </c>
      <c r="DN39" s="342">
        <f t="shared" ref="DN39" si="222">DN31+DN35+DN37</f>
        <v>5016.4383200000002</v>
      </c>
      <c r="DO39" s="313">
        <f>DO31+DO35</f>
        <v>5016.4383200000002</v>
      </c>
      <c r="DP39" s="313">
        <f>DP31+DP35</f>
        <v>5016.4383200000002</v>
      </c>
      <c r="DQ39" s="320">
        <f>IF(ISERROR(DP39/DO39*100),,DP39/DO39*100)</f>
        <v>100</v>
      </c>
      <c r="DR39" s="342">
        <f t="shared" ref="DR39" si="223">DR31+DR35+DR37</f>
        <v>0</v>
      </c>
      <c r="DS39" s="313">
        <f>DS31+DS35+DS37</f>
        <v>307364.18709999998</v>
      </c>
      <c r="DT39" s="313">
        <f>DT31+DT35</f>
        <v>295603.05920000002</v>
      </c>
      <c r="DU39" s="320">
        <f>IF(ISERROR(DT39/DS39*100),,DT39/DS39*100)</f>
        <v>96.173552940254055</v>
      </c>
      <c r="DV39" s="342">
        <f t="shared" ref="DV39" si="224">DV31+DV35+DV37</f>
        <v>208335.25253</v>
      </c>
      <c r="DW39" s="313">
        <f>DW31+DW35</f>
        <v>208335.25253</v>
      </c>
      <c r="DX39" s="313">
        <f>DX31+DX35</f>
        <v>208335.25253</v>
      </c>
      <c r="DY39" s="320">
        <f>IF(ISERROR(DX39/DW39*100),,DX39/DW39*100)</f>
        <v>100</v>
      </c>
      <c r="DZ39" s="342">
        <f t="shared" ref="DZ39" si="225">DZ31+DZ35+DZ37</f>
        <v>316085.85106000002</v>
      </c>
      <c r="EA39" s="313">
        <f>EA31+EA35+EA37</f>
        <v>309072.7510600001</v>
      </c>
      <c r="EB39" s="313">
        <f>EB31+EB35</f>
        <v>308625.10636999994</v>
      </c>
      <c r="EC39" s="320">
        <f>IF(ISERROR(EB39/EA39*100),,EB39/EA39*100)</f>
        <v>99.855165268220858</v>
      </c>
      <c r="ED39" s="342">
        <f t="shared" ref="ED39" si="226">ED31+ED35+ED37</f>
        <v>330000</v>
      </c>
      <c r="EE39" s="313">
        <f>EE31+EE35+EE37</f>
        <v>430032.85606000002</v>
      </c>
      <c r="EF39" s="313">
        <f>EF31+EF35</f>
        <v>429249.22108000005</v>
      </c>
      <c r="EG39" s="320">
        <f>IF(ISERROR(EF39/EE39*100),,EF39/EE39*100)</f>
        <v>99.817773230822468</v>
      </c>
      <c r="EH39" s="342">
        <f t="shared" ref="EH39" si="227">EH31+EH35+EH37</f>
        <v>61844.692009999999</v>
      </c>
      <c r="EI39" s="313">
        <f>EI31+EI35</f>
        <v>60150.142749999999</v>
      </c>
      <c r="EJ39" s="313">
        <f>EJ31+EJ35</f>
        <v>59821.311109999995</v>
      </c>
      <c r="EK39" s="320">
        <f>IF(ISERROR(EJ39/EI39*100),,EJ39/EI39*100)</f>
        <v>99.453315279122918</v>
      </c>
      <c r="EL39" s="342">
        <f t="shared" ref="EL39" si="228">EL31+EL35+EL37</f>
        <v>806470.6754500001</v>
      </c>
      <c r="EM39" s="313">
        <f>EM31+EM35+EM37</f>
        <v>616798.52885000047</v>
      </c>
      <c r="EN39" s="313">
        <f>EN31+EN35</f>
        <v>539033.54286000005</v>
      </c>
      <c r="EO39" s="320">
        <f>IF(ISERROR(EN39/EM39*100),,EN39/EM39*100)</f>
        <v>87.392157673431782</v>
      </c>
      <c r="EP39" s="342">
        <f t="shared" ref="EP39" si="229">EP31+EP35+EP37</f>
        <v>0</v>
      </c>
      <c r="EQ39" s="313">
        <f>EQ31+EQ35+EQ37</f>
        <v>544245.55741000001</v>
      </c>
      <c r="ER39" s="313">
        <f>ER31+ER35</f>
        <v>448145.32672000001</v>
      </c>
      <c r="ES39" s="320">
        <f>IF(ISERROR(ER39/EQ39*100),,ER39/EQ39*100)</f>
        <v>82.342486882698765</v>
      </c>
      <c r="ET39" s="342">
        <f t="shared" ref="ET39" si="230">ET31+ET35+ET37</f>
        <v>0</v>
      </c>
      <c r="EU39" s="313">
        <f>EU31+EU35+EU37</f>
        <v>126450.23569</v>
      </c>
      <c r="EV39" s="313">
        <f>EV31+EV35</f>
        <v>47542.520119999994</v>
      </c>
      <c r="EW39" s="320">
        <f>IF(ISERROR(EV39/EU39*100),,EV39/EU39*100)</f>
        <v>37.597810601597615</v>
      </c>
      <c r="EX39" s="342">
        <f t="shared" ref="EX39" si="231">EX31+EX35+EX37</f>
        <v>0</v>
      </c>
      <c r="EY39" s="313">
        <f>EY31+EY35+EY37</f>
        <v>208317.37531</v>
      </c>
      <c r="EZ39" s="313">
        <f>EZ31+EZ35</f>
        <v>208317.37531</v>
      </c>
      <c r="FA39" s="320">
        <f>IF(ISERROR(EZ39/EY39*100),,EZ39/EY39*100)</f>
        <v>100</v>
      </c>
      <c r="FB39" s="342">
        <f t="shared" ref="FB39" si="232">FB31+FB35+FB37</f>
        <v>0</v>
      </c>
      <c r="FC39" s="313">
        <f>FC31+FC35+FC37</f>
        <v>39493.979999999996</v>
      </c>
      <c r="FD39" s="313">
        <f>FD31+FD35</f>
        <v>31258.2</v>
      </c>
      <c r="FE39" s="320">
        <f>IF(ISERROR(FD39/FC39*100),,FD39/FC39*100)</f>
        <v>79.146745909123368</v>
      </c>
      <c r="FF39" s="342">
        <f t="shared" ref="FF39" si="233">FF31+FF35+FF37</f>
        <v>966932.71899000008</v>
      </c>
      <c r="FG39" s="313">
        <f>FG31+FG35+FG37</f>
        <v>886310.67376000003</v>
      </c>
      <c r="FH39" s="313">
        <f>FH31+FH35</f>
        <v>855785.86077999999</v>
      </c>
      <c r="FI39" s="320">
        <f>IF(ISERROR(FH39/FG39*100),,FH39/FG39*100)</f>
        <v>96.555969155769674</v>
      </c>
      <c r="FJ39" s="342">
        <f t="shared" ref="FJ39" si="234">FJ31+FJ35+FJ37</f>
        <v>207759.89362000002</v>
      </c>
      <c r="FK39" s="313">
        <f>FK31+FK35+FK37</f>
        <v>207759.89362000002</v>
      </c>
      <c r="FL39" s="313">
        <f>FL31+FL35</f>
        <v>207759.89362000002</v>
      </c>
      <c r="FM39" s="320">
        <f>IF(ISERROR(FL39/FK39*100),,FL39/FK39*100)</f>
        <v>100</v>
      </c>
      <c r="FN39" s="342">
        <f t="shared" ref="FN39" si="235">FN31+FN35+FN37</f>
        <v>11455.851060000001</v>
      </c>
      <c r="FO39" s="313">
        <f>FO31+FO35+FO37</f>
        <v>10506.751060000001</v>
      </c>
      <c r="FP39" s="313">
        <f>FP31+FP35</f>
        <v>10446.089539999999</v>
      </c>
      <c r="FQ39" s="320">
        <f>IF(ISERROR(FP39/FO39*100),,FP39/FO39*100)</f>
        <v>99.422642454802755</v>
      </c>
      <c r="FR39" s="342">
        <f t="shared" ref="FR39" si="236">FR31+FR35+FR37</f>
        <v>148965.31916000001</v>
      </c>
      <c r="FS39" s="313">
        <f>FS31+FS35+FS37</f>
        <v>143208.11916</v>
      </c>
      <c r="FT39" s="313">
        <f>FT31+FT35</f>
        <v>142840.53919000001</v>
      </c>
      <c r="FU39" s="320">
        <f>IF(ISERROR(FT39/FS39*100),,FT39/FS39*100)</f>
        <v>99.743324629807262</v>
      </c>
      <c r="FV39" s="342">
        <f t="shared" ref="FV39" si="237">FV31+FV35+FV37</f>
        <v>1682884.14894</v>
      </c>
      <c r="FW39" s="313">
        <f>FW31+FW35+FW37</f>
        <v>1651442.0489399997</v>
      </c>
      <c r="FX39" s="313">
        <f>FX31+FX35</f>
        <v>1649434.9717900001</v>
      </c>
      <c r="FY39" s="320">
        <f>IF(ISERROR(FX39/FW39*100),,FX39/FW39*100)</f>
        <v>99.878465178279313</v>
      </c>
      <c r="FZ39" s="342">
        <f t="shared" ref="FZ39" si="238">FZ31+FZ35+FZ37</f>
        <v>759446.53765999991</v>
      </c>
      <c r="GA39" s="313">
        <f>GA31+GA35</f>
        <v>759446.53765999991</v>
      </c>
      <c r="GB39" s="313">
        <f>GB31+GB35</f>
        <v>759446.53765999991</v>
      </c>
      <c r="GC39" s="320">
        <f>IF(ISERROR(GB39/GA39*100),,GB39/GA39*100)</f>
        <v>100</v>
      </c>
      <c r="GD39" s="342">
        <f t="shared" ref="GD39" si="239">GD31+GD35+GD37</f>
        <v>13486.205380000001</v>
      </c>
      <c r="GE39" s="313">
        <f>GE31+GE35</f>
        <v>13486.205380000001</v>
      </c>
      <c r="GF39" s="313">
        <f>GF31+GF35</f>
        <v>13486.205380000001</v>
      </c>
      <c r="GG39" s="320">
        <f>IF(ISERROR(GF39/GE39*100),,GF39/GE39*100)</f>
        <v>100</v>
      </c>
      <c r="GH39" s="342">
        <f t="shared" ref="GH39" si="240">GH31+GH35+GH37</f>
        <v>722656.69967</v>
      </c>
      <c r="GI39" s="313">
        <f>GI31+GI35+GI37</f>
        <v>731587.03200000012</v>
      </c>
      <c r="GJ39" s="313">
        <f>GJ31+GJ35</f>
        <v>718548.62835000001</v>
      </c>
      <c r="GK39" s="320">
        <f>IF(ISERROR(GJ39/GI39*100),,GJ39/GI39*100)</f>
        <v>98.217791858016412</v>
      </c>
      <c r="GL39" s="342">
        <f t="shared" ref="GL39" si="241">GL31+GL35+GL37</f>
        <v>59758.45364</v>
      </c>
      <c r="GM39" s="313">
        <f>GM31+GM35+GM37</f>
        <v>149758.45363999999</v>
      </c>
      <c r="GN39" s="313">
        <f>GN31+GN35</f>
        <v>147724.82362000001</v>
      </c>
      <c r="GO39" s="320">
        <f>IF(ISERROR(GN39/GM39*100),,GN39/GM39*100)</f>
        <v>98.642059950159094</v>
      </c>
      <c r="GP39" s="342">
        <f t="shared" ref="GP39" si="242">GP31+GP35+GP37</f>
        <v>526746.5</v>
      </c>
      <c r="GQ39" s="313">
        <f>GQ31+GQ35+GQ37</f>
        <v>971018.88954</v>
      </c>
      <c r="GR39" s="313">
        <f>GR31+GR35</f>
        <v>967031.01970000006</v>
      </c>
      <c r="GS39" s="320">
        <f>IF(ISERROR(GR39/GQ39*100),,GR39/GQ39*100)</f>
        <v>99.589310786539983</v>
      </c>
      <c r="GT39" s="342">
        <f t="shared" ref="GT39" si="243">GT31+GT35+GT37</f>
        <v>160000</v>
      </c>
      <c r="GU39" s="313">
        <f>GU31+GU35+GU37</f>
        <v>399794.49257</v>
      </c>
      <c r="GV39" s="313">
        <f>GV31+GV35</f>
        <v>394704.20426000003</v>
      </c>
      <c r="GW39" s="320">
        <f>IF(ISERROR(GV39/GU39*100),,GV39/GU39*100)</f>
        <v>98.726773778878723</v>
      </c>
      <c r="GX39" s="342">
        <f t="shared" ref="GX39" si="244">GX31+GX35+GX37</f>
        <v>154758.39999999999</v>
      </c>
      <c r="GY39" s="313">
        <f>GY31+GY35+GY37</f>
        <v>187843.94571</v>
      </c>
      <c r="GZ39" s="313">
        <f>GZ31+GZ35</f>
        <v>181727.31587999998</v>
      </c>
      <c r="HA39" s="320">
        <f>IF(ISERROR(GZ39/GY39*100),,GZ39/GY39*100)</f>
        <v>96.743770576751459</v>
      </c>
      <c r="HB39" s="342">
        <f t="shared" ref="HB39" si="245">HB31+HB35+HB37</f>
        <v>20000</v>
      </c>
      <c r="HC39" s="313">
        <f>HC31+HC35+HC37</f>
        <v>0</v>
      </c>
      <c r="HD39" s="313">
        <f>HD31+HD35</f>
        <v>0</v>
      </c>
      <c r="HE39" s="320">
        <f>IF(ISERROR(HD39/HC39*100),,HD39/HC39*100)</f>
        <v>0</v>
      </c>
      <c r="HF39" s="342">
        <f t="shared" ref="HF39" si="246">HF31+HF35+HF37</f>
        <v>35714.699999999997</v>
      </c>
      <c r="HG39" s="313">
        <f>HG31+HG35</f>
        <v>0</v>
      </c>
      <c r="HH39" s="313">
        <f>HH31+HH35</f>
        <v>0</v>
      </c>
      <c r="HI39" s="320">
        <f>IF(ISERROR(HH39/HG39*100),,HH39/HG39*100)</f>
        <v>0</v>
      </c>
      <c r="HJ39" s="342">
        <f t="shared" ref="HJ39" si="247">HJ31+HJ35+HJ37</f>
        <v>10000</v>
      </c>
      <c r="HK39" s="313">
        <f>HK31+HK35+HK37</f>
        <v>61290.3</v>
      </c>
      <c r="HL39" s="313">
        <f>HL31+HL35</f>
        <v>25218.627570000001</v>
      </c>
      <c r="HM39" s="320">
        <f>IF(ISERROR(HL39/HK39*100),,HL39/HK39*100)</f>
        <v>41.14619698386204</v>
      </c>
      <c r="HN39" s="342">
        <f t="shared" ref="HN39" si="248">HN31+HN35+HN37</f>
        <v>211824.16</v>
      </c>
      <c r="HO39" s="313">
        <f>HO31+HO35+HO37</f>
        <v>216024.16</v>
      </c>
      <c r="HP39" s="313">
        <f>HP31+HP35</f>
        <v>213789.44149</v>
      </c>
      <c r="HQ39" s="320">
        <f>IF(ISERROR(HP39/HO39*100),,HP39/HO39*100)</f>
        <v>98.965523805300293</v>
      </c>
      <c r="HR39" s="342">
        <f t="shared" ref="HR39" si="249">HR31+HR35+HR37</f>
        <v>19680.600000000002</v>
      </c>
      <c r="HS39" s="313">
        <f>HS31+HS35+HS37</f>
        <v>19680.600000000002</v>
      </c>
      <c r="HT39" s="313">
        <f>HT31+HT35</f>
        <v>19454.0478</v>
      </c>
      <c r="HU39" s="320">
        <f>IF(ISERROR(HT39/HS39*100),,HT39/HS39*100)</f>
        <v>98.848855217828714</v>
      </c>
      <c r="HV39" s="342">
        <f t="shared" ref="HV39" si="250">HV31+HV35+HV37</f>
        <v>0</v>
      </c>
      <c r="HW39" s="313">
        <f>HW31+HW35+HW37</f>
        <v>450.27122999999995</v>
      </c>
      <c r="HX39" s="313">
        <f>HX31+HX35</f>
        <v>295.86872</v>
      </c>
      <c r="HY39" s="320">
        <f>IF(ISERROR(HX39/HW39*100),,HX39/HW39*100)</f>
        <v>65.70899944018187</v>
      </c>
      <c r="HZ39" s="342">
        <f t="shared" ref="HZ39" si="251">HZ31+HZ35+HZ37</f>
        <v>0</v>
      </c>
      <c r="IA39" s="313">
        <f>IA31+IA35+IA37</f>
        <v>143.92877000000001</v>
      </c>
      <c r="IB39" s="313">
        <f>IB31+IB35</f>
        <v>126</v>
      </c>
      <c r="IC39" s="320">
        <f>IF(ISERROR(IB39/IA39*100),,IB39/IA39*100)</f>
        <v>87.543303538271047</v>
      </c>
      <c r="ID39" s="342">
        <f t="shared" ref="ID39" si="252">ID31+ID35+ID37</f>
        <v>6107.6204099999995</v>
      </c>
      <c r="IE39" s="313">
        <f>IE31+IE35</f>
        <v>15253.013190000003</v>
      </c>
      <c r="IF39" s="313">
        <f>IF31+IF35</f>
        <v>15253.012690000003</v>
      </c>
      <c r="IG39" s="320">
        <f>IF(ISERROR(IF39/IE39*100),,IF39/IE39*100)</f>
        <v>99.999996721959178</v>
      </c>
      <c r="IH39" s="342">
        <f t="shared" ref="IH39" si="253">IH31+IH35+IH37</f>
        <v>15363.999999999996</v>
      </c>
      <c r="II39" s="313">
        <f>II31+II35</f>
        <v>15363.999999999996</v>
      </c>
      <c r="IJ39" s="313">
        <f>IJ31+IJ35</f>
        <v>14954.882279999998</v>
      </c>
      <c r="IK39" s="320">
        <f>IF(ISERROR(IJ39/II39*100),,IJ39/II39*100)</f>
        <v>97.337166623275195</v>
      </c>
      <c r="IL39" s="342">
        <f t="shared" ref="IL39" si="254">IL31+IL35+IL37</f>
        <v>2000</v>
      </c>
      <c r="IM39" s="313">
        <f>IM31+IM35</f>
        <v>2000</v>
      </c>
      <c r="IN39" s="313">
        <f>IN31+IN35</f>
        <v>1391.69506</v>
      </c>
      <c r="IO39" s="320">
        <f>IF(ISERROR(IN39/IM39*100),,IN39/IM39*100)</f>
        <v>69.584753000000006</v>
      </c>
      <c r="IP39" s="342">
        <f t="shared" ref="IP39" si="255">IP31+IP35+IP37</f>
        <v>0</v>
      </c>
      <c r="IQ39" s="313">
        <f>IQ31+IQ35+IQ37</f>
        <v>9117.4377600000007</v>
      </c>
      <c r="IR39" s="313">
        <f>IR31+IR35</f>
        <v>9107.9377600000007</v>
      </c>
      <c r="IS39" s="320">
        <f>IF(ISERROR(#REF!/#REF!*100),,#REF!/#REF!*100)</f>
        <v>0</v>
      </c>
      <c r="IT39" s="342">
        <f t="shared" ref="IT39" si="256">IT31+IT35+IT37</f>
        <v>0</v>
      </c>
      <c r="IU39" s="313">
        <f>IU31+IU35+IU37</f>
        <v>14602.906589999999</v>
      </c>
      <c r="IV39" s="313">
        <f>IV31+IV35</f>
        <v>14296.487719999999</v>
      </c>
      <c r="IW39" s="320">
        <f>IF(ISERROR(#REF!/#REF!*100),,#REF!/#REF!*100)</f>
        <v>0</v>
      </c>
      <c r="IX39" s="342">
        <f t="shared" ref="IX39" si="257">IX31+IX35+IX37</f>
        <v>1299.9999999999998</v>
      </c>
      <c r="IY39" s="313">
        <f>IY31+IY35</f>
        <v>1299.9999999999998</v>
      </c>
      <c r="IZ39" s="313">
        <f>IZ31+IZ35</f>
        <v>1148.3251400000001</v>
      </c>
      <c r="JA39" s="320">
        <f>IF(ISERROR(IZ39/IY39*100),,IZ39/IY39*100)</f>
        <v>88.332703076923096</v>
      </c>
      <c r="JC39" s="342">
        <f t="shared" ref="JC39" si="258">JC31+JC35+JC37</f>
        <v>0</v>
      </c>
      <c r="JD39" s="313">
        <f>JD31+JD35</f>
        <v>0</v>
      </c>
      <c r="JE39" s="313">
        <f>JE31+JE35</f>
        <v>0</v>
      </c>
      <c r="JF39" s="320">
        <f>IF(ISERROR(JE39/JD39*100),,JE39/JD39*100)</f>
        <v>0</v>
      </c>
      <c r="JG39" s="342">
        <f t="shared" ref="JG39" si="259">JG31+JG35+JG37</f>
        <v>0</v>
      </c>
      <c r="JH39" s="313">
        <f>JH31+JH35</f>
        <v>0</v>
      </c>
      <c r="JI39" s="313">
        <f>JI31+JI35</f>
        <v>0</v>
      </c>
      <c r="JJ39" s="320">
        <f>IF(ISERROR(JI39/JH39*100),,JI39/JH39*100)</f>
        <v>0</v>
      </c>
      <c r="JK39" s="342">
        <f t="shared" ref="JK39" si="260">JK31+JK35+JK37</f>
        <v>0</v>
      </c>
      <c r="JL39" s="313">
        <f>JL31+JL35</f>
        <v>0</v>
      </c>
      <c r="JM39" s="313">
        <f>JM31+JM35</f>
        <v>0</v>
      </c>
      <c r="JN39" s="320">
        <f>IF(ISERROR(JM39/JL39*100),,JM39/JL39*100)</f>
        <v>0</v>
      </c>
      <c r="JO39" s="342">
        <f t="shared" ref="JO39" si="261">JO31+JO35+JO37</f>
        <v>0</v>
      </c>
      <c r="JP39" s="313">
        <f>JP31+JP35</f>
        <v>0</v>
      </c>
      <c r="JQ39" s="313">
        <f>JQ31+JQ35</f>
        <v>0</v>
      </c>
      <c r="JR39" s="320">
        <f>IF(ISERROR(JQ39/JP39*100),,JQ39/JP39*100)</f>
        <v>0</v>
      </c>
      <c r="JS39" s="342">
        <f t="shared" ref="JS39" si="262">JS31+JS35+JS37</f>
        <v>0</v>
      </c>
      <c r="JT39" s="313">
        <f>JT31+JT35</f>
        <v>0</v>
      </c>
      <c r="JU39" s="313">
        <f>JU31+JU35</f>
        <v>0</v>
      </c>
      <c r="JV39" s="320">
        <f>IF(ISERROR(JU39/JT39*100),,JU39/JT39*100)</f>
        <v>0</v>
      </c>
      <c r="JW39" s="342">
        <f t="shared" ref="JW39" si="263">JW31+JW35+JW37</f>
        <v>0</v>
      </c>
      <c r="JX39" s="313">
        <f>JX31+JX35+JX37</f>
        <v>0</v>
      </c>
      <c r="JY39" s="313">
        <f>JY31+JY35</f>
        <v>0</v>
      </c>
      <c r="JZ39" s="320">
        <f>IF(ISERROR(JY39/JX39*100),,JY39/JX39*100)</f>
        <v>0</v>
      </c>
      <c r="KA39" s="342">
        <f t="shared" ref="KA39" si="264">KA31+KA35+KA37</f>
        <v>0</v>
      </c>
      <c r="KB39" s="313">
        <f>KB31+KB35</f>
        <v>0</v>
      </c>
      <c r="KC39" s="313">
        <f>KC31+KC35</f>
        <v>0</v>
      </c>
      <c r="KD39" s="320">
        <f>IF(ISERROR(KC39/KB39*100),,KC39/KB39*100)</f>
        <v>0</v>
      </c>
      <c r="KE39" s="342">
        <f t="shared" ref="KE39" si="265">KE31+KE35+KE37</f>
        <v>0</v>
      </c>
      <c r="KF39" s="313">
        <f>KF31+KF35</f>
        <v>0</v>
      </c>
      <c r="KG39" s="313">
        <f>KG31+KG35</f>
        <v>0</v>
      </c>
      <c r="KH39" s="320">
        <f>IF(ISERROR(KG39/KF39*100),,KG39/KF39*100)</f>
        <v>0</v>
      </c>
      <c r="KI39" s="342">
        <f t="shared" ref="KI39" si="266">KI31+KI35+KI37</f>
        <v>0</v>
      </c>
      <c r="KJ39" s="313">
        <f>KJ31+KJ35</f>
        <v>0</v>
      </c>
      <c r="KK39" s="313">
        <f>KK31+KK35</f>
        <v>0</v>
      </c>
      <c r="KL39" s="320">
        <f>IF(ISERROR(KK39/KJ39*100),,KK39/KJ39*100)</f>
        <v>0</v>
      </c>
      <c r="KM39" s="342">
        <f t="shared" ref="KM39" si="267">KM31+KM35+KM37</f>
        <v>0</v>
      </c>
      <c r="KN39" s="313">
        <f>KN31+KN35</f>
        <v>0</v>
      </c>
      <c r="KO39" s="313">
        <f>KO31+KO35</f>
        <v>0</v>
      </c>
      <c r="KP39" s="320">
        <f>IF(ISERROR(KO39/KN39*100),,KO39/KN39*100)</f>
        <v>0</v>
      </c>
      <c r="KQ39" s="342">
        <f t="shared" ref="KQ39" si="268">KQ31+KQ35+KQ37</f>
        <v>0</v>
      </c>
      <c r="KR39" s="313">
        <f>KR31+KR35</f>
        <v>0</v>
      </c>
      <c r="KS39" s="313">
        <f>KS31+KS35</f>
        <v>0</v>
      </c>
      <c r="KT39" s="320">
        <f>IF(ISERROR(KS39/KR39*100),,KS39/KR39*100)</f>
        <v>0</v>
      </c>
      <c r="KU39" s="342">
        <f t="shared" ref="KU39" si="269">KU31+KU35+KU37</f>
        <v>0</v>
      </c>
      <c r="KV39" s="313">
        <f>KV31+KV35</f>
        <v>0</v>
      </c>
      <c r="KW39" s="313">
        <f>KW31+KW35</f>
        <v>0</v>
      </c>
      <c r="KX39" s="320">
        <f>IF(ISERROR(KW39/KV39*100),,KW39/KV39*100)</f>
        <v>0</v>
      </c>
      <c r="KY39" s="342">
        <f t="shared" ref="KY39" si="270">KY31+KY35+KY37</f>
        <v>0</v>
      </c>
      <c r="KZ39" s="313">
        <f>KZ31+KZ35</f>
        <v>0</v>
      </c>
      <c r="LA39" s="313">
        <f>LA31+LA35</f>
        <v>0</v>
      </c>
      <c r="LB39" s="320">
        <f>IF(ISERROR(LA39/KZ39*100),,LA39/KZ39*100)</f>
        <v>0</v>
      </c>
    </row>
    <row r="40" spans="1:314" s="361" customFormat="1" ht="16.5" x14ac:dyDescent="0.25">
      <c r="B40" s="362">
        <f>B39-'[3]Финансовая  помощь  (план)'!$B$44</f>
        <v>0</v>
      </c>
      <c r="C40" s="362">
        <f>C39-'[1]Исполнение  по  субсидии'!B44</f>
        <v>0</v>
      </c>
      <c r="D40" s="362">
        <f>D39-'[1]Исполнение  по  субсидии'!C44</f>
        <v>0</v>
      </c>
      <c r="E40" s="362"/>
      <c r="F40" s="362"/>
      <c r="K40" s="363"/>
      <c r="O40" s="363"/>
      <c r="S40" s="363"/>
      <c r="W40" s="363"/>
      <c r="AA40" s="363"/>
      <c r="AE40" s="363"/>
      <c r="AI40" s="363"/>
      <c r="AM40" s="363"/>
      <c r="AQ40" s="363"/>
      <c r="AU40" s="363"/>
      <c r="AY40" s="363"/>
      <c r="BC40" s="363"/>
      <c r="BG40" s="363"/>
      <c r="BK40" s="363"/>
      <c r="BO40" s="363"/>
    </row>
    <row r="41" spans="1:314" ht="15.75" x14ac:dyDescent="0.25">
      <c r="C41" s="364">
        <f>C35+C31-'[1]Исполнение  по  субсидии'!B38</f>
        <v>0</v>
      </c>
    </row>
    <row r="42" spans="1:314" x14ac:dyDescent="0.2">
      <c r="C42" s="365"/>
    </row>
    <row r="43" spans="1:314" ht="16.350000000000001" customHeight="1" x14ac:dyDescent="0.2"/>
  </sheetData>
  <mergeCells count="278">
    <mergeCell ref="KY12:LB12"/>
    <mergeCell ref="JO12:JR12"/>
    <mergeCell ref="JS12:JV12"/>
    <mergeCell ref="JW12:JZ12"/>
    <mergeCell ref="KA12:KD12"/>
    <mergeCell ref="KE12:KH12"/>
    <mergeCell ref="KI12:KL12"/>
    <mergeCell ref="KM12:KP12"/>
    <mergeCell ref="KQ12:KT12"/>
    <mergeCell ref="KU12:KX12"/>
    <mergeCell ref="KU9:KX9"/>
    <mergeCell ref="KY9:LB9"/>
    <mergeCell ref="CE11:CG11"/>
    <mergeCell ref="FS11:FU11"/>
    <mergeCell ref="GI11:GK11"/>
    <mergeCell ref="HK11:HM11"/>
    <mergeCell ref="JD11:JF11"/>
    <mergeCell ref="JH11:JJ11"/>
    <mergeCell ref="JL11:JN11"/>
    <mergeCell ref="JP11:JR11"/>
    <mergeCell ref="JT11:JV11"/>
    <mergeCell ref="JX11:JZ11"/>
    <mergeCell ref="KB11:KD11"/>
    <mergeCell ref="KF11:KH11"/>
    <mergeCell ref="KJ11:KL11"/>
    <mergeCell ref="KN11:KP11"/>
    <mergeCell ref="KR11:KT11"/>
    <mergeCell ref="KV11:KX11"/>
    <mergeCell ref="KZ11:LB11"/>
    <mergeCell ref="EQ11:ES11"/>
    <mergeCell ref="EU11:EW11"/>
    <mergeCell ref="EY11:FA11"/>
    <mergeCell ref="FC11:FE11"/>
    <mergeCell ref="FG11:FI11"/>
    <mergeCell ref="KQ8:KT8"/>
    <mergeCell ref="JC9:JF9"/>
    <mergeCell ref="JG9:JJ9"/>
    <mergeCell ref="JK9:JN9"/>
    <mergeCell ref="JO9:JR9"/>
    <mergeCell ref="JS9:JV9"/>
    <mergeCell ref="JW9:JZ9"/>
    <mergeCell ref="KA9:KD9"/>
    <mergeCell ref="KE9:KH9"/>
    <mergeCell ref="KI9:KL9"/>
    <mergeCell ref="KM9:KP9"/>
    <mergeCell ref="KQ9:KT9"/>
    <mergeCell ref="GY11:HA11"/>
    <mergeCell ref="HG11:HI11"/>
    <mergeCell ref="IM11:IO11"/>
    <mergeCell ref="KE7:KL7"/>
    <mergeCell ref="R8:Y8"/>
    <mergeCell ref="Z8:AC8"/>
    <mergeCell ref="AT8:BA8"/>
    <mergeCell ref="BB8:BM8"/>
    <mergeCell ref="BV8:BY8"/>
    <mergeCell ref="CD8:CG8"/>
    <mergeCell ref="DB8:DI8"/>
    <mergeCell ref="DR8:DU8"/>
    <mergeCell ref="DV8:EG8"/>
    <mergeCell ref="EH8:ES8"/>
    <mergeCell ref="FR8:FU8"/>
    <mergeCell ref="FV8:FY8"/>
    <mergeCell ref="GD8:GK8"/>
    <mergeCell ref="GL8:GO8"/>
    <mergeCell ref="GP8:GW8"/>
    <mergeCell ref="GX8:HA8"/>
    <mergeCell ref="JC8:JF8"/>
    <mergeCell ref="JG8:JN8"/>
    <mergeCell ref="KE8:KL8"/>
    <mergeCell ref="FF12:FI12"/>
    <mergeCell ref="FJ12:FM12"/>
    <mergeCell ref="DV12:DY12"/>
    <mergeCell ref="DZ12:EC12"/>
    <mergeCell ref="ED12:EG12"/>
    <mergeCell ref="EH12:EK12"/>
    <mergeCell ref="EL12:EO12"/>
    <mergeCell ref="EP12:ES12"/>
    <mergeCell ref="ET12:EW12"/>
    <mergeCell ref="EX12:FA12"/>
    <mergeCell ref="FB12:FE12"/>
    <mergeCell ref="JC12:JF12"/>
    <mergeCell ref="JG12:JJ12"/>
    <mergeCell ref="JK12:JN12"/>
    <mergeCell ref="FN12:FQ12"/>
    <mergeCell ref="FR12:FU12"/>
    <mergeCell ref="FV12:FY12"/>
    <mergeCell ref="FZ12:GC12"/>
    <mergeCell ref="GD12:GG12"/>
    <mergeCell ref="GH12:GK12"/>
    <mergeCell ref="GL12:GO12"/>
    <mergeCell ref="GP12:GS12"/>
    <mergeCell ref="GT12:GW12"/>
    <mergeCell ref="IP12:IS12"/>
    <mergeCell ref="IT12:IW12"/>
    <mergeCell ref="IX12:JA12"/>
    <mergeCell ref="HF12:HI12"/>
    <mergeCell ref="HJ12:HM12"/>
    <mergeCell ref="HN12:HQ12"/>
    <mergeCell ref="HR12:HU12"/>
    <mergeCell ref="HV12:HY12"/>
    <mergeCell ref="HZ12:IC12"/>
    <mergeCell ref="IH12:IK12"/>
    <mergeCell ref="IL12:IO12"/>
    <mergeCell ref="ID12:IG12"/>
    <mergeCell ref="DS11:DU11"/>
    <mergeCell ref="DW11:DY11"/>
    <mergeCell ref="EA11:EC11"/>
    <mergeCell ref="EE11:EG11"/>
    <mergeCell ref="EI11:EK11"/>
    <mergeCell ref="EM11:EO11"/>
    <mergeCell ref="B12:I12"/>
    <mergeCell ref="J12:M12"/>
    <mergeCell ref="N12:Q12"/>
    <mergeCell ref="R12:U12"/>
    <mergeCell ref="V12:Y12"/>
    <mergeCell ref="Z12:AC12"/>
    <mergeCell ref="AD12:AG12"/>
    <mergeCell ref="AH12:AK12"/>
    <mergeCell ref="AL12:AO12"/>
    <mergeCell ref="CT12:CW12"/>
    <mergeCell ref="CX12:DA12"/>
    <mergeCell ref="DB12:DE12"/>
    <mergeCell ref="DF12:DI12"/>
    <mergeCell ref="DJ12:DM12"/>
    <mergeCell ref="DN12:DQ12"/>
    <mergeCell ref="DR12:DU12"/>
    <mergeCell ref="CU11:CW11"/>
    <mergeCell ref="DC11:DE11"/>
    <mergeCell ref="IX8:JA8"/>
    <mergeCell ref="CT9:CW9"/>
    <mergeCell ref="DJ9:DM9"/>
    <mergeCell ref="DN9:DQ9"/>
    <mergeCell ref="DR9:DU9"/>
    <mergeCell ref="DV9:DY9"/>
    <mergeCell ref="DZ9:EC9"/>
    <mergeCell ref="ED9:EG9"/>
    <mergeCell ref="EH9:EK9"/>
    <mergeCell ref="EL9:EO9"/>
    <mergeCell ref="EP9:ES9"/>
    <mergeCell ref="HN8:HQ8"/>
    <mergeCell ref="HR8:HU8"/>
    <mergeCell ref="ID8:IG8"/>
    <mergeCell ref="HO11:HQ11"/>
    <mergeCell ref="HS11:HU11"/>
    <mergeCell ref="FK11:FM11"/>
    <mergeCell ref="FO11:FQ11"/>
    <mergeCell ref="FW11:FY11"/>
    <mergeCell ref="DG11:DI11"/>
    <mergeCell ref="DK11:DM11"/>
    <mergeCell ref="DO11:DQ11"/>
    <mergeCell ref="A6:A10"/>
    <mergeCell ref="B6:I9"/>
    <mergeCell ref="J6:Q6"/>
    <mergeCell ref="J7:Q7"/>
    <mergeCell ref="AL9:AO9"/>
    <mergeCell ref="J9:M9"/>
    <mergeCell ref="N9:Q9"/>
    <mergeCell ref="R9:U9"/>
    <mergeCell ref="V9:Y9"/>
    <mergeCell ref="Z9:AC9"/>
    <mergeCell ref="AD9:AG9"/>
    <mergeCell ref="AH9:AK9"/>
    <mergeCell ref="IP9:IS9"/>
    <mergeCell ref="IH9:IK9"/>
    <mergeCell ref="HF8:HM8"/>
    <mergeCell ref="IL7:IW7"/>
    <mergeCell ref="IH8:IK8"/>
    <mergeCell ref="FJ9:FM9"/>
    <mergeCell ref="FN9:FQ9"/>
    <mergeCell ref="IL8:IO8"/>
    <mergeCell ref="IP8:IW8"/>
    <mergeCell ref="FJ8:FM8"/>
    <mergeCell ref="FN8:FQ8"/>
    <mergeCell ref="FZ8:GC8"/>
    <mergeCell ref="HV8:HY8"/>
    <mergeCell ref="GD9:GG9"/>
    <mergeCell ref="FJ7:FQ7"/>
    <mergeCell ref="FZ7:GC7"/>
    <mergeCell ref="GX7:HA7"/>
    <mergeCell ref="HN7:HQ7"/>
    <mergeCell ref="HR7:HU7"/>
    <mergeCell ref="ID7:IK7"/>
    <mergeCell ref="I3:N3"/>
    <mergeCell ref="Z7:AC7"/>
    <mergeCell ref="AT7:BA7"/>
    <mergeCell ref="CH7:CK7"/>
    <mergeCell ref="HF7:HM7"/>
    <mergeCell ref="HV7:HY7"/>
    <mergeCell ref="J8:Q8"/>
    <mergeCell ref="AL8:AO8"/>
    <mergeCell ref="CH8:CK8"/>
    <mergeCell ref="FF8:FI8"/>
    <mergeCell ref="DR7:DU7"/>
    <mergeCell ref="BF9:BI9"/>
    <mergeCell ref="BJ9:BM9"/>
    <mergeCell ref="CD9:CG9"/>
    <mergeCell ref="CH9:CK9"/>
    <mergeCell ref="CL9:CO9"/>
    <mergeCell ref="CP9:CS9"/>
    <mergeCell ref="BS11:BU11"/>
    <mergeCell ref="BW11:BY11"/>
    <mergeCell ref="CA11:CC11"/>
    <mergeCell ref="CI11:CK11"/>
    <mergeCell ref="CM11:CO11"/>
    <mergeCell ref="CQ11:CS11"/>
    <mergeCell ref="IQ11:IS11"/>
    <mergeCell ref="IU11:IW11"/>
    <mergeCell ref="IY11:JA11"/>
    <mergeCell ref="GX12:HA12"/>
    <mergeCell ref="HB12:HE12"/>
    <mergeCell ref="BN9:BQ9"/>
    <mergeCell ref="CX9:DA9"/>
    <mergeCell ref="ET9:EW9"/>
    <mergeCell ref="GT9:GW9"/>
    <mergeCell ref="GX9:HA9"/>
    <mergeCell ref="HV9:HY9"/>
    <mergeCell ref="IT9:IW9"/>
    <mergeCell ref="IX9:JA9"/>
    <mergeCell ref="CL12:CO12"/>
    <mergeCell ref="CP12:CS12"/>
    <mergeCell ref="BZ9:CC9"/>
    <mergeCell ref="DB9:DE9"/>
    <mergeCell ref="DF9:DI9"/>
    <mergeCell ref="FV9:FY9"/>
    <mergeCell ref="HW11:HY11"/>
    <mergeCell ref="IA11:IC11"/>
    <mergeCell ref="IE11:IG11"/>
    <mergeCell ref="II11:IK11"/>
    <mergeCell ref="FZ9:GC9"/>
    <mergeCell ref="BB12:BE12"/>
    <mergeCell ref="BF12:BI12"/>
    <mergeCell ref="BJ12:BM12"/>
    <mergeCell ref="BN12:BQ12"/>
    <mergeCell ref="BR12:BU12"/>
    <mergeCell ref="BV12:BY12"/>
    <mergeCell ref="BZ12:CC12"/>
    <mergeCell ref="CD12:CG12"/>
    <mergeCell ref="CH12:CK12"/>
    <mergeCell ref="AP12:AS12"/>
    <mergeCell ref="AT12:AW12"/>
    <mergeCell ref="AX12:BA12"/>
    <mergeCell ref="IL9:IO9"/>
    <mergeCell ref="HB9:HE9"/>
    <mergeCell ref="HF9:HI9"/>
    <mergeCell ref="HJ9:HM9"/>
    <mergeCell ref="HN9:HQ9"/>
    <mergeCell ref="HR9:HU9"/>
    <mergeCell ref="GH9:GK9"/>
    <mergeCell ref="GL9:GO9"/>
    <mergeCell ref="GP9:GS9"/>
    <mergeCell ref="HZ9:IC9"/>
    <mergeCell ref="ID9:IG9"/>
    <mergeCell ref="EX9:FA9"/>
    <mergeCell ref="FB9:FE9"/>
    <mergeCell ref="FF9:FI9"/>
    <mergeCell ref="FR9:FU9"/>
    <mergeCell ref="AP9:AS9"/>
    <mergeCell ref="AT9:AW9"/>
    <mergeCell ref="AX9:BA9"/>
    <mergeCell ref="BB9:BE9"/>
    <mergeCell ref="BR9:BU9"/>
    <mergeCell ref="BV9:BY9"/>
    <mergeCell ref="AQ11:AS11"/>
    <mergeCell ref="AU11:AW11"/>
    <mergeCell ref="AY11:BA11"/>
    <mergeCell ref="BC11:BE11"/>
    <mergeCell ref="BG11:BI11"/>
    <mergeCell ref="BK11:BM11"/>
    <mergeCell ref="BO11:BQ11"/>
    <mergeCell ref="C11:I11"/>
    <mergeCell ref="K11:M11"/>
    <mergeCell ref="O11:Q11"/>
    <mergeCell ref="S11:U11"/>
    <mergeCell ref="W11:Y11"/>
    <mergeCell ref="AA11:AC11"/>
    <mergeCell ref="AE11:AG11"/>
    <mergeCell ref="AI11:AK11"/>
    <mergeCell ref="AM11:AO11"/>
  </mergeCells>
  <pageMargins left="0.78740157480314965" right="0.39370078740157483" top="0.59055118110236227" bottom="0.59055118110236227" header="0.51181102362204722" footer="0.51181102362204722"/>
  <pageSetup paperSize="8" scale="65" fitToWidth="30" orientation="landscape" horizontalDpi="300" verticalDpi="300" r:id="rId1"/>
  <headerFooter alignWithMargins="0">
    <oddFooter>&amp;L&amp;P&amp;R&amp;Z&amp;F&amp;A</oddFooter>
  </headerFooter>
  <colBreaks count="23" manualBreakCount="23">
    <brk id="17" max="39" man="1"/>
    <brk id="29" max="39" man="1"/>
    <brk id="41" max="39" man="1"/>
    <brk id="53" max="39" man="1"/>
    <brk id="65" max="39" man="1"/>
    <brk id="77" max="39" man="1"/>
    <brk id="89" max="39" man="1"/>
    <brk id="101" max="39" man="1"/>
    <brk id="113" max="39" man="1"/>
    <brk id="125" max="39" man="1"/>
    <brk id="137" max="39" man="1"/>
    <brk id="149" max="39" man="1"/>
    <brk id="161" max="39" man="1"/>
    <brk id="173" max="39" man="1"/>
    <brk id="185" max="39" man="1"/>
    <brk id="197" max="39" man="1"/>
    <brk id="209" max="39" man="1"/>
    <brk id="221" max="39" man="1"/>
    <brk id="233" max="39" man="1"/>
    <brk id="245" max="39" man="1"/>
    <brk id="257" max="39" man="1"/>
    <brk id="269" max="39" man="1"/>
    <brk id="273" max="3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E42"/>
  <sheetViews>
    <sheetView zoomScale="60" zoomScaleNormal="60" zoomScaleSheetLayoutView="50" workbookViewId="0">
      <selection activeCell="B6" sqref="B6:I10"/>
    </sheetView>
  </sheetViews>
  <sheetFormatPr defaultColWidth="8.5703125" defaultRowHeight="12.75" x14ac:dyDescent="0.2"/>
  <cols>
    <col min="1" max="1" width="30.42578125" style="266" customWidth="1"/>
    <col min="2" max="2" width="20.5703125" style="266" customWidth="1"/>
    <col min="3" max="3" width="22" style="266" customWidth="1"/>
    <col min="4" max="4" width="20.5703125" style="266" hidden="1" customWidth="1"/>
    <col min="5" max="5" width="18.5703125" style="266" hidden="1" customWidth="1"/>
    <col min="6" max="6" width="21.42578125" style="266" hidden="1" customWidth="1"/>
    <col min="7" max="7" width="17.42578125" style="266" hidden="1" customWidth="1"/>
    <col min="8" max="8" width="19" style="266" bestFit="1" customWidth="1"/>
    <col min="9" max="9" width="15.5703125" style="266" customWidth="1"/>
    <col min="10" max="10" width="19.5703125" style="266" customWidth="1"/>
    <col min="11" max="11" width="17.42578125" style="266" customWidth="1"/>
    <col min="12" max="13" width="16.42578125" style="266" customWidth="1"/>
    <col min="14" max="14" width="20.42578125" style="266" customWidth="1"/>
    <col min="15" max="15" width="16" style="266" customWidth="1"/>
    <col min="16" max="16" width="18.42578125" style="266" customWidth="1"/>
    <col min="17" max="17" width="17.42578125" style="266" customWidth="1"/>
    <col min="18" max="18" width="20.5703125" style="266" customWidth="1"/>
    <col min="19" max="21" width="17.42578125" style="266" customWidth="1"/>
    <col min="22" max="22" width="19.5703125" style="266" customWidth="1"/>
    <col min="23" max="25" width="16.42578125" style="266" customWidth="1"/>
    <col min="26" max="26" width="19.5703125" style="266" customWidth="1"/>
    <col min="27" max="29" width="16" style="266" customWidth="1"/>
    <col min="30" max="30" width="19.5703125" style="266" customWidth="1"/>
    <col min="31" max="33" width="16" style="266" customWidth="1"/>
    <col min="34" max="34" width="19.42578125" style="266" customWidth="1"/>
    <col min="35" max="35" width="17.42578125" style="266" customWidth="1"/>
    <col min="36" max="36" width="16.42578125" style="266" customWidth="1"/>
    <col min="37" max="37" width="17.42578125" style="266" customWidth="1"/>
    <col min="38" max="38" width="21" style="266" customWidth="1"/>
    <col min="39" max="39" width="18.42578125" style="266" bestFit="1" customWidth="1"/>
    <col min="40" max="40" width="16.5703125" style="266" customWidth="1"/>
    <col min="41" max="41" width="15.5703125" style="266" customWidth="1"/>
    <col min="42" max="42" width="20.5703125" style="266" customWidth="1"/>
    <col min="43" max="45" width="15.5703125" style="266" customWidth="1"/>
    <col min="46" max="46" width="19.42578125" style="266" customWidth="1"/>
    <col min="47" max="47" width="18.42578125" style="266" bestFit="1" customWidth="1"/>
    <col min="48" max="49" width="15.5703125" style="266" customWidth="1"/>
    <col min="50" max="50" width="19.5703125" style="266" customWidth="1"/>
    <col min="51" max="51" width="17.42578125" style="266" bestFit="1" customWidth="1"/>
    <col min="52" max="52" width="17" style="266" customWidth="1"/>
    <col min="53" max="53" width="18.42578125" style="266" customWidth="1"/>
    <col min="54" max="54" width="21" style="266" customWidth="1"/>
    <col min="55" max="55" width="18.42578125" style="266" bestFit="1" customWidth="1"/>
    <col min="56" max="57" width="16.5703125" style="266" customWidth="1"/>
    <col min="58" max="58" width="21.42578125" style="266" customWidth="1"/>
    <col min="59" max="59" width="17" style="266" customWidth="1"/>
    <col min="60" max="61" width="15.5703125" style="266" customWidth="1"/>
    <col min="62" max="62" width="19.42578125" style="266" customWidth="1"/>
    <col min="63" max="63" width="20" style="266" customWidth="1"/>
    <col min="64" max="64" width="19.42578125" style="266" customWidth="1"/>
    <col min="65" max="65" width="16.42578125" style="266" customWidth="1"/>
    <col min="66" max="66" width="19.5703125" style="266" customWidth="1"/>
    <col min="67" max="67" width="20.5703125" style="266" bestFit="1" customWidth="1"/>
    <col min="68" max="68" width="18.42578125" style="266" customWidth="1"/>
    <col min="69" max="69" width="16" style="266" customWidth="1"/>
    <col min="70" max="70" width="21.42578125" style="266" customWidth="1"/>
    <col min="71" max="71" width="18.5703125" style="266" customWidth="1"/>
    <col min="72" max="72" width="19" style="266" customWidth="1"/>
    <col min="73" max="73" width="16" style="266" customWidth="1"/>
    <col min="74" max="74" width="21.5703125" style="266" customWidth="1"/>
    <col min="75" max="75" width="17.42578125" style="266" customWidth="1"/>
    <col min="76" max="76" width="16.42578125" style="266" customWidth="1"/>
    <col min="77" max="77" width="17.5703125" style="266" customWidth="1"/>
    <col min="78" max="78" width="20.42578125" style="266" customWidth="1"/>
    <col min="79" max="79" width="17.42578125" style="266" customWidth="1"/>
    <col min="80" max="80" width="16.42578125" style="266" customWidth="1"/>
    <col min="81" max="81" width="17.42578125" style="266" customWidth="1"/>
    <col min="82" max="82" width="19.5703125" style="266" customWidth="1"/>
    <col min="83" max="85" width="17.5703125" style="266" customWidth="1"/>
    <col min="86" max="86" width="21.5703125" style="266" customWidth="1"/>
    <col min="87" max="89" width="17.42578125" style="266" customWidth="1"/>
    <col min="90" max="90" width="21.42578125" style="266" customWidth="1"/>
    <col min="91" max="91" width="16.42578125" style="266" customWidth="1"/>
    <col min="92" max="92" width="16.5703125" style="266" customWidth="1"/>
    <col min="93" max="93" width="16" style="266" customWidth="1"/>
    <col min="94" max="94" width="19.42578125" style="266" customWidth="1"/>
    <col min="95" max="95" width="15.5703125" style="266" customWidth="1"/>
    <col min="96" max="96" width="17" style="266" customWidth="1"/>
    <col min="97" max="97" width="17.42578125" style="266" customWidth="1"/>
    <col min="98" max="98" width="20.42578125" style="266" customWidth="1"/>
    <col min="99" max="101" width="17.42578125" style="266" customWidth="1"/>
    <col min="102" max="102" width="21.42578125" style="266" customWidth="1"/>
    <col min="103" max="103" width="19.5703125" style="266" customWidth="1"/>
    <col min="104" max="105" width="16.5703125" style="266" customWidth="1"/>
    <col min="106" max="106" width="20" style="266" customWidth="1"/>
    <col min="107" max="109" width="16" style="266" customWidth="1"/>
    <col min="110" max="110" width="20.42578125" style="266" customWidth="1"/>
    <col min="111" max="113" width="16" style="266" customWidth="1"/>
    <col min="114" max="114" width="21.42578125" style="266" customWidth="1"/>
    <col min="115" max="117" width="16" style="266" customWidth="1"/>
    <col min="118" max="123" width="16.42578125" style="266" customWidth="1"/>
    <col min="124" max="124" width="19.42578125" style="266" customWidth="1"/>
    <col min="125" max="125" width="16.5703125" style="266" customWidth="1"/>
    <col min="126" max="129" width="16" style="266" customWidth="1"/>
    <col min="130" max="135" width="17.42578125" style="266" customWidth="1"/>
    <col min="136" max="141" width="16" style="266" customWidth="1"/>
    <col min="142" max="143" width="17.42578125" style="266" customWidth="1"/>
    <col min="144" max="144" width="16" style="266" customWidth="1"/>
    <col min="145" max="147" width="15.5703125" style="266" customWidth="1"/>
    <col min="148" max="148" width="17.5703125" style="266" customWidth="1"/>
    <col min="149" max="149" width="16" style="266" customWidth="1"/>
    <col min="150" max="150" width="16.5703125" style="266" customWidth="1"/>
    <col min="151" max="151" width="17.42578125" style="266" customWidth="1"/>
    <col min="152" max="152" width="18" style="266" customWidth="1"/>
    <col min="153" max="153" width="15.5703125" style="266" customWidth="1"/>
    <col min="154" max="162" width="15.42578125" style="266" customWidth="1"/>
    <col min="163" max="163" width="14.42578125" style="266" customWidth="1"/>
    <col min="164" max="164" width="14.5703125" style="266" customWidth="1"/>
    <col min="165" max="165" width="15.5703125" style="266" customWidth="1"/>
    <col min="166" max="16384" width="8.5703125" style="266"/>
  </cols>
  <sheetData>
    <row r="1" spans="1:135" ht="15" x14ac:dyDescent="0.25">
      <c r="A1" s="1"/>
      <c r="B1" s="1"/>
      <c r="C1" s="1"/>
      <c r="D1" s="1"/>
      <c r="E1" s="1"/>
      <c r="F1" s="1"/>
      <c r="G1" s="1"/>
      <c r="H1" s="1"/>
      <c r="I1" s="1"/>
      <c r="J1" s="1"/>
    </row>
    <row r="2" spans="1:135" ht="18" x14ac:dyDescent="0.25">
      <c r="I2" s="6" t="s">
        <v>324</v>
      </c>
      <c r="P2" s="2"/>
      <c r="Q2" s="2"/>
      <c r="R2" s="2"/>
      <c r="S2" s="2"/>
      <c r="T2" s="2"/>
      <c r="U2" s="2"/>
      <c r="V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G2" s="2"/>
      <c r="BH2" s="2"/>
      <c r="BI2" s="2"/>
      <c r="BJ2" s="2"/>
      <c r="BW2" s="2"/>
      <c r="BX2" s="2"/>
      <c r="BY2" s="2"/>
      <c r="BZ2" s="2"/>
      <c r="CA2" s="2"/>
      <c r="CB2" s="2"/>
      <c r="CC2" s="2"/>
      <c r="CD2" s="2"/>
      <c r="CE2" s="2"/>
      <c r="CF2" s="2"/>
      <c r="CG2" s="2"/>
      <c r="CH2" s="2"/>
      <c r="CM2" s="2"/>
      <c r="CN2" s="2"/>
      <c r="CO2" s="2"/>
      <c r="CP2" s="2"/>
      <c r="DC2" s="2"/>
      <c r="DD2" s="2"/>
      <c r="DE2" s="2"/>
      <c r="DF2" s="2"/>
      <c r="DG2" s="2"/>
      <c r="DH2" s="2"/>
      <c r="DI2" s="2"/>
      <c r="DJ2" s="2"/>
      <c r="DK2" s="2"/>
      <c r="DL2" s="2"/>
      <c r="DM2" s="2"/>
    </row>
    <row r="3" spans="1:135" ht="18" x14ac:dyDescent="0.25">
      <c r="J3" s="366" t="str">
        <f>'[1]Годовые  поправки  по МБТ_всего'!A3</f>
        <v>ПО  СОСТОЯНИЮ  НА  1  ЯНВАРЯ  2026  ГОДА</v>
      </c>
      <c r="R3" s="366"/>
      <c r="S3" s="366"/>
      <c r="T3" s="366"/>
      <c r="U3" s="366"/>
      <c r="V3" s="366"/>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G3" s="2"/>
      <c r="BH3" s="2"/>
      <c r="BI3" s="2"/>
      <c r="BJ3" s="2"/>
      <c r="BW3" s="2"/>
      <c r="BX3" s="2"/>
      <c r="BY3" s="2"/>
      <c r="BZ3" s="2"/>
      <c r="CA3" s="2"/>
      <c r="CB3" s="2"/>
      <c r="CC3" s="2"/>
      <c r="CD3" s="2"/>
      <c r="CE3" s="2"/>
      <c r="CF3" s="2"/>
      <c r="CG3" s="2"/>
      <c r="CH3" s="2"/>
      <c r="CI3" s="361"/>
      <c r="CJ3" s="361"/>
      <c r="CK3" s="361"/>
      <c r="CL3" s="361"/>
      <c r="CM3" s="2"/>
      <c r="CN3" s="2"/>
      <c r="CO3" s="2"/>
      <c r="CP3" s="2"/>
      <c r="DC3" s="2"/>
      <c r="DD3" s="2"/>
      <c r="DE3" s="2"/>
      <c r="DF3" s="2"/>
      <c r="DG3" s="2"/>
      <c r="DH3" s="2"/>
      <c r="DI3" s="2"/>
      <c r="DJ3" s="2"/>
      <c r="DK3" s="2"/>
      <c r="DL3" s="2"/>
      <c r="DM3" s="2"/>
    </row>
    <row r="4" spans="1:135" ht="18" x14ac:dyDescent="0.25">
      <c r="O4" s="2"/>
      <c r="P4" s="2"/>
      <c r="Q4" s="2"/>
      <c r="R4" s="2"/>
      <c r="S4" s="2"/>
      <c r="T4" s="2"/>
      <c r="U4" s="2"/>
      <c r="V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G4" s="2"/>
      <c r="BH4" s="2"/>
      <c r="BI4" s="2"/>
      <c r="BJ4" s="2"/>
      <c r="BW4" s="2"/>
      <c r="BX4" s="2"/>
      <c r="BY4" s="2"/>
      <c r="BZ4" s="2"/>
      <c r="CA4" s="2"/>
      <c r="CB4" s="2"/>
      <c r="CC4" s="2"/>
      <c r="CD4" s="2"/>
      <c r="CE4" s="2"/>
      <c r="CF4" s="2"/>
      <c r="CG4" s="2"/>
      <c r="CH4" s="2"/>
      <c r="CM4" s="2"/>
      <c r="CN4" s="2"/>
      <c r="CO4" s="2"/>
      <c r="CP4" s="2"/>
      <c r="DC4" s="2"/>
      <c r="DD4" s="2"/>
      <c r="DE4" s="2"/>
      <c r="DF4" s="2"/>
      <c r="DG4" s="2"/>
      <c r="DH4" s="2"/>
      <c r="DI4" s="2"/>
      <c r="DJ4" s="2"/>
      <c r="DK4" s="2"/>
      <c r="DL4" s="2"/>
      <c r="DM4" s="2"/>
    </row>
    <row r="5" spans="1:135" s="25" customFormat="1" ht="16.5" thickBot="1" x14ac:dyDescent="0.3">
      <c r="O5" s="5"/>
      <c r="Q5" s="5"/>
      <c r="S5" s="91"/>
      <c r="T5" s="26" t="s">
        <v>0</v>
      </c>
      <c r="U5" s="5"/>
      <c r="V5" s="5"/>
      <c r="AA5" s="5"/>
      <c r="AB5" s="5"/>
      <c r="AC5" s="5"/>
      <c r="AD5" s="5"/>
      <c r="AE5" s="5"/>
      <c r="AG5" s="5"/>
      <c r="AH5" s="5"/>
      <c r="AI5" s="5"/>
      <c r="AJ5" s="5"/>
      <c r="AK5" s="5"/>
      <c r="AL5" s="5"/>
      <c r="AM5" s="5"/>
      <c r="AN5" s="5"/>
      <c r="AO5" s="5"/>
      <c r="AP5" s="5"/>
      <c r="AQ5" s="5"/>
      <c r="AR5" s="5"/>
      <c r="AS5" s="5"/>
      <c r="AT5" s="5"/>
      <c r="AU5" s="5"/>
      <c r="AV5" s="5"/>
      <c r="AW5" s="5"/>
      <c r="AX5" s="5"/>
      <c r="AY5" s="5"/>
      <c r="AZ5" s="5"/>
      <c r="BA5" s="5"/>
      <c r="BB5" s="5"/>
      <c r="BG5" s="5"/>
      <c r="BH5" s="5"/>
      <c r="BI5" s="5"/>
      <c r="BJ5" s="5"/>
      <c r="BW5" s="5"/>
      <c r="BX5" s="5"/>
      <c r="BY5" s="5"/>
      <c r="BZ5" s="5"/>
      <c r="CB5" s="5"/>
      <c r="CC5" s="5"/>
      <c r="CD5" s="5"/>
      <c r="CE5" s="5"/>
      <c r="CF5" s="5"/>
      <c r="CG5" s="5"/>
      <c r="CH5" s="5"/>
      <c r="CI5" s="92"/>
      <c r="CJ5" s="92"/>
      <c r="CK5" s="92"/>
      <c r="CL5" s="92"/>
      <c r="CM5" s="5"/>
      <c r="CO5" s="5"/>
      <c r="CP5" s="5"/>
      <c r="CQ5" s="92"/>
      <c r="CR5" s="92"/>
      <c r="CS5" s="92"/>
      <c r="CT5" s="92"/>
      <c r="CU5" s="92"/>
      <c r="CV5" s="92"/>
      <c r="CW5" s="92"/>
      <c r="CX5" s="92"/>
      <c r="DC5" s="5"/>
      <c r="DD5" s="5"/>
      <c r="DE5" s="5"/>
      <c r="DF5" s="5"/>
      <c r="DG5" s="5"/>
      <c r="DI5" s="5"/>
      <c r="DJ5" s="5"/>
      <c r="DK5" s="5"/>
      <c r="DL5" s="5"/>
      <c r="DM5" s="5"/>
      <c r="DZ5" s="92"/>
      <c r="EA5" s="92"/>
      <c r="EB5" s="92"/>
      <c r="EC5" s="92"/>
      <c r="ED5" s="92"/>
      <c r="EE5" s="92"/>
    </row>
    <row r="6" spans="1:135" s="25" customFormat="1" ht="18.75" customHeight="1" thickBot="1" x14ac:dyDescent="0.3">
      <c r="A6" s="478" t="s">
        <v>1</v>
      </c>
      <c r="B6" s="466" t="s">
        <v>2</v>
      </c>
      <c r="C6" s="467"/>
      <c r="D6" s="467"/>
      <c r="E6" s="467"/>
      <c r="F6" s="467"/>
      <c r="G6" s="467"/>
      <c r="H6" s="467"/>
      <c r="I6" s="468"/>
      <c r="J6" s="484" t="s">
        <v>3</v>
      </c>
      <c r="K6" s="485"/>
      <c r="L6" s="485"/>
      <c r="M6" s="485"/>
      <c r="N6" s="485"/>
      <c r="O6" s="485"/>
      <c r="P6" s="485"/>
      <c r="Q6" s="485"/>
      <c r="R6" s="485"/>
      <c r="S6" s="485"/>
      <c r="T6" s="485"/>
      <c r="U6" s="485"/>
      <c r="V6" s="93"/>
      <c r="W6" s="93"/>
      <c r="X6" s="93"/>
      <c r="Y6" s="93"/>
      <c r="Z6" s="93"/>
      <c r="AA6" s="94"/>
      <c r="AB6" s="95"/>
      <c r="AC6" s="95"/>
      <c r="AD6" s="95"/>
      <c r="AE6" s="95"/>
      <c r="AF6" s="95"/>
      <c r="AG6" s="95"/>
      <c r="AH6" s="95"/>
      <c r="AI6" s="27"/>
      <c r="AJ6" s="27"/>
      <c r="AK6" s="27"/>
      <c r="AL6" s="27"/>
      <c r="AM6" s="95"/>
      <c r="AN6" s="95"/>
      <c r="AO6" s="95"/>
      <c r="AP6" s="95"/>
      <c r="AQ6" s="95"/>
      <c r="AR6" s="95"/>
      <c r="AS6" s="95"/>
      <c r="AT6" s="95"/>
      <c r="AU6" s="95"/>
      <c r="AV6" s="95"/>
      <c r="AW6" s="95"/>
      <c r="AX6" s="95"/>
      <c r="AY6" s="27"/>
      <c r="AZ6" s="27"/>
      <c r="BA6" s="27"/>
      <c r="BB6" s="27"/>
      <c r="BC6" s="93"/>
      <c r="BD6" s="93"/>
      <c r="BE6" s="93"/>
      <c r="BF6" s="93"/>
      <c r="BG6" s="27"/>
      <c r="BH6" s="27"/>
      <c r="BI6" s="27"/>
      <c r="BJ6" s="96"/>
      <c r="BK6" s="97"/>
      <c r="BL6" s="97"/>
      <c r="BM6" s="97"/>
      <c r="BN6" s="97"/>
      <c r="BO6" s="103"/>
      <c r="BP6" s="103"/>
      <c r="BQ6" s="103"/>
      <c r="BR6" s="103"/>
      <c r="BS6" s="103"/>
      <c r="BT6" s="103"/>
      <c r="BU6" s="103"/>
      <c r="BV6" s="103"/>
      <c r="BW6" s="103"/>
      <c r="BX6" s="103"/>
      <c r="BY6" s="103"/>
      <c r="BZ6" s="103"/>
      <c r="CA6" s="98"/>
      <c r="CB6" s="28"/>
      <c r="CC6" s="98"/>
      <c r="CD6" s="98"/>
      <c r="CE6" s="95"/>
      <c r="CF6" s="95"/>
      <c r="CG6" s="95"/>
      <c r="CH6" s="95"/>
      <c r="CI6" s="93"/>
      <c r="CJ6" s="93"/>
      <c r="CK6" s="93"/>
      <c r="CL6" s="93"/>
      <c r="CM6" s="93"/>
      <c r="CN6" s="93"/>
      <c r="CO6" s="93"/>
      <c r="CP6" s="93"/>
      <c r="CQ6" s="93"/>
      <c r="CR6" s="93"/>
      <c r="CS6" s="93"/>
      <c r="CT6" s="93"/>
      <c r="CU6" s="93"/>
      <c r="CV6" s="93"/>
      <c r="CW6" s="93"/>
      <c r="CX6" s="93"/>
      <c r="CY6" s="93"/>
      <c r="CZ6" s="93"/>
      <c r="DA6" s="93"/>
      <c r="DB6" s="93"/>
      <c r="DC6" s="98"/>
      <c r="DD6" s="98"/>
      <c r="DE6" s="98"/>
      <c r="DF6" s="98"/>
      <c r="DG6" s="98"/>
      <c r="DH6" s="98"/>
      <c r="DI6" s="98"/>
      <c r="DJ6" s="98"/>
      <c r="DK6" s="93"/>
      <c r="DL6" s="93"/>
      <c r="DM6" s="29"/>
    </row>
    <row r="7" spans="1:135" s="30" customFormat="1" ht="94.35" customHeight="1" thickBot="1" x14ac:dyDescent="0.25">
      <c r="A7" s="479"/>
      <c r="B7" s="481"/>
      <c r="C7" s="482"/>
      <c r="D7" s="482"/>
      <c r="E7" s="482"/>
      <c r="F7" s="482"/>
      <c r="G7" s="482"/>
      <c r="H7" s="482"/>
      <c r="I7" s="483"/>
      <c r="J7" s="474" t="s">
        <v>142</v>
      </c>
      <c r="K7" s="475"/>
      <c r="L7" s="475"/>
      <c r="M7" s="475"/>
      <c r="N7" s="475"/>
      <c r="O7" s="475"/>
      <c r="P7" s="475"/>
      <c r="Q7" s="475"/>
      <c r="R7" s="475"/>
      <c r="S7" s="475"/>
      <c r="T7" s="475"/>
      <c r="U7" s="476"/>
      <c r="V7" s="45"/>
      <c r="W7" s="45"/>
      <c r="X7" s="45"/>
      <c r="Y7" s="45"/>
      <c r="Z7" s="45"/>
      <c r="AA7" s="45"/>
      <c r="AB7" s="45"/>
      <c r="AC7" s="45"/>
      <c r="AD7" s="45"/>
      <c r="AE7" s="45"/>
      <c r="AF7" s="45"/>
      <c r="AG7" s="45"/>
      <c r="AH7" s="64"/>
      <c r="AI7" s="475"/>
      <c r="AJ7" s="475"/>
      <c r="AK7" s="475"/>
      <c r="AL7" s="475"/>
      <c r="AM7" s="475"/>
      <c r="AN7" s="475"/>
      <c r="AO7" s="475"/>
      <c r="AP7" s="475"/>
      <c r="AQ7" s="475"/>
      <c r="AR7" s="475"/>
      <c r="AS7" s="475"/>
      <c r="AT7" s="475"/>
      <c r="AU7" s="475"/>
      <c r="AV7" s="475"/>
      <c r="AW7" s="475"/>
      <c r="AX7" s="475"/>
      <c r="AY7" s="475"/>
      <c r="AZ7" s="475"/>
      <c r="BA7" s="475"/>
      <c r="BB7" s="475"/>
      <c r="BC7" s="475"/>
      <c r="BD7" s="475"/>
      <c r="BE7" s="475"/>
      <c r="BF7" s="475"/>
      <c r="BG7" s="475"/>
      <c r="BH7" s="475"/>
      <c r="BI7" s="476"/>
      <c r="BJ7" s="474" t="s">
        <v>254</v>
      </c>
      <c r="BK7" s="475"/>
      <c r="BL7" s="475"/>
      <c r="BM7" s="475"/>
      <c r="BN7" s="475"/>
      <c r="BO7" s="475"/>
      <c r="BP7" s="475"/>
      <c r="BQ7" s="475"/>
      <c r="BR7" s="45"/>
      <c r="BS7" s="45"/>
      <c r="BT7" s="45"/>
      <c r="BU7" s="45"/>
      <c r="BV7" s="45"/>
      <c r="BW7" s="45"/>
      <c r="BX7" s="45"/>
      <c r="BY7" s="46"/>
      <c r="BZ7" s="474" t="s">
        <v>145</v>
      </c>
      <c r="CA7" s="475"/>
      <c r="CB7" s="475"/>
      <c r="CC7" s="475"/>
      <c r="CD7" s="475"/>
      <c r="CE7" s="475"/>
      <c r="CF7" s="475"/>
      <c r="CG7" s="476"/>
      <c r="CH7" s="472" t="s">
        <v>149</v>
      </c>
      <c r="CI7" s="473"/>
      <c r="CJ7" s="473"/>
      <c r="CK7" s="473"/>
      <c r="CL7" s="474" t="s">
        <v>255</v>
      </c>
      <c r="CM7" s="475"/>
      <c r="CN7" s="475"/>
      <c r="CO7" s="476"/>
      <c r="CP7" s="472" t="s">
        <v>154</v>
      </c>
      <c r="CQ7" s="473"/>
      <c r="CR7" s="473"/>
      <c r="CS7" s="473"/>
      <c r="CT7" s="473"/>
      <c r="CU7" s="473"/>
      <c r="CV7" s="473"/>
      <c r="CW7" s="477"/>
      <c r="CX7" s="474" t="s">
        <v>256</v>
      </c>
      <c r="CY7" s="475"/>
      <c r="CZ7" s="475"/>
      <c r="DA7" s="476"/>
      <c r="DB7" s="474" t="s">
        <v>61</v>
      </c>
      <c r="DC7" s="475"/>
      <c r="DD7" s="475"/>
      <c r="DE7" s="475"/>
      <c r="DF7" s="475"/>
      <c r="DG7" s="475"/>
      <c r="DH7" s="475"/>
      <c r="DI7" s="475"/>
      <c r="DJ7" s="475"/>
      <c r="DK7" s="475"/>
      <c r="DL7" s="475"/>
      <c r="DM7" s="476"/>
    </row>
    <row r="8" spans="1:135" s="30" customFormat="1" ht="62.85" customHeight="1" thickBot="1" x14ac:dyDescent="0.25">
      <c r="A8" s="479"/>
      <c r="B8" s="481"/>
      <c r="C8" s="482"/>
      <c r="D8" s="482"/>
      <c r="E8" s="482"/>
      <c r="F8" s="482"/>
      <c r="G8" s="482"/>
      <c r="H8" s="482"/>
      <c r="I8" s="483"/>
      <c r="J8" s="474" t="s">
        <v>257</v>
      </c>
      <c r="K8" s="475"/>
      <c r="L8" s="475"/>
      <c r="M8" s="475"/>
      <c r="N8" s="475"/>
      <c r="O8" s="475"/>
      <c r="P8" s="475"/>
      <c r="Q8" s="475"/>
      <c r="R8" s="475"/>
      <c r="S8" s="475"/>
      <c r="T8" s="475"/>
      <c r="U8" s="476"/>
      <c r="V8" s="45"/>
      <c r="W8" s="45"/>
      <c r="X8" s="45"/>
      <c r="Y8" s="45"/>
      <c r="Z8" s="45"/>
      <c r="AA8" s="45"/>
      <c r="AB8" s="45"/>
      <c r="AC8" s="45"/>
      <c r="AD8" s="45"/>
      <c r="AE8" s="45"/>
      <c r="AF8" s="45"/>
      <c r="AG8" s="46"/>
      <c r="AH8" s="474" t="s">
        <v>258</v>
      </c>
      <c r="AI8" s="475"/>
      <c r="AJ8" s="475"/>
      <c r="AK8" s="475"/>
      <c r="AL8" s="474"/>
      <c r="AM8" s="475"/>
      <c r="AN8" s="475"/>
      <c r="AO8" s="475"/>
      <c r="AP8" s="475"/>
      <c r="AQ8" s="475"/>
      <c r="AR8" s="475"/>
      <c r="AS8" s="475"/>
      <c r="AT8" s="475"/>
      <c r="AU8" s="475"/>
      <c r="AV8" s="475"/>
      <c r="AW8" s="475"/>
      <c r="AX8" s="475"/>
      <c r="AY8" s="475"/>
      <c r="AZ8" s="475"/>
      <c r="BA8" s="476"/>
      <c r="BB8" s="45"/>
      <c r="BC8" s="45"/>
      <c r="BD8" s="45"/>
      <c r="BE8" s="46"/>
      <c r="BF8" s="474" t="s">
        <v>259</v>
      </c>
      <c r="BG8" s="475"/>
      <c r="BH8" s="475"/>
      <c r="BI8" s="476"/>
      <c r="BJ8" s="474" t="s">
        <v>161</v>
      </c>
      <c r="BK8" s="475"/>
      <c r="BL8" s="475"/>
      <c r="BM8" s="475"/>
      <c r="BN8" s="475"/>
      <c r="BO8" s="475"/>
      <c r="BP8" s="475"/>
      <c r="BQ8" s="475"/>
      <c r="BR8" s="45"/>
      <c r="BS8" s="45"/>
      <c r="BT8" s="45"/>
      <c r="BU8" s="45"/>
      <c r="BV8" s="45"/>
      <c r="BW8" s="45"/>
      <c r="BX8" s="45"/>
      <c r="BY8" s="46"/>
      <c r="BZ8" s="474" t="s">
        <v>260</v>
      </c>
      <c r="CA8" s="475"/>
      <c r="CB8" s="475"/>
      <c r="CC8" s="475"/>
      <c r="CD8" s="475"/>
      <c r="CE8" s="475"/>
      <c r="CF8" s="475"/>
      <c r="CG8" s="476"/>
      <c r="CH8" s="474" t="s">
        <v>261</v>
      </c>
      <c r="CI8" s="475"/>
      <c r="CJ8" s="475"/>
      <c r="CK8" s="476"/>
      <c r="CL8" s="474" t="s">
        <v>262</v>
      </c>
      <c r="CM8" s="475"/>
      <c r="CN8" s="475"/>
      <c r="CO8" s="476"/>
      <c r="CP8" s="474" t="s">
        <v>263</v>
      </c>
      <c r="CQ8" s="475"/>
      <c r="CR8" s="475"/>
      <c r="CS8" s="475"/>
      <c r="CT8" s="475"/>
      <c r="CU8" s="475"/>
      <c r="CV8" s="475"/>
      <c r="CW8" s="476"/>
      <c r="CX8" s="474" t="s">
        <v>264</v>
      </c>
      <c r="CY8" s="475"/>
      <c r="CZ8" s="475"/>
      <c r="DA8" s="476"/>
      <c r="DB8" s="474" t="s">
        <v>62</v>
      </c>
      <c r="DC8" s="475"/>
      <c r="DD8" s="475"/>
      <c r="DE8" s="475"/>
      <c r="DF8" s="475"/>
      <c r="DG8" s="475"/>
      <c r="DH8" s="475"/>
      <c r="DI8" s="475"/>
      <c r="DJ8" s="475"/>
      <c r="DK8" s="475"/>
      <c r="DL8" s="475"/>
      <c r="DM8" s="476"/>
    </row>
    <row r="9" spans="1:135" s="4" customFormat="1" ht="84" customHeight="1" thickBot="1" x14ac:dyDescent="0.25">
      <c r="A9" s="479"/>
      <c r="B9" s="481"/>
      <c r="C9" s="482"/>
      <c r="D9" s="482"/>
      <c r="E9" s="482"/>
      <c r="F9" s="482"/>
      <c r="G9" s="482"/>
      <c r="H9" s="482"/>
      <c r="I9" s="483"/>
      <c r="J9" s="422" t="s">
        <v>63</v>
      </c>
      <c r="K9" s="423"/>
      <c r="L9" s="423"/>
      <c r="M9" s="423"/>
      <c r="N9" s="423"/>
      <c r="O9" s="423"/>
      <c r="P9" s="423"/>
      <c r="Q9" s="423"/>
      <c r="R9" s="423"/>
      <c r="S9" s="423"/>
      <c r="T9" s="423"/>
      <c r="U9" s="424"/>
      <c r="V9" s="467" t="s">
        <v>64</v>
      </c>
      <c r="W9" s="467"/>
      <c r="X9" s="467"/>
      <c r="Y9" s="468"/>
      <c r="Z9" s="472" t="s">
        <v>115</v>
      </c>
      <c r="AA9" s="473"/>
      <c r="AB9" s="473"/>
      <c r="AC9" s="473"/>
      <c r="AD9" s="473"/>
      <c r="AE9" s="473"/>
      <c r="AF9" s="473"/>
      <c r="AG9" s="477"/>
      <c r="AH9" s="466" t="s">
        <v>66</v>
      </c>
      <c r="AI9" s="467"/>
      <c r="AJ9" s="467"/>
      <c r="AK9" s="468"/>
      <c r="AL9" s="422" t="s">
        <v>65</v>
      </c>
      <c r="AM9" s="423"/>
      <c r="AN9" s="423"/>
      <c r="AO9" s="423"/>
      <c r="AP9" s="423"/>
      <c r="AQ9" s="423"/>
      <c r="AR9" s="423"/>
      <c r="AS9" s="423"/>
      <c r="AT9" s="423"/>
      <c r="AU9" s="423"/>
      <c r="AV9" s="423"/>
      <c r="AW9" s="424"/>
      <c r="AX9" s="472" t="s">
        <v>67</v>
      </c>
      <c r="AY9" s="473"/>
      <c r="AZ9" s="473"/>
      <c r="BA9" s="473"/>
      <c r="BB9" s="473" t="s">
        <v>67</v>
      </c>
      <c r="BC9" s="473"/>
      <c r="BD9" s="473"/>
      <c r="BE9" s="473"/>
      <c r="BF9" s="473"/>
      <c r="BG9" s="473"/>
      <c r="BH9" s="473"/>
      <c r="BI9" s="477"/>
      <c r="BJ9" s="466" t="s">
        <v>70</v>
      </c>
      <c r="BK9" s="467"/>
      <c r="BL9" s="467"/>
      <c r="BM9" s="468"/>
      <c r="BN9" s="467" t="s">
        <v>71</v>
      </c>
      <c r="BO9" s="467"/>
      <c r="BP9" s="467"/>
      <c r="BQ9" s="468"/>
      <c r="BR9" s="466" t="s">
        <v>69</v>
      </c>
      <c r="BS9" s="467"/>
      <c r="BT9" s="467"/>
      <c r="BU9" s="468"/>
      <c r="BV9" s="432" t="s">
        <v>72</v>
      </c>
      <c r="BW9" s="433"/>
      <c r="BX9" s="433"/>
      <c r="BY9" s="433"/>
      <c r="BZ9" s="466" t="s">
        <v>76</v>
      </c>
      <c r="CA9" s="467"/>
      <c r="CB9" s="467"/>
      <c r="CC9" s="468"/>
      <c r="CD9" s="466" t="s">
        <v>73</v>
      </c>
      <c r="CE9" s="467"/>
      <c r="CF9" s="467"/>
      <c r="CG9" s="468"/>
      <c r="CH9" s="466" t="s">
        <v>74</v>
      </c>
      <c r="CI9" s="467"/>
      <c r="CJ9" s="467"/>
      <c r="CK9" s="468"/>
      <c r="CL9" s="466" t="s">
        <v>265</v>
      </c>
      <c r="CM9" s="467"/>
      <c r="CN9" s="467"/>
      <c r="CO9" s="468"/>
      <c r="CP9" s="466" t="s">
        <v>75</v>
      </c>
      <c r="CQ9" s="467"/>
      <c r="CR9" s="467"/>
      <c r="CS9" s="468"/>
      <c r="CT9" s="466" t="s">
        <v>266</v>
      </c>
      <c r="CU9" s="467"/>
      <c r="CV9" s="467"/>
      <c r="CW9" s="468"/>
      <c r="CX9" s="466" t="s">
        <v>68</v>
      </c>
      <c r="CY9" s="467"/>
      <c r="CZ9" s="467"/>
      <c r="DA9" s="468"/>
      <c r="DB9" s="460" t="s">
        <v>267</v>
      </c>
      <c r="DC9" s="461"/>
      <c r="DD9" s="461"/>
      <c r="DE9" s="462"/>
      <c r="DF9" s="466" t="s">
        <v>77</v>
      </c>
      <c r="DG9" s="467"/>
      <c r="DH9" s="467"/>
      <c r="DI9" s="468"/>
      <c r="DJ9" s="466" t="s">
        <v>78</v>
      </c>
      <c r="DK9" s="467"/>
      <c r="DL9" s="467"/>
      <c r="DM9" s="468"/>
    </row>
    <row r="10" spans="1:135" s="4" customFormat="1" ht="105.6" customHeight="1" thickBot="1" x14ac:dyDescent="0.25">
      <c r="A10" s="479"/>
      <c r="B10" s="469"/>
      <c r="C10" s="470"/>
      <c r="D10" s="470"/>
      <c r="E10" s="470"/>
      <c r="F10" s="470"/>
      <c r="G10" s="470"/>
      <c r="H10" s="470"/>
      <c r="I10" s="471"/>
      <c r="J10" s="472" t="s">
        <v>79</v>
      </c>
      <c r="K10" s="473"/>
      <c r="L10" s="473"/>
      <c r="M10" s="477"/>
      <c r="N10" s="472" t="s">
        <v>80</v>
      </c>
      <c r="O10" s="473"/>
      <c r="P10" s="473"/>
      <c r="Q10" s="477"/>
      <c r="R10" s="472" t="s">
        <v>81</v>
      </c>
      <c r="S10" s="473"/>
      <c r="T10" s="473"/>
      <c r="U10" s="473"/>
      <c r="V10" s="469"/>
      <c r="W10" s="470"/>
      <c r="X10" s="470"/>
      <c r="Y10" s="471"/>
      <c r="Z10" s="472" t="s">
        <v>116</v>
      </c>
      <c r="AA10" s="473"/>
      <c r="AB10" s="473"/>
      <c r="AC10" s="477"/>
      <c r="AD10" s="472" t="s">
        <v>117</v>
      </c>
      <c r="AE10" s="473"/>
      <c r="AF10" s="473"/>
      <c r="AG10" s="477"/>
      <c r="AH10" s="469"/>
      <c r="AI10" s="470"/>
      <c r="AJ10" s="470"/>
      <c r="AK10" s="471"/>
      <c r="AL10" s="463" t="s">
        <v>82</v>
      </c>
      <c r="AM10" s="464"/>
      <c r="AN10" s="464"/>
      <c r="AO10" s="465"/>
      <c r="AP10" s="474" t="s">
        <v>83</v>
      </c>
      <c r="AQ10" s="475"/>
      <c r="AR10" s="475"/>
      <c r="AS10" s="476"/>
      <c r="AT10" s="474" t="s">
        <v>84</v>
      </c>
      <c r="AU10" s="475"/>
      <c r="AV10" s="475"/>
      <c r="AW10" s="476"/>
      <c r="AX10" s="472" t="s">
        <v>86</v>
      </c>
      <c r="AY10" s="473"/>
      <c r="AZ10" s="473"/>
      <c r="BA10" s="477"/>
      <c r="BB10" s="472" t="s">
        <v>87</v>
      </c>
      <c r="BC10" s="473"/>
      <c r="BD10" s="473"/>
      <c r="BE10" s="477"/>
      <c r="BF10" s="472" t="s">
        <v>85</v>
      </c>
      <c r="BG10" s="473"/>
      <c r="BH10" s="473"/>
      <c r="BI10" s="477"/>
      <c r="BJ10" s="469"/>
      <c r="BK10" s="470"/>
      <c r="BL10" s="470"/>
      <c r="BM10" s="471"/>
      <c r="BN10" s="470"/>
      <c r="BO10" s="470"/>
      <c r="BP10" s="470"/>
      <c r="BQ10" s="471"/>
      <c r="BR10" s="469"/>
      <c r="BS10" s="470"/>
      <c r="BT10" s="470"/>
      <c r="BU10" s="471"/>
      <c r="BV10" s="472" t="s">
        <v>325</v>
      </c>
      <c r="BW10" s="473"/>
      <c r="BX10" s="473"/>
      <c r="BY10" s="473"/>
      <c r="BZ10" s="469"/>
      <c r="CA10" s="470"/>
      <c r="CB10" s="470"/>
      <c r="CC10" s="471"/>
      <c r="CD10" s="469"/>
      <c r="CE10" s="470"/>
      <c r="CF10" s="470"/>
      <c r="CG10" s="471"/>
      <c r="CH10" s="469"/>
      <c r="CI10" s="470"/>
      <c r="CJ10" s="470"/>
      <c r="CK10" s="471"/>
      <c r="CL10" s="469"/>
      <c r="CM10" s="470"/>
      <c r="CN10" s="470"/>
      <c r="CO10" s="471"/>
      <c r="CP10" s="469"/>
      <c r="CQ10" s="470"/>
      <c r="CR10" s="470"/>
      <c r="CS10" s="471"/>
      <c r="CT10" s="469"/>
      <c r="CU10" s="470"/>
      <c r="CV10" s="470"/>
      <c r="CW10" s="471"/>
      <c r="CX10" s="469"/>
      <c r="CY10" s="470"/>
      <c r="CZ10" s="470"/>
      <c r="DA10" s="471"/>
      <c r="DB10" s="463"/>
      <c r="DC10" s="464"/>
      <c r="DD10" s="464"/>
      <c r="DE10" s="465"/>
      <c r="DF10" s="469"/>
      <c r="DG10" s="470"/>
      <c r="DH10" s="470"/>
      <c r="DI10" s="471"/>
      <c r="DJ10" s="469"/>
      <c r="DK10" s="470"/>
      <c r="DL10" s="470"/>
      <c r="DM10" s="471"/>
    </row>
    <row r="11" spans="1:135" s="4" customFormat="1" ht="126" customHeight="1" thickBot="1" x14ac:dyDescent="0.3">
      <c r="A11" s="480"/>
      <c r="B11" s="186" t="s">
        <v>396</v>
      </c>
      <c r="C11" s="186" t="s">
        <v>397</v>
      </c>
      <c r="D11" s="50" t="s">
        <v>131</v>
      </c>
      <c r="E11" s="51" t="s">
        <v>132</v>
      </c>
      <c r="F11" s="51" t="s">
        <v>131</v>
      </c>
      <c r="G11" s="99" t="s">
        <v>132</v>
      </c>
      <c r="H11" s="66" t="s">
        <v>10</v>
      </c>
      <c r="I11" s="7" t="s">
        <v>11</v>
      </c>
      <c r="J11" s="7" t="s">
        <v>8</v>
      </c>
      <c r="K11" s="7" t="s">
        <v>9</v>
      </c>
      <c r="L11" s="7" t="s">
        <v>10</v>
      </c>
      <c r="M11" s="7" t="s">
        <v>11</v>
      </c>
      <c r="N11" s="7" t="s">
        <v>8</v>
      </c>
      <c r="O11" s="7" t="s">
        <v>9</v>
      </c>
      <c r="P11" s="7" t="s">
        <v>10</v>
      </c>
      <c r="Q11" s="7" t="s">
        <v>11</v>
      </c>
      <c r="R11" s="7" t="s">
        <v>8</v>
      </c>
      <c r="S11" s="7" t="s">
        <v>9</v>
      </c>
      <c r="T11" s="7" t="s">
        <v>10</v>
      </c>
      <c r="U11" s="7" t="s">
        <v>11</v>
      </c>
      <c r="V11" s="7" t="s">
        <v>8</v>
      </c>
      <c r="W11" s="7" t="s">
        <v>9</v>
      </c>
      <c r="X11" s="7" t="s">
        <v>10</v>
      </c>
      <c r="Y11" s="7" t="s">
        <v>11</v>
      </c>
      <c r="Z11" s="7" t="s">
        <v>8</v>
      </c>
      <c r="AA11" s="7" t="s">
        <v>9</v>
      </c>
      <c r="AB11" s="7" t="s">
        <v>10</v>
      </c>
      <c r="AC11" s="7" t="s">
        <v>11</v>
      </c>
      <c r="AD11" s="7" t="s">
        <v>8</v>
      </c>
      <c r="AE11" s="7" t="s">
        <v>9</v>
      </c>
      <c r="AF11" s="7" t="s">
        <v>10</v>
      </c>
      <c r="AG11" s="7" t="s">
        <v>11</v>
      </c>
      <c r="AH11" s="7" t="s">
        <v>8</v>
      </c>
      <c r="AI11" s="7" t="s">
        <v>9</v>
      </c>
      <c r="AJ11" s="7" t="s">
        <v>10</v>
      </c>
      <c r="AK11" s="7" t="s">
        <v>11</v>
      </c>
      <c r="AL11" s="7" t="s">
        <v>8</v>
      </c>
      <c r="AM11" s="7" t="s">
        <v>9</v>
      </c>
      <c r="AN11" s="7" t="s">
        <v>10</v>
      </c>
      <c r="AO11" s="7" t="s">
        <v>11</v>
      </c>
      <c r="AP11" s="7" t="s">
        <v>8</v>
      </c>
      <c r="AQ11" s="7" t="s">
        <v>9</v>
      </c>
      <c r="AR11" s="7" t="s">
        <v>10</v>
      </c>
      <c r="AS11" s="7" t="s">
        <v>11</v>
      </c>
      <c r="AT11" s="7" t="s">
        <v>8</v>
      </c>
      <c r="AU11" s="7" t="s">
        <v>9</v>
      </c>
      <c r="AV11" s="7" t="s">
        <v>10</v>
      </c>
      <c r="AW11" s="7" t="s">
        <v>11</v>
      </c>
      <c r="AX11" s="7" t="s">
        <v>8</v>
      </c>
      <c r="AY11" s="7" t="s">
        <v>9</v>
      </c>
      <c r="AZ11" s="7" t="s">
        <v>10</v>
      </c>
      <c r="BA11" s="7" t="s">
        <v>11</v>
      </c>
      <c r="BB11" s="7" t="s">
        <v>8</v>
      </c>
      <c r="BC11" s="7" t="s">
        <v>9</v>
      </c>
      <c r="BD11" s="7" t="s">
        <v>10</v>
      </c>
      <c r="BE11" s="7" t="s">
        <v>11</v>
      </c>
      <c r="BF11" s="7" t="s">
        <v>8</v>
      </c>
      <c r="BG11" s="7" t="s">
        <v>9</v>
      </c>
      <c r="BH11" s="7" t="s">
        <v>10</v>
      </c>
      <c r="BI11" s="7" t="s">
        <v>11</v>
      </c>
      <c r="BJ11" s="7" t="s">
        <v>8</v>
      </c>
      <c r="BK11" s="7" t="s">
        <v>9</v>
      </c>
      <c r="BL11" s="7" t="s">
        <v>10</v>
      </c>
      <c r="BM11" s="7" t="s">
        <v>11</v>
      </c>
      <c r="BN11" s="7" t="s">
        <v>8</v>
      </c>
      <c r="BO11" s="7" t="s">
        <v>9</v>
      </c>
      <c r="BP11" s="7" t="s">
        <v>10</v>
      </c>
      <c r="BQ11" s="7" t="s">
        <v>11</v>
      </c>
      <c r="BR11" s="7" t="s">
        <v>8</v>
      </c>
      <c r="BS11" s="7" t="s">
        <v>9</v>
      </c>
      <c r="BT11" s="7" t="s">
        <v>10</v>
      </c>
      <c r="BU11" s="7" t="s">
        <v>11</v>
      </c>
      <c r="BV11" s="7" t="s">
        <v>8</v>
      </c>
      <c r="BW11" s="7" t="s">
        <v>9</v>
      </c>
      <c r="BX11" s="7" t="s">
        <v>10</v>
      </c>
      <c r="BY11" s="7" t="s">
        <v>11</v>
      </c>
      <c r="BZ11" s="7" t="s">
        <v>8</v>
      </c>
      <c r="CA11" s="7" t="s">
        <v>9</v>
      </c>
      <c r="CB11" s="7" t="s">
        <v>10</v>
      </c>
      <c r="CC11" s="7" t="s">
        <v>11</v>
      </c>
      <c r="CD11" s="7" t="s">
        <v>8</v>
      </c>
      <c r="CE11" s="7" t="s">
        <v>9</v>
      </c>
      <c r="CF11" s="7" t="s">
        <v>10</v>
      </c>
      <c r="CG11" s="7" t="s">
        <v>11</v>
      </c>
      <c r="CH11" s="7" t="s">
        <v>8</v>
      </c>
      <c r="CI11" s="7" t="s">
        <v>9</v>
      </c>
      <c r="CJ11" s="7" t="s">
        <v>10</v>
      </c>
      <c r="CK11" s="7" t="s">
        <v>11</v>
      </c>
      <c r="CL11" s="7" t="s">
        <v>8</v>
      </c>
      <c r="CM11" s="7" t="s">
        <v>9</v>
      </c>
      <c r="CN11" s="7" t="s">
        <v>10</v>
      </c>
      <c r="CO11" s="7" t="s">
        <v>11</v>
      </c>
      <c r="CP11" s="7" t="s">
        <v>8</v>
      </c>
      <c r="CQ11" s="7" t="s">
        <v>9</v>
      </c>
      <c r="CR11" s="7" t="s">
        <v>10</v>
      </c>
      <c r="CS11" s="7" t="s">
        <v>11</v>
      </c>
      <c r="CT11" s="7" t="s">
        <v>8</v>
      </c>
      <c r="CU11" s="7" t="s">
        <v>9</v>
      </c>
      <c r="CV11" s="7" t="s">
        <v>10</v>
      </c>
      <c r="CW11" s="7" t="s">
        <v>11</v>
      </c>
      <c r="CX11" s="7" t="s">
        <v>8</v>
      </c>
      <c r="CY11" s="7" t="s">
        <v>9</v>
      </c>
      <c r="CZ11" s="7" t="s">
        <v>10</v>
      </c>
      <c r="DA11" s="7" t="s">
        <v>11</v>
      </c>
      <c r="DB11" s="7" t="s">
        <v>8</v>
      </c>
      <c r="DC11" s="7" t="s">
        <v>9</v>
      </c>
      <c r="DD11" s="7" t="s">
        <v>10</v>
      </c>
      <c r="DE11" s="7" t="s">
        <v>11</v>
      </c>
      <c r="DF11" s="7" t="s">
        <v>8</v>
      </c>
      <c r="DG11" s="7" t="s">
        <v>9</v>
      </c>
      <c r="DH11" s="7" t="s">
        <v>10</v>
      </c>
      <c r="DI11" s="7" t="s">
        <v>11</v>
      </c>
      <c r="DJ11" s="7" t="s">
        <v>8</v>
      </c>
      <c r="DK11" s="7" t="s">
        <v>9</v>
      </c>
      <c r="DL11" s="7" t="s">
        <v>10</v>
      </c>
      <c r="DM11" s="7" t="s">
        <v>11</v>
      </c>
    </row>
    <row r="12" spans="1:135" s="31" customFormat="1" ht="20.25" customHeight="1" thickBot="1" x14ac:dyDescent="0.25">
      <c r="A12" s="75"/>
      <c r="B12" s="454"/>
      <c r="C12" s="455"/>
      <c r="D12" s="455"/>
      <c r="E12" s="455"/>
      <c r="F12" s="455"/>
      <c r="G12" s="455"/>
      <c r="H12" s="455"/>
      <c r="I12" s="456"/>
      <c r="J12" s="457" t="s">
        <v>268</v>
      </c>
      <c r="K12" s="458"/>
      <c r="L12" s="458"/>
      <c r="M12" s="459"/>
      <c r="N12" s="457" t="s">
        <v>269</v>
      </c>
      <c r="O12" s="458"/>
      <c r="P12" s="458"/>
      <c r="Q12" s="459"/>
      <c r="R12" s="457" t="s">
        <v>270</v>
      </c>
      <c r="S12" s="458"/>
      <c r="T12" s="458"/>
      <c r="U12" s="459"/>
      <c r="V12" s="62"/>
      <c r="W12" s="457" t="s">
        <v>271</v>
      </c>
      <c r="X12" s="458"/>
      <c r="Y12" s="459"/>
      <c r="Z12" s="457" t="s">
        <v>272</v>
      </c>
      <c r="AA12" s="458"/>
      <c r="AB12" s="458"/>
      <c r="AC12" s="459"/>
      <c r="AD12" s="457" t="s">
        <v>273</v>
      </c>
      <c r="AE12" s="458"/>
      <c r="AF12" s="458"/>
      <c r="AG12" s="459"/>
      <c r="AH12" s="457" t="s">
        <v>274</v>
      </c>
      <c r="AI12" s="458"/>
      <c r="AJ12" s="458"/>
      <c r="AK12" s="459"/>
      <c r="AL12" s="457" t="s">
        <v>275</v>
      </c>
      <c r="AM12" s="458"/>
      <c r="AN12" s="458"/>
      <c r="AO12" s="459"/>
      <c r="AP12" s="419" t="s">
        <v>276</v>
      </c>
      <c r="AQ12" s="420"/>
      <c r="AR12" s="420"/>
      <c r="AS12" s="421"/>
      <c r="AT12" s="419" t="s">
        <v>277</v>
      </c>
      <c r="AU12" s="420"/>
      <c r="AV12" s="420"/>
      <c r="AW12" s="421"/>
      <c r="AX12" s="457" t="s">
        <v>278</v>
      </c>
      <c r="AY12" s="458"/>
      <c r="AZ12" s="458"/>
      <c r="BA12" s="459"/>
      <c r="BB12" s="457" t="s">
        <v>279</v>
      </c>
      <c r="BC12" s="458"/>
      <c r="BD12" s="458"/>
      <c r="BE12" s="459"/>
      <c r="BF12" s="457" t="s">
        <v>280</v>
      </c>
      <c r="BG12" s="458"/>
      <c r="BH12" s="458"/>
      <c r="BI12" s="459"/>
      <c r="BJ12" s="457" t="s">
        <v>281</v>
      </c>
      <c r="BK12" s="458"/>
      <c r="BL12" s="458"/>
      <c r="BM12" s="459"/>
      <c r="BN12" s="457" t="s">
        <v>282</v>
      </c>
      <c r="BO12" s="458"/>
      <c r="BP12" s="458"/>
      <c r="BQ12" s="459"/>
      <c r="BR12" s="457" t="s">
        <v>283</v>
      </c>
      <c r="BS12" s="458"/>
      <c r="BT12" s="458"/>
      <c r="BU12" s="459"/>
      <c r="BV12" s="457" t="s">
        <v>284</v>
      </c>
      <c r="BW12" s="458"/>
      <c r="BX12" s="458"/>
      <c r="BY12" s="459"/>
      <c r="BZ12" s="454" t="s">
        <v>285</v>
      </c>
      <c r="CA12" s="455"/>
      <c r="CB12" s="455"/>
      <c r="CC12" s="456"/>
      <c r="CD12" s="457" t="s">
        <v>286</v>
      </c>
      <c r="CE12" s="458"/>
      <c r="CF12" s="458"/>
      <c r="CG12" s="459"/>
      <c r="CH12" s="62"/>
      <c r="CI12" s="457" t="s">
        <v>287</v>
      </c>
      <c r="CJ12" s="458"/>
      <c r="CK12" s="459"/>
      <c r="CL12" s="457" t="s">
        <v>288</v>
      </c>
      <c r="CM12" s="458"/>
      <c r="CN12" s="458"/>
      <c r="CO12" s="459"/>
      <c r="CP12" s="457" t="s">
        <v>289</v>
      </c>
      <c r="CQ12" s="458"/>
      <c r="CR12" s="458"/>
      <c r="CS12" s="459"/>
      <c r="CT12" s="457" t="s">
        <v>290</v>
      </c>
      <c r="CU12" s="458"/>
      <c r="CV12" s="458"/>
      <c r="CW12" s="459"/>
      <c r="CX12" s="457" t="s">
        <v>291</v>
      </c>
      <c r="CY12" s="458"/>
      <c r="CZ12" s="458"/>
      <c r="DA12" s="459"/>
      <c r="DB12" s="454" t="s">
        <v>88</v>
      </c>
      <c r="DC12" s="455"/>
      <c r="DD12" s="455"/>
      <c r="DE12" s="456"/>
      <c r="DF12" s="454" t="s">
        <v>89</v>
      </c>
      <c r="DG12" s="455"/>
      <c r="DH12" s="455"/>
      <c r="DI12" s="456"/>
      <c r="DJ12" s="454" t="s">
        <v>90</v>
      </c>
      <c r="DK12" s="455"/>
      <c r="DL12" s="455"/>
      <c r="DM12" s="456"/>
    </row>
    <row r="13" spans="1:135" s="4" customFormat="1" ht="23.85" customHeight="1" x14ac:dyDescent="0.25">
      <c r="A13" s="76" t="s">
        <v>12</v>
      </c>
      <c r="B13" s="367">
        <f t="shared" ref="B13:C30" si="0">BZ13+J13+CD13+CL13+AH13+AL13+BN13+AX13+BF13+BB13+Z13+DJ13+CH13+DB13+BJ13+CX13+DF13+BR13+CP13+N13+BV13+R13+V13+AT13+AD13+CT13+AP13</f>
        <v>207072.36923000004</v>
      </c>
      <c r="C13" s="367">
        <f t="shared" si="0"/>
        <v>215455.96122000006</v>
      </c>
      <c r="D13" s="367">
        <f>'[2]Для администрации КБ_точно'!X14</f>
        <v>215455.96122000003</v>
      </c>
      <c r="E13" s="367">
        <f>D13-C13</f>
        <v>0</v>
      </c>
      <c r="F13" s="367">
        <f>'[2]Для администрации КБ_точно'!Y14</f>
        <v>213636.22883000001</v>
      </c>
      <c r="G13" s="367">
        <f>F13-H13</f>
        <v>0</v>
      </c>
      <c r="H13" s="367">
        <f t="shared" ref="H13:H30" si="1">L13+P13+T13+X13+AB13+AF13+CV13+AN13+AV13+AJ13+BH13+AZ13+BD13+CZ13+BT13+BL13+BP13+BX13+CF13+CJ13+CN13+CR13+CB13+DD13+DH13+DL13+AR13</f>
        <v>213636.22883000001</v>
      </c>
      <c r="I13" s="17">
        <f>IF(ISERROR(H13/C13*100),,H13/C13*100)</f>
        <v>99.155404018669998</v>
      </c>
      <c r="J13" s="77"/>
      <c r="K13" s="368">
        <f>'[4]Проверочная  таблица'!WL13/1000</f>
        <v>0</v>
      </c>
      <c r="L13" s="368">
        <f>'[4]Проверочная  таблица'!WM13/1000</f>
        <v>0</v>
      </c>
      <c r="M13" s="17">
        <f>IF(ISERROR(L13/K13*100),,L13/K13*100)</f>
        <v>0</v>
      </c>
      <c r="N13" s="77">
        <v>0</v>
      </c>
      <c r="O13" s="368">
        <f>'[4]Проверочная  таблица'!WN13/1000</f>
        <v>0</v>
      </c>
      <c r="P13" s="368">
        <f>'[4]Проверочная  таблица'!WO13/1000</f>
        <v>0</v>
      </c>
      <c r="Q13" s="17">
        <f>IF(ISERROR(P13/O13*100),,P13/O13*100)</f>
        <v>0</v>
      </c>
      <c r="R13" s="77"/>
      <c r="S13" s="368">
        <f>'[4]Проверочная  таблица'!WP13/1000</f>
        <v>0</v>
      </c>
      <c r="T13" s="368">
        <f>'[4]Проверочная  таблица'!WQ13/1000</f>
        <v>0</v>
      </c>
      <c r="U13" s="17">
        <f>IF(ISERROR(T13/S13*100),,T13/S13*100)</f>
        <v>0</v>
      </c>
      <c r="V13" s="77">
        <v>8.4957499999999992</v>
      </c>
      <c r="W13" s="368">
        <f>'[4]Субвенция  на  полномочия'!D8/1000</f>
        <v>8.4957499999999992</v>
      </c>
      <c r="X13" s="368">
        <f>'[4]Субвенция  на  полномочия'!E8/1000</f>
        <v>0</v>
      </c>
      <c r="Y13" s="17">
        <f>IF(ISERROR(X13/W13*100),,X13/W13*100)</f>
        <v>0</v>
      </c>
      <c r="Z13" s="77">
        <v>781.70399999999995</v>
      </c>
      <c r="AA13" s="368">
        <f>'[4]Субвенция  на  полномочия'!F8/1000</f>
        <v>781.70399999999995</v>
      </c>
      <c r="AB13" s="368">
        <f>'[4]Субвенция  на  полномочия'!G8/1000</f>
        <v>717.94799999999998</v>
      </c>
      <c r="AC13" s="17">
        <f>IF(ISERROR(AB13/AA13*100),,AB13/AA13*100)</f>
        <v>91.843971631205676</v>
      </c>
      <c r="AD13" s="77">
        <v>279.048</v>
      </c>
      <c r="AE13" s="368">
        <f>'[4]Субвенция  на  полномочия'!H8/1000</f>
        <v>279.048</v>
      </c>
      <c r="AF13" s="368">
        <f>'[4]Субвенция  на  полномочия'!I8/1000</f>
        <v>270.62069000000002</v>
      </c>
      <c r="AG13" s="17">
        <f>IF(ISERROR(AF13/AE13*100),,AF13/AE13*100)</f>
        <v>96.979978354978357</v>
      </c>
      <c r="AH13" s="77">
        <v>798.98138000000006</v>
      </c>
      <c r="AI13" s="368">
        <f>'[4]Субвенция  на  полномочия'!J8/1000</f>
        <v>807.55737999999997</v>
      </c>
      <c r="AJ13" s="368">
        <f>'[4]Субвенция  на  полномочия'!K8/1000</f>
        <v>807.55737999999997</v>
      </c>
      <c r="AK13" s="17">
        <f>IF(ISERROR(AJ13/AI13*100),,AJ13/AI13*100)</f>
        <v>100</v>
      </c>
      <c r="AL13" s="77">
        <v>4023.4193999999998</v>
      </c>
      <c r="AM13" s="368">
        <f>'[4]Субвенция  на  полномочия'!L8/1000</f>
        <v>5205.4194000000007</v>
      </c>
      <c r="AN13" s="368">
        <f>'[4]Субвенция  на  полномочия'!M8/1000</f>
        <v>4893.4511700000003</v>
      </c>
      <c r="AO13" s="17">
        <f>IF(ISERROR(AN13/AM13*100),,AN13/AM13*100)</f>
        <v>94.006856969104163</v>
      </c>
      <c r="AP13" s="77">
        <v>386.58</v>
      </c>
      <c r="AQ13" s="368">
        <f>'[4]Субвенция  на  полномочия'!P8/1000</f>
        <v>372.64</v>
      </c>
      <c r="AR13" s="368">
        <f>'[4]Субвенция  на  полномочия'!Q8/1000</f>
        <v>313.41127</v>
      </c>
      <c r="AS13" s="17">
        <f>IF(ISERROR(AR13/AQ13*100),,AR13/AQ13*100)</f>
        <v>84.105643516530705</v>
      </c>
      <c r="AT13" s="77">
        <v>4396.6400999999996</v>
      </c>
      <c r="AU13" s="368">
        <f>'[4]Проверочная  таблица'!WR13/1000</f>
        <v>4722.1000999999997</v>
      </c>
      <c r="AV13" s="368">
        <f>'[4]Проверочная  таблица'!WU13/1000</f>
        <v>4722.1000999999997</v>
      </c>
      <c r="AW13" s="17">
        <f>IF(ISERROR(AV13/AU13*100),,AV13/AU13*100)</f>
        <v>100</v>
      </c>
      <c r="AX13" s="77">
        <v>6700.25</v>
      </c>
      <c r="AY13" s="368">
        <f>'[4]Проверочная  таблица'!WD13/1000</f>
        <v>4312.5360000000001</v>
      </c>
      <c r="AZ13" s="368">
        <f>'[4]Проверочная  таблица'!WE13/1000</f>
        <v>4307.1257900000001</v>
      </c>
      <c r="BA13" s="17">
        <f>IF(ISERROR(AZ13/AY13*100),,AZ13/AY13*100)</f>
        <v>99.874546902333108</v>
      </c>
      <c r="BB13" s="77">
        <v>2585.8710000000001</v>
      </c>
      <c r="BC13" s="368">
        <f>'[4]Субвенция  на  полномочия'!N8/1000</f>
        <v>2611.5990000000002</v>
      </c>
      <c r="BD13" s="368">
        <f>'[4]Субвенция  на  полномочия'!O8/1000</f>
        <v>2541.1951300000001</v>
      </c>
      <c r="BE13" s="17">
        <f>IF(ISERROR(BD13/BC13*100),,BD13/BC13*100)</f>
        <v>97.304185290314464</v>
      </c>
      <c r="BF13" s="77">
        <v>50</v>
      </c>
      <c r="BG13" s="368">
        <f>'[4]Субвенция  на  полномочия'!R8/1000</f>
        <v>0</v>
      </c>
      <c r="BH13" s="368">
        <f>'[4]Субвенция  на  полномочия'!S8/1000</f>
        <v>0</v>
      </c>
      <c r="BI13" s="17">
        <f>IF(ISERROR(BH13/BG13*100),,BH13/BG13*100)</f>
        <v>0</v>
      </c>
      <c r="BJ13" s="77">
        <v>150285.36300000001</v>
      </c>
      <c r="BK13" s="368">
        <f>'[4]Субвенция  на  полномочия'!T8/1000</f>
        <v>158031.753</v>
      </c>
      <c r="BL13" s="368">
        <f>'[4]Субвенция  на  полномочия'!U8/1000</f>
        <v>158031.753</v>
      </c>
      <c r="BM13" s="17">
        <f>IF(ISERROR(BL13/BK13*100),,BL13/BK13*100)</f>
        <v>100</v>
      </c>
      <c r="BN13" s="77"/>
      <c r="BO13" s="368">
        <f>'[4]Субвенция  на  полномочия'!V8/1000</f>
        <v>0</v>
      </c>
      <c r="BP13" s="368">
        <f>'[4]Субвенция  на  полномочия'!W8/1000</f>
        <v>0</v>
      </c>
      <c r="BQ13" s="17">
        <f>IF(ISERROR(BP13/BO13*100),,BP13/BO13*100)</f>
        <v>0</v>
      </c>
      <c r="BR13" s="77">
        <v>24108.82</v>
      </c>
      <c r="BS13" s="368">
        <f>'[4]Субвенция  на  полномочия'!X8/1000</f>
        <v>25442.795999999998</v>
      </c>
      <c r="BT13" s="368">
        <f>'[4]Субвенция  на  полномочия'!Y8/1000</f>
        <v>25442.795999999998</v>
      </c>
      <c r="BU13" s="17">
        <f>IF(ISERROR(BT13/BS13*100),,BT13/BS13*100)</f>
        <v>100</v>
      </c>
      <c r="BV13" s="77">
        <v>3.2</v>
      </c>
      <c r="BW13" s="368">
        <f>'[4]Субвенция  на  полномочия'!Z8/1000</f>
        <v>0</v>
      </c>
      <c r="BX13" s="368">
        <f>'[4]Субвенция  на  полномочия'!AA8/1000</f>
        <v>0</v>
      </c>
      <c r="BY13" s="17">
        <f>IF(ISERROR(BX13/BW13*100),,BX13/BW13*100)</f>
        <v>0</v>
      </c>
      <c r="BZ13" s="77">
        <v>2600</v>
      </c>
      <c r="CA13" s="368">
        <f>'[4]Проверочная  таблица'!WX13/1000</f>
        <v>2774.9</v>
      </c>
      <c r="CB13" s="368">
        <f>'[4]Проверочная  таблица'!XA13/1000</f>
        <v>2774.9</v>
      </c>
      <c r="CC13" s="17">
        <f>IF(ISERROR(CB13/CA13*100),,CB13/CA13*100)</f>
        <v>100</v>
      </c>
      <c r="CD13" s="77">
        <v>6103.7</v>
      </c>
      <c r="CE13" s="368">
        <f>'[4]Субвенция  на  полномочия'!AB8/1000</f>
        <v>6122.8</v>
      </c>
      <c r="CF13" s="368">
        <f>'[4]Субвенция  на  полномочия'!AC8/1000</f>
        <v>6122.8</v>
      </c>
      <c r="CG13" s="17">
        <f>IF(ISERROR(CF13/CE13*100),,CF13/CE13*100)</f>
        <v>100</v>
      </c>
      <c r="CH13" s="77"/>
      <c r="CI13" s="368">
        <f>'[4]Субвенция  на  полномочия'!AD8/1000</f>
        <v>0</v>
      </c>
      <c r="CJ13" s="368">
        <f>'[4]Субвенция  на  полномочия'!AE8/1000</f>
        <v>0</v>
      </c>
      <c r="CK13" s="17">
        <f>IF(ISERROR(CJ13/CI13*100),,CJ13/CI13*100)</f>
        <v>0</v>
      </c>
      <c r="CL13" s="77">
        <v>846.31259999999997</v>
      </c>
      <c r="CM13" s="368">
        <f>'[4]Субвенция  на  полномочия'!AF8/1000</f>
        <v>854.45258999999999</v>
      </c>
      <c r="CN13" s="368">
        <f>'[4]Субвенция  на  полномочия'!AG8/1000</f>
        <v>436.59772999999996</v>
      </c>
      <c r="CO13" s="17">
        <f>IF(ISERROR(CN13/CM13*100),,CN13/CM13*100)</f>
        <v>51.096776475333748</v>
      </c>
      <c r="CP13" s="77">
        <v>1281.8900000000001</v>
      </c>
      <c r="CQ13" s="368">
        <f>'[4]Субвенция  на  полномочия'!AH8/1000</f>
        <v>1281.8900000000001</v>
      </c>
      <c r="CR13" s="368">
        <f>'[4]Субвенция  на  полномочия'!AI8/1000</f>
        <v>1274.3583000000001</v>
      </c>
      <c r="CS13" s="17">
        <f>IF(ISERROR(CR13/CQ13*100),,CR13/CQ13*100)</f>
        <v>99.412453486648616</v>
      </c>
      <c r="CT13" s="77">
        <v>0</v>
      </c>
      <c r="CU13" s="368">
        <f>'[4]Субвенция  на  полномочия'!AJ8/1000</f>
        <v>0</v>
      </c>
      <c r="CV13" s="368">
        <f>'[4]Субвенция  на  полномочия'!AK8/1000</f>
        <v>0</v>
      </c>
      <c r="CW13" s="17">
        <f>IF(ISERROR(CV13/CU13*100),,CV13/CU13*100)</f>
        <v>0</v>
      </c>
      <c r="CX13" s="77">
        <v>823.59400000000005</v>
      </c>
      <c r="CY13" s="368">
        <f>'[4]Субвенция  на  полномочия'!AL8/1000</f>
        <v>832.17</v>
      </c>
      <c r="CZ13" s="368">
        <f>'[4]Субвенция  на  полномочия'!AM8/1000</f>
        <v>108.78755</v>
      </c>
      <c r="DA13" s="17">
        <f>IF(ISERROR(CZ13/CY13*100),,CZ13/CY13*100)</f>
        <v>13.072755566771214</v>
      </c>
      <c r="DB13" s="77">
        <v>1005.5</v>
      </c>
      <c r="DC13" s="368">
        <f>('[4]Проверочная  таблица'!WH13+'[4]Проверочная  таблица'!WF13)/1000</f>
        <v>1011.1</v>
      </c>
      <c r="DD13" s="368">
        <f>('[4]Проверочная  таблица'!WI13+'[4]Проверочная  таблица'!WG13)/1000</f>
        <v>870.82672000000002</v>
      </c>
      <c r="DE13" s="17">
        <f>IF(ISERROR(DD13/DC13*100),,DD13/DC13*100)</f>
        <v>86.126666007318761</v>
      </c>
      <c r="DF13" s="77">
        <v>3</v>
      </c>
      <c r="DG13" s="368">
        <f>'[4]Проверочная  таблица'!WJ13/1000</f>
        <v>3</v>
      </c>
      <c r="DH13" s="368">
        <f>'[4]Проверочная  таблица'!WK13/1000</f>
        <v>0</v>
      </c>
      <c r="DI13" s="17">
        <f>IF(ISERROR(DH13/DG13*100),,DH13/DG13*100)</f>
        <v>0</v>
      </c>
      <c r="DJ13" s="77">
        <v>0</v>
      </c>
      <c r="DK13" s="368">
        <f>'[4]Субвенция  на  полномочия'!AN8/1000</f>
        <v>0</v>
      </c>
      <c r="DL13" s="368">
        <f>'[4]Субвенция  на  полномочия'!AO8/1000</f>
        <v>0</v>
      </c>
      <c r="DM13" s="17">
        <f>IF(ISERROR(DL13/DK13*100),,DL13/DK13*100)</f>
        <v>0</v>
      </c>
      <c r="DO13" s="32"/>
    </row>
    <row r="14" spans="1:135" s="4" customFormat="1" ht="23.85" customHeight="1" x14ac:dyDescent="0.25">
      <c r="A14" s="11" t="s">
        <v>13</v>
      </c>
      <c r="B14" s="367">
        <f t="shared" si="0"/>
        <v>1181974.4121999997</v>
      </c>
      <c r="C14" s="367">
        <f t="shared" si="0"/>
        <v>1231302.4573799996</v>
      </c>
      <c r="D14" s="367">
        <f>'[2]Для администрации КБ_точно'!X15</f>
        <v>1231302.4573799998</v>
      </c>
      <c r="E14" s="367">
        <f t="shared" ref="E14:E30" si="2">D14-C14</f>
        <v>0</v>
      </c>
      <c r="F14" s="367">
        <f>'[2]Для администрации КБ_точно'!Y15</f>
        <v>1229951.66924</v>
      </c>
      <c r="G14" s="367">
        <f t="shared" ref="G14:G30" si="3">F14-H14</f>
        <v>0</v>
      </c>
      <c r="H14" s="367">
        <f t="shared" si="1"/>
        <v>1229951.6692399997</v>
      </c>
      <c r="I14" s="17">
        <f t="shared" ref="I14:I39" si="4">IF(ISERROR(H14/C14*100),,H14/C14*100)</f>
        <v>99.89029599251559</v>
      </c>
      <c r="J14" s="10"/>
      <c r="K14" s="368">
        <f>'[4]Проверочная  таблица'!WL18/1000</f>
        <v>0</v>
      </c>
      <c r="L14" s="368">
        <f>'[4]Проверочная  таблица'!WM18/1000</f>
        <v>0</v>
      </c>
      <c r="M14" s="17">
        <f t="shared" ref="M14:M31" si="5">IF(ISERROR(L14/K14*100),,L14/K14*100)</f>
        <v>0</v>
      </c>
      <c r="N14" s="10">
        <v>0</v>
      </c>
      <c r="O14" s="368">
        <f>'[4]Проверочная  таблица'!WN18/1000</f>
        <v>0</v>
      </c>
      <c r="P14" s="368">
        <f>'[4]Проверочная  таблица'!WO18/1000</f>
        <v>0</v>
      </c>
      <c r="Q14" s="17">
        <f t="shared" ref="Q14:Q31" si="6">IF(ISERROR(P14/O14*100),,P14/O14*100)</f>
        <v>0</v>
      </c>
      <c r="R14" s="10"/>
      <c r="S14" s="368">
        <f>'[4]Проверочная  таблица'!WP18/1000</f>
        <v>0</v>
      </c>
      <c r="T14" s="368">
        <f>'[4]Проверочная  таблица'!WQ18/1000</f>
        <v>0</v>
      </c>
      <c r="U14" s="17">
        <f t="shared" ref="U14:U31" si="7">IF(ISERROR(T14/S14*100),,T14/S14*100)</f>
        <v>0</v>
      </c>
      <c r="V14" s="10">
        <v>8.4957499999999992</v>
      </c>
      <c r="W14" s="368">
        <f>'[4]Субвенция  на  полномочия'!D13/1000</f>
        <v>26.826490000000003</v>
      </c>
      <c r="X14" s="368">
        <f>'[4]Субвенция  на  полномочия'!E13/1000</f>
        <v>26.826490000000003</v>
      </c>
      <c r="Y14" s="17">
        <f t="shared" ref="Y14:Y31" si="8">IF(ISERROR(X14/W14*100),,X14/W14*100)</f>
        <v>100</v>
      </c>
      <c r="Z14" s="10">
        <v>1304.6880000000001</v>
      </c>
      <c r="AA14" s="368">
        <f>'[4]Субвенция  на  полномочия'!F13/1000</f>
        <v>1304.6880000000001</v>
      </c>
      <c r="AB14" s="368">
        <f>'[4]Субвенция  на  полномочия'!G13/1000</f>
        <v>1040.886</v>
      </c>
      <c r="AC14" s="17">
        <f t="shared" ref="AC14:AC31" si="9">IF(ISERROR(AB14/AA14*100),,AB14/AA14*100)</f>
        <v>79.780453257790356</v>
      </c>
      <c r="AD14" s="10">
        <v>212.52</v>
      </c>
      <c r="AE14" s="368">
        <f>'[4]Субвенция  на  полномочия'!H13/1000</f>
        <v>212.52</v>
      </c>
      <c r="AF14" s="368">
        <f>'[4]Субвенция  на  полномочия'!I13/1000</f>
        <v>163.702</v>
      </c>
      <c r="AG14" s="17">
        <f t="shared" ref="AG14:AG31" si="10">IF(ISERROR(AF14/AE14*100),,AF14/AE14*100)</f>
        <v>77.028985507246375</v>
      </c>
      <c r="AH14" s="10">
        <v>1541.63949</v>
      </c>
      <c r="AI14" s="368">
        <f>'[4]Субвенция  на  полномочия'!J13/1000</f>
        <v>1558.25749</v>
      </c>
      <c r="AJ14" s="368">
        <f>'[4]Субвенция  на  полномочия'!K13/1000</f>
        <v>1558.25749</v>
      </c>
      <c r="AK14" s="17">
        <f t="shared" ref="AK14:AK31" si="11">IF(ISERROR(AJ14/AI14*100),,AJ14/AI14*100)</f>
        <v>100</v>
      </c>
      <c r="AL14" s="10">
        <v>48669.932079999999</v>
      </c>
      <c r="AM14" s="368">
        <f>'[4]Субвенция  на  полномочия'!L13/1000</f>
        <v>41979.932079999999</v>
      </c>
      <c r="AN14" s="368">
        <f>'[4]Субвенция  на  полномочия'!M13/1000</f>
        <v>41979.932079999999</v>
      </c>
      <c r="AO14" s="17">
        <f t="shared" ref="AO14:AO31" si="12">IF(ISERROR(AN14/AM14*100),,AN14/AM14*100)</f>
        <v>100</v>
      </c>
      <c r="AP14" s="10">
        <v>2789.7</v>
      </c>
      <c r="AQ14" s="368">
        <f>'[4]Субвенция  на  полномочия'!P13/1000</f>
        <v>3406.46</v>
      </c>
      <c r="AR14" s="368">
        <f>'[4]Субвенция  на  полномочия'!Q13/1000</f>
        <v>3406.46</v>
      </c>
      <c r="AS14" s="17">
        <f t="shared" ref="AS14:AS31" si="13">IF(ISERROR(AR14/AQ14*100),,AR14/AQ14*100)</f>
        <v>100</v>
      </c>
      <c r="AT14" s="10">
        <v>46529.264329999998</v>
      </c>
      <c r="AU14" s="368">
        <f>'[4]Проверочная  таблица'!WR18/1000</f>
        <v>51367.814330000001</v>
      </c>
      <c r="AV14" s="368">
        <f>'[4]Проверочная  таблица'!WU18/1000</f>
        <v>51367.814319999998</v>
      </c>
      <c r="AW14" s="17">
        <f t="shared" ref="AW14:AW31" si="14">IF(ISERROR(AV14/AU14*100),,AV14/AU14*100)</f>
        <v>99.99999998053255</v>
      </c>
      <c r="AX14" s="10">
        <v>33211.868000000002</v>
      </c>
      <c r="AY14" s="368">
        <f>'[4]Проверочная  таблица'!WD18/1000</f>
        <v>29699.402999999998</v>
      </c>
      <c r="AZ14" s="368">
        <f>'[4]Проверочная  таблица'!WE18/1000</f>
        <v>29499.04709</v>
      </c>
      <c r="BA14" s="17">
        <f t="shared" ref="BA14:BA31" si="15">IF(ISERROR(AZ14/AY14*100),,AZ14/AY14*100)</f>
        <v>99.325387416036619</v>
      </c>
      <c r="BB14" s="10">
        <v>8066.3729999999996</v>
      </c>
      <c r="BC14" s="368">
        <f>'[4]Субвенция  на  полномочия'!N13/1000</f>
        <v>8152.1329999999998</v>
      </c>
      <c r="BD14" s="368">
        <f>'[4]Субвенция  на  полномочия'!O13/1000</f>
        <v>8152.1329999999998</v>
      </c>
      <c r="BE14" s="17">
        <f t="shared" ref="BE14:BE31" si="16">IF(ISERROR(BD14/BC14*100),,BD14/BC14*100)</f>
        <v>100</v>
      </c>
      <c r="BF14" s="10">
        <v>50</v>
      </c>
      <c r="BG14" s="368">
        <f>'[4]Субвенция  на  полномочия'!R13/1000</f>
        <v>50</v>
      </c>
      <c r="BH14" s="368">
        <f>'[4]Субвенция  на  полномочия'!S13/1000</f>
        <v>50</v>
      </c>
      <c r="BI14" s="17">
        <f t="shared" ref="BI14:BI31" si="17">IF(ISERROR(BH14/BG14*100),,BH14/BG14*100)</f>
        <v>100</v>
      </c>
      <c r="BJ14" s="10">
        <v>734373.66099999996</v>
      </c>
      <c r="BK14" s="368">
        <f>'[4]Субвенция  на  полномочия'!T13/1000</f>
        <v>771226.40399999998</v>
      </c>
      <c r="BL14" s="368">
        <f>'[4]Субвенция  на  полномочия'!U13/1000</f>
        <v>771226.40399999998</v>
      </c>
      <c r="BM14" s="17">
        <f t="shared" ref="BM14:BM31" si="18">IF(ISERROR(BL14/BK14*100),,BL14/BK14*100)</f>
        <v>100</v>
      </c>
      <c r="BN14" s="10"/>
      <c r="BO14" s="368">
        <f>'[4]Субвенция  на  полномочия'!V13/1000</f>
        <v>0</v>
      </c>
      <c r="BP14" s="368">
        <f>'[4]Субвенция  на  полномочия'!W13/1000</f>
        <v>0</v>
      </c>
      <c r="BQ14" s="17">
        <f t="shared" ref="BQ14:BQ31" si="19">IF(ISERROR(BP14/BO14*100),,BP14/BO14*100)</f>
        <v>0</v>
      </c>
      <c r="BR14" s="10">
        <v>286924.42200000002</v>
      </c>
      <c r="BS14" s="368">
        <f>'[4]Субвенция  на  полномочия'!X13/1000</f>
        <v>302440.84999999998</v>
      </c>
      <c r="BT14" s="368">
        <f>'[4]Субвенция  на  полномочия'!Y13/1000</f>
        <v>302440.84999999998</v>
      </c>
      <c r="BU14" s="17">
        <f t="shared" ref="BU14:BU31" si="20">IF(ISERROR(BT14/BS14*100),,BT14/BS14*100)</f>
        <v>100</v>
      </c>
      <c r="BV14" s="10">
        <v>26.4</v>
      </c>
      <c r="BW14" s="368">
        <f>'[4]Субвенция  на  полномочия'!Z13/1000</f>
        <v>0</v>
      </c>
      <c r="BX14" s="368">
        <f>'[4]Субвенция  на  полномочия'!AA13/1000</f>
        <v>0</v>
      </c>
      <c r="BY14" s="17">
        <f t="shared" ref="BY14:BY31" si="21">IF(ISERROR(BX14/BW14*100),,BX14/BW14*100)</f>
        <v>0</v>
      </c>
      <c r="BZ14" s="10">
        <v>4500</v>
      </c>
      <c r="CA14" s="368">
        <f>'[4]Проверочная  таблица'!WX18/1000</f>
        <v>4540</v>
      </c>
      <c r="CB14" s="368">
        <f>'[4]Проверочная  таблица'!XA18/1000</f>
        <v>4540</v>
      </c>
      <c r="CC14" s="17">
        <f t="shared" ref="CC14:CC31" si="22">IF(ISERROR(CB14/CA14*100),,CB14/CA14*100)</f>
        <v>100</v>
      </c>
      <c r="CD14" s="10">
        <v>3800</v>
      </c>
      <c r="CE14" s="368">
        <f>'[4]Субвенция  на  полномочия'!AB13/1000</f>
        <v>3835.2249999999999</v>
      </c>
      <c r="CF14" s="368">
        <f>'[4]Субвенция  на  полномочия'!AC13/1000</f>
        <v>3835.2249999999999</v>
      </c>
      <c r="CG14" s="17">
        <f t="shared" ref="CG14:CG31" si="23">IF(ISERROR(CF14/CE14*100),,CF14/CE14*100)</f>
        <v>100</v>
      </c>
      <c r="CH14" s="10"/>
      <c r="CI14" s="368">
        <f>'[4]Субвенция  на  полномочия'!AD13/1000</f>
        <v>0</v>
      </c>
      <c r="CJ14" s="368">
        <f>'[4]Субвенция  на  полномочия'!AE13/1000</f>
        <v>0</v>
      </c>
      <c r="CK14" s="17">
        <f t="shared" ref="CK14:CK31" si="24">IF(ISERROR(CJ14/CI14*100),,CJ14/CI14*100)</f>
        <v>0</v>
      </c>
      <c r="CL14" s="10">
        <v>1666.2578000000001</v>
      </c>
      <c r="CM14" s="368">
        <f>'[4]Субвенция  на  полномочия'!AF13/1000</f>
        <v>1681.77846</v>
      </c>
      <c r="CN14" s="368">
        <f>'[4]Субвенция  на  полномочия'!AG13/1000</f>
        <v>1681.77846</v>
      </c>
      <c r="CO14" s="17">
        <f t="shared" ref="CO14:CO31" si="25">IF(ISERROR(CN14/CM14*100),,CN14/CM14*100)</f>
        <v>100</v>
      </c>
      <c r="CP14" s="10">
        <v>2563.7800000000002</v>
      </c>
      <c r="CQ14" s="368">
        <f>'[4]Субвенция  на  полномочия'!AH13/1000</f>
        <v>4040.7018600000001</v>
      </c>
      <c r="CR14" s="368">
        <f>'[4]Субвенция  на  полномочия'!AI13/1000</f>
        <v>4038.9594500000003</v>
      </c>
      <c r="CS14" s="17">
        <f t="shared" ref="CS14:CS31" si="26">IF(ISERROR(CR14/CQ14*100),,CR14/CQ14*100)</f>
        <v>99.956878530998566</v>
      </c>
      <c r="CT14" s="10">
        <v>0</v>
      </c>
      <c r="CU14" s="368">
        <f>'[4]Субвенция  на  полномочия'!AJ13/1000</f>
        <v>0</v>
      </c>
      <c r="CV14" s="368">
        <f>'[4]Субвенция  на  полномочия'!AK13/1000</f>
        <v>0</v>
      </c>
      <c r="CW14" s="17">
        <f t="shared" ref="CW14:CW31" si="27">IF(ISERROR(CV14/CU14*100),,CV14/CU14*100)</f>
        <v>0</v>
      </c>
      <c r="CX14" s="10">
        <v>865.91200000000003</v>
      </c>
      <c r="CY14" s="368">
        <f>'[4]Субвенция  на  полномочия'!AL13/1000</f>
        <v>874.48800000000006</v>
      </c>
      <c r="CZ14" s="368">
        <f>'[4]Субвенция  на  полномочия'!AM13/1000</f>
        <v>874.48800000000006</v>
      </c>
      <c r="DA14" s="17">
        <f t="shared" ref="DA14:DA31" si="28">IF(ISERROR(CZ14/CY14*100),,CZ14/CY14*100)</f>
        <v>100</v>
      </c>
      <c r="DB14" s="10">
        <v>3793.6</v>
      </c>
      <c r="DC14" s="368">
        <f>('[4]Проверочная  таблица'!WH18+'[4]Проверочная  таблица'!WF18)/1000</f>
        <v>3819.7</v>
      </c>
      <c r="DD14" s="368">
        <f>('[4]Проверочная  таблица'!WI18+'[4]Проверочная  таблица'!WG18)/1000</f>
        <v>3179.27081</v>
      </c>
      <c r="DE14" s="17">
        <f t="shared" ref="DE14:DE31" si="29">IF(ISERROR(DD14/DC14*100),,DD14/DC14*100)</f>
        <v>83.233521218943892</v>
      </c>
      <c r="DF14" s="10">
        <v>5</v>
      </c>
      <c r="DG14" s="368">
        <f>'[4]Проверочная  таблица'!WJ18/1000</f>
        <v>5</v>
      </c>
      <c r="DH14" s="368">
        <f>'[4]Проверочная  таблица'!WK18/1000</f>
        <v>5</v>
      </c>
      <c r="DI14" s="17">
        <f t="shared" ref="DI14:DI31" si="30">IF(ISERROR(DH14/DG14*100),,DH14/DG14*100)</f>
        <v>100</v>
      </c>
      <c r="DJ14" s="10">
        <v>1070.8987500000001</v>
      </c>
      <c r="DK14" s="368">
        <f>'[4]Субвенция  на  полномочия'!AN13/1000</f>
        <v>1080.27567</v>
      </c>
      <c r="DL14" s="368">
        <f>'[4]Субвенция  на  полномочия'!AO13/1000</f>
        <v>884.63505000000009</v>
      </c>
      <c r="DM14" s="17">
        <f t="shared" ref="DM14:DM31" si="31">IF(ISERROR(DL14/DK14*100),,DL14/DK14*100)</f>
        <v>81.88975041898334</v>
      </c>
      <c r="DO14" s="32"/>
    </row>
    <row r="15" spans="1:135" s="4" customFormat="1" ht="23.85" customHeight="1" x14ac:dyDescent="0.25">
      <c r="A15" s="11" t="s">
        <v>14</v>
      </c>
      <c r="B15" s="367">
        <f t="shared" si="0"/>
        <v>545018.64182999975</v>
      </c>
      <c r="C15" s="367">
        <f t="shared" si="0"/>
        <v>570285.8067399998</v>
      </c>
      <c r="D15" s="367">
        <f>'[2]Для администрации КБ_точно'!X16</f>
        <v>570285.80674000003</v>
      </c>
      <c r="E15" s="367">
        <f t="shared" si="2"/>
        <v>0</v>
      </c>
      <c r="F15" s="367">
        <f>'[2]Для администрации КБ_точно'!Y16</f>
        <v>569621.58078999992</v>
      </c>
      <c r="G15" s="367">
        <f t="shared" si="3"/>
        <v>0</v>
      </c>
      <c r="H15" s="367">
        <f t="shared" si="1"/>
        <v>569621.58079000004</v>
      </c>
      <c r="I15" s="17">
        <f t="shared" si="4"/>
        <v>99.883527532660025</v>
      </c>
      <c r="J15" s="10"/>
      <c r="K15" s="368">
        <f>'[4]Проверочная  таблица'!WL19/1000</f>
        <v>0</v>
      </c>
      <c r="L15" s="368">
        <f>'[4]Проверочная  таблица'!WM19/1000</f>
        <v>0</v>
      </c>
      <c r="M15" s="17">
        <f t="shared" si="5"/>
        <v>0</v>
      </c>
      <c r="N15" s="10">
        <v>224.38300000000001</v>
      </c>
      <c r="O15" s="368">
        <f>'[4]Проверочная  таблица'!WN19/1000</f>
        <v>40.432000000000002</v>
      </c>
      <c r="P15" s="368">
        <f>'[4]Проверочная  таблица'!WO19/1000</f>
        <v>40.432000000000002</v>
      </c>
      <c r="Q15" s="17">
        <f t="shared" si="6"/>
        <v>100</v>
      </c>
      <c r="R15" s="10"/>
      <c r="S15" s="368">
        <f>'[4]Проверочная  таблица'!WP19/1000</f>
        <v>0</v>
      </c>
      <c r="T15" s="368">
        <f>'[4]Проверочная  таблица'!WQ19/1000</f>
        <v>0</v>
      </c>
      <c r="U15" s="17">
        <f t="shared" si="7"/>
        <v>0</v>
      </c>
      <c r="V15" s="10">
        <v>8.4957499999999992</v>
      </c>
      <c r="W15" s="368">
        <f>'[4]Субвенция  на  полномочия'!D14/1000</f>
        <v>8.4957499999999992</v>
      </c>
      <c r="X15" s="368">
        <f>'[4]Субвенция  на  полномочия'!E14/1000</f>
        <v>0</v>
      </c>
      <c r="Y15" s="17">
        <f t="shared" si="8"/>
        <v>0</v>
      </c>
      <c r="Z15" s="10">
        <v>617.23199999999997</v>
      </c>
      <c r="AA15" s="368">
        <f>'[4]Субвенция  на  полномочия'!F14/1000</f>
        <v>617.23199999999997</v>
      </c>
      <c r="AB15" s="368">
        <f>'[4]Субвенция  на  полномочия'!G14/1000</f>
        <v>563.178</v>
      </c>
      <c r="AC15" s="17">
        <f t="shared" si="9"/>
        <v>91.242514970059887</v>
      </c>
      <c r="AD15" s="10">
        <v>262.416</v>
      </c>
      <c r="AE15" s="368">
        <f>'[4]Субвенция  на  полномочия'!H14/1000</f>
        <v>262.416</v>
      </c>
      <c r="AF15" s="368">
        <f>'[4]Субвенция  на  полномочия'!I14/1000</f>
        <v>239.26467000000002</v>
      </c>
      <c r="AG15" s="17">
        <f t="shared" si="10"/>
        <v>91.177622553502843</v>
      </c>
      <c r="AH15" s="10">
        <v>1497.63949</v>
      </c>
      <c r="AI15" s="368">
        <f>'[4]Субвенция  на  полномочия'!J14/1000</f>
        <v>1514.25749</v>
      </c>
      <c r="AJ15" s="368">
        <f>'[4]Субвенция  на  полномочия'!K14/1000</f>
        <v>1509.5894099999998</v>
      </c>
      <c r="AK15" s="17">
        <f t="shared" si="11"/>
        <v>99.691724820195532</v>
      </c>
      <c r="AL15" s="10">
        <v>18171.66274</v>
      </c>
      <c r="AM15" s="368">
        <f>'[4]Субвенция  на  полномочия'!L14/1000</f>
        <v>17461.66274</v>
      </c>
      <c r="AN15" s="368">
        <f>'[4]Субвенция  на  полномочия'!M14/1000</f>
        <v>17346.352850000003</v>
      </c>
      <c r="AO15" s="17">
        <f t="shared" si="12"/>
        <v>99.33963969115122</v>
      </c>
      <c r="AP15" s="10">
        <v>877.2</v>
      </c>
      <c r="AQ15" s="368">
        <f>'[4]Субвенция  на  полномочия'!P14/1000</f>
        <v>1088.537</v>
      </c>
      <c r="AR15" s="368">
        <f>'[4]Субвенция  на  полномочия'!Q14/1000</f>
        <v>1088.537</v>
      </c>
      <c r="AS15" s="17">
        <f t="shared" si="13"/>
        <v>100</v>
      </c>
      <c r="AT15" s="10">
        <v>16191.8925</v>
      </c>
      <c r="AU15" s="368">
        <f>'[4]Проверочная  таблица'!WR19/1000</f>
        <v>19200.184499999999</v>
      </c>
      <c r="AV15" s="368">
        <f>'[4]Проверочная  таблица'!WU19/1000</f>
        <v>19200.18448</v>
      </c>
      <c r="AW15" s="17">
        <f t="shared" si="14"/>
        <v>99.999999895834335</v>
      </c>
      <c r="AX15" s="10">
        <v>27716.483</v>
      </c>
      <c r="AY15" s="368">
        <f>'[4]Проверочная  таблица'!WD19/1000</f>
        <v>26676.3</v>
      </c>
      <c r="AZ15" s="368">
        <f>'[4]Проверочная  таблица'!WE19/1000</f>
        <v>26676.3</v>
      </c>
      <c r="BA15" s="17">
        <f t="shared" si="15"/>
        <v>100</v>
      </c>
      <c r="BB15" s="10">
        <v>4150.9089999999997</v>
      </c>
      <c r="BC15" s="368">
        <f>'[4]Субвенция  на  полномочия'!N14/1000</f>
        <v>4193.7889999999998</v>
      </c>
      <c r="BD15" s="368">
        <f>'[4]Субвенция  на  полномочия'!O14/1000</f>
        <v>4171.5302099999999</v>
      </c>
      <c r="BE15" s="17">
        <f t="shared" si="16"/>
        <v>99.469243922381409</v>
      </c>
      <c r="BF15" s="10">
        <v>100</v>
      </c>
      <c r="BG15" s="368">
        <f>'[4]Субвенция  на  полномочия'!R14/1000</f>
        <v>50</v>
      </c>
      <c r="BH15" s="368">
        <f>'[4]Субвенция  на  полномочия'!S14/1000</f>
        <v>50</v>
      </c>
      <c r="BI15" s="17">
        <f t="shared" si="17"/>
        <v>100</v>
      </c>
      <c r="BJ15" s="10">
        <v>288731.43099999998</v>
      </c>
      <c r="BK15" s="368">
        <f>'[4]Субвенция  на  полномочия'!T14/1000</f>
        <v>303473.74200000003</v>
      </c>
      <c r="BL15" s="368">
        <f>'[4]Субвенция  на  полномочия'!U14/1000</f>
        <v>303473.74200000003</v>
      </c>
      <c r="BM15" s="17">
        <f t="shared" si="18"/>
        <v>100</v>
      </c>
      <c r="BN15" s="10"/>
      <c r="BO15" s="368">
        <f>'[4]Субвенция  на  полномочия'!V14/1000</f>
        <v>0</v>
      </c>
      <c r="BP15" s="368">
        <f>'[4]Субвенция  на  полномочия'!W14/1000</f>
        <v>0</v>
      </c>
      <c r="BQ15" s="17">
        <f t="shared" si="19"/>
        <v>0</v>
      </c>
      <c r="BR15" s="10">
        <v>170496.141</v>
      </c>
      <c r="BS15" s="368">
        <f>'[4]Субвенция  на  полномочия'!X14/1000</f>
        <v>179650.72899999999</v>
      </c>
      <c r="BT15" s="368">
        <f>'[4]Субвенция  на  полномочия'!Y14/1000</f>
        <v>179650.72899999999</v>
      </c>
      <c r="BU15" s="17">
        <f t="shared" si="20"/>
        <v>100</v>
      </c>
      <c r="BV15" s="10">
        <v>16</v>
      </c>
      <c r="BW15" s="368">
        <f>'[4]Субвенция  на  полномочия'!Z14/1000</f>
        <v>0</v>
      </c>
      <c r="BX15" s="368">
        <f>'[4]Субвенция  на  полномочия'!AA14/1000</f>
        <v>0</v>
      </c>
      <c r="BY15" s="17">
        <f t="shared" si="21"/>
        <v>0</v>
      </c>
      <c r="BZ15" s="10">
        <v>6075.72</v>
      </c>
      <c r="CA15" s="368">
        <f>'[4]Проверочная  таблица'!WX19/1000</f>
        <v>6106.72</v>
      </c>
      <c r="CB15" s="368">
        <f>'[4]Проверочная  таблица'!XA19/1000</f>
        <v>6106.72</v>
      </c>
      <c r="CC15" s="17">
        <f t="shared" si="22"/>
        <v>100</v>
      </c>
      <c r="CD15" s="10">
        <v>2729.5439999999999</v>
      </c>
      <c r="CE15" s="368">
        <f>'[4]Субвенция  на  полномочия'!AB14/1000</f>
        <v>2748.3240000000001</v>
      </c>
      <c r="CF15" s="368">
        <f>'[4]Субвенция  на  полномочия'!AC14/1000</f>
        <v>2748.3240000000001</v>
      </c>
      <c r="CG15" s="17">
        <f t="shared" si="23"/>
        <v>100</v>
      </c>
      <c r="CH15" s="10"/>
      <c r="CI15" s="368">
        <f>'[4]Субвенция  на  полномочия'!AD14/1000</f>
        <v>0</v>
      </c>
      <c r="CJ15" s="368">
        <f>'[4]Субвенция  на  полномочия'!AE14/1000</f>
        <v>0</v>
      </c>
      <c r="CK15" s="17">
        <f t="shared" si="24"/>
        <v>0</v>
      </c>
      <c r="CL15" s="10">
        <v>925.01260000000002</v>
      </c>
      <c r="CM15" s="368">
        <f>'[4]Субвенция  на  полномочия'!AF14/1000</f>
        <v>933.15258999999992</v>
      </c>
      <c r="CN15" s="368">
        <f>'[4]Субвенция  на  полномочия'!AG14/1000</f>
        <v>901.95235000000002</v>
      </c>
      <c r="CO15" s="17">
        <f t="shared" si="25"/>
        <v>96.656469656264903</v>
      </c>
      <c r="CP15" s="10">
        <v>1873.5309999999999</v>
      </c>
      <c r="CQ15" s="368">
        <f>'[4]Субвенция  на  полномочия'!AH14/1000</f>
        <v>1873.5309999999999</v>
      </c>
      <c r="CR15" s="368">
        <f>'[4]Субвенция  на  полномочия'!AI14/1000</f>
        <v>1823.1500100000001</v>
      </c>
      <c r="CS15" s="17">
        <f t="shared" si="26"/>
        <v>97.310907051978333</v>
      </c>
      <c r="CT15" s="10">
        <v>79.418000000000006</v>
      </c>
      <c r="CU15" s="368">
        <f>'[4]Субвенция  на  полномочия'!AJ14/1000</f>
        <v>79.418000000000006</v>
      </c>
      <c r="CV15" s="368">
        <f>'[4]Субвенция  на  полномочия'!AK14/1000</f>
        <v>4.2263599999999997</v>
      </c>
      <c r="CW15" s="17">
        <f t="shared" si="27"/>
        <v>5.3216651137021831</v>
      </c>
      <c r="CX15" s="10">
        <v>870.31200000000001</v>
      </c>
      <c r="CY15" s="368">
        <f>'[4]Субвенция  на  полномочия'!AL14/1000</f>
        <v>878.88800000000003</v>
      </c>
      <c r="CZ15" s="368">
        <f>'[4]Субвенция  на  полномочия'!AM14/1000</f>
        <v>802.34645</v>
      </c>
      <c r="DA15" s="17">
        <f t="shared" si="28"/>
        <v>91.291091697690717</v>
      </c>
      <c r="DB15" s="10">
        <v>2350.8000000000002</v>
      </c>
      <c r="DC15" s="368">
        <f>('[4]Проверочная  таблица'!WH19+'[4]Проверочная  таблица'!WF19)/1000</f>
        <v>2366.1999999999998</v>
      </c>
      <c r="DD15" s="368">
        <f>('[4]Проверочная  таблица'!WI19+'[4]Проверочная  таблица'!WG19)/1000</f>
        <v>2341.7874100000004</v>
      </c>
      <c r="DE15" s="17">
        <f t="shared" si="29"/>
        <v>98.968278674668269</v>
      </c>
      <c r="DF15" s="10">
        <v>5</v>
      </c>
      <c r="DG15" s="368">
        <f>'[4]Проверочная  таблица'!WJ19/1000</f>
        <v>5</v>
      </c>
      <c r="DH15" s="368">
        <f>'[4]Проверочная  таблица'!WK19/1000</f>
        <v>5</v>
      </c>
      <c r="DI15" s="17">
        <f t="shared" si="30"/>
        <v>100</v>
      </c>
      <c r="DJ15" s="10">
        <v>1047.41875</v>
      </c>
      <c r="DK15" s="368">
        <f>'[4]Субвенция  на  полномочия'!AN14/1000</f>
        <v>1056.79567</v>
      </c>
      <c r="DL15" s="368">
        <f>'[4]Субвенция  на  полномочия'!AO14/1000</f>
        <v>878.23458999999991</v>
      </c>
      <c r="DM15" s="17">
        <f t="shared" si="31"/>
        <v>83.103537886373047</v>
      </c>
      <c r="DO15" s="32"/>
    </row>
    <row r="16" spans="1:135" s="4" customFormat="1" ht="23.85" customHeight="1" x14ac:dyDescent="0.25">
      <c r="A16" s="11" t="s">
        <v>15</v>
      </c>
      <c r="B16" s="367">
        <f t="shared" si="0"/>
        <v>508970.81904000009</v>
      </c>
      <c r="C16" s="367">
        <f t="shared" si="0"/>
        <v>534353.38473000005</v>
      </c>
      <c r="D16" s="367">
        <f>'[2]Для администрации КБ_точно'!X17</f>
        <v>534353.38472999993</v>
      </c>
      <c r="E16" s="367">
        <f t="shared" si="2"/>
        <v>0</v>
      </c>
      <c r="F16" s="367">
        <f>'[2]Для администрации КБ_точно'!Y17</f>
        <v>526462.32594999997</v>
      </c>
      <c r="G16" s="367">
        <f t="shared" si="3"/>
        <v>0</v>
      </c>
      <c r="H16" s="367">
        <f t="shared" si="1"/>
        <v>526462.32595000009</v>
      </c>
      <c r="I16" s="17">
        <f t="shared" si="4"/>
        <v>98.523250903709126</v>
      </c>
      <c r="J16" s="10"/>
      <c r="K16" s="368">
        <f>'[4]Проверочная  таблица'!WL20/1000</f>
        <v>0</v>
      </c>
      <c r="L16" s="368">
        <f>'[4]Проверочная  таблица'!WM20/1000</f>
        <v>0</v>
      </c>
      <c r="M16" s="17">
        <f t="shared" si="5"/>
        <v>0</v>
      </c>
      <c r="N16" s="10">
        <v>0</v>
      </c>
      <c r="O16" s="368">
        <f>'[4]Проверочная  таблица'!WN20/1000</f>
        <v>0</v>
      </c>
      <c r="P16" s="368">
        <f>'[4]Проверочная  таблица'!WO20/1000</f>
        <v>0</v>
      </c>
      <c r="Q16" s="17">
        <f t="shared" si="6"/>
        <v>0</v>
      </c>
      <c r="R16" s="10"/>
      <c r="S16" s="368">
        <f>'[4]Проверочная  таблица'!WP20/1000</f>
        <v>0</v>
      </c>
      <c r="T16" s="368">
        <f>'[4]Проверочная  таблица'!WQ20/1000</f>
        <v>0</v>
      </c>
      <c r="U16" s="17">
        <f t="shared" si="7"/>
        <v>0</v>
      </c>
      <c r="V16" s="10">
        <v>8.4957499999999992</v>
      </c>
      <c r="W16" s="368">
        <f>'[4]Субвенция  на  полномочия'!D15/1000</f>
        <v>8.4957499999999992</v>
      </c>
      <c r="X16" s="368">
        <f>'[4]Субвенция  на  полномочия'!E15/1000</f>
        <v>0</v>
      </c>
      <c r="Y16" s="17">
        <f t="shared" si="8"/>
        <v>0</v>
      </c>
      <c r="Z16" s="10">
        <v>1463.616</v>
      </c>
      <c r="AA16" s="368">
        <f>'[4]Субвенция  на  полномочия'!F15/1000</f>
        <v>1463.616</v>
      </c>
      <c r="AB16" s="368">
        <f>'[4]Субвенция  на  полномочия'!G15/1000</f>
        <v>1463.616</v>
      </c>
      <c r="AC16" s="17">
        <f t="shared" si="9"/>
        <v>100</v>
      </c>
      <c r="AD16" s="10">
        <v>556.24800000000005</v>
      </c>
      <c r="AE16" s="368">
        <f>'[4]Субвенция  на  полномочия'!H15/1000</f>
        <v>556.24800000000005</v>
      </c>
      <c r="AF16" s="368">
        <f>'[4]Субвенция  на  полномочия'!I15/1000</f>
        <v>451.52800000000002</v>
      </c>
      <c r="AG16" s="17">
        <f t="shared" si="10"/>
        <v>81.173864894795116</v>
      </c>
      <c r="AH16" s="10">
        <v>1560.2978500000002</v>
      </c>
      <c r="AI16" s="368">
        <f>'[4]Субвенция  на  полномочия'!J15/1000</f>
        <v>1576.9158500000001</v>
      </c>
      <c r="AJ16" s="368">
        <f>'[4]Субвенция  на  полномочия'!K15/1000</f>
        <v>1576.9158500000001</v>
      </c>
      <c r="AK16" s="17">
        <f t="shared" si="11"/>
        <v>100</v>
      </c>
      <c r="AL16" s="10">
        <v>19421.204879999998</v>
      </c>
      <c r="AM16" s="368">
        <f>'[4]Субвенция  на  полномочия'!L15/1000</f>
        <v>17317.204879999998</v>
      </c>
      <c r="AN16" s="368">
        <f>'[4]Субвенция  на  полномочия'!M15/1000</f>
        <v>17317.204879999998</v>
      </c>
      <c r="AO16" s="17">
        <f t="shared" si="12"/>
        <v>100</v>
      </c>
      <c r="AP16" s="10">
        <v>643.28</v>
      </c>
      <c r="AQ16" s="368">
        <f>'[4]Субвенция  на  полномочия'!P15/1000</f>
        <v>832.28</v>
      </c>
      <c r="AR16" s="368">
        <f>'[4]Субвенция  на  полномочия'!Q15/1000</f>
        <v>832.28</v>
      </c>
      <c r="AS16" s="17">
        <f t="shared" si="13"/>
        <v>100</v>
      </c>
      <c r="AT16" s="10">
        <v>13232.819210000001</v>
      </c>
      <c r="AU16" s="368">
        <f>'[4]Проверочная  таблица'!WR20/1000</f>
        <v>15548.445210000002</v>
      </c>
      <c r="AV16" s="368">
        <f>'[4]Проверочная  таблица'!WU20/1000</f>
        <v>15548.44519</v>
      </c>
      <c r="AW16" s="17">
        <f t="shared" si="14"/>
        <v>99.999999871369766</v>
      </c>
      <c r="AX16" s="10">
        <v>9129.2990000000009</v>
      </c>
      <c r="AY16" s="368">
        <f>'[4]Проверочная  таблица'!WD20/1000</f>
        <v>9527.7829999999994</v>
      </c>
      <c r="AZ16" s="368">
        <f>'[4]Проверочная  таблица'!WE20/1000</f>
        <v>9527.7829999999994</v>
      </c>
      <c r="BA16" s="17">
        <f t="shared" si="15"/>
        <v>100</v>
      </c>
      <c r="BB16" s="10">
        <v>4810.8680000000004</v>
      </c>
      <c r="BC16" s="368">
        <f>'[4]Субвенция  на  полномочия'!N15/1000</f>
        <v>4886.3239999999996</v>
      </c>
      <c r="BD16" s="368">
        <f>'[4]Субвенция  на  полномочия'!O15/1000</f>
        <v>4886.3239999999996</v>
      </c>
      <c r="BE16" s="17">
        <f t="shared" si="16"/>
        <v>100</v>
      </c>
      <c r="BF16" s="10">
        <v>150</v>
      </c>
      <c r="BG16" s="368">
        <f>'[4]Субвенция  на  полномочия'!R15/1000</f>
        <v>100</v>
      </c>
      <c r="BH16" s="368">
        <f>'[4]Субвенция  на  полномочия'!S15/1000</f>
        <v>100</v>
      </c>
      <c r="BI16" s="17">
        <f t="shared" si="17"/>
        <v>100</v>
      </c>
      <c r="BJ16" s="10">
        <v>380674.79100000003</v>
      </c>
      <c r="BK16" s="368">
        <f>'[4]Субвенция  на  полномочия'!T15/1000</f>
        <v>400104.66499999998</v>
      </c>
      <c r="BL16" s="368">
        <f>'[4]Субвенция  на  полномочия'!U15/1000</f>
        <v>393312.88</v>
      </c>
      <c r="BM16" s="17">
        <f t="shared" si="18"/>
        <v>98.302497922637315</v>
      </c>
      <c r="BN16" s="10"/>
      <c r="BO16" s="368">
        <f>'[4]Субвенция  на  полномочия'!V15/1000</f>
        <v>0</v>
      </c>
      <c r="BP16" s="368">
        <f>'[4]Субвенция  на  полномочия'!W15/1000</f>
        <v>0</v>
      </c>
      <c r="BQ16" s="17">
        <f t="shared" si="19"/>
        <v>0</v>
      </c>
      <c r="BR16" s="10">
        <v>59915.031000000003</v>
      </c>
      <c r="BS16" s="368">
        <f>'[4]Субвенция  на  полномочия'!X15/1000</f>
        <v>63113.95</v>
      </c>
      <c r="BT16" s="368">
        <f>'[4]Субвенция  на  полномочия'!Y15/1000</f>
        <v>62422.235000000001</v>
      </c>
      <c r="BU16" s="17">
        <f t="shared" si="20"/>
        <v>98.904022010981734</v>
      </c>
      <c r="BV16" s="10">
        <v>8</v>
      </c>
      <c r="BW16" s="368">
        <f>'[4]Субвенция  на  полномочия'!Z15/1000</f>
        <v>0</v>
      </c>
      <c r="BX16" s="368">
        <f>'[4]Субвенция  на  полномочия'!AA15/1000</f>
        <v>0</v>
      </c>
      <c r="BY16" s="17">
        <f t="shared" si="21"/>
        <v>0</v>
      </c>
      <c r="BZ16" s="10">
        <v>2400</v>
      </c>
      <c r="CA16" s="368">
        <f>'[4]Проверочная  таблица'!WX20/1000</f>
        <v>2422</v>
      </c>
      <c r="CB16" s="368">
        <f>'[4]Проверочная  таблица'!XA20/1000</f>
        <v>2422</v>
      </c>
      <c r="CC16" s="17">
        <f t="shared" si="22"/>
        <v>100</v>
      </c>
      <c r="CD16" s="10">
        <v>7141.0649999999996</v>
      </c>
      <c r="CE16" s="368">
        <f>'[4]Субвенция  на  полномочия'!AB15/1000</f>
        <v>7161.8</v>
      </c>
      <c r="CF16" s="368">
        <f>'[4]Субвенция  на  полномочия'!AC15/1000</f>
        <v>7161.8</v>
      </c>
      <c r="CG16" s="17">
        <f t="shared" si="23"/>
        <v>100</v>
      </c>
      <c r="CH16" s="10"/>
      <c r="CI16" s="368">
        <f>'[4]Субвенция  на  полномочия'!AD15/1000</f>
        <v>0</v>
      </c>
      <c r="CJ16" s="368">
        <f>'[4]Субвенция  на  полномочия'!AE15/1000</f>
        <v>0</v>
      </c>
      <c r="CK16" s="17">
        <f t="shared" si="24"/>
        <v>0</v>
      </c>
      <c r="CL16" s="10">
        <v>875.61259999999993</v>
      </c>
      <c r="CM16" s="368">
        <f>'[4]Субвенция  на  полномочия'!AF15/1000</f>
        <v>883.75258999999994</v>
      </c>
      <c r="CN16" s="368">
        <f>'[4]Субвенция  на  полномочия'!AG15/1000</f>
        <v>883.75258999999994</v>
      </c>
      <c r="CO16" s="17">
        <f t="shared" si="25"/>
        <v>100</v>
      </c>
      <c r="CP16" s="10">
        <v>1465.0170000000001</v>
      </c>
      <c r="CQ16" s="368">
        <f>'[4]Субвенция  на  полномочия'!AH15/1000</f>
        <v>3292.3777800000003</v>
      </c>
      <c r="CR16" s="368">
        <f>'[4]Субвенция  на  полномочия'!AI15/1000</f>
        <v>3275.0539600000002</v>
      </c>
      <c r="CS16" s="17">
        <f t="shared" si="26"/>
        <v>99.473820407085839</v>
      </c>
      <c r="CT16" s="10">
        <v>26.472999999999999</v>
      </c>
      <c r="CU16" s="368">
        <f>'[4]Субвенция  на  полномочия'!AJ15/1000</f>
        <v>26.472999999999999</v>
      </c>
      <c r="CV16" s="368">
        <f>'[4]Субвенция  на  полномочия'!AK15/1000</f>
        <v>0</v>
      </c>
      <c r="CW16" s="17">
        <f t="shared" si="27"/>
        <v>0</v>
      </c>
      <c r="CX16" s="10">
        <v>830.90200000000004</v>
      </c>
      <c r="CY16" s="368">
        <f>'[4]Субвенция  на  полномочия'!AL15/1000</f>
        <v>839.47799999999995</v>
      </c>
      <c r="CZ16" s="368">
        <f>'[4]Субвенция  на  полномочия'!AM15/1000</f>
        <v>839.47799999999995</v>
      </c>
      <c r="DA16" s="17">
        <f t="shared" si="28"/>
        <v>100</v>
      </c>
      <c r="DB16" s="10">
        <v>3566.3</v>
      </c>
      <c r="DC16" s="368">
        <f>('[4]Проверочная  таблица'!WH20+'[4]Проверочная  таблица'!WF20)/1000</f>
        <v>3590.7</v>
      </c>
      <c r="DD16" s="368">
        <f>('[4]Проверочная  таблица'!WI20+'[4]Проверочная  таблица'!WG20)/1000</f>
        <v>3420.6</v>
      </c>
      <c r="DE16" s="17">
        <f t="shared" si="29"/>
        <v>95.262762135516752</v>
      </c>
      <c r="DF16" s="10">
        <v>2</v>
      </c>
      <c r="DG16" s="368">
        <f>'[4]Проверочная  таблица'!WJ20/1000</f>
        <v>2</v>
      </c>
      <c r="DH16" s="368">
        <f>'[4]Проверочная  таблица'!WK20/1000</f>
        <v>0</v>
      </c>
      <c r="DI16" s="17">
        <f t="shared" si="30"/>
        <v>0</v>
      </c>
      <c r="DJ16" s="10">
        <v>1089.49875</v>
      </c>
      <c r="DK16" s="368">
        <f>'[4]Субвенция  на  полномочия'!AN15/1000</f>
        <v>1098.8756699999999</v>
      </c>
      <c r="DL16" s="368">
        <f>'[4]Субвенция  на  полномочия'!AO15/1000</f>
        <v>1020.42948</v>
      </c>
      <c r="DM16" s="17">
        <f t="shared" si="31"/>
        <v>92.861231516755666</v>
      </c>
      <c r="DO16" s="32"/>
    </row>
    <row r="17" spans="1:119" s="4" customFormat="1" ht="23.85" customHeight="1" x14ac:dyDescent="0.25">
      <c r="A17" s="11" t="s">
        <v>16</v>
      </c>
      <c r="B17" s="367">
        <f t="shared" si="0"/>
        <v>576328.40981999994</v>
      </c>
      <c r="C17" s="367">
        <f t="shared" si="0"/>
        <v>604304.48033999989</v>
      </c>
      <c r="D17" s="367">
        <f>'[2]Для администрации КБ_точно'!X18</f>
        <v>604304.48033999989</v>
      </c>
      <c r="E17" s="367">
        <f t="shared" si="2"/>
        <v>0</v>
      </c>
      <c r="F17" s="367">
        <f>'[2]Для администрации КБ_точно'!Y18</f>
        <v>603682.74384000001</v>
      </c>
      <c r="G17" s="367">
        <f t="shared" si="3"/>
        <v>0</v>
      </c>
      <c r="H17" s="367">
        <f t="shared" si="1"/>
        <v>603682.74384000001</v>
      </c>
      <c r="I17" s="17">
        <f t="shared" si="4"/>
        <v>99.897115358196572</v>
      </c>
      <c r="J17" s="10"/>
      <c r="K17" s="368">
        <f>'[4]Проверочная  таблица'!WL14/1000</f>
        <v>0</v>
      </c>
      <c r="L17" s="368">
        <f>'[4]Проверочная  таблица'!WM14/1000</f>
        <v>0</v>
      </c>
      <c r="M17" s="17">
        <f t="shared" si="5"/>
        <v>0</v>
      </c>
      <c r="N17" s="10">
        <v>0</v>
      </c>
      <c r="O17" s="368">
        <f>'[4]Проверочная  таблица'!WN14/1000</f>
        <v>0</v>
      </c>
      <c r="P17" s="368">
        <f>'[4]Проверочная  таблица'!WO14/1000</f>
        <v>0</v>
      </c>
      <c r="Q17" s="17">
        <f t="shared" si="6"/>
        <v>0</v>
      </c>
      <c r="R17" s="10"/>
      <c r="S17" s="368">
        <f>'[4]Проверочная  таблица'!WP14/1000</f>
        <v>0</v>
      </c>
      <c r="T17" s="368">
        <f>'[4]Проверочная  таблица'!WQ14/1000</f>
        <v>0</v>
      </c>
      <c r="U17" s="17">
        <f t="shared" si="7"/>
        <v>0</v>
      </c>
      <c r="V17" s="10">
        <v>8.4957499999999992</v>
      </c>
      <c r="W17" s="368">
        <f>'[4]Субвенция  на  полномочия'!D9/1000</f>
        <v>8.4957499999999992</v>
      </c>
      <c r="X17" s="368">
        <f>'[4]Субвенция  на  полномочия'!E9/1000</f>
        <v>0</v>
      </c>
      <c r="Y17" s="17">
        <f t="shared" si="8"/>
        <v>0</v>
      </c>
      <c r="Z17" s="10">
        <v>1744.5119999999999</v>
      </c>
      <c r="AA17" s="368">
        <f>'[4]Субвенция  на  полномочия'!F9/1000</f>
        <v>1744.5119999999999</v>
      </c>
      <c r="AB17" s="368">
        <f>'[4]Субвенция  на  полномочия'!G9/1000</f>
        <v>1690</v>
      </c>
      <c r="AC17" s="17">
        <f t="shared" si="9"/>
        <v>96.875229290483531</v>
      </c>
      <c r="AD17" s="10">
        <v>369.6</v>
      </c>
      <c r="AE17" s="368">
        <f>'[4]Субвенция  на  полномочия'!H9/1000</f>
        <v>369.6</v>
      </c>
      <c r="AF17" s="368">
        <f>'[4]Субвенция  на  полномочия'!I9/1000</f>
        <v>349.11799999999999</v>
      </c>
      <c r="AG17" s="17">
        <f t="shared" si="10"/>
        <v>94.458333333333329</v>
      </c>
      <c r="AH17" s="10">
        <v>884.28138000000001</v>
      </c>
      <c r="AI17" s="368">
        <f>'[4]Субвенция  на  полномочия'!J9/1000</f>
        <v>892.85738000000003</v>
      </c>
      <c r="AJ17" s="368">
        <f>'[4]Субвенция  на  полномочия'!K9/1000</f>
        <v>892.85738000000003</v>
      </c>
      <c r="AK17" s="17">
        <f t="shared" si="11"/>
        <v>100</v>
      </c>
      <c r="AL17" s="10">
        <v>17452.949359999999</v>
      </c>
      <c r="AM17" s="368">
        <f>'[4]Субвенция  на  полномочия'!L9/1000</f>
        <v>17452.949359999999</v>
      </c>
      <c r="AN17" s="368">
        <f>'[4]Субвенция  на  полномочия'!M9/1000</f>
        <v>17452.949359999999</v>
      </c>
      <c r="AO17" s="17">
        <f t="shared" si="12"/>
        <v>100</v>
      </c>
      <c r="AP17" s="10">
        <v>1000.62</v>
      </c>
      <c r="AQ17" s="368">
        <f>'[4]Субвенция  на  полномочия'!P9/1000</f>
        <v>1051.48</v>
      </c>
      <c r="AR17" s="368">
        <f>'[4]Субвенция  на  полномочия'!Q9/1000</f>
        <v>1051.48</v>
      </c>
      <c r="AS17" s="17">
        <f t="shared" si="13"/>
        <v>100</v>
      </c>
      <c r="AT17" s="10">
        <v>14311.567730000001</v>
      </c>
      <c r="AU17" s="368">
        <f>'[4]Проверочная  таблица'!WR14/1000</f>
        <v>16596.567729999999</v>
      </c>
      <c r="AV17" s="368">
        <f>'[4]Проверочная  таблица'!WU14/1000</f>
        <v>16596.567729999999</v>
      </c>
      <c r="AW17" s="17">
        <f t="shared" si="14"/>
        <v>100</v>
      </c>
      <c r="AX17" s="10">
        <v>13499.958000000001</v>
      </c>
      <c r="AY17" s="368">
        <f>'[4]Проверочная  таблица'!WD14/1000</f>
        <v>11666.919</v>
      </c>
      <c r="AZ17" s="368">
        <f>'[4]Проверочная  таблица'!WE14/1000</f>
        <v>11147.88473</v>
      </c>
      <c r="BA17" s="17">
        <f t="shared" si="15"/>
        <v>95.551231049088443</v>
      </c>
      <c r="BB17" s="10">
        <v>4282.2979999999998</v>
      </c>
      <c r="BC17" s="368">
        <f>'[4]Субвенция  на  полномочия'!N9/1000</f>
        <v>4333.1779999999999</v>
      </c>
      <c r="BD17" s="368">
        <f>'[4]Субвенция  на  полномочия'!O9/1000</f>
        <v>4333.1779999999999</v>
      </c>
      <c r="BE17" s="17">
        <f t="shared" si="16"/>
        <v>100</v>
      </c>
      <c r="BF17" s="10">
        <v>50</v>
      </c>
      <c r="BG17" s="368">
        <f>'[4]Субвенция  на  полномочия'!R9/1000</f>
        <v>0</v>
      </c>
      <c r="BH17" s="368">
        <f>'[4]Субвенция  на  полномочия'!S9/1000</f>
        <v>0</v>
      </c>
      <c r="BI17" s="17">
        <f t="shared" si="17"/>
        <v>0</v>
      </c>
      <c r="BJ17" s="10">
        <v>376961</v>
      </c>
      <c r="BK17" s="368">
        <f>'[4]Субвенция  на  полномочия'!T9/1000</f>
        <v>396399.98200000002</v>
      </c>
      <c r="BL17" s="368">
        <f>'[4]Субвенция  на  полномочия'!U9/1000</f>
        <v>396399.98200000002</v>
      </c>
      <c r="BM17" s="17">
        <f t="shared" si="18"/>
        <v>100</v>
      </c>
      <c r="BN17" s="10"/>
      <c r="BO17" s="368">
        <f>'[4]Субвенция  на  полномочия'!V9/1000</f>
        <v>0</v>
      </c>
      <c r="BP17" s="368">
        <f>'[4]Субвенция  на  полномочия'!W9/1000</f>
        <v>0</v>
      </c>
      <c r="BQ17" s="17">
        <f t="shared" si="19"/>
        <v>0</v>
      </c>
      <c r="BR17" s="10">
        <v>134055.19200000001</v>
      </c>
      <c r="BS17" s="368">
        <f>'[4]Субвенция  на  полномочия'!X9/1000</f>
        <v>141316.23499999999</v>
      </c>
      <c r="BT17" s="368">
        <f>'[4]Субвенция  на  полномочия'!Y9/1000</f>
        <v>141316.23499999999</v>
      </c>
      <c r="BU17" s="17">
        <f t="shared" si="20"/>
        <v>100</v>
      </c>
      <c r="BV17" s="10">
        <v>10.4</v>
      </c>
      <c r="BW17" s="368">
        <f>'[4]Субвенция  на  полномочия'!Z9/1000</f>
        <v>10.4</v>
      </c>
      <c r="BX17" s="368">
        <f>'[4]Субвенция  на  полномочия'!AA9/1000</f>
        <v>8</v>
      </c>
      <c r="BY17" s="17">
        <f t="shared" si="21"/>
        <v>76.92307692307692</v>
      </c>
      <c r="BZ17" s="10">
        <v>2900</v>
      </c>
      <c r="CA17" s="368">
        <f>'[4]Проверочная  таблица'!WX14/1000</f>
        <v>2925</v>
      </c>
      <c r="CB17" s="368">
        <f>'[4]Проверочная  таблица'!XA14/1000</f>
        <v>2925</v>
      </c>
      <c r="CC17" s="17">
        <f t="shared" si="22"/>
        <v>100</v>
      </c>
      <c r="CD17" s="10">
        <v>5029.97</v>
      </c>
      <c r="CE17" s="368">
        <f>'[4]Субвенция  на  полномочия'!AB9/1000</f>
        <v>5051.75</v>
      </c>
      <c r="CF17" s="368">
        <f>'[4]Субвенция  на  полномочия'!AC9/1000</f>
        <v>5051.75</v>
      </c>
      <c r="CG17" s="17">
        <f t="shared" si="23"/>
        <v>100</v>
      </c>
      <c r="CH17" s="10"/>
      <c r="CI17" s="368">
        <f>'[4]Субвенция  на  полномочия'!AD9/1000</f>
        <v>0</v>
      </c>
      <c r="CJ17" s="368">
        <f>'[4]Субвенция  на  полномочия'!AE9/1000</f>
        <v>0</v>
      </c>
      <c r="CK17" s="17">
        <f t="shared" si="24"/>
        <v>0</v>
      </c>
      <c r="CL17" s="10">
        <v>822.21259999999995</v>
      </c>
      <c r="CM17" s="368">
        <f>'[4]Субвенция  на  полномочия'!AF9/1000</f>
        <v>830.35258999999996</v>
      </c>
      <c r="CN17" s="368">
        <f>'[4]Субвенция  на  полномочия'!AG9/1000</f>
        <v>830.35258999999996</v>
      </c>
      <c r="CO17" s="17">
        <f t="shared" si="25"/>
        <v>100</v>
      </c>
      <c r="CP17" s="10">
        <v>957.89599999999996</v>
      </c>
      <c r="CQ17" s="368">
        <f>'[4]Субвенция  на  полномочия'!AH9/1000</f>
        <v>1649.7685300000001</v>
      </c>
      <c r="CR17" s="368">
        <f>'[4]Субвенция  на  полномочия'!AI9/1000</f>
        <v>1632.95605</v>
      </c>
      <c r="CS17" s="17">
        <f t="shared" si="26"/>
        <v>98.980918856538011</v>
      </c>
      <c r="CT17" s="10">
        <v>52.945</v>
      </c>
      <c r="CU17" s="368">
        <f>'[4]Субвенция  на  полномочия'!AJ9/1000</f>
        <v>52.945</v>
      </c>
      <c r="CV17" s="368">
        <f>'[4]Субвенция  на  полномочия'!AK9/1000</f>
        <v>52.945</v>
      </c>
      <c r="CW17" s="17">
        <f t="shared" si="27"/>
        <v>100</v>
      </c>
      <c r="CX17" s="10">
        <v>804.31200000000001</v>
      </c>
      <c r="CY17" s="368">
        <f>'[4]Субвенция  на  полномочия'!AL9/1000</f>
        <v>812.88800000000003</v>
      </c>
      <c r="CZ17" s="368">
        <f>'[4]Субвенция  на  полномочия'!AM9/1000</f>
        <v>812.88800000000003</v>
      </c>
      <c r="DA17" s="17">
        <f t="shared" si="28"/>
        <v>100</v>
      </c>
      <c r="DB17" s="10">
        <v>1126.2</v>
      </c>
      <c r="DC17" s="368">
        <f>('[4]Проверочная  таблица'!WH14+'[4]Проверочная  таблица'!WF14)/1000</f>
        <v>1134.5999999999999</v>
      </c>
      <c r="DD17" s="368">
        <f>('[4]Проверочная  таблица'!WI14+'[4]Проверочная  таблица'!WG14)/1000</f>
        <v>1134.5999999999999</v>
      </c>
      <c r="DE17" s="17">
        <f t="shared" si="29"/>
        <v>100</v>
      </c>
      <c r="DF17" s="10">
        <v>4</v>
      </c>
      <c r="DG17" s="368">
        <f>'[4]Проверочная  таблица'!WJ14/1000</f>
        <v>4</v>
      </c>
      <c r="DH17" s="368">
        <f>'[4]Проверочная  таблица'!WK14/1000</f>
        <v>4</v>
      </c>
      <c r="DI17" s="17">
        <f t="shared" si="30"/>
        <v>100</v>
      </c>
      <c r="DJ17" s="10">
        <v>0</v>
      </c>
      <c r="DK17" s="368">
        <f>'[4]Субвенция  на  полномочия'!AN9/1000</f>
        <v>0</v>
      </c>
      <c r="DL17" s="368">
        <f>'[4]Субвенция  на  полномочия'!AO9/1000</f>
        <v>0</v>
      </c>
      <c r="DM17" s="17">
        <f t="shared" si="31"/>
        <v>0</v>
      </c>
      <c r="DO17" s="32"/>
    </row>
    <row r="18" spans="1:119" s="4" customFormat="1" ht="23.85" customHeight="1" x14ac:dyDescent="0.25">
      <c r="A18" s="11" t="s">
        <v>17</v>
      </c>
      <c r="B18" s="367">
        <f t="shared" si="0"/>
        <v>338066.78495999996</v>
      </c>
      <c r="C18" s="367">
        <f t="shared" si="0"/>
        <v>355048.65819999995</v>
      </c>
      <c r="D18" s="367">
        <f>'[2]Для администрации КБ_точно'!X19</f>
        <v>355048.65820000001</v>
      </c>
      <c r="E18" s="367">
        <f t="shared" si="2"/>
        <v>0</v>
      </c>
      <c r="F18" s="367">
        <f>'[2]Для администрации КБ_точно'!Y19</f>
        <v>352976.68654000002</v>
      </c>
      <c r="G18" s="367">
        <f t="shared" si="3"/>
        <v>0</v>
      </c>
      <c r="H18" s="367">
        <f t="shared" si="1"/>
        <v>352976.68653999997</v>
      </c>
      <c r="I18" s="17">
        <f t="shared" si="4"/>
        <v>99.41642599904354</v>
      </c>
      <c r="J18" s="10"/>
      <c r="K18" s="368">
        <f>'[4]Проверочная  таблица'!WL21/1000</f>
        <v>0</v>
      </c>
      <c r="L18" s="368">
        <f>'[4]Проверочная  таблица'!WM21/1000</f>
        <v>0</v>
      </c>
      <c r="M18" s="17">
        <f t="shared" si="5"/>
        <v>0</v>
      </c>
      <c r="N18" s="10">
        <v>0</v>
      </c>
      <c r="O18" s="368">
        <f>'[4]Проверочная  таблица'!WN21/1000</f>
        <v>0</v>
      </c>
      <c r="P18" s="368">
        <f>'[4]Проверочная  таблица'!WO21/1000</f>
        <v>0</v>
      </c>
      <c r="Q18" s="17">
        <f t="shared" si="6"/>
        <v>0</v>
      </c>
      <c r="R18" s="10"/>
      <c r="S18" s="368">
        <f>'[4]Проверочная  таблица'!WP21/1000</f>
        <v>0</v>
      </c>
      <c r="T18" s="368">
        <f>'[4]Проверочная  таблица'!WQ21/1000</f>
        <v>0</v>
      </c>
      <c r="U18" s="17">
        <f t="shared" si="7"/>
        <v>0</v>
      </c>
      <c r="V18" s="10">
        <v>8.4957499999999992</v>
      </c>
      <c r="W18" s="368">
        <f>'[4]Субвенция  на  полномочия'!D16/1000</f>
        <v>8.4957499999999992</v>
      </c>
      <c r="X18" s="368">
        <f>'[4]Субвенция  на  полномочия'!E16/1000</f>
        <v>0</v>
      </c>
      <c r="Y18" s="17">
        <f t="shared" si="8"/>
        <v>0</v>
      </c>
      <c r="Z18" s="10">
        <v>1164.24</v>
      </c>
      <c r="AA18" s="368">
        <f>'[4]Субвенция  на  полномочия'!F16/1000</f>
        <v>1164.24</v>
      </c>
      <c r="AB18" s="368">
        <f>'[4]Субвенция  на  полномочия'!G16/1000</f>
        <v>1116.0407700000001</v>
      </c>
      <c r="AC18" s="17">
        <f t="shared" si="9"/>
        <v>95.860026283240572</v>
      </c>
      <c r="AD18" s="10">
        <v>349.27199999999999</v>
      </c>
      <c r="AE18" s="368">
        <f>'[4]Субвенция  на  полномочия'!H16/1000</f>
        <v>349.27199999999999</v>
      </c>
      <c r="AF18" s="368">
        <f>'[4]Субвенция  на  полномочия'!I16/1000</f>
        <v>292.93392999999998</v>
      </c>
      <c r="AG18" s="17">
        <f t="shared" si="10"/>
        <v>83.869857875810254</v>
      </c>
      <c r="AH18" s="10">
        <v>827.28138000000001</v>
      </c>
      <c r="AI18" s="368">
        <f>'[4]Субвенция  на  полномочия'!J16/1000</f>
        <v>835.85738000000003</v>
      </c>
      <c r="AJ18" s="368">
        <f>'[4]Субвенция  на  полномочия'!K16/1000</f>
        <v>835.85699999999997</v>
      </c>
      <c r="AK18" s="17">
        <f t="shared" si="11"/>
        <v>99.999954537698756</v>
      </c>
      <c r="AL18" s="10">
        <v>10664.093439999999</v>
      </c>
      <c r="AM18" s="368">
        <f>'[4]Субвенция  на  полномочия'!L16/1000</f>
        <v>9706.0934399999987</v>
      </c>
      <c r="AN18" s="368">
        <f>'[4]Субвенция  на  полномочия'!M16/1000</f>
        <v>8725.9968599999993</v>
      </c>
      <c r="AO18" s="17">
        <f t="shared" si="12"/>
        <v>89.90225484579716</v>
      </c>
      <c r="AP18" s="10">
        <v>685.44</v>
      </c>
      <c r="AQ18" s="368">
        <f>'[4]Субвенция  на  полномочия'!P16/1000</f>
        <v>685.44</v>
      </c>
      <c r="AR18" s="368">
        <f>'[4]Субвенция  на  полномочия'!Q16/1000</f>
        <v>625.31712000000005</v>
      </c>
      <c r="AS18" s="17">
        <f t="shared" si="13"/>
        <v>91.228571428571428</v>
      </c>
      <c r="AT18" s="10">
        <v>7541.6560399999998</v>
      </c>
      <c r="AU18" s="368">
        <f>'[4]Проверочная  таблица'!WR21/1000</f>
        <v>10027.936039999999</v>
      </c>
      <c r="AV18" s="368">
        <f>'[4]Проверочная  таблица'!WU21/1000</f>
        <v>9836.1880000000001</v>
      </c>
      <c r="AW18" s="17">
        <f t="shared" si="14"/>
        <v>98.087861358158406</v>
      </c>
      <c r="AX18" s="10">
        <v>7815.116</v>
      </c>
      <c r="AY18" s="368">
        <f>'[4]Проверочная  таблица'!WD21/1000</f>
        <v>8091.4560000000001</v>
      </c>
      <c r="AZ18" s="368">
        <f>'[4]Проверочная  таблица'!WE21/1000</f>
        <v>7906.4179999999997</v>
      </c>
      <c r="BA18" s="17">
        <f t="shared" si="15"/>
        <v>97.713168062707126</v>
      </c>
      <c r="BB18" s="10">
        <v>2576.6320000000001</v>
      </c>
      <c r="BC18" s="368">
        <f>'[4]Субвенция  на  полномочия'!N16/1000</f>
        <v>2602.36</v>
      </c>
      <c r="BD18" s="368">
        <f>'[4]Субвенция  на  полномочия'!O16/1000</f>
        <v>2602.36</v>
      </c>
      <c r="BE18" s="17">
        <f t="shared" si="16"/>
        <v>100</v>
      </c>
      <c r="BF18" s="10">
        <v>0</v>
      </c>
      <c r="BG18" s="368">
        <f>'[4]Субвенция  на  полномочия'!R16/1000</f>
        <v>0</v>
      </c>
      <c r="BH18" s="368">
        <f>'[4]Субвенция  на  полномочия'!S16/1000</f>
        <v>0</v>
      </c>
      <c r="BI18" s="17">
        <f t="shared" si="17"/>
        <v>0</v>
      </c>
      <c r="BJ18" s="10">
        <v>245846.24799999999</v>
      </c>
      <c r="BK18" s="368">
        <f>'[4]Субвенция  на  полномочия'!T16/1000</f>
        <v>258220.33</v>
      </c>
      <c r="BL18" s="368">
        <f>'[4]Субвенция  на  полномочия'!U16/1000</f>
        <v>258220.33</v>
      </c>
      <c r="BM18" s="17">
        <f t="shared" si="18"/>
        <v>100</v>
      </c>
      <c r="BN18" s="10"/>
      <c r="BO18" s="368">
        <f>'[4]Субвенция  на  полномочия'!V16/1000</f>
        <v>0</v>
      </c>
      <c r="BP18" s="368">
        <f>'[4]Субвенция  на  полномочия'!W16/1000</f>
        <v>0</v>
      </c>
      <c r="BQ18" s="17">
        <f t="shared" si="19"/>
        <v>0</v>
      </c>
      <c r="BR18" s="10">
        <v>46391.642</v>
      </c>
      <c r="BS18" s="368">
        <f>'[4]Субвенция  на  полномочия'!X16/1000</f>
        <v>48732.273000000001</v>
      </c>
      <c r="BT18" s="368">
        <f>'[4]Субвенция  на  полномочия'!Y16/1000</f>
        <v>48389.10252</v>
      </c>
      <c r="BU18" s="17">
        <f t="shared" si="20"/>
        <v>99.29580448668996</v>
      </c>
      <c r="BV18" s="10">
        <v>7.2</v>
      </c>
      <c r="BW18" s="368">
        <f>'[4]Субвенция  на  полномочия'!Z16/1000</f>
        <v>0</v>
      </c>
      <c r="BX18" s="368">
        <f>'[4]Субвенция  на  полномочия'!AA16/1000</f>
        <v>0</v>
      </c>
      <c r="BY18" s="17">
        <f t="shared" si="21"/>
        <v>0</v>
      </c>
      <c r="BZ18" s="10">
        <v>2250</v>
      </c>
      <c r="CA18" s="368">
        <f>'[4]Проверочная  таблица'!WX21/1000</f>
        <v>2272</v>
      </c>
      <c r="CB18" s="368">
        <f>'[4]Проверочная  таблица'!XA21/1000</f>
        <v>2272</v>
      </c>
      <c r="CC18" s="17">
        <f t="shared" si="22"/>
        <v>100</v>
      </c>
      <c r="CD18" s="10">
        <v>6427.5309999999999</v>
      </c>
      <c r="CE18" s="368">
        <f>'[4]Субвенция  на  полномочия'!AB16/1000</f>
        <v>6445.4809999999998</v>
      </c>
      <c r="CF18" s="368">
        <f>'[4]Субвенция  на  полномочия'!AC16/1000</f>
        <v>6445.4809999999998</v>
      </c>
      <c r="CG18" s="17">
        <f t="shared" si="23"/>
        <v>100</v>
      </c>
      <c r="CH18" s="10"/>
      <c r="CI18" s="368">
        <f>'[4]Субвенция  на  полномочия'!AD16/1000</f>
        <v>0</v>
      </c>
      <c r="CJ18" s="368">
        <f>'[4]Субвенция  на  полномочия'!AE16/1000</f>
        <v>0</v>
      </c>
      <c r="CK18" s="17">
        <f t="shared" si="24"/>
        <v>0</v>
      </c>
      <c r="CL18" s="10">
        <v>876.4126</v>
      </c>
      <c r="CM18" s="368">
        <f>'[4]Субвенция  на  полномочия'!AF16/1000</f>
        <v>884.55259000000001</v>
      </c>
      <c r="CN18" s="368">
        <f>'[4]Субвенция  на  полномочия'!AG16/1000</f>
        <v>884.55259000000001</v>
      </c>
      <c r="CO18" s="17">
        <f t="shared" si="25"/>
        <v>100</v>
      </c>
      <c r="CP18" s="10">
        <v>577.55499999999995</v>
      </c>
      <c r="CQ18" s="368">
        <f>'[4]Субвенция  на  полномочия'!AH16/1000</f>
        <v>932.6483300000001</v>
      </c>
      <c r="CR18" s="368">
        <f>'[4]Субвенция  на  полномочия'!AI16/1000</f>
        <v>923.16962999999998</v>
      </c>
      <c r="CS18" s="17">
        <f t="shared" si="26"/>
        <v>98.983679089416256</v>
      </c>
      <c r="CT18" s="10">
        <v>0</v>
      </c>
      <c r="CU18" s="368">
        <f>'[4]Субвенция  на  полномочия'!AJ16/1000</f>
        <v>0</v>
      </c>
      <c r="CV18" s="368">
        <f>'[4]Субвенция  на  полномочия'!AK16/1000</f>
        <v>0</v>
      </c>
      <c r="CW18" s="17">
        <f t="shared" si="27"/>
        <v>0</v>
      </c>
      <c r="CX18" s="10">
        <v>837.77099999999996</v>
      </c>
      <c r="CY18" s="368">
        <f>'[4]Субвенция  на  полномочия'!AL16/1000</f>
        <v>846.34699999999998</v>
      </c>
      <c r="CZ18" s="368">
        <f>'[4]Субвенция  на  полномочия'!AM16/1000</f>
        <v>846.34699999999998</v>
      </c>
      <c r="DA18" s="17">
        <f t="shared" si="28"/>
        <v>100</v>
      </c>
      <c r="DB18" s="10">
        <v>2178.8000000000002</v>
      </c>
      <c r="DC18" s="368">
        <f>('[4]Проверочная  таблица'!WH21+'[4]Проверочная  таблица'!WF21)/1000</f>
        <v>2193.1</v>
      </c>
      <c r="DD18" s="368">
        <f>('[4]Проверочная  таблица'!WI21+'[4]Проверочная  таблица'!WG21)/1000</f>
        <v>2193.1</v>
      </c>
      <c r="DE18" s="17">
        <f t="shared" si="29"/>
        <v>100</v>
      </c>
      <c r="DF18" s="10">
        <v>3</v>
      </c>
      <c r="DG18" s="368">
        <f>'[4]Проверочная  таблица'!WJ21/1000</f>
        <v>3</v>
      </c>
      <c r="DH18" s="368">
        <f>'[4]Проверочная  таблица'!WK21/1000</f>
        <v>3</v>
      </c>
      <c r="DI18" s="17">
        <f t="shared" si="30"/>
        <v>100</v>
      </c>
      <c r="DJ18" s="10">
        <v>1038.3987500000001</v>
      </c>
      <c r="DK18" s="368">
        <f>'[4]Субвенция  на  полномочия'!AN16/1000</f>
        <v>1047.77567</v>
      </c>
      <c r="DL18" s="368">
        <f>'[4]Субвенция  на  полномочия'!AO16/1000</f>
        <v>858.49212</v>
      </c>
      <c r="DM18" s="17">
        <f t="shared" si="31"/>
        <v>81.934725588732178</v>
      </c>
      <c r="DO18" s="32"/>
    </row>
    <row r="19" spans="1:119" s="4" customFormat="1" ht="23.85" customHeight="1" x14ac:dyDescent="0.25">
      <c r="A19" s="11" t="s">
        <v>18</v>
      </c>
      <c r="B19" s="367">
        <f t="shared" si="0"/>
        <v>571172.21430999984</v>
      </c>
      <c r="C19" s="367">
        <f t="shared" si="0"/>
        <v>599472.00435000006</v>
      </c>
      <c r="D19" s="367">
        <f>'[2]Для администрации КБ_точно'!X20</f>
        <v>599472.00435000006</v>
      </c>
      <c r="E19" s="367">
        <f t="shared" si="2"/>
        <v>0</v>
      </c>
      <c r="F19" s="367">
        <f>'[2]Для администрации КБ_точно'!Y20</f>
        <v>596481.39110000001</v>
      </c>
      <c r="G19" s="367">
        <f t="shared" si="3"/>
        <v>0</v>
      </c>
      <c r="H19" s="367">
        <f t="shared" si="1"/>
        <v>596481.39110000012</v>
      </c>
      <c r="I19" s="17">
        <f t="shared" si="4"/>
        <v>99.501125452348248</v>
      </c>
      <c r="J19" s="10"/>
      <c r="K19" s="368">
        <f>'[4]Проверочная  таблица'!WL22/1000</f>
        <v>0</v>
      </c>
      <c r="L19" s="368">
        <f>'[4]Проверочная  таблица'!WM22/1000</f>
        <v>0</v>
      </c>
      <c r="M19" s="17">
        <f t="shared" si="5"/>
        <v>0</v>
      </c>
      <c r="N19" s="10">
        <v>0</v>
      </c>
      <c r="O19" s="368">
        <f>'[4]Проверочная  таблица'!WN22/1000</f>
        <v>0</v>
      </c>
      <c r="P19" s="368">
        <f>'[4]Проверочная  таблица'!WO22/1000</f>
        <v>0</v>
      </c>
      <c r="Q19" s="17">
        <f t="shared" si="6"/>
        <v>0</v>
      </c>
      <c r="R19" s="10"/>
      <c r="S19" s="368">
        <f>'[4]Проверочная  таблица'!WP22/1000</f>
        <v>0</v>
      </c>
      <c r="T19" s="368">
        <f>'[4]Проверочная  таблица'!WQ22/1000</f>
        <v>0</v>
      </c>
      <c r="U19" s="17">
        <f t="shared" si="7"/>
        <v>0</v>
      </c>
      <c r="V19" s="10">
        <v>8.4957499999999992</v>
      </c>
      <c r="W19" s="368">
        <f>'[4]Субвенция  на  полномочия'!D17/1000</f>
        <v>8.4957499999999992</v>
      </c>
      <c r="X19" s="368">
        <f>'[4]Субвенция  на  полномочия'!E17/1000</f>
        <v>0</v>
      </c>
      <c r="Y19" s="17">
        <f t="shared" si="8"/>
        <v>0</v>
      </c>
      <c r="Z19" s="10">
        <v>1402.6320000000001</v>
      </c>
      <c r="AA19" s="368">
        <f>'[4]Субвенция  на  полномочия'!F17/1000</f>
        <v>1402.6320000000001</v>
      </c>
      <c r="AB19" s="368">
        <f>'[4]Субвенция  на  полномочия'!G17/1000</f>
        <v>1324.0920000000001</v>
      </c>
      <c r="AC19" s="17">
        <f t="shared" si="9"/>
        <v>94.400527009222671</v>
      </c>
      <c r="AD19" s="10">
        <v>267.95999999999998</v>
      </c>
      <c r="AE19" s="368">
        <f>'[4]Субвенция  на  полномочия'!H17/1000</f>
        <v>267.95999999999998</v>
      </c>
      <c r="AF19" s="368">
        <f>'[4]Субвенция  на  полномочия'!I17/1000</f>
        <v>246.554</v>
      </c>
      <c r="AG19" s="17">
        <f t="shared" si="10"/>
        <v>92.011494252873575</v>
      </c>
      <c r="AH19" s="10">
        <v>1611.43949</v>
      </c>
      <c r="AI19" s="368">
        <f>'[4]Субвенция  на  полномочия'!J17/1000</f>
        <v>1628.0574899999999</v>
      </c>
      <c r="AJ19" s="368">
        <f>'[4]Субвенция  на  полномочия'!K17/1000</f>
        <v>1628.0574899999999</v>
      </c>
      <c r="AK19" s="17">
        <f t="shared" si="11"/>
        <v>100</v>
      </c>
      <c r="AL19" s="10">
        <v>14784.26873</v>
      </c>
      <c r="AM19" s="368">
        <f>'[4]Субвенция  на  полномочия'!L17/1000</f>
        <v>11994.26873</v>
      </c>
      <c r="AN19" s="368">
        <f>'[4]Субвенция  на  полномочия'!M17/1000</f>
        <v>11994.26873</v>
      </c>
      <c r="AO19" s="17">
        <f t="shared" si="12"/>
        <v>100</v>
      </c>
      <c r="AP19" s="10">
        <v>807.84</v>
      </c>
      <c r="AQ19" s="368">
        <f>'[4]Субвенция  на  полномочия'!P17/1000</f>
        <v>901.44</v>
      </c>
      <c r="AR19" s="368">
        <f>'[4]Субвенция  на  полномочия'!Q17/1000</f>
        <v>901.44</v>
      </c>
      <c r="AS19" s="17">
        <f t="shared" si="13"/>
        <v>100</v>
      </c>
      <c r="AT19" s="10">
        <v>13434.872990000002</v>
      </c>
      <c r="AU19" s="368">
        <f>'[4]Проверочная  таблица'!WR22/1000</f>
        <v>18434.872990000003</v>
      </c>
      <c r="AV19" s="368">
        <f>'[4]Проверочная  таблица'!WU22/1000</f>
        <v>18434.87298</v>
      </c>
      <c r="AW19" s="17">
        <f t="shared" si="14"/>
        <v>99.999999945754965</v>
      </c>
      <c r="AX19" s="10">
        <v>19034.080999999998</v>
      </c>
      <c r="AY19" s="368">
        <f>'[4]Проверочная  таблица'!WD22/1000</f>
        <v>17823.989000000001</v>
      </c>
      <c r="AZ19" s="368">
        <f>'[4]Проверочная  таблица'!WE22/1000</f>
        <v>15279.41793</v>
      </c>
      <c r="BA19" s="17">
        <f t="shared" si="15"/>
        <v>85.723896766318688</v>
      </c>
      <c r="BB19" s="10">
        <v>4100.0829999999996</v>
      </c>
      <c r="BC19" s="368">
        <f>'[4]Субвенция  на  полномочия'!N17/1000</f>
        <v>4142.9629999999997</v>
      </c>
      <c r="BD19" s="368">
        <f>'[4]Субвенция  на  полномочия'!O17/1000</f>
        <v>4142.9629999999997</v>
      </c>
      <c r="BE19" s="17">
        <f t="shared" si="16"/>
        <v>100</v>
      </c>
      <c r="BF19" s="10">
        <v>200</v>
      </c>
      <c r="BG19" s="368">
        <f>'[4]Субвенция  на  полномочия'!R17/1000</f>
        <v>200</v>
      </c>
      <c r="BH19" s="368">
        <f>'[4]Субвенция  на  полномочия'!S17/1000</f>
        <v>200</v>
      </c>
      <c r="BI19" s="17">
        <f t="shared" si="17"/>
        <v>100</v>
      </c>
      <c r="BJ19" s="10">
        <v>363056.42200000002</v>
      </c>
      <c r="BK19" s="368">
        <f>'[4]Субвенция  на  полномочия'!T17/1000</f>
        <v>381596.44799999997</v>
      </c>
      <c r="BL19" s="368">
        <f>'[4]Субвенция  на  полномочия'!U17/1000</f>
        <v>381596.44799999997</v>
      </c>
      <c r="BM19" s="17">
        <f t="shared" si="18"/>
        <v>100</v>
      </c>
      <c r="BN19" s="10"/>
      <c r="BO19" s="368">
        <f>'[4]Субвенция  на  полномочия'!V17/1000</f>
        <v>0</v>
      </c>
      <c r="BP19" s="368">
        <f>'[4]Субвенция  на  полномочия'!W17/1000</f>
        <v>0</v>
      </c>
      <c r="BQ19" s="17">
        <f t="shared" si="19"/>
        <v>0</v>
      </c>
      <c r="BR19" s="10">
        <v>139510.03200000001</v>
      </c>
      <c r="BS19" s="368">
        <f>'[4]Субвенция  на  полномочия'!X17/1000</f>
        <v>147096.47200000001</v>
      </c>
      <c r="BT19" s="368">
        <f>'[4]Субвенция  на  полномочия'!Y17/1000</f>
        <v>147096.47200000001</v>
      </c>
      <c r="BU19" s="17">
        <f t="shared" si="20"/>
        <v>100</v>
      </c>
      <c r="BV19" s="10">
        <v>1.6</v>
      </c>
      <c r="BW19" s="368">
        <f>'[4]Субвенция  на  полномочия'!Z17/1000</f>
        <v>0.8</v>
      </c>
      <c r="BX19" s="368">
        <f>'[4]Субвенция  на  полномочия'!AA17/1000</f>
        <v>0.8</v>
      </c>
      <c r="BY19" s="17">
        <f t="shared" si="21"/>
        <v>100</v>
      </c>
      <c r="BZ19" s="10">
        <v>3600</v>
      </c>
      <c r="CA19" s="368">
        <f>'[4]Проверочная  таблица'!WX22/1000</f>
        <v>3872.1</v>
      </c>
      <c r="CB19" s="368">
        <f>'[4]Проверочная  таблица'!XA22/1000</f>
        <v>3872.1</v>
      </c>
      <c r="CC19" s="17">
        <f t="shared" si="22"/>
        <v>100</v>
      </c>
      <c r="CD19" s="10">
        <v>2050.5680000000002</v>
      </c>
      <c r="CE19" s="368">
        <f>'[4]Субвенция  на  полномочия'!AB17/1000</f>
        <v>2069.8980000000001</v>
      </c>
      <c r="CF19" s="368">
        <f>'[4]Субвенция  на  полномочия'!AC17/1000</f>
        <v>2069.8980000000001</v>
      </c>
      <c r="CG19" s="17">
        <f t="shared" si="23"/>
        <v>100</v>
      </c>
      <c r="CH19" s="10"/>
      <c r="CI19" s="368">
        <f>'[4]Субвенция  на  полномочия'!AD17/1000</f>
        <v>0</v>
      </c>
      <c r="CJ19" s="368">
        <f>'[4]Субвенция  на  полномочия'!AE17/1000</f>
        <v>0</v>
      </c>
      <c r="CK19" s="17">
        <f t="shared" si="24"/>
        <v>0</v>
      </c>
      <c r="CL19" s="10">
        <v>823.81259999999997</v>
      </c>
      <c r="CM19" s="368">
        <f>'[4]Субвенция  на  полномочия'!AF17/1000</f>
        <v>831.95258999999999</v>
      </c>
      <c r="CN19" s="368">
        <f>'[4]Субвенция  на  полномочия'!AG17/1000</f>
        <v>831.95258999999999</v>
      </c>
      <c r="CO19" s="17">
        <f t="shared" si="25"/>
        <v>100</v>
      </c>
      <c r="CP19" s="10">
        <v>1141.0229999999999</v>
      </c>
      <c r="CQ19" s="368">
        <f>'[4]Субвенция  на  полномочия'!AH17/1000</f>
        <v>1821.3181299999999</v>
      </c>
      <c r="CR19" s="368">
        <f>'[4]Субвенция  на  полномочия'!AI17/1000</f>
        <v>1791.22658</v>
      </c>
      <c r="CS19" s="17">
        <f t="shared" si="26"/>
        <v>98.347814722516389</v>
      </c>
      <c r="CT19" s="10">
        <v>26.472999999999999</v>
      </c>
      <c r="CU19" s="368">
        <f>'[4]Субвенция  на  полномочия'!AJ17/1000</f>
        <v>26.472999999999999</v>
      </c>
      <c r="CV19" s="368">
        <f>'[4]Субвенция  на  полномочия'!AK17/1000</f>
        <v>0</v>
      </c>
      <c r="CW19" s="17">
        <f t="shared" si="27"/>
        <v>0</v>
      </c>
      <c r="CX19" s="10">
        <v>879.01199999999994</v>
      </c>
      <c r="CY19" s="368">
        <f>'[4]Субвенция  на  полномочия'!AL17/1000</f>
        <v>887.58799999999997</v>
      </c>
      <c r="CZ19" s="368">
        <f>'[4]Субвенция  на  полномочия'!AM17/1000</f>
        <v>686.02774999999997</v>
      </c>
      <c r="DA19" s="17">
        <f t="shared" si="28"/>
        <v>77.291237601229398</v>
      </c>
      <c r="DB19" s="10">
        <v>3377</v>
      </c>
      <c r="DC19" s="368">
        <f>('[4]Проверочная  таблица'!WH22+'[4]Проверочная  таблица'!WF22)/1000</f>
        <v>3400.3</v>
      </c>
      <c r="DD19" s="368">
        <f>('[4]Проверочная  таблица'!WI22+'[4]Проверочная  таблица'!WG22)/1000</f>
        <v>3400.3</v>
      </c>
      <c r="DE19" s="17">
        <f t="shared" si="29"/>
        <v>100</v>
      </c>
      <c r="DF19" s="10">
        <v>4</v>
      </c>
      <c r="DG19" s="368">
        <f>'[4]Проверочная  таблица'!WJ22/1000</f>
        <v>4</v>
      </c>
      <c r="DH19" s="368">
        <f>'[4]Проверочная  таблица'!WK22/1000</f>
        <v>4</v>
      </c>
      <c r="DI19" s="17">
        <f t="shared" si="30"/>
        <v>100</v>
      </c>
      <c r="DJ19" s="10">
        <v>1050.5987500000001</v>
      </c>
      <c r="DK19" s="368">
        <f>'[4]Субвенция  на  полномочия'!AN17/1000</f>
        <v>1059.97567</v>
      </c>
      <c r="DL19" s="368">
        <f>'[4]Субвенция  на  полномочия'!AO17/1000</f>
        <v>980.5000500000001</v>
      </c>
      <c r="DM19" s="17">
        <f t="shared" si="31"/>
        <v>92.502127902614987</v>
      </c>
      <c r="DO19" s="32"/>
    </row>
    <row r="20" spans="1:119" s="4" customFormat="1" ht="23.85" customHeight="1" x14ac:dyDescent="0.25">
      <c r="A20" s="11" t="s">
        <v>19</v>
      </c>
      <c r="B20" s="367">
        <f t="shared" si="0"/>
        <v>427349.12403999997</v>
      </c>
      <c r="C20" s="367">
        <f t="shared" si="0"/>
        <v>443551.96594999993</v>
      </c>
      <c r="D20" s="367">
        <f>'[2]Для администрации КБ_точно'!X21</f>
        <v>443551.96594999998</v>
      </c>
      <c r="E20" s="367">
        <f t="shared" si="2"/>
        <v>0</v>
      </c>
      <c r="F20" s="367">
        <f>'[2]Для администрации КБ_точно'!Y21</f>
        <v>441820.64517000003</v>
      </c>
      <c r="G20" s="367">
        <f t="shared" si="3"/>
        <v>0</v>
      </c>
      <c r="H20" s="367">
        <f t="shared" si="1"/>
        <v>441820.64516999997</v>
      </c>
      <c r="I20" s="17">
        <f t="shared" si="4"/>
        <v>99.609669009967789</v>
      </c>
      <c r="J20" s="10"/>
      <c r="K20" s="368">
        <f>'[4]Проверочная  таблица'!WL23/1000</f>
        <v>0</v>
      </c>
      <c r="L20" s="368">
        <f>'[4]Проверочная  таблица'!WM23/1000</f>
        <v>0</v>
      </c>
      <c r="M20" s="17">
        <f t="shared" si="5"/>
        <v>0</v>
      </c>
      <c r="N20" s="10">
        <v>0</v>
      </c>
      <c r="O20" s="368">
        <f>'[4]Проверочная  таблица'!WN23/1000</f>
        <v>0</v>
      </c>
      <c r="P20" s="368">
        <f>'[4]Проверочная  таблица'!WO23/1000</f>
        <v>0</v>
      </c>
      <c r="Q20" s="17">
        <f t="shared" si="6"/>
        <v>0</v>
      </c>
      <c r="R20" s="10"/>
      <c r="S20" s="368">
        <f>'[4]Проверочная  таблица'!WP23/1000</f>
        <v>0</v>
      </c>
      <c r="T20" s="368">
        <f>'[4]Проверочная  таблица'!WQ23/1000</f>
        <v>0</v>
      </c>
      <c r="U20" s="17">
        <f t="shared" si="7"/>
        <v>0</v>
      </c>
      <c r="V20" s="10">
        <v>8.4957499999999992</v>
      </c>
      <c r="W20" s="368">
        <f>'[4]Субвенция  на  полномочия'!D18/1000</f>
        <v>8.4957499999999992</v>
      </c>
      <c r="X20" s="368">
        <f>'[4]Субвенция  на  полномочия'!E18/1000</f>
        <v>0</v>
      </c>
      <c r="Y20" s="17">
        <f t="shared" si="8"/>
        <v>0</v>
      </c>
      <c r="Z20" s="10">
        <v>391.77600000000001</v>
      </c>
      <c r="AA20" s="368">
        <f>'[4]Субвенция  на  полномочия'!F18/1000</f>
        <v>391.77600000000001</v>
      </c>
      <c r="AB20" s="368">
        <f>'[4]Субвенция  на  полномочия'!G18/1000</f>
        <v>269.96199999999999</v>
      </c>
      <c r="AC20" s="17">
        <f t="shared" si="9"/>
        <v>68.907232704402503</v>
      </c>
      <c r="AD20" s="10">
        <v>184.8</v>
      </c>
      <c r="AE20" s="368">
        <f>'[4]Субвенция  на  полномочия'!H18/1000</f>
        <v>184.8</v>
      </c>
      <c r="AF20" s="368">
        <f>'[4]Субвенция  на  полномочия'!I18/1000</f>
        <v>145.47534999999999</v>
      </c>
      <c r="AG20" s="17">
        <f t="shared" si="10"/>
        <v>78.720427489177482</v>
      </c>
      <c r="AH20" s="10">
        <v>1623.70849</v>
      </c>
      <c r="AI20" s="368">
        <f>'[4]Субвенция  на  полномочия'!J18/1000</f>
        <v>1640.3264899999999</v>
      </c>
      <c r="AJ20" s="368">
        <f>'[4]Субвенция  на  полномочия'!K18/1000</f>
        <v>1640.3264899999999</v>
      </c>
      <c r="AK20" s="17">
        <f t="shared" si="11"/>
        <v>100</v>
      </c>
      <c r="AL20" s="10">
        <v>17944.70062</v>
      </c>
      <c r="AM20" s="368">
        <f>'[4]Субвенция  на  полномочия'!L18/1000</f>
        <v>16314.700620000001</v>
      </c>
      <c r="AN20" s="368">
        <f>'[4]Субвенция  на  полномочия'!M18/1000</f>
        <v>16314.7</v>
      </c>
      <c r="AO20" s="17">
        <f t="shared" si="12"/>
        <v>99.999996199746377</v>
      </c>
      <c r="AP20" s="10">
        <v>1198.8399999999999</v>
      </c>
      <c r="AQ20" s="368">
        <f>'[4]Субвенция  на  полномочия'!P18/1000</f>
        <v>1185.72</v>
      </c>
      <c r="AR20" s="368">
        <f>'[4]Субвенция  на  полномочия'!Q18/1000</f>
        <v>1185.72</v>
      </c>
      <c r="AS20" s="17">
        <f t="shared" si="13"/>
        <v>100</v>
      </c>
      <c r="AT20" s="10">
        <v>13871.658829999998</v>
      </c>
      <c r="AU20" s="368">
        <f>'[4]Проверочная  таблица'!WR23/1000</f>
        <v>15111.388829999998</v>
      </c>
      <c r="AV20" s="368">
        <f>'[4]Проверочная  таблица'!WU23/1000</f>
        <v>15111.38882</v>
      </c>
      <c r="AW20" s="17">
        <f t="shared" si="14"/>
        <v>99.999999933824753</v>
      </c>
      <c r="AX20" s="10">
        <v>14466.308000000001</v>
      </c>
      <c r="AY20" s="368">
        <f>'[4]Проверочная  таблица'!WD23/1000</f>
        <v>12379.982</v>
      </c>
      <c r="AZ20" s="368">
        <f>'[4]Проверочная  таблица'!WE23/1000</f>
        <v>12331.87376</v>
      </c>
      <c r="BA20" s="17">
        <f t="shared" si="15"/>
        <v>99.611402989115817</v>
      </c>
      <c r="BB20" s="10">
        <v>3403.75</v>
      </c>
      <c r="BC20" s="368">
        <f>'[4]Субвенция  на  полномочия'!N18/1000</f>
        <v>3400.3620000000001</v>
      </c>
      <c r="BD20" s="368">
        <f>'[4]Субвенция  на  полномочия'!O18/1000</f>
        <v>3396.0051899999999</v>
      </c>
      <c r="BE20" s="17">
        <f t="shared" si="16"/>
        <v>99.871872171257053</v>
      </c>
      <c r="BF20" s="10">
        <v>50</v>
      </c>
      <c r="BG20" s="368">
        <f>'[4]Субвенция  на  полномочия'!R18/1000</f>
        <v>50</v>
      </c>
      <c r="BH20" s="368">
        <f>'[4]Субвенция  на  полномочия'!S18/1000</f>
        <v>50</v>
      </c>
      <c r="BI20" s="17">
        <f t="shared" si="17"/>
        <v>100</v>
      </c>
      <c r="BJ20" s="10">
        <v>257220.932</v>
      </c>
      <c r="BK20" s="368">
        <f>'[4]Субвенция  на  полномочия'!T18/1000</f>
        <v>270455.24300000002</v>
      </c>
      <c r="BL20" s="368">
        <f>'[4]Субвенция  на  полномочия'!U18/1000</f>
        <v>270455.24300000002</v>
      </c>
      <c r="BM20" s="17">
        <f t="shared" si="18"/>
        <v>100</v>
      </c>
      <c r="BN20" s="10"/>
      <c r="BO20" s="368">
        <f>'[4]Субвенция  на  полномочия'!V18/1000</f>
        <v>0</v>
      </c>
      <c r="BP20" s="368">
        <f>'[4]Субвенция  на  полномочия'!W18/1000</f>
        <v>0</v>
      </c>
      <c r="BQ20" s="17">
        <f t="shared" si="19"/>
        <v>0</v>
      </c>
      <c r="BR20" s="10">
        <v>103346.71799999999</v>
      </c>
      <c r="BS20" s="368">
        <f>'[4]Субвенция  на  полномочия'!X18/1000</f>
        <v>108695.587</v>
      </c>
      <c r="BT20" s="368">
        <f>'[4]Субвенция  на  полномочия'!Y18/1000</f>
        <v>108695.587</v>
      </c>
      <c r="BU20" s="17">
        <f t="shared" si="20"/>
        <v>100</v>
      </c>
      <c r="BV20" s="10">
        <v>3.2</v>
      </c>
      <c r="BW20" s="368">
        <f>'[4]Субвенция  на  полномочия'!Z18/1000</f>
        <v>0</v>
      </c>
      <c r="BX20" s="368">
        <f>'[4]Субвенция  на  полномочия'!AA18/1000</f>
        <v>0</v>
      </c>
      <c r="BY20" s="17">
        <f t="shared" si="21"/>
        <v>0</v>
      </c>
      <c r="BZ20" s="10">
        <v>4000</v>
      </c>
      <c r="CA20" s="368">
        <f>'[4]Проверочная  таблица'!WX23/1000</f>
        <v>4034</v>
      </c>
      <c r="CB20" s="368">
        <f>'[4]Проверочная  таблица'!XA23/1000</f>
        <v>4034</v>
      </c>
      <c r="CC20" s="17">
        <f t="shared" si="22"/>
        <v>100</v>
      </c>
      <c r="CD20" s="10">
        <v>2246.6239999999998</v>
      </c>
      <c r="CE20" s="368">
        <f>'[4]Субвенция  на  полномочия'!AB18/1000</f>
        <v>2263.779</v>
      </c>
      <c r="CF20" s="368">
        <f>'[4]Субвенция  на  полномочия'!AC18/1000</f>
        <v>2263.779</v>
      </c>
      <c r="CG20" s="17">
        <f t="shared" si="23"/>
        <v>100</v>
      </c>
      <c r="CH20" s="10"/>
      <c r="CI20" s="368">
        <f>'[4]Субвенция  на  полномочия'!AD18/1000</f>
        <v>0</v>
      </c>
      <c r="CJ20" s="368">
        <f>'[4]Субвенция  на  полномочия'!AE18/1000</f>
        <v>0</v>
      </c>
      <c r="CK20" s="17">
        <f t="shared" si="24"/>
        <v>0</v>
      </c>
      <c r="CL20" s="10">
        <v>1001.3126</v>
      </c>
      <c r="CM20" s="368">
        <f>'[4]Субвенция  на  полномочия'!AF18/1000</f>
        <v>1009.45259</v>
      </c>
      <c r="CN20" s="368">
        <f>'[4]Субвенция  на  полномочия'!AG18/1000</f>
        <v>464.4085</v>
      </c>
      <c r="CO20" s="17">
        <f t="shared" si="25"/>
        <v>46.005974386573222</v>
      </c>
      <c r="CP20" s="10">
        <v>1070.5889999999999</v>
      </c>
      <c r="CQ20" s="368">
        <f>'[4]Субвенция  на  полномочия'!AH18/1000</f>
        <v>1070.5889999999999</v>
      </c>
      <c r="CR20" s="368">
        <f>'[4]Субвенция  на  полномочия'!AI18/1000</f>
        <v>1060.7764399999999</v>
      </c>
      <c r="CS20" s="17">
        <f t="shared" si="26"/>
        <v>99.083442852485874</v>
      </c>
      <c r="CT20" s="10">
        <v>0</v>
      </c>
      <c r="CU20" s="368">
        <f>'[4]Субвенция  на  полномочия'!AJ18/1000</f>
        <v>0</v>
      </c>
      <c r="CV20" s="368">
        <f>'[4]Субвенция  на  полномочия'!AK18/1000</f>
        <v>0</v>
      </c>
      <c r="CW20" s="17">
        <f t="shared" si="27"/>
        <v>0</v>
      </c>
      <c r="CX20" s="10">
        <v>927.31200000000001</v>
      </c>
      <c r="CY20" s="368">
        <f>'[4]Субвенция  на  полномочия'!AL18/1000</f>
        <v>935.88800000000003</v>
      </c>
      <c r="CZ20" s="368">
        <f>'[4]Субвенция  на  полномочия'!AM18/1000</f>
        <v>479.78523999999999</v>
      </c>
      <c r="DA20" s="17">
        <f t="shared" si="28"/>
        <v>51.265241139965468</v>
      </c>
      <c r="DB20" s="10">
        <v>3299.8</v>
      </c>
      <c r="DC20" s="368">
        <f>('[4]Проверочная  таблица'!WH23+'[4]Проверочная  таблица'!WF23)/1000</f>
        <v>3321.9</v>
      </c>
      <c r="DD20" s="368">
        <f>('[4]Проверочная  таблица'!WI23+'[4]Проверочная  таблица'!WG23)/1000</f>
        <v>2961.20651</v>
      </c>
      <c r="DE20" s="17">
        <f t="shared" si="29"/>
        <v>89.141952196032392</v>
      </c>
      <c r="DF20" s="10">
        <v>2</v>
      </c>
      <c r="DG20" s="368">
        <f>'[4]Проверочная  таблица'!WJ23/1000</f>
        <v>2</v>
      </c>
      <c r="DH20" s="368">
        <f>'[4]Проверочная  таблица'!WK23/1000</f>
        <v>2</v>
      </c>
      <c r="DI20" s="17">
        <f t="shared" si="30"/>
        <v>100</v>
      </c>
      <c r="DJ20" s="10">
        <v>1086.5987500000001</v>
      </c>
      <c r="DK20" s="368">
        <f>'[4]Субвенция  на  полномочия'!AN18/1000</f>
        <v>1095.97567</v>
      </c>
      <c r="DL20" s="368">
        <f>'[4]Субвенция  на  полномочия'!AO18/1000</f>
        <v>958.40787</v>
      </c>
      <c r="DM20" s="17">
        <f t="shared" si="31"/>
        <v>87.447914788108378</v>
      </c>
      <c r="DO20" s="32"/>
    </row>
    <row r="21" spans="1:119" s="4" customFormat="1" ht="23.85" customHeight="1" x14ac:dyDescent="0.25">
      <c r="A21" s="11" t="s">
        <v>20</v>
      </c>
      <c r="B21" s="367">
        <f t="shared" si="0"/>
        <v>302180.20418</v>
      </c>
      <c r="C21" s="367">
        <f t="shared" si="0"/>
        <v>312865.49116999999</v>
      </c>
      <c r="D21" s="367">
        <f>'[2]Для администрации КБ_точно'!X22</f>
        <v>312865.49116999994</v>
      </c>
      <c r="E21" s="367">
        <f t="shared" si="2"/>
        <v>0</v>
      </c>
      <c r="F21" s="367">
        <f>'[2]Для администрации КБ_точно'!Y22</f>
        <v>312058.78811000002</v>
      </c>
      <c r="G21" s="367">
        <f t="shared" si="3"/>
        <v>0</v>
      </c>
      <c r="H21" s="367">
        <f t="shared" si="1"/>
        <v>312058.78811000002</v>
      </c>
      <c r="I21" s="17">
        <f t="shared" si="4"/>
        <v>99.74215658717003</v>
      </c>
      <c r="J21" s="10"/>
      <c r="K21" s="368">
        <f>'[4]Проверочная  таблица'!WL15/1000</f>
        <v>0</v>
      </c>
      <c r="L21" s="368">
        <f>'[4]Проверочная  таблица'!WM15/1000</f>
        <v>0</v>
      </c>
      <c r="M21" s="17">
        <f t="shared" si="5"/>
        <v>0</v>
      </c>
      <c r="N21" s="10">
        <v>0</v>
      </c>
      <c r="O21" s="368">
        <f>'[4]Проверочная  таблица'!WN15/1000</f>
        <v>0</v>
      </c>
      <c r="P21" s="368">
        <f>'[4]Проверочная  таблица'!WO15/1000</f>
        <v>0</v>
      </c>
      <c r="Q21" s="17">
        <f t="shared" si="6"/>
        <v>0</v>
      </c>
      <c r="R21" s="10"/>
      <c r="S21" s="368">
        <f>'[4]Проверочная  таблица'!WP15/1000</f>
        <v>0</v>
      </c>
      <c r="T21" s="368">
        <f>'[4]Проверочная  таблица'!WQ15/1000</f>
        <v>0</v>
      </c>
      <c r="U21" s="17">
        <f t="shared" si="7"/>
        <v>0</v>
      </c>
      <c r="V21" s="10">
        <v>8.4957499999999992</v>
      </c>
      <c r="W21" s="368">
        <f>'[4]Субвенция  на  полномочия'!D10/1000</f>
        <v>8.4957499999999992</v>
      </c>
      <c r="X21" s="368">
        <f>'[4]Субвенция  на  полномочия'!E10/1000</f>
        <v>8.4957499999999992</v>
      </c>
      <c r="Y21" s="17">
        <f t="shared" si="8"/>
        <v>100</v>
      </c>
      <c r="Z21" s="10">
        <v>1105.104</v>
      </c>
      <c r="AA21" s="368">
        <f>'[4]Субвенция  на  полномочия'!F10/1000</f>
        <v>1105.104</v>
      </c>
      <c r="AB21" s="368">
        <f>'[4]Субвенция  на  полномочия'!G10/1000</f>
        <v>1045.5705800000001</v>
      </c>
      <c r="AC21" s="17">
        <f t="shared" si="9"/>
        <v>94.61286720525851</v>
      </c>
      <c r="AD21" s="10">
        <v>362.20800000000003</v>
      </c>
      <c r="AE21" s="368">
        <f>'[4]Субвенция  на  полномочия'!H10/1000</f>
        <v>362.20800000000003</v>
      </c>
      <c r="AF21" s="368">
        <f>'[4]Субвенция  на  полномочия'!I10/1000</f>
        <v>326.48</v>
      </c>
      <c r="AG21" s="17">
        <f t="shared" si="10"/>
        <v>90.136054421768705</v>
      </c>
      <c r="AH21" s="10">
        <v>779.38138000000004</v>
      </c>
      <c r="AI21" s="368">
        <f>'[4]Субвенция  на  полномочия'!J10/1000</f>
        <v>787.95738000000006</v>
      </c>
      <c r="AJ21" s="368">
        <f>'[4]Субвенция  на  полномочия'!K10/1000</f>
        <v>787.95738000000006</v>
      </c>
      <c r="AK21" s="17">
        <f t="shared" si="11"/>
        <v>100</v>
      </c>
      <c r="AL21" s="10">
        <v>10226.11282</v>
      </c>
      <c r="AM21" s="368">
        <f>'[4]Субвенция  на  полномочия'!L10/1000</f>
        <v>6756.1128200000003</v>
      </c>
      <c r="AN21" s="368">
        <f>'[4]Субвенция  на  полномочия'!M10/1000</f>
        <v>6600</v>
      </c>
      <c r="AO21" s="17">
        <f t="shared" si="12"/>
        <v>97.689310049147466</v>
      </c>
      <c r="AP21" s="10">
        <v>972.91</v>
      </c>
      <c r="AQ21" s="368">
        <f>'[4]Субвенция  на  полномочия'!P10/1000</f>
        <v>896.66</v>
      </c>
      <c r="AR21" s="368">
        <f>'[4]Субвенция  на  полномочия'!Q10/1000</f>
        <v>778.46918999999991</v>
      </c>
      <c r="AS21" s="17">
        <f t="shared" si="13"/>
        <v>86.818770771529898</v>
      </c>
      <c r="AT21" s="10">
        <v>7498.0986300000004</v>
      </c>
      <c r="AU21" s="368">
        <f>'[4]Проверочная  таблица'!WR15/1000</f>
        <v>7918.5986300000004</v>
      </c>
      <c r="AV21" s="368">
        <f>'[4]Проверочная  таблица'!WU15/1000</f>
        <v>7498.0986199999998</v>
      </c>
      <c r="AW21" s="17">
        <f t="shared" si="14"/>
        <v>94.689716834404052</v>
      </c>
      <c r="AX21" s="10">
        <v>7834.6689999999999</v>
      </c>
      <c r="AY21" s="368">
        <f>'[4]Проверочная  таблица'!WD15/1000</f>
        <v>8281.11</v>
      </c>
      <c r="AZ21" s="368">
        <f>'[4]Проверочная  таблица'!WE15/1000</f>
        <v>8281.11</v>
      </c>
      <c r="BA21" s="17">
        <f t="shared" si="15"/>
        <v>100</v>
      </c>
      <c r="BB21" s="10">
        <v>2523.9630000000002</v>
      </c>
      <c r="BC21" s="368">
        <f>'[4]Субвенция  на  полномочия'!N10/1000</f>
        <v>2549.6909999999998</v>
      </c>
      <c r="BD21" s="368">
        <f>'[4]Субвенция  на  полномочия'!O10/1000</f>
        <v>2549.6909999999998</v>
      </c>
      <c r="BE21" s="17">
        <f t="shared" si="16"/>
        <v>100</v>
      </c>
      <c r="BF21" s="10">
        <v>0</v>
      </c>
      <c r="BG21" s="368">
        <f>'[4]Субвенция  на  полномочия'!R10/1000</f>
        <v>0</v>
      </c>
      <c r="BH21" s="368">
        <f>'[4]Субвенция  на  полномочия'!S10/1000</f>
        <v>0</v>
      </c>
      <c r="BI21" s="17">
        <f t="shared" si="17"/>
        <v>0</v>
      </c>
      <c r="BJ21" s="10">
        <v>209228.80799999999</v>
      </c>
      <c r="BK21" s="368">
        <f>'[4]Субвенция  на  полномочия'!T10/1000</f>
        <v>219850</v>
      </c>
      <c r="BL21" s="368">
        <f>'[4]Субвенция  на  полномочия'!U10/1000</f>
        <v>219850</v>
      </c>
      <c r="BM21" s="17">
        <f t="shared" si="18"/>
        <v>100</v>
      </c>
      <c r="BN21" s="10"/>
      <c r="BO21" s="368">
        <f>'[4]Субвенция  на  полномочия'!V10/1000</f>
        <v>0</v>
      </c>
      <c r="BP21" s="368">
        <f>'[4]Субвенция  на  полномочия'!W10/1000</f>
        <v>0</v>
      </c>
      <c r="BQ21" s="17">
        <f t="shared" si="19"/>
        <v>0</v>
      </c>
      <c r="BR21" s="10">
        <v>53200.156000000003</v>
      </c>
      <c r="BS21" s="368">
        <f>'[4]Субвенция  на  полномочия'!X10/1000</f>
        <v>56000.46</v>
      </c>
      <c r="BT21" s="368">
        <f>'[4]Субвенция  на  полномочия'!Y10/1000</f>
        <v>56000.46</v>
      </c>
      <c r="BU21" s="17">
        <f t="shared" si="20"/>
        <v>100</v>
      </c>
      <c r="BV21" s="10">
        <v>6.4</v>
      </c>
      <c r="BW21" s="368">
        <f>'[4]Субвенция  на  полномочия'!Z10/1000</f>
        <v>0</v>
      </c>
      <c r="BX21" s="368">
        <f>'[4]Субвенция  на  полномочия'!AA10/1000</f>
        <v>0</v>
      </c>
      <c r="BY21" s="17">
        <f t="shared" si="21"/>
        <v>0</v>
      </c>
      <c r="BZ21" s="10">
        <v>3150</v>
      </c>
      <c r="CA21" s="368">
        <f>'[4]Проверочная  таблица'!WX15/1000</f>
        <v>3172</v>
      </c>
      <c r="CB21" s="368">
        <f>'[4]Проверочная  таблица'!XA15/1000</f>
        <v>3172</v>
      </c>
      <c r="CC21" s="17">
        <f t="shared" si="22"/>
        <v>100</v>
      </c>
      <c r="CD21" s="10">
        <v>2260.2649999999999</v>
      </c>
      <c r="CE21" s="368">
        <f>'[4]Субвенция  на  полномочия'!AB10/1000</f>
        <v>2131.145</v>
      </c>
      <c r="CF21" s="368">
        <f>'[4]Субвенция  на  полномочия'!AC10/1000</f>
        <v>2131.145</v>
      </c>
      <c r="CG21" s="17">
        <f t="shared" si="23"/>
        <v>100</v>
      </c>
      <c r="CH21" s="10"/>
      <c r="CI21" s="368">
        <f>'[4]Субвенция  на  полномочия'!AD10/1000</f>
        <v>0</v>
      </c>
      <c r="CJ21" s="368">
        <f>'[4]Субвенция  на  полномочия'!AE10/1000</f>
        <v>0</v>
      </c>
      <c r="CK21" s="17">
        <f t="shared" si="24"/>
        <v>0</v>
      </c>
      <c r="CL21" s="10">
        <v>904.31259999999997</v>
      </c>
      <c r="CM21" s="368">
        <f>'[4]Субвенция  на  полномочия'!AF10/1000</f>
        <v>912.45258999999999</v>
      </c>
      <c r="CN21" s="368">
        <f>'[4]Субвенция  на  полномочия'!AG10/1000</f>
        <v>912.45258999999999</v>
      </c>
      <c r="CO21" s="17">
        <f t="shared" si="25"/>
        <v>100</v>
      </c>
      <c r="CP21" s="10">
        <v>521.20799999999997</v>
      </c>
      <c r="CQ21" s="368">
        <f>'[4]Субвенция  на  полномочия'!AH10/1000</f>
        <v>521.20799999999997</v>
      </c>
      <c r="CR21" s="368">
        <f>'[4]Субвенция  на  полномочия'!AI10/1000</f>
        <v>507.57</v>
      </c>
      <c r="CS21" s="17">
        <f t="shared" si="26"/>
        <v>97.383386287240413</v>
      </c>
      <c r="CT21" s="10">
        <v>0</v>
      </c>
      <c r="CU21" s="368">
        <f>'[4]Субвенция  на  полномочия'!AJ10/1000</f>
        <v>0</v>
      </c>
      <c r="CV21" s="368">
        <f>'[4]Субвенция  на  полномочия'!AK10/1000</f>
        <v>0</v>
      </c>
      <c r="CW21" s="17">
        <f t="shared" si="27"/>
        <v>0</v>
      </c>
      <c r="CX21" s="10">
        <v>844.31200000000001</v>
      </c>
      <c r="CY21" s="368">
        <f>'[4]Субвенция  на  полномочия'!AL10/1000</f>
        <v>852.88800000000003</v>
      </c>
      <c r="CZ21" s="368">
        <f>'[4]Субвенция  на  полномочия'!AM10/1000</f>
        <v>852.88800000000003</v>
      </c>
      <c r="DA21" s="17">
        <f t="shared" si="28"/>
        <v>100</v>
      </c>
      <c r="DB21" s="10">
        <v>750.8</v>
      </c>
      <c r="DC21" s="368">
        <f>('[4]Проверочная  таблица'!WH15+'[4]Проверочная  таблица'!WF15)/1000</f>
        <v>756.4</v>
      </c>
      <c r="DD21" s="368">
        <f>('[4]Проверочная  таблица'!WI15+'[4]Проверочная  таблица'!WG15)/1000</f>
        <v>756.4</v>
      </c>
      <c r="DE21" s="17">
        <f t="shared" si="29"/>
        <v>100</v>
      </c>
      <c r="DF21" s="10">
        <v>3</v>
      </c>
      <c r="DG21" s="368">
        <f>'[4]Проверочная  таблица'!WJ15/1000</f>
        <v>3</v>
      </c>
      <c r="DH21" s="368">
        <f>'[4]Проверочная  таблица'!WK15/1000</f>
        <v>0</v>
      </c>
      <c r="DI21" s="17">
        <f t="shared" si="30"/>
        <v>0</v>
      </c>
      <c r="DJ21" s="10">
        <v>0</v>
      </c>
      <c r="DK21" s="368">
        <f>'[4]Субвенция  на  полномочия'!AN10/1000</f>
        <v>0</v>
      </c>
      <c r="DL21" s="368">
        <f>'[4]Субвенция  на  полномочия'!AO10/1000</f>
        <v>0</v>
      </c>
      <c r="DM21" s="17">
        <f t="shared" si="31"/>
        <v>0</v>
      </c>
      <c r="DO21" s="32"/>
    </row>
    <row r="22" spans="1:119" s="4" customFormat="1" ht="23.85" customHeight="1" x14ac:dyDescent="0.25">
      <c r="A22" s="11" t="s">
        <v>21</v>
      </c>
      <c r="B22" s="367">
        <f t="shared" si="0"/>
        <v>273066.81892000005</v>
      </c>
      <c r="C22" s="367">
        <f t="shared" si="0"/>
        <v>289001.60782999999</v>
      </c>
      <c r="D22" s="367">
        <f>'[2]Для администрации КБ_точно'!X23</f>
        <v>289001.60783000005</v>
      </c>
      <c r="E22" s="367">
        <f t="shared" si="2"/>
        <v>0</v>
      </c>
      <c r="F22" s="367">
        <f>'[2]Для администрации КБ_точно'!Y23</f>
        <v>284903.05472000001</v>
      </c>
      <c r="G22" s="367">
        <f t="shared" si="3"/>
        <v>0</v>
      </c>
      <c r="H22" s="367">
        <f t="shared" si="1"/>
        <v>284903.05472000001</v>
      </c>
      <c r="I22" s="17">
        <f t="shared" si="4"/>
        <v>98.581823422791857</v>
      </c>
      <c r="J22" s="10"/>
      <c r="K22" s="368">
        <f>'[4]Проверочная  таблица'!WL24/1000</f>
        <v>0</v>
      </c>
      <c r="L22" s="368">
        <f>'[4]Проверочная  таблица'!WM24/1000</f>
        <v>0</v>
      </c>
      <c r="M22" s="17">
        <f t="shared" si="5"/>
        <v>0</v>
      </c>
      <c r="N22" s="10">
        <v>0</v>
      </c>
      <c r="O22" s="368">
        <f>'[4]Проверочная  таблица'!WN24/1000</f>
        <v>0</v>
      </c>
      <c r="P22" s="368">
        <f>'[4]Проверочная  таблица'!WO24/1000</f>
        <v>0</v>
      </c>
      <c r="Q22" s="17">
        <f t="shared" si="6"/>
        <v>0</v>
      </c>
      <c r="R22" s="10"/>
      <c r="S22" s="368">
        <f>'[4]Проверочная  таблица'!WP24/1000</f>
        <v>0</v>
      </c>
      <c r="T22" s="368">
        <f>'[4]Проверочная  таблица'!WQ24/1000</f>
        <v>0</v>
      </c>
      <c r="U22" s="17">
        <f t="shared" si="7"/>
        <v>0</v>
      </c>
      <c r="V22" s="10">
        <v>8.4957499999999992</v>
      </c>
      <c r="W22" s="368">
        <f>'[4]Субвенция  на  полномочия'!D19/1000</f>
        <v>8.4957499999999992</v>
      </c>
      <c r="X22" s="368">
        <f>'[4]Субвенция  на  полномочия'!E19/1000</f>
        <v>0</v>
      </c>
      <c r="Y22" s="17">
        <f t="shared" si="8"/>
        <v>0</v>
      </c>
      <c r="Z22" s="10">
        <v>733.65599999999995</v>
      </c>
      <c r="AA22" s="368">
        <f>'[4]Субвенция  на  полномочия'!F19/1000</f>
        <v>733.65599999999995</v>
      </c>
      <c r="AB22" s="368">
        <f>'[4]Субвенция  на  полномочия'!G19/1000</f>
        <v>685.62099999999998</v>
      </c>
      <c r="AC22" s="17">
        <f t="shared" si="9"/>
        <v>93.452653559706462</v>
      </c>
      <c r="AD22" s="10">
        <v>328.94400000000002</v>
      </c>
      <c r="AE22" s="368">
        <f>'[4]Субвенция  на  полномочия'!H19/1000</f>
        <v>328.94400000000002</v>
      </c>
      <c r="AF22" s="368">
        <f>'[4]Субвенция  на  полномочия'!I19/1000</f>
        <v>271.45</v>
      </c>
      <c r="AG22" s="17">
        <f t="shared" si="10"/>
        <v>82.521645021645014</v>
      </c>
      <c r="AH22" s="10">
        <v>865.48138000000006</v>
      </c>
      <c r="AI22" s="368">
        <f>'[4]Субвенция  на  полномочия'!J19/1000</f>
        <v>874.05737999999997</v>
      </c>
      <c r="AJ22" s="368">
        <f>'[4]Субвенция  на  полномочия'!K19/1000</f>
        <v>874.05737999999997</v>
      </c>
      <c r="AK22" s="17">
        <f t="shared" si="11"/>
        <v>100</v>
      </c>
      <c r="AL22" s="10">
        <v>7946.9567100000004</v>
      </c>
      <c r="AM22" s="368">
        <f>'[4]Субвенция  на  полномочия'!L19/1000</f>
        <v>7686.9567100000004</v>
      </c>
      <c r="AN22" s="368">
        <f>'[4]Субвенция  на  полномочия'!M19/1000</f>
        <v>6785.4877200000001</v>
      </c>
      <c r="AO22" s="17">
        <f t="shared" si="12"/>
        <v>88.272745326804369</v>
      </c>
      <c r="AP22" s="10">
        <v>847.96</v>
      </c>
      <c r="AQ22" s="368">
        <f>'[4]Субвенция  на  полномочия'!P19/1000</f>
        <v>930.43200000000002</v>
      </c>
      <c r="AR22" s="368">
        <f>'[4]Субвенция  на  полномочия'!Q19/1000</f>
        <v>875.86096999999995</v>
      </c>
      <c r="AS22" s="17">
        <f t="shared" si="13"/>
        <v>94.134871758494981</v>
      </c>
      <c r="AT22" s="10">
        <v>6341.6914000000006</v>
      </c>
      <c r="AU22" s="368">
        <f>'[4]Проверочная  таблица'!WR24/1000</f>
        <v>7830.6074000000008</v>
      </c>
      <c r="AV22" s="368">
        <f>'[4]Проверочная  таблица'!WU24/1000</f>
        <v>7830.607390000001</v>
      </c>
      <c r="AW22" s="17">
        <f t="shared" si="14"/>
        <v>99.999999872295987</v>
      </c>
      <c r="AX22" s="10">
        <v>7471.4179999999997</v>
      </c>
      <c r="AY22" s="368">
        <f>'[4]Проверочная  таблица'!WD24/1000</f>
        <v>8950.7729999999992</v>
      </c>
      <c r="AZ22" s="368">
        <f>'[4]Проверочная  таблица'!WE24/1000</f>
        <v>8147.3129000000008</v>
      </c>
      <c r="BA22" s="17">
        <f t="shared" si="15"/>
        <v>91.023567461715345</v>
      </c>
      <c r="BB22" s="10">
        <v>2641.6849999999999</v>
      </c>
      <c r="BC22" s="368">
        <f>'[4]Субвенция  на  полномочия'!N19/1000</f>
        <v>2667.413</v>
      </c>
      <c r="BD22" s="368">
        <f>'[4]Субвенция  на  полномочия'!O19/1000</f>
        <v>2502.4617899999998</v>
      </c>
      <c r="BE22" s="17">
        <f t="shared" si="16"/>
        <v>93.816060355108107</v>
      </c>
      <c r="BF22" s="10">
        <v>0</v>
      </c>
      <c r="BG22" s="368">
        <f>'[4]Субвенция  на  полномочия'!R19/1000</f>
        <v>0</v>
      </c>
      <c r="BH22" s="368">
        <f>'[4]Субвенция  на  полномочия'!S19/1000</f>
        <v>0</v>
      </c>
      <c r="BI22" s="17">
        <f t="shared" si="17"/>
        <v>0</v>
      </c>
      <c r="BJ22" s="10">
        <v>172548</v>
      </c>
      <c r="BK22" s="368">
        <f>'[4]Субвенция  на  полномочия'!T19/1000</f>
        <v>182373.24</v>
      </c>
      <c r="BL22" s="368">
        <f>'[4]Субвенция  на  полномочия'!U19/1000</f>
        <v>182373.24</v>
      </c>
      <c r="BM22" s="17">
        <f t="shared" si="18"/>
        <v>100</v>
      </c>
      <c r="BN22" s="10"/>
      <c r="BO22" s="368">
        <f>'[4]Субвенция  на  полномочия'!V19/1000</f>
        <v>0</v>
      </c>
      <c r="BP22" s="368">
        <f>'[4]Субвенция  на  полномочия'!W19/1000</f>
        <v>0</v>
      </c>
      <c r="BQ22" s="17">
        <f t="shared" si="19"/>
        <v>0</v>
      </c>
      <c r="BR22" s="10">
        <v>63061.42</v>
      </c>
      <c r="BS22" s="368">
        <f>'[4]Субвенция  на  полномочия'!X19/1000</f>
        <v>66268.479000000007</v>
      </c>
      <c r="BT22" s="368">
        <f>'[4]Субвенция  на  полномочия'!Y19/1000</f>
        <v>64871.368900000001</v>
      </c>
      <c r="BU22" s="17">
        <f t="shared" si="20"/>
        <v>97.891742618689037</v>
      </c>
      <c r="BV22" s="10">
        <v>0</v>
      </c>
      <c r="BW22" s="368">
        <f>'[4]Субвенция  на  полномочия'!Z19/1000</f>
        <v>0</v>
      </c>
      <c r="BX22" s="368">
        <f>'[4]Субвенция  на  полномочия'!AA19/1000</f>
        <v>0</v>
      </c>
      <c r="BY22" s="17">
        <f t="shared" si="21"/>
        <v>0</v>
      </c>
      <c r="BZ22" s="10">
        <v>2320</v>
      </c>
      <c r="CA22" s="368">
        <f>'[4]Проверочная  таблица'!WX24/1000</f>
        <v>2342</v>
      </c>
      <c r="CB22" s="368">
        <f>'[4]Проверочная  таблица'!XA24/1000</f>
        <v>2342</v>
      </c>
      <c r="CC22" s="17">
        <f t="shared" si="22"/>
        <v>100</v>
      </c>
      <c r="CD22" s="10">
        <v>2377.2820000000002</v>
      </c>
      <c r="CE22" s="368">
        <f>'[4]Субвенция  на  полномочия'!AB19/1000</f>
        <v>2397.232</v>
      </c>
      <c r="CF22" s="368">
        <f>'[4]Субвенция  на  полномочия'!AC19/1000</f>
        <v>2397.232</v>
      </c>
      <c r="CG22" s="17">
        <f t="shared" si="23"/>
        <v>100</v>
      </c>
      <c r="CH22" s="10"/>
      <c r="CI22" s="368">
        <f>'[4]Субвенция  на  полномочия'!AD19/1000</f>
        <v>0</v>
      </c>
      <c r="CJ22" s="368">
        <f>'[4]Субвенция  на  полномочия'!AE19/1000</f>
        <v>0</v>
      </c>
      <c r="CK22" s="17">
        <f t="shared" si="24"/>
        <v>0</v>
      </c>
      <c r="CL22" s="10">
        <v>844.31259999999997</v>
      </c>
      <c r="CM22" s="368">
        <f>'[4]Субвенция  на  полномочия'!AF19/1000</f>
        <v>852.45258999999999</v>
      </c>
      <c r="CN22" s="368">
        <f>'[4]Субвенция  на  полномочия'!AG19/1000</f>
        <v>595</v>
      </c>
      <c r="CO22" s="17">
        <f t="shared" si="25"/>
        <v>69.798603110584722</v>
      </c>
      <c r="CP22" s="10">
        <v>1465.0170000000001</v>
      </c>
      <c r="CQ22" s="368">
        <f>'[4]Субвенция  на  полномочия'!AH19/1000</f>
        <v>1465.0170000000001</v>
      </c>
      <c r="CR22" s="368">
        <f>'[4]Субвенция  на  полномочия'!AI19/1000</f>
        <v>1452.6476599999999</v>
      </c>
      <c r="CS22" s="17">
        <f t="shared" si="26"/>
        <v>99.155686248009403</v>
      </c>
      <c r="CT22" s="10">
        <v>26.472999999999999</v>
      </c>
      <c r="CU22" s="368">
        <f>'[4]Субвенция  на  полномочия'!AJ19/1000</f>
        <v>26.472999999999999</v>
      </c>
      <c r="CV22" s="368">
        <f>'[4]Субвенция  на  полномочия'!AK19/1000</f>
        <v>0</v>
      </c>
      <c r="CW22" s="17">
        <f t="shared" si="27"/>
        <v>0</v>
      </c>
      <c r="CX22" s="10">
        <v>877.28499999999997</v>
      </c>
      <c r="CY22" s="368">
        <f>'[4]Субвенция  на  полномочия'!AL19/1000</f>
        <v>885.86099999999999</v>
      </c>
      <c r="CZ22" s="368">
        <f>'[4]Субвенция  на  полномочия'!AM19/1000</f>
        <v>885.86099999999999</v>
      </c>
      <c r="DA22" s="17">
        <f t="shared" si="28"/>
        <v>100</v>
      </c>
      <c r="DB22" s="10">
        <v>1387.4</v>
      </c>
      <c r="DC22" s="368">
        <f>('[4]Проверочная  таблица'!WH24+'[4]Проверочная  таблица'!WF24)/1000</f>
        <v>1396.8</v>
      </c>
      <c r="DD22" s="368">
        <f>('[4]Проверочная  таблица'!WI24+'[4]Проверочная  таблица'!WG24)/1000</f>
        <v>1396.8</v>
      </c>
      <c r="DE22" s="17">
        <f t="shared" si="29"/>
        <v>100</v>
      </c>
      <c r="DF22" s="10">
        <v>3</v>
      </c>
      <c r="DG22" s="368">
        <f>'[4]Проверочная  таблица'!WJ24/1000</f>
        <v>3</v>
      </c>
      <c r="DH22" s="368">
        <f>'[4]Проверочная  таблица'!WK24/1000</f>
        <v>0</v>
      </c>
      <c r="DI22" s="17">
        <f t="shared" si="30"/>
        <v>0</v>
      </c>
      <c r="DJ22" s="10">
        <v>970.34107999999992</v>
      </c>
      <c r="DK22" s="368">
        <f>'[4]Субвенция  на  полномочия'!AN19/1000</f>
        <v>979.71799999999996</v>
      </c>
      <c r="DL22" s="368">
        <f>'[4]Субвенция  на  полномочия'!AO19/1000</f>
        <v>616.04601000000002</v>
      </c>
      <c r="DM22" s="17">
        <f t="shared" si="31"/>
        <v>62.879931776286647</v>
      </c>
      <c r="DO22" s="32"/>
    </row>
    <row r="23" spans="1:119" s="4" customFormat="1" ht="23.85" customHeight="1" x14ac:dyDescent="0.25">
      <c r="A23" s="11" t="s">
        <v>22</v>
      </c>
      <c r="B23" s="367">
        <f t="shared" si="0"/>
        <v>648747.90553999995</v>
      </c>
      <c r="C23" s="367">
        <f t="shared" si="0"/>
        <v>690721.61745000002</v>
      </c>
      <c r="D23" s="367">
        <f>'[2]Для администрации КБ_точно'!X24</f>
        <v>690721.61745000002</v>
      </c>
      <c r="E23" s="367">
        <f t="shared" si="2"/>
        <v>0</v>
      </c>
      <c r="F23" s="367">
        <f>'[2]Для администрации КБ_точно'!Y24</f>
        <v>688012.49963999994</v>
      </c>
      <c r="G23" s="367">
        <f t="shared" si="3"/>
        <v>0</v>
      </c>
      <c r="H23" s="367">
        <f t="shared" si="1"/>
        <v>688012.49964000005</v>
      </c>
      <c r="I23" s="17">
        <f t="shared" si="4"/>
        <v>99.607784418272374</v>
      </c>
      <c r="J23" s="10"/>
      <c r="K23" s="368">
        <f>'[4]Проверочная  таблица'!WL25/1000</f>
        <v>0</v>
      </c>
      <c r="L23" s="368">
        <f>'[4]Проверочная  таблица'!WM25/1000</f>
        <v>0</v>
      </c>
      <c r="M23" s="17">
        <f t="shared" si="5"/>
        <v>0</v>
      </c>
      <c r="N23" s="10">
        <v>0</v>
      </c>
      <c r="O23" s="368">
        <f>'[4]Проверочная  таблица'!WN25/1000</f>
        <v>0</v>
      </c>
      <c r="P23" s="368">
        <f>'[4]Проверочная  таблица'!WO25/1000</f>
        <v>0</v>
      </c>
      <c r="Q23" s="17">
        <f t="shared" si="6"/>
        <v>0</v>
      </c>
      <c r="R23" s="10"/>
      <c r="S23" s="368">
        <f>'[4]Проверочная  таблица'!WP25/1000</f>
        <v>0</v>
      </c>
      <c r="T23" s="368">
        <f>'[4]Проверочная  таблица'!WQ25/1000</f>
        <v>0</v>
      </c>
      <c r="U23" s="17">
        <f t="shared" si="7"/>
        <v>0</v>
      </c>
      <c r="V23" s="10">
        <v>8.4957499999999992</v>
      </c>
      <c r="W23" s="368">
        <f>'[4]Субвенция  на  полномочия'!D20/1000</f>
        <v>8.4957499999999992</v>
      </c>
      <c r="X23" s="368">
        <f>'[4]Субвенция  на  полномочия'!E20/1000</f>
        <v>0</v>
      </c>
      <c r="Y23" s="17">
        <f t="shared" si="8"/>
        <v>0</v>
      </c>
      <c r="Z23" s="10">
        <v>975.74400000000003</v>
      </c>
      <c r="AA23" s="368">
        <f>'[4]Субвенция  на  полномочия'!F20/1000</f>
        <v>975.74400000000003</v>
      </c>
      <c r="AB23" s="368">
        <f>'[4]Субвенция  на  полномочия'!G20/1000</f>
        <v>972.51</v>
      </c>
      <c r="AC23" s="17">
        <f t="shared" si="9"/>
        <v>99.668560606060609</v>
      </c>
      <c r="AD23" s="10">
        <v>232.84800000000001</v>
      </c>
      <c r="AE23" s="368">
        <f>'[4]Субвенция  на  полномочия'!H20/1000</f>
        <v>232.84800000000001</v>
      </c>
      <c r="AF23" s="368">
        <f>'[4]Субвенция  на  полномочия'!I20/1000</f>
        <v>205.72099</v>
      </c>
      <c r="AG23" s="17">
        <f t="shared" si="10"/>
        <v>88.34990637669209</v>
      </c>
      <c r="AH23" s="10">
        <v>1524.25307</v>
      </c>
      <c r="AI23" s="368">
        <f>'[4]Субвенция  на  полномочия'!J20/1000</f>
        <v>1540.8710700000001</v>
      </c>
      <c r="AJ23" s="368">
        <f>'[4]Субвенция  на  полномочия'!K20/1000</f>
        <v>1540.8710700000001</v>
      </c>
      <c r="AK23" s="17">
        <f t="shared" si="11"/>
        <v>100</v>
      </c>
      <c r="AL23" s="10">
        <v>21205.014600000002</v>
      </c>
      <c r="AM23" s="368">
        <f>'[4]Субвенция  на  полномочия'!L20/1000</f>
        <v>20135.014600000002</v>
      </c>
      <c r="AN23" s="368">
        <f>'[4]Субвенция  на  полномочия'!M20/1000</f>
        <v>18273.64717</v>
      </c>
      <c r="AO23" s="17">
        <f t="shared" si="12"/>
        <v>90.755569504280359</v>
      </c>
      <c r="AP23" s="10">
        <v>2938.45</v>
      </c>
      <c r="AQ23" s="368">
        <f>'[4]Субвенция  на  полномочия'!P20/1000</f>
        <v>2313.0100000000002</v>
      </c>
      <c r="AR23" s="368">
        <f>'[4]Субвенция  на  полномочия'!Q20/1000</f>
        <v>2175.5481099999997</v>
      </c>
      <c r="AS23" s="17">
        <f t="shared" si="13"/>
        <v>94.057012723680373</v>
      </c>
      <c r="AT23" s="10">
        <v>21253.840769999999</v>
      </c>
      <c r="AU23" s="368">
        <f>'[4]Проверочная  таблица'!WR25/1000</f>
        <v>25953.840769999999</v>
      </c>
      <c r="AV23" s="368">
        <f>'[4]Проверочная  таблица'!WU25/1000</f>
        <v>25953.840759999999</v>
      </c>
      <c r="AW23" s="17">
        <f t="shared" si="14"/>
        <v>99.999999961470053</v>
      </c>
      <c r="AX23" s="10">
        <v>14451.203</v>
      </c>
      <c r="AY23" s="368">
        <f>'[4]Проверочная  таблица'!WD25/1000</f>
        <v>15151.203</v>
      </c>
      <c r="AZ23" s="368">
        <f>'[4]Проверочная  таблица'!WE25/1000</f>
        <v>15151.203</v>
      </c>
      <c r="BA23" s="17">
        <f t="shared" si="15"/>
        <v>100</v>
      </c>
      <c r="BB23" s="10">
        <v>4298.1400000000003</v>
      </c>
      <c r="BC23" s="368">
        <f>'[4]Субвенция  на  полномочия'!N20/1000</f>
        <v>4365.0200000000004</v>
      </c>
      <c r="BD23" s="368">
        <f>'[4]Субвенция  на  полномочия'!O20/1000</f>
        <v>4308.1779999999999</v>
      </c>
      <c r="BE23" s="17">
        <f t="shared" si="16"/>
        <v>98.697783744404362</v>
      </c>
      <c r="BF23" s="10">
        <v>100</v>
      </c>
      <c r="BG23" s="368">
        <f>'[4]Субвенция  на  полномочия'!R20/1000</f>
        <v>100</v>
      </c>
      <c r="BH23" s="368">
        <f>'[4]Субвенция  на  полномочия'!S20/1000</f>
        <v>100</v>
      </c>
      <c r="BI23" s="17">
        <f t="shared" si="17"/>
        <v>100</v>
      </c>
      <c r="BJ23" s="10">
        <v>382529.37900000002</v>
      </c>
      <c r="BK23" s="368">
        <f>'[4]Субвенция  на  полномочия'!T20/1000</f>
        <v>402061.33</v>
      </c>
      <c r="BL23" s="368">
        <f>'[4]Субвенция  на  полномочия'!U20/1000</f>
        <v>402061.33</v>
      </c>
      <c r="BM23" s="17">
        <f t="shared" si="18"/>
        <v>100</v>
      </c>
      <c r="BN23" s="10"/>
      <c r="BO23" s="368">
        <f>'[4]Субвенция  на  полномочия'!V20/1000</f>
        <v>0</v>
      </c>
      <c r="BP23" s="368">
        <f>'[4]Субвенция  на  полномочия'!W20/1000</f>
        <v>0</v>
      </c>
      <c r="BQ23" s="17">
        <f t="shared" si="19"/>
        <v>0</v>
      </c>
      <c r="BR23" s="10">
        <v>184343.99</v>
      </c>
      <c r="BS23" s="368">
        <f>'[4]Субвенция  на  полномочия'!X20/1000</f>
        <v>194212.95</v>
      </c>
      <c r="BT23" s="368">
        <f>'[4]Субвенция  на  полномочия'!Y20/1000</f>
        <v>194212.95</v>
      </c>
      <c r="BU23" s="17">
        <f t="shared" si="20"/>
        <v>100</v>
      </c>
      <c r="BV23" s="10">
        <v>16</v>
      </c>
      <c r="BW23" s="368">
        <f>'[4]Субвенция  на  полномочия'!Z20/1000</f>
        <v>0</v>
      </c>
      <c r="BX23" s="368">
        <f>'[4]Субвенция  на  полномочия'!AA20/1000</f>
        <v>0</v>
      </c>
      <c r="BY23" s="17">
        <f t="shared" si="21"/>
        <v>0</v>
      </c>
      <c r="BZ23" s="10">
        <v>4600</v>
      </c>
      <c r="CA23" s="368">
        <f>'[4]Проверочная  таблица'!WX25/1000</f>
        <v>4632</v>
      </c>
      <c r="CB23" s="368">
        <f>'[4]Проверочная  таблица'!XA25/1000</f>
        <v>4632</v>
      </c>
      <c r="CC23" s="17">
        <f t="shared" si="22"/>
        <v>100</v>
      </c>
      <c r="CD23" s="10">
        <v>3152.6680000000001</v>
      </c>
      <c r="CE23" s="368">
        <f>'[4]Субвенция  на  полномочия'!AB20/1000</f>
        <v>11872.018</v>
      </c>
      <c r="CF23" s="368">
        <f>'[4]Субвенция  на  полномочия'!AC20/1000</f>
        <v>11872.018</v>
      </c>
      <c r="CG23" s="17">
        <f t="shared" si="23"/>
        <v>100</v>
      </c>
      <c r="CH23" s="10"/>
      <c r="CI23" s="368">
        <f>'[4]Субвенция  на  полномочия'!AD20/1000</f>
        <v>0</v>
      </c>
      <c r="CJ23" s="368">
        <f>'[4]Субвенция  на  полномочия'!AE20/1000</f>
        <v>0</v>
      </c>
      <c r="CK23" s="17">
        <f t="shared" si="24"/>
        <v>0</v>
      </c>
      <c r="CL23" s="10">
        <v>808.4126</v>
      </c>
      <c r="CM23" s="368">
        <f>'[4]Субвенция  на  полномочия'!AF20/1000</f>
        <v>816.55259000000001</v>
      </c>
      <c r="CN23" s="368">
        <f>'[4]Субвенция  на  полномочия'!AG20/1000</f>
        <v>300</v>
      </c>
      <c r="CO23" s="17">
        <f t="shared" si="25"/>
        <v>36.739825906375486</v>
      </c>
      <c r="CP23" s="10">
        <v>986.06899999999996</v>
      </c>
      <c r="CQ23" s="368">
        <f>'[4]Субвенция  на  полномочия'!AH20/1000</f>
        <v>986.06899999999996</v>
      </c>
      <c r="CR23" s="368">
        <f>'[4]Субвенция  на  полномочия'!AI20/1000</f>
        <v>968.72178000000008</v>
      </c>
      <c r="CS23" s="17">
        <f t="shared" si="26"/>
        <v>98.240770169227517</v>
      </c>
      <c r="CT23" s="10">
        <v>26.472999999999999</v>
      </c>
      <c r="CU23" s="368">
        <f>'[4]Субвенция  на  полномочия'!AJ20/1000</f>
        <v>26.472999999999999</v>
      </c>
      <c r="CV23" s="368">
        <f>'[4]Субвенция  на  полномочия'!AK20/1000</f>
        <v>0</v>
      </c>
      <c r="CW23" s="17">
        <f t="shared" si="27"/>
        <v>0</v>
      </c>
      <c r="CX23" s="10">
        <v>830.726</v>
      </c>
      <c r="CY23" s="368">
        <f>'[4]Субвенция  на  полномочия'!AL20/1000</f>
        <v>839.30200000000002</v>
      </c>
      <c r="CZ23" s="368">
        <f>'[4]Субвенция  на  полномочия'!AM20/1000</f>
        <v>839.30200000000002</v>
      </c>
      <c r="DA23" s="17">
        <f t="shared" si="28"/>
        <v>100</v>
      </c>
      <c r="DB23" s="10">
        <v>3404</v>
      </c>
      <c r="DC23" s="368">
        <f>('[4]Проверочная  таблица'!WH25+'[4]Проверочная  таблица'!WF25)/1000</f>
        <v>3427.3</v>
      </c>
      <c r="DD23" s="368">
        <f>('[4]Проверочная  таблица'!WI25+'[4]Проверочная  таблица'!WG25)/1000</f>
        <v>3373.0830899999996</v>
      </c>
      <c r="DE23" s="17">
        <f t="shared" si="29"/>
        <v>98.41808683220026</v>
      </c>
      <c r="DF23" s="10">
        <v>5</v>
      </c>
      <c r="DG23" s="368">
        <f>'[4]Проверочная  таблица'!WJ25/1000</f>
        <v>5</v>
      </c>
      <c r="DH23" s="368">
        <f>'[4]Проверочная  таблица'!WK25/1000</f>
        <v>5</v>
      </c>
      <c r="DI23" s="17">
        <f t="shared" si="30"/>
        <v>100</v>
      </c>
      <c r="DJ23" s="10">
        <v>1057.19875</v>
      </c>
      <c r="DK23" s="368">
        <f>'[4]Субвенция  на  полномочия'!AN20/1000</f>
        <v>1066.5756699999999</v>
      </c>
      <c r="DL23" s="368">
        <f>'[4]Субвенция  на  полномочия'!AO20/1000</f>
        <v>1066.5756699999999</v>
      </c>
      <c r="DM23" s="17">
        <f t="shared" si="31"/>
        <v>100</v>
      </c>
      <c r="DO23" s="32"/>
    </row>
    <row r="24" spans="1:119" s="4" customFormat="1" ht="23.85" customHeight="1" x14ac:dyDescent="0.25">
      <c r="A24" s="11" t="s">
        <v>23</v>
      </c>
      <c r="B24" s="367">
        <f t="shared" si="0"/>
        <v>384881.47747000004</v>
      </c>
      <c r="C24" s="367">
        <f t="shared" si="0"/>
        <v>403115.20219000004</v>
      </c>
      <c r="D24" s="367">
        <f>'[2]Для администрации КБ_точно'!X25</f>
        <v>403115.20218999998</v>
      </c>
      <c r="E24" s="367">
        <f t="shared" si="2"/>
        <v>0</v>
      </c>
      <c r="F24" s="367">
        <f>'[2]Для администрации КБ_точно'!Y25</f>
        <v>394403.86845000001</v>
      </c>
      <c r="G24" s="367">
        <f t="shared" si="3"/>
        <v>0</v>
      </c>
      <c r="H24" s="367">
        <f t="shared" si="1"/>
        <v>394403.86845000001</v>
      </c>
      <c r="I24" s="17">
        <f t="shared" si="4"/>
        <v>97.838996472305169</v>
      </c>
      <c r="J24" s="10"/>
      <c r="K24" s="368">
        <f>'[4]Проверочная  таблица'!WL26/1000</f>
        <v>0</v>
      </c>
      <c r="L24" s="368">
        <f>'[4]Проверочная  таблица'!WM26/1000</f>
        <v>0</v>
      </c>
      <c r="M24" s="17">
        <f t="shared" si="5"/>
        <v>0</v>
      </c>
      <c r="N24" s="10">
        <v>0</v>
      </c>
      <c r="O24" s="368">
        <f>'[4]Проверочная  таблица'!WN26/1000</f>
        <v>0</v>
      </c>
      <c r="P24" s="368">
        <f>'[4]Проверочная  таблица'!WO26/1000</f>
        <v>0</v>
      </c>
      <c r="Q24" s="17">
        <f t="shared" si="6"/>
        <v>0</v>
      </c>
      <c r="R24" s="10"/>
      <c r="S24" s="368">
        <f>'[4]Проверочная  таблица'!WP26/1000</f>
        <v>0</v>
      </c>
      <c r="T24" s="368">
        <f>'[4]Проверочная  таблица'!WQ26/1000</f>
        <v>0</v>
      </c>
      <c r="U24" s="17">
        <f t="shared" si="7"/>
        <v>0</v>
      </c>
      <c r="V24" s="10">
        <v>8.4957499999999992</v>
      </c>
      <c r="W24" s="368">
        <f>'[4]Субвенция  на  полномочия'!D21/1000</f>
        <v>8.4957499999999992</v>
      </c>
      <c r="X24" s="368">
        <f>'[4]Субвенция  на  полномочия'!E21/1000</f>
        <v>0</v>
      </c>
      <c r="Y24" s="17">
        <f t="shared" si="8"/>
        <v>0</v>
      </c>
      <c r="Z24" s="10">
        <v>1186.4159999999999</v>
      </c>
      <c r="AA24" s="368">
        <f>'[4]Субвенция  на  полномочия'!F21/1000</f>
        <v>1186.4159999999999</v>
      </c>
      <c r="AB24" s="368">
        <f>'[4]Субвенция  на  полномочия'!G21/1000</f>
        <v>1052.306</v>
      </c>
      <c r="AC24" s="17">
        <f t="shared" si="9"/>
        <v>88.696207738263823</v>
      </c>
      <c r="AD24" s="10">
        <v>388.08</v>
      </c>
      <c r="AE24" s="368">
        <f>'[4]Субвенция  на  полномочия'!H21/1000</f>
        <v>388.08</v>
      </c>
      <c r="AF24" s="368">
        <f>'[4]Субвенция  на  полномочия'!I21/1000</f>
        <v>334.488</v>
      </c>
      <c r="AG24" s="17">
        <f t="shared" si="10"/>
        <v>86.19047619047619</v>
      </c>
      <c r="AH24" s="10">
        <v>853.50943999999993</v>
      </c>
      <c r="AI24" s="368">
        <f>'[4]Субвенция  на  полномочия'!J21/1000</f>
        <v>862.08543999999995</v>
      </c>
      <c r="AJ24" s="368">
        <f>'[4]Субвенция  на  полномочия'!K21/1000</f>
        <v>862.08543999999995</v>
      </c>
      <c r="AK24" s="17">
        <f t="shared" si="11"/>
        <v>100</v>
      </c>
      <c r="AL24" s="10">
        <v>11762.171189999999</v>
      </c>
      <c r="AM24" s="368">
        <f>'[4]Субвенция  на  полномочия'!L21/1000</f>
        <v>10137.171189999999</v>
      </c>
      <c r="AN24" s="368">
        <f>'[4]Субвенция  на  полномочия'!M21/1000</f>
        <v>9291.2766300000003</v>
      </c>
      <c r="AO24" s="17">
        <f t="shared" si="12"/>
        <v>91.655516670819893</v>
      </c>
      <c r="AP24" s="10">
        <v>485.69</v>
      </c>
      <c r="AQ24" s="368">
        <f>'[4]Субвенция  на  полномочия'!P21/1000</f>
        <v>936.39</v>
      </c>
      <c r="AR24" s="368">
        <f>'[4]Субвенция  на  полномочия'!Q21/1000</f>
        <v>936.39</v>
      </c>
      <c r="AS24" s="17">
        <f t="shared" si="13"/>
        <v>100</v>
      </c>
      <c r="AT24" s="10">
        <v>7957.5727400000005</v>
      </c>
      <c r="AU24" s="368">
        <f>'[4]Проверочная  таблица'!WR26/1000</f>
        <v>9757.5727399999996</v>
      </c>
      <c r="AV24" s="368">
        <f>'[4]Проверочная  таблица'!WU26/1000</f>
        <v>9757.5727399999996</v>
      </c>
      <c r="AW24" s="17">
        <f t="shared" si="14"/>
        <v>100</v>
      </c>
      <c r="AX24" s="10">
        <v>10397.659</v>
      </c>
      <c r="AY24" s="368">
        <f>'[4]Проверочная  таблица'!WD26/1000</f>
        <v>9881.77</v>
      </c>
      <c r="AZ24" s="368">
        <f>'[4]Проверочная  таблица'!WE26/1000</f>
        <v>9173.1316900000002</v>
      </c>
      <c r="BA24" s="17">
        <f t="shared" si="15"/>
        <v>92.828832182898395</v>
      </c>
      <c r="BB24" s="10">
        <v>2422.9470000000001</v>
      </c>
      <c r="BC24" s="368">
        <f>'[4]Субвенция  на  полномочия'!N21/1000</f>
        <v>2448.6750000000002</v>
      </c>
      <c r="BD24" s="368">
        <f>'[4]Субвенция  на  полномочия'!O21/1000</f>
        <v>2448.6750000000002</v>
      </c>
      <c r="BE24" s="17">
        <f t="shared" si="16"/>
        <v>100</v>
      </c>
      <c r="BF24" s="10">
        <v>50</v>
      </c>
      <c r="BG24" s="368">
        <f>'[4]Субвенция  на  полномочия'!R21/1000</f>
        <v>150</v>
      </c>
      <c r="BH24" s="368">
        <f>'[4]Субвенция  на  полномочия'!S21/1000</f>
        <v>150</v>
      </c>
      <c r="BI24" s="17">
        <f t="shared" si="17"/>
        <v>100</v>
      </c>
      <c r="BJ24" s="10">
        <v>263197</v>
      </c>
      <c r="BK24" s="368">
        <f>'[4]Субвенция  на  полномочия'!T21/1000</f>
        <v>276641.288</v>
      </c>
      <c r="BL24" s="368">
        <f>'[4]Субвенция  на  полномочия'!U21/1000</f>
        <v>272147.48499999999</v>
      </c>
      <c r="BM24" s="17">
        <f t="shared" si="18"/>
        <v>98.37558484762404</v>
      </c>
      <c r="BN24" s="10"/>
      <c r="BO24" s="368">
        <f>'[4]Субвенция  на  полномочия'!V21/1000</f>
        <v>0</v>
      </c>
      <c r="BP24" s="368">
        <f>'[4]Субвенция  на  полномочия'!W21/1000</f>
        <v>0</v>
      </c>
      <c r="BQ24" s="17">
        <f t="shared" si="19"/>
        <v>0</v>
      </c>
      <c r="BR24" s="10">
        <v>75713.404999999999</v>
      </c>
      <c r="BS24" s="368">
        <f>'[4]Субвенция  на  полномочия'!X21/1000</f>
        <v>79912.37</v>
      </c>
      <c r="BT24" s="368">
        <f>'[4]Субвенция  на  полномочия'!Y21/1000</f>
        <v>77964.823999999993</v>
      </c>
      <c r="BU24" s="17">
        <f t="shared" si="20"/>
        <v>97.562897959352227</v>
      </c>
      <c r="BV24" s="10">
        <v>12.8</v>
      </c>
      <c r="BW24" s="368">
        <f>'[4]Субвенция  на  полномочия'!Z21/1000</f>
        <v>0</v>
      </c>
      <c r="BX24" s="368">
        <f>'[4]Субвенция  на  полномочия'!AA21/1000</f>
        <v>0</v>
      </c>
      <c r="BY24" s="17">
        <f t="shared" si="21"/>
        <v>0</v>
      </c>
      <c r="BZ24" s="10">
        <v>2620</v>
      </c>
      <c r="CA24" s="368">
        <f>'[4]Проверочная  таблица'!WX26/1000</f>
        <v>2641</v>
      </c>
      <c r="CB24" s="368">
        <f>'[4]Проверочная  таблица'!XA26/1000</f>
        <v>2641</v>
      </c>
      <c r="CC24" s="17">
        <f t="shared" si="22"/>
        <v>100</v>
      </c>
      <c r="CD24" s="10">
        <v>2837.3620000000001</v>
      </c>
      <c r="CE24" s="368">
        <f>'[4]Субвенция  на  полномочия'!AB21/1000</f>
        <v>2855.3119999999999</v>
      </c>
      <c r="CF24" s="368">
        <f>'[4]Субвенция  на  полномочия'!AC21/1000</f>
        <v>2855.3119999999999</v>
      </c>
      <c r="CG24" s="17">
        <f t="shared" si="23"/>
        <v>100</v>
      </c>
      <c r="CH24" s="10"/>
      <c r="CI24" s="368">
        <f>'[4]Субвенция  на  полномочия'!AD21/1000</f>
        <v>0</v>
      </c>
      <c r="CJ24" s="368">
        <f>'[4]Субвенция  на  полномочия'!AE21/1000</f>
        <v>0</v>
      </c>
      <c r="CK24" s="17">
        <f t="shared" si="24"/>
        <v>0</v>
      </c>
      <c r="CL24" s="10">
        <v>840.01260000000002</v>
      </c>
      <c r="CM24" s="368">
        <f>'[4]Субвенция  на  полномочия'!AF21/1000</f>
        <v>848.15258999999992</v>
      </c>
      <c r="CN24" s="368">
        <f>'[4]Субвенция  на  полномочия'!AG21/1000</f>
        <v>342.81815</v>
      </c>
      <c r="CO24" s="17">
        <f t="shared" si="25"/>
        <v>40.419395524100217</v>
      </c>
      <c r="CP24" s="10">
        <v>394.428</v>
      </c>
      <c r="CQ24" s="368">
        <f>'[4]Субвенция  на  полномочия'!AH21/1000</f>
        <v>675.84181000000001</v>
      </c>
      <c r="CR24" s="368">
        <f>'[4]Субвенция  на  полномочия'!AI21/1000</f>
        <v>661.92213000000004</v>
      </c>
      <c r="CS24" s="17">
        <f t="shared" si="26"/>
        <v>97.940393773507452</v>
      </c>
      <c r="CT24" s="10">
        <v>0</v>
      </c>
      <c r="CU24" s="368">
        <f>'[4]Субвенция  на  полномочия'!AJ21/1000</f>
        <v>0</v>
      </c>
      <c r="CV24" s="368">
        <f>'[4]Субвенция  на  полномочия'!AK21/1000</f>
        <v>0</v>
      </c>
      <c r="CW24" s="17">
        <f t="shared" si="27"/>
        <v>0</v>
      </c>
      <c r="CX24" s="10">
        <v>824.33</v>
      </c>
      <c r="CY24" s="368">
        <f>'[4]Субвенция  на  полномочия'!AL21/1000</f>
        <v>832.90599999999995</v>
      </c>
      <c r="CZ24" s="368">
        <f>'[4]Субвенция  на  полномочия'!AM21/1000</f>
        <v>832.90599999999995</v>
      </c>
      <c r="DA24" s="17">
        <f t="shared" si="28"/>
        <v>100</v>
      </c>
      <c r="DB24" s="10">
        <v>1939</v>
      </c>
      <c r="DC24" s="368">
        <f>('[4]Проверочная  таблица'!WH26+'[4]Проверочная  таблица'!WF26)/1000</f>
        <v>1951.7</v>
      </c>
      <c r="DD24" s="368">
        <f>('[4]Проверочная  таблица'!WI26+'[4]Проверочная  таблица'!WG26)/1000</f>
        <v>1951.7</v>
      </c>
      <c r="DE24" s="17">
        <f t="shared" si="29"/>
        <v>100</v>
      </c>
      <c r="DF24" s="10">
        <v>0</v>
      </c>
      <c r="DG24" s="368">
        <f>'[4]Проверочная  таблица'!WJ26/1000</f>
        <v>0</v>
      </c>
      <c r="DH24" s="368">
        <f>'[4]Проверочная  таблица'!WK26/1000</f>
        <v>0</v>
      </c>
      <c r="DI24" s="17">
        <f t="shared" si="30"/>
        <v>0</v>
      </c>
      <c r="DJ24" s="10">
        <v>990.59875</v>
      </c>
      <c r="DK24" s="368">
        <f>'[4]Субвенция  на  полномочия'!AN21/1000</f>
        <v>999.97567000000004</v>
      </c>
      <c r="DL24" s="368">
        <f>'[4]Субвенция  на  полномочия'!AO21/1000</f>
        <v>999.97567000000004</v>
      </c>
      <c r="DM24" s="17">
        <f t="shared" si="31"/>
        <v>100</v>
      </c>
      <c r="DO24" s="32"/>
    </row>
    <row r="25" spans="1:119" s="4" customFormat="1" ht="23.85" customHeight="1" x14ac:dyDescent="0.25">
      <c r="A25" s="11" t="s">
        <v>24</v>
      </c>
      <c r="B25" s="367">
        <f t="shared" si="0"/>
        <v>1073499.3911700002</v>
      </c>
      <c r="C25" s="367">
        <f t="shared" si="0"/>
        <v>1123362.7698300001</v>
      </c>
      <c r="D25" s="367">
        <f>'[2]Для администрации КБ_точно'!X26</f>
        <v>1123362.7698300001</v>
      </c>
      <c r="E25" s="367">
        <f t="shared" si="2"/>
        <v>0</v>
      </c>
      <c r="F25" s="367">
        <f>'[2]Для администрации КБ_точно'!Y26</f>
        <v>1109258.1627700001</v>
      </c>
      <c r="G25" s="367">
        <f t="shared" si="3"/>
        <v>0</v>
      </c>
      <c r="H25" s="367">
        <f t="shared" si="1"/>
        <v>1109258.1627699998</v>
      </c>
      <c r="I25" s="17">
        <f t="shared" si="4"/>
        <v>98.74442989933388</v>
      </c>
      <c r="J25" s="10"/>
      <c r="K25" s="368">
        <f>'[4]Проверочная  таблица'!WL16/1000</f>
        <v>0</v>
      </c>
      <c r="L25" s="368">
        <f>'[4]Проверочная  таблица'!WM16/1000</f>
        <v>0</v>
      </c>
      <c r="M25" s="17">
        <f t="shared" si="5"/>
        <v>0</v>
      </c>
      <c r="N25" s="10">
        <v>0</v>
      </c>
      <c r="O25" s="368">
        <f>'[4]Проверочная  таблица'!WN16/1000</f>
        <v>0</v>
      </c>
      <c r="P25" s="368">
        <f>'[4]Проверочная  таблица'!WO16/1000</f>
        <v>0</v>
      </c>
      <c r="Q25" s="17">
        <f t="shared" si="6"/>
        <v>0</v>
      </c>
      <c r="R25" s="10"/>
      <c r="S25" s="368">
        <f>'[4]Проверочная  таблица'!WP16/1000</f>
        <v>0</v>
      </c>
      <c r="T25" s="368">
        <f>'[4]Проверочная  таблица'!WQ16/1000</f>
        <v>0</v>
      </c>
      <c r="U25" s="17">
        <f t="shared" si="7"/>
        <v>0</v>
      </c>
      <c r="V25" s="10">
        <v>8.4957499999999992</v>
      </c>
      <c r="W25" s="368">
        <f>'[4]Субвенция  на  полномочия'!D11/1000</f>
        <v>8.4957499999999992</v>
      </c>
      <c r="X25" s="368">
        <f>'[4]Субвенция  на  полномочия'!E11/1000</f>
        <v>0</v>
      </c>
      <c r="Y25" s="17">
        <f t="shared" si="8"/>
        <v>0</v>
      </c>
      <c r="Z25" s="10">
        <v>2664.8159999999998</v>
      </c>
      <c r="AA25" s="368">
        <f>'[4]Субвенция  на  полномочия'!F11/1000</f>
        <v>2664.8159999999998</v>
      </c>
      <c r="AB25" s="368">
        <f>'[4]Субвенция  на  полномочия'!G11/1000</f>
        <v>2523.11087</v>
      </c>
      <c r="AC25" s="17">
        <f t="shared" si="9"/>
        <v>94.682367187828348</v>
      </c>
      <c r="AD25" s="10">
        <v>460.15199999999999</v>
      </c>
      <c r="AE25" s="368">
        <f>'[4]Субвенция  на  полномочия'!H11/1000</f>
        <v>460.15199999999999</v>
      </c>
      <c r="AF25" s="368">
        <f>'[4]Субвенция  на  полномочия'!I11/1000</f>
        <v>400.02969999999999</v>
      </c>
      <c r="AG25" s="17">
        <f t="shared" si="10"/>
        <v>86.934252160155779</v>
      </c>
      <c r="AH25" s="10">
        <v>1512.96849</v>
      </c>
      <c r="AI25" s="368">
        <f>'[4]Субвенция  на  полномочия'!J11/1000</f>
        <v>1529.5864899999999</v>
      </c>
      <c r="AJ25" s="368">
        <f>'[4]Субвенция  на  полномочия'!K11/1000</f>
        <v>1394.5323799999999</v>
      </c>
      <c r="AK25" s="17">
        <f t="shared" si="11"/>
        <v>91.170547668736262</v>
      </c>
      <c r="AL25" s="10">
        <v>32248.628720000001</v>
      </c>
      <c r="AM25" s="368">
        <f>'[4]Субвенция  на  полномочия'!L11/1000</f>
        <v>32323.128720000001</v>
      </c>
      <c r="AN25" s="368">
        <f>'[4]Субвенция  на  полномочия'!M11/1000</f>
        <v>25500</v>
      </c>
      <c r="AO25" s="17">
        <f t="shared" si="12"/>
        <v>78.890877863013998</v>
      </c>
      <c r="AP25" s="10">
        <v>1795.54</v>
      </c>
      <c r="AQ25" s="368">
        <f>'[4]Субвенция  на  полномочия'!P11/1000</f>
        <v>1840.54</v>
      </c>
      <c r="AR25" s="368">
        <f>'[4]Субвенция  на  полномочия'!Q11/1000</f>
        <v>1436.057</v>
      </c>
      <c r="AS25" s="17">
        <f t="shared" si="13"/>
        <v>78.023677833679244</v>
      </c>
      <c r="AT25" s="10">
        <v>32343.017409999997</v>
      </c>
      <c r="AU25" s="368">
        <f>'[4]Проверочная  таблица'!WR16/1000</f>
        <v>38765.683409999998</v>
      </c>
      <c r="AV25" s="368">
        <f>'[4]Проверочная  таблица'!WU16/1000</f>
        <v>35738.6391</v>
      </c>
      <c r="AW25" s="17">
        <f t="shared" si="14"/>
        <v>92.191433134339789</v>
      </c>
      <c r="AX25" s="10">
        <v>29823.491999999998</v>
      </c>
      <c r="AY25" s="368">
        <f>'[4]Проверочная  таблица'!WD16/1000</f>
        <v>24668.513999999999</v>
      </c>
      <c r="AZ25" s="368">
        <f>'[4]Проверочная  таблица'!WE16/1000</f>
        <v>23570.316320000002</v>
      </c>
      <c r="BA25" s="17">
        <f t="shared" si="15"/>
        <v>95.54818064841686</v>
      </c>
      <c r="BB25" s="10">
        <v>8341.4580000000005</v>
      </c>
      <c r="BC25" s="368">
        <f>'[4]Субвенция  на  полномочия'!N11/1000</f>
        <v>8427.2180000000008</v>
      </c>
      <c r="BD25" s="368">
        <f>'[4]Субвенция  на  полномочия'!O11/1000</f>
        <v>7911.2040399999996</v>
      </c>
      <c r="BE25" s="17">
        <f t="shared" si="16"/>
        <v>93.876817236720328</v>
      </c>
      <c r="BF25" s="10">
        <v>50</v>
      </c>
      <c r="BG25" s="368">
        <f>'[4]Субвенция  на  полномочия'!R11/1000</f>
        <v>0</v>
      </c>
      <c r="BH25" s="368">
        <f>'[4]Субвенция  на  полномочия'!S11/1000</f>
        <v>0</v>
      </c>
      <c r="BI25" s="17">
        <f t="shared" si="17"/>
        <v>0</v>
      </c>
      <c r="BJ25" s="10">
        <v>739913</v>
      </c>
      <c r="BK25" s="368">
        <f>'[4]Субвенция  на  полномочия'!T11/1000</f>
        <v>776517.51899999997</v>
      </c>
      <c r="BL25" s="368">
        <f>'[4]Субвенция  на  полномочия'!U11/1000</f>
        <v>776517.51899999997</v>
      </c>
      <c r="BM25" s="17">
        <f t="shared" si="18"/>
        <v>100</v>
      </c>
      <c r="BN25" s="10"/>
      <c r="BO25" s="368">
        <f>'[4]Субвенция  на  полномочия'!V11/1000</f>
        <v>0</v>
      </c>
      <c r="BP25" s="368">
        <f>'[4]Субвенция  на  полномочия'!W11/1000</f>
        <v>0</v>
      </c>
      <c r="BQ25" s="17">
        <f t="shared" si="19"/>
        <v>0</v>
      </c>
      <c r="BR25" s="10">
        <v>192740.652</v>
      </c>
      <c r="BS25" s="368">
        <f>'[4]Субвенция  на  полномочия'!X11/1000</f>
        <v>203468.383</v>
      </c>
      <c r="BT25" s="368">
        <f>'[4]Субвенция  на  полномочия'!Y11/1000</f>
        <v>203468.383</v>
      </c>
      <c r="BU25" s="17">
        <f t="shared" si="20"/>
        <v>100</v>
      </c>
      <c r="BV25" s="10">
        <v>23.2</v>
      </c>
      <c r="BW25" s="368">
        <f>'[4]Субвенция  на  полномочия'!Z11/1000</f>
        <v>10.5</v>
      </c>
      <c r="BX25" s="368">
        <f>'[4]Субвенция  на  полномочия'!AA11/1000</f>
        <v>0</v>
      </c>
      <c r="BY25" s="17">
        <f t="shared" si="21"/>
        <v>0</v>
      </c>
      <c r="BZ25" s="10">
        <v>3240</v>
      </c>
      <c r="CA25" s="368">
        <f>'[4]Проверочная  таблица'!WX16/1000</f>
        <v>3268.3</v>
      </c>
      <c r="CB25" s="368">
        <f>'[4]Проверочная  таблица'!XA16/1000</f>
        <v>3112.4510499999997</v>
      </c>
      <c r="CC25" s="17">
        <f t="shared" si="22"/>
        <v>95.231498026496936</v>
      </c>
      <c r="CD25" s="10">
        <v>9793.5990000000002</v>
      </c>
      <c r="CE25" s="368">
        <f>'[4]Субвенция  на  полномочия'!AB11/1000</f>
        <v>9814.5789999999997</v>
      </c>
      <c r="CF25" s="368">
        <f>'[4]Субвенция  на  полномочия'!AC11/1000</f>
        <v>9814.5789999999997</v>
      </c>
      <c r="CG25" s="17">
        <f t="shared" si="23"/>
        <v>100</v>
      </c>
      <c r="CH25" s="10"/>
      <c r="CI25" s="368">
        <f>'[4]Субвенция  на  полномочия'!AD11/1000</f>
        <v>0</v>
      </c>
      <c r="CJ25" s="368">
        <f>'[4]Субвенция  на  полномочия'!AE11/1000</f>
        <v>0</v>
      </c>
      <c r="CK25" s="17">
        <f t="shared" si="24"/>
        <v>0</v>
      </c>
      <c r="CL25" s="10">
        <v>1700.2578000000001</v>
      </c>
      <c r="CM25" s="368">
        <f>'[4]Субвенция  на  полномочия'!AF11/1000</f>
        <v>1715.7754600000001</v>
      </c>
      <c r="CN25" s="368">
        <f>'[4]Субвенция  на  полномочия'!AG11/1000</f>
        <v>893.09110999999996</v>
      </c>
      <c r="CO25" s="17">
        <f t="shared" si="25"/>
        <v>52.051747493812506</v>
      </c>
      <c r="CP25" s="10">
        <v>10269.206</v>
      </c>
      <c r="CQ25" s="368">
        <f>'[4]Субвенция  на  полномочия'!AH11/1000</f>
        <v>10269.206</v>
      </c>
      <c r="CR25" s="368">
        <f>'[4]Субвенция  на  полномочия'!AI11/1000</f>
        <v>10072.248009999999</v>
      </c>
      <c r="CS25" s="17">
        <f t="shared" si="26"/>
        <v>98.082052400156343</v>
      </c>
      <c r="CT25" s="10">
        <v>1104.08</v>
      </c>
      <c r="CU25" s="368">
        <f>'[4]Субвенция  на  полномочия'!AJ11/1000</f>
        <v>2102.2689999999998</v>
      </c>
      <c r="CV25" s="368">
        <f>'[4]Субвенция  на  полномочия'!AK11/1000</f>
        <v>1397.8981899999999</v>
      </c>
      <c r="CW25" s="17">
        <f t="shared" si="27"/>
        <v>66.494734498772516</v>
      </c>
      <c r="CX25" s="10">
        <v>872.52800000000002</v>
      </c>
      <c r="CY25" s="368">
        <f>'[4]Субвенция  на  полномочия'!AL11/1000</f>
        <v>881.10400000000004</v>
      </c>
      <c r="CZ25" s="368">
        <f>'[4]Субвенция  на  полномочия'!AM11/1000</f>
        <v>881.10400000000004</v>
      </c>
      <c r="DA25" s="17">
        <f t="shared" si="28"/>
        <v>100</v>
      </c>
      <c r="DB25" s="10">
        <v>4589.3</v>
      </c>
      <c r="DC25" s="368">
        <f>('[4]Проверочная  таблица'!WH16+'[4]Проверочная  таблица'!WF16)/1000</f>
        <v>4622</v>
      </c>
      <c r="DD25" s="368">
        <f>('[4]Проверочная  таблица'!WI16+'[4]Проверочная  таблица'!WG16)/1000</f>
        <v>4622</v>
      </c>
      <c r="DE25" s="17">
        <f t="shared" si="29"/>
        <v>100</v>
      </c>
      <c r="DF25" s="10">
        <v>5</v>
      </c>
      <c r="DG25" s="368">
        <f>'[4]Проверочная  таблица'!WJ16/1000</f>
        <v>5</v>
      </c>
      <c r="DH25" s="368">
        <f>'[4]Проверочная  таблица'!WK16/1000</f>
        <v>5</v>
      </c>
      <c r="DI25" s="17">
        <f t="shared" si="30"/>
        <v>100</v>
      </c>
      <c r="DJ25" s="10">
        <v>0</v>
      </c>
      <c r="DK25" s="368">
        <f>'[4]Субвенция  на  полномочия'!AN11/1000</f>
        <v>0</v>
      </c>
      <c r="DL25" s="368">
        <f>'[4]Субвенция  на  полномочия'!AO11/1000</f>
        <v>0</v>
      </c>
      <c r="DM25" s="17">
        <f t="shared" si="31"/>
        <v>0</v>
      </c>
      <c r="DO25" s="32"/>
    </row>
    <row r="26" spans="1:119" s="4" customFormat="1" ht="23.85" customHeight="1" x14ac:dyDescent="0.25">
      <c r="A26" s="11" t="s">
        <v>25</v>
      </c>
      <c r="B26" s="367">
        <f t="shared" si="0"/>
        <v>321786.07887000003</v>
      </c>
      <c r="C26" s="367">
        <f t="shared" si="0"/>
        <v>336017.41886000003</v>
      </c>
      <c r="D26" s="367">
        <f>'[2]Для администрации КБ_точно'!X27</f>
        <v>336017.41885999998</v>
      </c>
      <c r="E26" s="367">
        <f t="shared" si="2"/>
        <v>0</v>
      </c>
      <c r="F26" s="367">
        <f>'[2]Для администрации КБ_точно'!Y27</f>
        <v>335108.35055000003</v>
      </c>
      <c r="G26" s="367">
        <f t="shared" si="3"/>
        <v>0</v>
      </c>
      <c r="H26" s="367">
        <f t="shared" si="1"/>
        <v>335108.35055000003</v>
      </c>
      <c r="I26" s="17">
        <f t="shared" si="4"/>
        <v>99.729457980754631</v>
      </c>
      <c r="J26" s="10"/>
      <c r="K26" s="368">
        <f>'[4]Проверочная  таблица'!WL17/1000</f>
        <v>0</v>
      </c>
      <c r="L26" s="368">
        <f>'[4]Проверочная  таблица'!WM17/1000</f>
        <v>0</v>
      </c>
      <c r="M26" s="17">
        <f t="shared" si="5"/>
        <v>0</v>
      </c>
      <c r="N26" s="10">
        <v>0</v>
      </c>
      <c r="O26" s="368">
        <f>'[4]Проверочная  таблица'!WN17/1000</f>
        <v>0</v>
      </c>
      <c r="P26" s="368">
        <f>'[4]Проверочная  таблица'!WO17/1000</f>
        <v>0</v>
      </c>
      <c r="Q26" s="17">
        <f t="shared" si="6"/>
        <v>0</v>
      </c>
      <c r="R26" s="10"/>
      <c r="S26" s="368">
        <f>'[4]Проверочная  таблица'!WP17/1000</f>
        <v>0</v>
      </c>
      <c r="T26" s="368">
        <f>'[4]Проверочная  таблица'!WQ17/1000</f>
        <v>0</v>
      </c>
      <c r="U26" s="17">
        <f t="shared" si="7"/>
        <v>0</v>
      </c>
      <c r="V26" s="10">
        <v>8.4957499999999992</v>
      </c>
      <c r="W26" s="368">
        <f>'[4]Субвенция  на  полномочия'!D12/1000</f>
        <v>8.4957499999999992</v>
      </c>
      <c r="X26" s="368">
        <f>'[4]Субвенция  на  полномочия'!E12/1000</f>
        <v>0</v>
      </c>
      <c r="Y26" s="17">
        <f t="shared" si="8"/>
        <v>0</v>
      </c>
      <c r="Z26" s="10">
        <v>983.13599999999997</v>
      </c>
      <c r="AA26" s="368">
        <f>'[4]Субвенция  на  полномочия'!F12/1000</f>
        <v>983.13599999999997</v>
      </c>
      <c r="AB26" s="368">
        <f>'[4]Субвенция  на  полномочия'!G12/1000</f>
        <v>954.95399999999995</v>
      </c>
      <c r="AC26" s="17">
        <f t="shared" si="9"/>
        <v>97.133458646616546</v>
      </c>
      <c r="AD26" s="10">
        <v>354.81599999999997</v>
      </c>
      <c r="AE26" s="368">
        <f>'[4]Субвенция  на  полномочия'!H12/1000</f>
        <v>354.81599999999997</v>
      </c>
      <c r="AF26" s="368">
        <f>'[4]Субвенция  на  полномочия'!I12/1000</f>
        <v>327.05599999999998</v>
      </c>
      <c r="AG26" s="17">
        <f t="shared" si="10"/>
        <v>92.176226551226549</v>
      </c>
      <c r="AH26" s="10">
        <v>795.16138000000001</v>
      </c>
      <c r="AI26" s="368">
        <f>'[4]Субвенция  на  полномочия'!J12/1000</f>
        <v>803.73738000000003</v>
      </c>
      <c r="AJ26" s="368">
        <f>'[4]Субвенция  на  полномочия'!K12/1000</f>
        <v>803.73738000000003</v>
      </c>
      <c r="AK26" s="17">
        <f t="shared" si="11"/>
        <v>100</v>
      </c>
      <c r="AL26" s="10">
        <v>10033.85152</v>
      </c>
      <c r="AM26" s="368">
        <f>'[4]Субвенция  на  полномочия'!L12/1000</f>
        <v>8003.8515199999993</v>
      </c>
      <c r="AN26" s="368">
        <f>'[4]Субвенция  на  полномочия'!M12/1000</f>
        <v>7920.0609999999997</v>
      </c>
      <c r="AO26" s="17">
        <f t="shared" si="12"/>
        <v>98.953122508699423</v>
      </c>
      <c r="AP26" s="10">
        <v>702.27</v>
      </c>
      <c r="AQ26" s="368">
        <f>'[4]Субвенция  на  полномочия'!P12/1000</f>
        <v>348.988</v>
      </c>
      <c r="AR26" s="368">
        <f>'[4]Субвенция  на  полномочия'!Q12/1000</f>
        <v>348.988</v>
      </c>
      <c r="AS26" s="17">
        <f t="shared" si="13"/>
        <v>100</v>
      </c>
      <c r="AT26" s="10">
        <v>7758.3886199999997</v>
      </c>
      <c r="AU26" s="368">
        <f>'[4]Проверочная  таблица'!WR17/1000</f>
        <v>9994.7456200000015</v>
      </c>
      <c r="AV26" s="368">
        <f>'[4]Проверочная  таблица'!WU17/1000</f>
        <v>9994.7456200000015</v>
      </c>
      <c r="AW26" s="17">
        <f t="shared" si="14"/>
        <v>100</v>
      </c>
      <c r="AX26" s="10">
        <v>8482.8320000000003</v>
      </c>
      <c r="AY26" s="368">
        <f>'[4]Проверочная  таблица'!WD17/1000</f>
        <v>8018.3040000000001</v>
      </c>
      <c r="AZ26" s="368">
        <f>'[4]Проверочная  таблица'!WE17/1000</f>
        <v>7952.5628399999996</v>
      </c>
      <c r="BA26" s="17">
        <f t="shared" si="15"/>
        <v>99.180111405105109</v>
      </c>
      <c r="BB26" s="10">
        <v>2411.9850000000001</v>
      </c>
      <c r="BC26" s="368">
        <f>'[4]Субвенция  на  полномочия'!N12/1000</f>
        <v>2437.7130000000002</v>
      </c>
      <c r="BD26" s="368">
        <f>'[4]Субвенция  на  полномочия'!O12/1000</f>
        <v>2437.7130000000002</v>
      </c>
      <c r="BE26" s="17">
        <f t="shared" si="16"/>
        <v>100</v>
      </c>
      <c r="BF26" s="10">
        <v>50</v>
      </c>
      <c r="BG26" s="368">
        <f>'[4]Субвенция  на  полномочия'!R12/1000</f>
        <v>0</v>
      </c>
      <c r="BH26" s="368">
        <f>'[4]Субвенция  на  полномочия'!S12/1000</f>
        <v>0</v>
      </c>
      <c r="BI26" s="17">
        <f t="shared" si="17"/>
        <v>0</v>
      </c>
      <c r="BJ26" s="10">
        <v>216873.86600000001</v>
      </c>
      <c r="BK26" s="368">
        <f>'[4]Субвенция  на  полномочия'!T12/1000</f>
        <v>228463.758</v>
      </c>
      <c r="BL26" s="368">
        <f>'[4]Субвенция  на  полномочия'!U12/1000</f>
        <v>228463.758</v>
      </c>
      <c r="BM26" s="17">
        <f t="shared" si="18"/>
        <v>100</v>
      </c>
      <c r="BN26" s="10"/>
      <c r="BO26" s="368">
        <f>'[4]Субвенция  на  полномочия'!V12/1000</f>
        <v>0</v>
      </c>
      <c r="BP26" s="368">
        <f>'[4]Субвенция  на  полномочия'!W12/1000</f>
        <v>0</v>
      </c>
      <c r="BQ26" s="17">
        <f t="shared" si="19"/>
        <v>0</v>
      </c>
      <c r="BR26" s="10">
        <v>64467.294999999998</v>
      </c>
      <c r="BS26" s="368">
        <f>'[4]Субвенция  на  полномочия'!X12/1000</f>
        <v>67669.150999999998</v>
      </c>
      <c r="BT26" s="368">
        <f>'[4]Субвенция  на  полномочия'!Y12/1000</f>
        <v>67669.150999999998</v>
      </c>
      <c r="BU26" s="17">
        <f t="shared" si="20"/>
        <v>100</v>
      </c>
      <c r="BV26" s="10">
        <v>1.6</v>
      </c>
      <c r="BW26" s="368">
        <f>'[4]Субвенция  на  полномочия'!Z12/1000</f>
        <v>0.8</v>
      </c>
      <c r="BX26" s="368">
        <f>'[4]Субвенция  на  полномочия'!AA12/1000</f>
        <v>0.8</v>
      </c>
      <c r="BY26" s="17">
        <f t="shared" si="21"/>
        <v>100</v>
      </c>
      <c r="BZ26" s="10">
        <v>2800</v>
      </c>
      <c r="CA26" s="368">
        <f>'[4]Проверочная  таблица'!WX17/1000</f>
        <v>2824</v>
      </c>
      <c r="CB26" s="368">
        <f>'[4]Проверочная  таблица'!XA17/1000</f>
        <v>2824</v>
      </c>
      <c r="CC26" s="17">
        <f t="shared" si="22"/>
        <v>100</v>
      </c>
      <c r="CD26" s="10">
        <v>2191.328</v>
      </c>
      <c r="CE26" s="368">
        <f>'[4]Субвенция  на  полномочия'!AB12/1000</f>
        <v>2212.5529999999999</v>
      </c>
      <c r="CF26" s="368">
        <f>'[4]Субвенция  на  полномочия'!AC12/1000</f>
        <v>2212.5529999999999</v>
      </c>
      <c r="CG26" s="17">
        <f t="shared" si="23"/>
        <v>100</v>
      </c>
      <c r="CH26" s="10"/>
      <c r="CI26" s="368">
        <f>'[4]Субвенция  на  полномочия'!AD12/1000</f>
        <v>0</v>
      </c>
      <c r="CJ26" s="368">
        <f>'[4]Субвенция  на  полномочия'!AE12/1000</f>
        <v>0</v>
      </c>
      <c r="CK26" s="17">
        <f t="shared" si="24"/>
        <v>0</v>
      </c>
      <c r="CL26" s="10">
        <v>843.31259999999997</v>
      </c>
      <c r="CM26" s="368">
        <f>'[4]Субвенция  на  полномочия'!AF12/1000</f>
        <v>851.45258999999999</v>
      </c>
      <c r="CN26" s="368">
        <f>'[4]Субвенция  на  полномочия'!AG12/1000</f>
        <v>781.98547999999994</v>
      </c>
      <c r="CO26" s="17">
        <f t="shared" si="25"/>
        <v>91.841341395179725</v>
      </c>
      <c r="CP26" s="10">
        <v>1028.329</v>
      </c>
      <c r="CQ26" s="368">
        <f>'[4]Субвенция  на  полномочия'!AH12/1000</f>
        <v>1028.329</v>
      </c>
      <c r="CR26" s="368">
        <f>'[4]Субвенция  на  полномочия'!AI12/1000</f>
        <v>1027.6523</v>
      </c>
      <c r="CS26" s="17">
        <f t="shared" si="26"/>
        <v>99.934194212163618</v>
      </c>
      <c r="CT26" s="10">
        <v>0</v>
      </c>
      <c r="CU26" s="368">
        <f>'[4]Субвенция  на  полномочия'!AJ12/1000</f>
        <v>0</v>
      </c>
      <c r="CV26" s="368">
        <f>'[4]Субвенция  на  полномочия'!AK12/1000</f>
        <v>0</v>
      </c>
      <c r="CW26" s="17">
        <f t="shared" si="27"/>
        <v>0</v>
      </c>
      <c r="CX26" s="10">
        <v>974.71199999999999</v>
      </c>
      <c r="CY26" s="368">
        <f>'[4]Субвенция  на  полномочия'!AL12/1000</f>
        <v>983.28800000000001</v>
      </c>
      <c r="CZ26" s="368">
        <f>'[4]Субвенция  на  полномочия'!AM12/1000</f>
        <v>880</v>
      </c>
      <c r="DA26" s="17">
        <f t="shared" si="28"/>
        <v>89.495651324942443</v>
      </c>
      <c r="DB26" s="10">
        <v>1021.7</v>
      </c>
      <c r="DC26" s="368">
        <f>('[4]Проверочная  таблица'!WH17+'[4]Проверочная  таблица'!WF17)/1000</f>
        <v>1027.3</v>
      </c>
      <c r="DD26" s="368">
        <f>('[4]Проверочная  таблица'!WI17+'[4]Проверочная  таблица'!WG17)/1000</f>
        <v>505.63292999999999</v>
      </c>
      <c r="DE26" s="17">
        <f t="shared" si="29"/>
        <v>49.219597975274993</v>
      </c>
      <c r="DF26" s="10">
        <v>3</v>
      </c>
      <c r="DG26" s="368">
        <f>'[4]Проверочная  таблица'!WJ17/1000</f>
        <v>3</v>
      </c>
      <c r="DH26" s="368">
        <f>'[4]Проверочная  таблица'!WK17/1000</f>
        <v>3</v>
      </c>
      <c r="DI26" s="17">
        <f t="shared" si="30"/>
        <v>100</v>
      </c>
      <c r="DJ26" s="10">
        <v>0</v>
      </c>
      <c r="DK26" s="368">
        <f>'[4]Субвенция  на  полномочия'!AN12/1000</f>
        <v>0</v>
      </c>
      <c r="DL26" s="368">
        <f>'[4]Субвенция  на  полномочия'!AO12/1000</f>
        <v>0</v>
      </c>
      <c r="DM26" s="17">
        <f t="shared" si="31"/>
        <v>0</v>
      </c>
      <c r="DO26" s="32"/>
    </row>
    <row r="27" spans="1:119" s="4" customFormat="1" ht="23.85" customHeight="1" x14ac:dyDescent="0.25">
      <c r="A27" s="11" t="s">
        <v>26</v>
      </c>
      <c r="B27" s="367">
        <f t="shared" si="0"/>
        <v>448816.95973999996</v>
      </c>
      <c r="C27" s="367">
        <f t="shared" si="0"/>
        <v>469363.50865999988</v>
      </c>
      <c r="D27" s="369">
        <f>'[2]Для администрации КБ_точно'!X28</f>
        <v>469363.50866000005</v>
      </c>
      <c r="E27" s="369">
        <f t="shared" si="2"/>
        <v>0</v>
      </c>
      <c r="F27" s="369">
        <f>'[2]Для администрации КБ_точно'!Y28</f>
        <v>460165.28222000005</v>
      </c>
      <c r="G27" s="369">
        <f t="shared" si="3"/>
        <v>0</v>
      </c>
      <c r="H27" s="367">
        <f t="shared" si="1"/>
        <v>460165.28221999994</v>
      </c>
      <c r="I27" s="17">
        <f t="shared" si="4"/>
        <v>98.040276614971575</v>
      </c>
      <c r="J27" s="10"/>
      <c r="K27" s="368">
        <f>'[4]Проверочная  таблица'!WL27/1000</f>
        <v>0</v>
      </c>
      <c r="L27" s="368">
        <f>'[4]Проверочная  таблица'!WM27/1000</f>
        <v>0</v>
      </c>
      <c r="M27" s="17">
        <f t="shared" si="5"/>
        <v>0</v>
      </c>
      <c r="N27" s="10">
        <v>0</v>
      </c>
      <c r="O27" s="368">
        <f>'[4]Проверочная  таблица'!WN27/1000</f>
        <v>0</v>
      </c>
      <c r="P27" s="368">
        <f>'[4]Проверочная  таблица'!WO27/1000</f>
        <v>0</v>
      </c>
      <c r="Q27" s="17">
        <f t="shared" si="6"/>
        <v>0</v>
      </c>
      <c r="R27" s="10"/>
      <c r="S27" s="368">
        <f>'[4]Проверочная  таблица'!WP27/1000</f>
        <v>0</v>
      </c>
      <c r="T27" s="368">
        <f>'[4]Проверочная  таблица'!WQ27/1000</f>
        <v>0</v>
      </c>
      <c r="U27" s="17">
        <f t="shared" si="7"/>
        <v>0</v>
      </c>
      <c r="V27" s="10">
        <v>8.4957499999999992</v>
      </c>
      <c r="W27" s="368">
        <f>'[4]Субвенция  на  полномочия'!D22/1000</f>
        <v>8.4957499999999992</v>
      </c>
      <c r="X27" s="368">
        <f>'[4]Субвенция  на  полномочия'!E22/1000</f>
        <v>0</v>
      </c>
      <c r="Y27" s="17">
        <f t="shared" si="8"/>
        <v>0</v>
      </c>
      <c r="Z27" s="10">
        <v>1347.192</v>
      </c>
      <c r="AA27" s="368">
        <f>'[4]Субвенция  на  полномочия'!F22/1000</f>
        <v>1347.192</v>
      </c>
      <c r="AB27" s="368">
        <f>'[4]Субвенция  на  полномочия'!G22/1000</f>
        <v>1250.788</v>
      </c>
      <c r="AC27" s="17">
        <f t="shared" si="9"/>
        <v>92.844078646547786</v>
      </c>
      <c r="AD27" s="10">
        <v>426.88799999999998</v>
      </c>
      <c r="AE27" s="368">
        <f>'[4]Субвенция  на  полномочия'!H22/1000</f>
        <v>426.88799999999998</v>
      </c>
      <c r="AF27" s="368">
        <f>'[4]Субвенция  на  полномочия'!I22/1000</f>
        <v>349.88799999999998</v>
      </c>
      <c r="AG27" s="17">
        <f t="shared" si="10"/>
        <v>81.962481962481959</v>
      </c>
      <c r="AH27" s="10">
        <v>791.28138000000001</v>
      </c>
      <c r="AI27" s="368">
        <f>'[4]Субвенция  на  полномочия'!J22/1000</f>
        <v>799.85738000000003</v>
      </c>
      <c r="AJ27" s="368">
        <f>'[4]Субвенция  на  полномочия'!K22/1000</f>
        <v>799.85738000000003</v>
      </c>
      <c r="AK27" s="17">
        <f t="shared" si="11"/>
        <v>100</v>
      </c>
      <c r="AL27" s="10">
        <v>13374.821460000001</v>
      </c>
      <c r="AM27" s="368">
        <f>'[4]Субвенция  на  полномочия'!L22/1000</f>
        <v>11634.821460000001</v>
      </c>
      <c r="AN27" s="368">
        <f>'[4]Субвенция  на  полномочия'!M22/1000</f>
        <v>11634.821460000001</v>
      </c>
      <c r="AO27" s="17">
        <f t="shared" si="12"/>
        <v>100</v>
      </c>
      <c r="AP27" s="10">
        <v>1193.4000000000001</v>
      </c>
      <c r="AQ27" s="368">
        <f>'[4]Субвенция  на  полномочия'!P22/1000</f>
        <v>1068.5170000000001</v>
      </c>
      <c r="AR27" s="368">
        <f>'[4]Субвенция  на  полномочия'!Q22/1000</f>
        <v>1068.5170000000001</v>
      </c>
      <c r="AS27" s="17">
        <f t="shared" si="13"/>
        <v>100</v>
      </c>
      <c r="AT27" s="10">
        <v>10987.6718</v>
      </c>
      <c r="AU27" s="368">
        <f>'[4]Проверочная  таблица'!WR27/1000</f>
        <v>13146.5378</v>
      </c>
      <c r="AV27" s="368">
        <f>'[4]Проверочная  таблица'!WU27/1000</f>
        <v>13146.537789999998</v>
      </c>
      <c r="AW27" s="17">
        <f t="shared" si="14"/>
        <v>99.99999992393434</v>
      </c>
      <c r="AX27" s="10">
        <v>6175.16</v>
      </c>
      <c r="AY27" s="368">
        <f>'[4]Проверочная  таблица'!WD27/1000</f>
        <v>5988.8190000000004</v>
      </c>
      <c r="AZ27" s="368">
        <f>'[4]Проверочная  таблица'!WE27/1000</f>
        <v>5979.8024800000003</v>
      </c>
      <c r="BA27" s="17">
        <f t="shared" si="15"/>
        <v>99.84944410575774</v>
      </c>
      <c r="BB27" s="10">
        <v>3154.0430000000001</v>
      </c>
      <c r="BC27" s="368">
        <f>'[4]Субвенция  на  полномочия'!N22/1000</f>
        <v>2851.3470000000002</v>
      </c>
      <c r="BD27" s="368">
        <f>'[4]Субвенция  на  полномочия'!O22/1000</f>
        <v>2574.2479500000004</v>
      </c>
      <c r="BE27" s="17">
        <f t="shared" si="16"/>
        <v>90.281819434814508</v>
      </c>
      <c r="BF27" s="10">
        <v>50</v>
      </c>
      <c r="BG27" s="368">
        <f>'[4]Субвенция  на  полномочия'!R22/1000</f>
        <v>0</v>
      </c>
      <c r="BH27" s="368">
        <f>'[4]Субвенция  на  полномочия'!S22/1000</f>
        <v>0</v>
      </c>
      <c r="BI27" s="17">
        <f t="shared" si="17"/>
        <v>0</v>
      </c>
      <c r="BJ27" s="10">
        <v>326640.35600000003</v>
      </c>
      <c r="BK27" s="368">
        <f>'[4]Субвенция  на  полномочия'!T22/1000</f>
        <v>343292.20799999998</v>
      </c>
      <c r="BL27" s="368">
        <f>'[4]Субвенция  на  полномочия'!U22/1000</f>
        <v>337473.01431</v>
      </c>
      <c r="BM27" s="17">
        <f t="shared" si="18"/>
        <v>98.30488617149156</v>
      </c>
      <c r="BN27" s="10"/>
      <c r="BO27" s="368">
        <f>'[4]Субвенция  на  полномочия'!V22/1000</f>
        <v>0</v>
      </c>
      <c r="BP27" s="368">
        <f>'[4]Субвенция  на  полномочия'!W22/1000</f>
        <v>0</v>
      </c>
      <c r="BQ27" s="17">
        <f t="shared" si="19"/>
        <v>0</v>
      </c>
      <c r="BR27" s="10">
        <v>73208.490000000005</v>
      </c>
      <c r="BS27" s="368">
        <f>'[4]Субвенция  на  полномочия'!X22/1000</f>
        <v>77259.221999999994</v>
      </c>
      <c r="BT27" s="368">
        <f>'[4]Субвенция  на  полномочия'!Y22/1000</f>
        <v>74621.858999999997</v>
      </c>
      <c r="BU27" s="17">
        <f t="shared" si="20"/>
        <v>96.586345381526101</v>
      </c>
      <c r="BV27" s="10">
        <v>4</v>
      </c>
      <c r="BW27" s="368">
        <f>'[4]Субвенция  на  полномочия'!Z22/1000</f>
        <v>0</v>
      </c>
      <c r="BX27" s="368">
        <f>'[4]Субвенция  на  полномочия'!AA22/1000</f>
        <v>0</v>
      </c>
      <c r="BY27" s="17">
        <f t="shared" si="21"/>
        <v>0</v>
      </c>
      <c r="BZ27" s="10">
        <v>2500</v>
      </c>
      <c r="CA27" s="368">
        <f>'[4]Проверочная  таблица'!WX27/1000</f>
        <v>2523</v>
      </c>
      <c r="CB27" s="368">
        <f>'[4]Проверочная  таблица'!XA27/1000</f>
        <v>2523</v>
      </c>
      <c r="CC27" s="17">
        <f t="shared" si="22"/>
        <v>100</v>
      </c>
      <c r="CD27" s="10">
        <v>2283.5349999999999</v>
      </c>
      <c r="CE27" s="368">
        <f>'[4]Субвенция  на  полномочия'!AB22/1000</f>
        <v>2301.7849999999999</v>
      </c>
      <c r="CF27" s="368">
        <f>'[4]Субвенция  на  полномочия'!AC22/1000</f>
        <v>2301.7849999999999</v>
      </c>
      <c r="CG27" s="17">
        <f t="shared" si="23"/>
        <v>100</v>
      </c>
      <c r="CH27" s="10"/>
      <c r="CI27" s="368">
        <f>'[4]Субвенция  на  полномочия'!AD22/1000</f>
        <v>0</v>
      </c>
      <c r="CJ27" s="368">
        <f>'[4]Субвенция  на  полномочия'!AE22/1000</f>
        <v>0</v>
      </c>
      <c r="CK27" s="17">
        <f t="shared" si="24"/>
        <v>0</v>
      </c>
      <c r="CL27" s="10">
        <v>839.31259999999997</v>
      </c>
      <c r="CM27" s="368">
        <f>'[4]Субвенция  на  полномочия'!AF22/1000</f>
        <v>847.45258999999999</v>
      </c>
      <c r="CN27" s="368">
        <f>'[4]Субвенция  на  полномочия'!AG22/1000</f>
        <v>845.63998000000004</v>
      </c>
      <c r="CO27" s="17">
        <f t="shared" si="25"/>
        <v>99.786110748685076</v>
      </c>
      <c r="CP27" s="10">
        <v>1380.4970000000001</v>
      </c>
      <c r="CQ27" s="368">
        <f>'[4]Субвенция  на  полномочия'!AH22/1000</f>
        <v>1380.4970000000001</v>
      </c>
      <c r="CR27" s="368">
        <f>'[4]Субвенция  на  полномочия'!AI22/1000</f>
        <v>1373.3773999999999</v>
      </c>
      <c r="CS27" s="17">
        <f t="shared" si="26"/>
        <v>99.484272693095306</v>
      </c>
      <c r="CT27" s="10">
        <v>0</v>
      </c>
      <c r="CU27" s="368">
        <f>'[4]Субвенция  на  полномочия'!AJ22/1000</f>
        <v>0</v>
      </c>
      <c r="CV27" s="368">
        <f>'[4]Субвенция  на  полномочия'!AK22/1000</f>
        <v>0</v>
      </c>
      <c r="CW27" s="17">
        <f t="shared" si="27"/>
        <v>0</v>
      </c>
      <c r="CX27" s="10">
        <v>809.42100000000005</v>
      </c>
      <c r="CY27" s="368">
        <f>'[4]Субвенция  на  полномочия'!AL22/1000</f>
        <v>817.99699999999996</v>
      </c>
      <c r="CZ27" s="368">
        <f>'[4]Субвенция  на  полномочия'!AM22/1000</f>
        <v>805.68360999999993</v>
      </c>
      <c r="DA27" s="17">
        <f t="shared" si="28"/>
        <v>98.494690078325462</v>
      </c>
      <c r="DB27" s="10">
        <v>2589.3000000000002</v>
      </c>
      <c r="DC27" s="368">
        <f>('[4]Проверочная  таблица'!WH27+'[4]Проверочная  таблица'!WF27)/1000</f>
        <v>2606.4</v>
      </c>
      <c r="DD27" s="368">
        <f>('[4]Проверочная  таблица'!WI27+'[4]Проверочная  таблица'!WG27)/1000</f>
        <v>2606.4</v>
      </c>
      <c r="DE27" s="17">
        <f t="shared" si="29"/>
        <v>100</v>
      </c>
      <c r="DF27" s="10">
        <v>3</v>
      </c>
      <c r="DG27" s="368">
        <f>'[4]Проверочная  таблица'!WJ27/1000</f>
        <v>3</v>
      </c>
      <c r="DH27" s="368">
        <f>'[4]Проверочная  таблица'!WK27/1000</f>
        <v>3</v>
      </c>
      <c r="DI27" s="17">
        <f t="shared" si="30"/>
        <v>100</v>
      </c>
      <c r="DJ27" s="10">
        <v>1050.09475</v>
      </c>
      <c r="DK27" s="368">
        <f>'[4]Субвенция  на  полномочия'!AN22/1000</f>
        <v>1059.4716799999999</v>
      </c>
      <c r="DL27" s="368">
        <f>'[4]Субвенция  на  полномочия'!AO22/1000</f>
        <v>807.06286</v>
      </c>
      <c r="DM27" s="17">
        <f t="shared" si="31"/>
        <v>76.175972915104268</v>
      </c>
      <c r="DO27" s="32"/>
    </row>
    <row r="28" spans="1:119" s="4" customFormat="1" ht="23.85" customHeight="1" x14ac:dyDescent="0.25">
      <c r="A28" s="11" t="s">
        <v>27</v>
      </c>
      <c r="B28" s="367">
        <f t="shared" si="0"/>
        <v>749672.6825</v>
      </c>
      <c r="C28" s="367">
        <f t="shared" si="0"/>
        <v>777057.58242000011</v>
      </c>
      <c r="D28" s="369">
        <f>'[2]Для администрации КБ_точно'!X29</f>
        <v>777057.58242000011</v>
      </c>
      <c r="E28" s="369">
        <f t="shared" si="2"/>
        <v>0</v>
      </c>
      <c r="F28" s="369">
        <f>'[2]Для администрации КБ_точно'!Y29</f>
        <v>762762.83704000001</v>
      </c>
      <c r="G28" s="369">
        <f t="shared" si="3"/>
        <v>0</v>
      </c>
      <c r="H28" s="367">
        <f t="shared" si="1"/>
        <v>762762.83704000001</v>
      </c>
      <c r="I28" s="17">
        <f t="shared" si="4"/>
        <v>98.160400760072136</v>
      </c>
      <c r="J28" s="10"/>
      <c r="K28" s="368">
        <f>'[4]Проверочная  таблица'!WL28/1000</f>
        <v>0</v>
      </c>
      <c r="L28" s="368">
        <f>'[4]Проверочная  таблица'!WM28/1000</f>
        <v>0</v>
      </c>
      <c r="M28" s="17">
        <f t="shared" si="5"/>
        <v>0</v>
      </c>
      <c r="N28" s="10">
        <v>0</v>
      </c>
      <c r="O28" s="368">
        <f>'[4]Проверочная  таблица'!WN28/1000</f>
        <v>0</v>
      </c>
      <c r="P28" s="368">
        <f>'[4]Проверочная  таблица'!WO28/1000</f>
        <v>0</v>
      </c>
      <c r="Q28" s="17">
        <f t="shared" si="6"/>
        <v>0</v>
      </c>
      <c r="R28" s="10"/>
      <c r="S28" s="368">
        <f>'[4]Проверочная  таблица'!WP28/1000</f>
        <v>0</v>
      </c>
      <c r="T28" s="368">
        <f>'[4]Проверочная  таблица'!WQ28/1000</f>
        <v>0</v>
      </c>
      <c r="U28" s="17">
        <f t="shared" si="7"/>
        <v>0</v>
      </c>
      <c r="V28" s="10">
        <v>8.4957499999999992</v>
      </c>
      <c r="W28" s="368">
        <f>'[4]Субвенция  на  полномочия'!D23/1000</f>
        <v>8.4957499999999992</v>
      </c>
      <c r="X28" s="368">
        <f>'[4]Субвенция  на  полномочия'!E23/1000</f>
        <v>0</v>
      </c>
      <c r="Y28" s="17">
        <f t="shared" si="8"/>
        <v>0</v>
      </c>
      <c r="Z28" s="10">
        <v>1092.1679999999999</v>
      </c>
      <c r="AA28" s="368">
        <f>'[4]Субвенция  на  полномочия'!F23/1000</f>
        <v>1092.1679999999999</v>
      </c>
      <c r="AB28" s="368">
        <f>'[4]Субвенция  на  полномочия'!G23/1000</f>
        <v>1036.5740000000001</v>
      </c>
      <c r="AC28" s="17">
        <f t="shared" si="9"/>
        <v>94.909757473209268</v>
      </c>
      <c r="AD28" s="10">
        <v>308.61599999999999</v>
      </c>
      <c r="AE28" s="368">
        <f>'[4]Субвенция  на  полномочия'!H23/1000</f>
        <v>308.61599999999999</v>
      </c>
      <c r="AF28" s="368">
        <f>'[4]Субвенция  на  полномочия'!I23/1000</f>
        <v>241.16399999999999</v>
      </c>
      <c r="AG28" s="17">
        <f t="shared" si="10"/>
        <v>78.143712574850298</v>
      </c>
      <c r="AH28" s="10">
        <v>1656.5830700000001</v>
      </c>
      <c r="AI28" s="368">
        <f>'[4]Субвенция  на  полномочия'!J23/1000</f>
        <v>1673.2010700000001</v>
      </c>
      <c r="AJ28" s="368">
        <f>'[4]Субвенция  на  полномочия'!K23/1000</f>
        <v>1530.5689199999999</v>
      </c>
      <c r="AK28" s="17">
        <f t="shared" si="11"/>
        <v>91.47549254196926</v>
      </c>
      <c r="AL28" s="10">
        <v>27620.28962</v>
      </c>
      <c r="AM28" s="368">
        <f>'[4]Субвенция  на  полномочия'!L23/1000</f>
        <v>27620.28962</v>
      </c>
      <c r="AN28" s="368">
        <f>'[4]Субвенция  на  полномочия'!M23/1000</f>
        <v>27216.962640000002</v>
      </c>
      <c r="AO28" s="17">
        <f t="shared" si="12"/>
        <v>98.53974384212124</v>
      </c>
      <c r="AP28" s="10">
        <v>1193.4000000000001</v>
      </c>
      <c r="AQ28" s="368">
        <f>'[4]Субвенция  на  полномочия'!P23/1000</f>
        <v>2337.9009999999998</v>
      </c>
      <c r="AR28" s="368">
        <f>'[4]Субвенция  на  полномочия'!Q23/1000</f>
        <v>2204.98038</v>
      </c>
      <c r="AS28" s="17">
        <f t="shared" si="13"/>
        <v>94.314531710281997</v>
      </c>
      <c r="AT28" s="10">
        <v>25245.75779</v>
      </c>
      <c r="AU28" s="368">
        <f>'[4]Проверочная  таблица'!WR28/1000</f>
        <v>31045.95779</v>
      </c>
      <c r="AV28" s="368">
        <f>'[4]Проверочная  таблица'!WU28/1000</f>
        <v>31045.957050000001</v>
      </c>
      <c r="AW28" s="17">
        <f t="shared" si="14"/>
        <v>99.999997616436886</v>
      </c>
      <c r="AX28" s="10">
        <v>29320.234</v>
      </c>
      <c r="AY28" s="368">
        <f>'[4]Проверочная  таблица'!WD28/1000</f>
        <v>22394.631000000001</v>
      </c>
      <c r="AZ28" s="368">
        <f>'[4]Проверочная  таблица'!WE28/1000</f>
        <v>21987.092780000003</v>
      </c>
      <c r="BA28" s="17">
        <f t="shared" si="15"/>
        <v>98.18019676234006</v>
      </c>
      <c r="BB28" s="10">
        <v>5628.6080000000002</v>
      </c>
      <c r="BC28" s="368">
        <f>'[4]Субвенция  на  полномочия'!N23/1000</f>
        <v>5688.64</v>
      </c>
      <c r="BD28" s="368">
        <f>'[4]Субвенция  на  полномочия'!O23/1000</f>
        <v>4969.05</v>
      </c>
      <c r="BE28" s="17">
        <f t="shared" si="16"/>
        <v>87.350403611407998</v>
      </c>
      <c r="BF28" s="10">
        <v>100</v>
      </c>
      <c r="BG28" s="368">
        <f>'[4]Субвенция  на  полномочия'!R23/1000</f>
        <v>100</v>
      </c>
      <c r="BH28" s="368">
        <f>'[4]Субвенция  на  полномочия'!S23/1000</f>
        <v>100</v>
      </c>
      <c r="BI28" s="17">
        <f t="shared" si="17"/>
        <v>100</v>
      </c>
      <c r="BJ28" s="10">
        <v>436002.19799999997</v>
      </c>
      <c r="BK28" s="368">
        <f>'[4]Субвенция  на  полномочия'!T23/1000</f>
        <v>458413.31699999998</v>
      </c>
      <c r="BL28" s="368">
        <f>'[4]Субвенция  на  полномочия'!U23/1000</f>
        <v>455054.85591000004</v>
      </c>
      <c r="BM28" s="17">
        <f t="shared" si="18"/>
        <v>99.267372703747185</v>
      </c>
      <c r="BN28" s="10"/>
      <c r="BO28" s="368">
        <f>'[4]Субвенция  на  полномочия'!V23/1000</f>
        <v>0</v>
      </c>
      <c r="BP28" s="368">
        <f>'[4]Субвенция  на  полномочия'!W23/1000</f>
        <v>0</v>
      </c>
      <c r="BQ28" s="17">
        <f t="shared" si="19"/>
        <v>0</v>
      </c>
      <c r="BR28" s="10">
        <v>203054.56099999999</v>
      </c>
      <c r="BS28" s="368">
        <f>'[4]Субвенция  на  полномочия'!X23/1000</f>
        <v>207816.351</v>
      </c>
      <c r="BT28" s="368">
        <f>'[4]Субвенция  на  полномочия'!Y23/1000</f>
        <v>199252.92561000001</v>
      </c>
      <c r="BU28" s="17">
        <f t="shared" si="20"/>
        <v>95.879330308325933</v>
      </c>
      <c r="BV28" s="10">
        <v>11.2</v>
      </c>
      <c r="BW28" s="368">
        <f>'[4]Субвенция  на  полномочия'!Z23/1000</f>
        <v>8.8000000000000007</v>
      </c>
      <c r="BX28" s="368">
        <f>'[4]Субвенция  на  полномочия'!AA23/1000</f>
        <v>8.8000000000000007</v>
      </c>
      <c r="BY28" s="17">
        <f t="shared" si="21"/>
        <v>100</v>
      </c>
      <c r="BZ28" s="10">
        <v>5850</v>
      </c>
      <c r="CA28" s="368">
        <f>'[4]Проверочная  таблица'!WX28/1000</f>
        <v>5881</v>
      </c>
      <c r="CB28" s="368">
        <f>'[4]Проверочная  таблица'!XA28/1000</f>
        <v>5881</v>
      </c>
      <c r="CC28" s="17">
        <f t="shared" si="22"/>
        <v>100</v>
      </c>
      <c r="CD28" s="10">
        <v>3299.547</v>
      </c>
      <c r="CE28" s="368">
        <f>'[4]Субвенция  на  полномочия'!AB23/1000</f>
        <v>3327.8969999999999</v>
      </c>
      <c r="CF28" s="368">
        <f>'[4]Субвенция  на  полномочия'!AC23/1000</f>
        <v>3327.8969999999999</v>
      </c>
      <c r="CG28" s="17">
        <f t="shared" si="23"/>
        <v>100</v>
      </c>
      <c r="CH28" s="10"/>
      <c r="CI28" s="368">
        <f>'[4]Субвенция  на  полномочия'!AD23/1000</f>
        <v>0</v>
      </c>
      <c r="CJ28" s="368">
        <f>'[4]Субвенция  на  полномочия'!AE23/1000</f>
        <v>0</v>
      </c>
      <c r="CK28" s="17">
        <f t="shared" si="24"/>
        <v>0</v>
      </c>
      <c r="CL28" s="10">
        <v>817.31259999999997</v>
      </c>
      <c r="CM28" s="368">
        <f>'[4]Субвенция  на  полномочия'!AF23/1000</f>
        <v>825.45258999999999</v>
      </c>
      <c r="CN28" s="368">
        <f>'[4]Субвенция  на  полномочия'!AG23/1000</f>
        <v>673</v>
      </c>
      <c r="CO28" s="17">
        <f t="shared" si="25"/>
        <v>81.531030146746531</v>
      </c>
      <c r="CP28" s="10">
        <v>1408.67</v>
      </c>
      <c r="CQ28" s="368">
        <f>'[4]Субвенция  на  полномочия'!AH23/1000</f>
        <v>1408.67</v>
      </c>
      <c r="CR28" s="368">
        <f>'[4]Субвенция  на  полномочия'!AI23/1000</f>
        <v>1404.93785</v>
      </c>
      <c r="CS28" s="17">
        <f t="shared" si="26"/>
        <v>99.735058601375755</v>
      </c>
      <c r="CT28" s="10">
        <v>26.472999999999999</v>
      </c>
      <c r="CU28" s="368">
        <f>'[4]Субвенция  на  полномочия'!AJ23/1000</f>
        <v>26.472999999999999</v>
      </c>
      <c r="CV28" s="368">
        <f>'[4]Субвенция  на  полномочия'!AK23/1000</f>
        <v>0</v>
      </c>
      <c r="CW28" s="17">
        <f t="shared" si="27"/>
        <v>0</v>
      </c>
      <c r="CX28" s="10">
        <v>899.31200000000001</v>
      </c>
      <c r="CY28" s="368">
        <f>'[4]Субвенция  на  полномочия'!AL23/1000</f>
        <v>907.88800000000003</v>
      </c>
      <c r="CZ28" s="368">
        <f>'[4]Субвенция  на  полномочия'!AM23/1000</f>
        <v>907.88800000000003</v>
      </c>
      <c r="DA28" s="17">
        <f t="shared" si="28"/>
        <v>100</v>
      </c>
      <c r="DB28" s="10">
        <v>4923</v>
      </c>
      <c r="DC28" s="368">
        <f>('[4]Проверочная  таблица'!WH28+'[4]Проверочная  таблица'!WF28)/1000</f>
        <v>4956.2</v>
      </c>
      <c r="DD28" s="368">
        <f>('[4]Проверочная  таблица'!WI28+'[4]Проверочная  таблица'!WG28)/1000</f>
        <v>4956.2</v>
      </c>
      <c r="DE28" s="17">
        <f t="shared" si="29"/>
        <v>100</v>
      </c>
      <c r="DF28" s="10">
        <v>5</v>
      </c>
      <c r="DG28" s="368">
        <f>'[4]Проверочная  таблица'!WJ28/1000</f>
        <v>5</v>
      </c>
      <c r="DH28" s="368">
        <f>'[4]Проверочная  таблица'!WK28/1000</f>
        <v>0</v>
      </c>
      <c r="DI28" s="17">
        <f t="shared" si="30"/>
        <v>0</v>
      </c>
      <c r="DJ28" s="10">
        <v>1201.25667</v>
      </c>
      <c r="DK28" s="368">
        <f>'[4]Субвенция  на  полномочия'!AN23/1000</f>
        <v>1210.6335999999999</v>
      </c>
      <c r="DL28" s="368">
        <f>'[4]Субвенция  на  полномочия'!AO23/1000</f>
        <v>962.98289999999997</v>
      </c>
      <c r="DM28" s="17">
        <f t="shared" si="31"/>
        <v>79.543711656441715</v>
      </c>
      <c r="DO28" s="32"/>
    </row>
    <row r="29" spans="1:119" s="4" customFormat="1" ht="23.85" customHeight="1" x14ac:dyDescent="0.25">
      <c r="A29" s="11" t="s">
        <v>28</v>
      </c>
      <c r="B29" s="367">
        <f t="shared" si="0"/>
        <v>354890.35810999997</v>
      </c>
      <c r="C29" s="367">
        <f t="shared" si="0"/>
        <v>371345.33744000003</v>
      </c>
      <c r="D29" s="369">
        <f>'[2]Для администрации КБ_точно'!X30</f>
        <v>371345.33743999997</v>
      </c>
      <c r="E29" s="369">
        <f t="shared" si="2"/>
        <v>0</v>
      </c>
      <c r="F29" s="369">
        <f>'[2]Для администрации КБ_точно'!Y30</f>
        <v>364491.62169</v>
      </c>
      <c r="G29" s="369">
        <f t="shared" si="3"/>
        <v>0</v>
      </c>
      <c r="H29" s="367">
        <f t="shared" si="1"/>
        <v>364491.62169000006</v>
      </c>
      <c r="I29" s="17">
        <f t="shared" si="4"/>
        <v>98.154355243222255</v>
      </c>
      <c r="J29" s="10"/>
      <c r="K29" s="368">
        <f>'[4]Проверочная  таблица'!WL29/1000</f>
        <v>0</v>
      </c>
      <c r="L29" s="368">
        <f>'[4]Проверочная  таблица'!WM29/1000</f>
        <v>0</v>
      </c>
      <c r="M29" s="17">
        <f t="shared" si="5"/>
        <v>0</v>
      </c>
      <c r="N29" s="10">
        <v>0</v>
      </c>
      <c r="O29" s="368">
        <f>'[4]Проверочная  таблица'!WN29/1000</f>
        <v>0</v>
      </c>
      <c r="P29" s="368">
        <f>'[4]Проверочная  таблица'!WO29/1000</f>
        <v>0</v>
      </c>
      <c r="Q29" s="17">
        <f t="shared" si="6"/>
        <v>0</v>
      </c>
      <c r="R29" s="10"/>
      <c r="S29" s="368">
        <f>'[4]Проверочная  таблица'!WP29/1000</f>
        <v>0</v>
      </c>
      <c r="T29" s="368">
        <f>'[4]Проверочная  таблица'!WQ29/1000</f>
        <v>0</v>
      </c>
      <c r="U29" s="17">
        <f t="shared" si="7"/>
        <v>0</v>
      </c>
      <c r="V29" s="10">
        <v>8.4957499999999992</v>
      </c>
      <c r="W29" s="368">
        <f>'[4]Субвенция  на  полномочия'!D24/1000</f>
        <v>8.4957499999999992</v>
      </c>
      <c r="X29" s="368">
        <f>'[4]Субвенция  на  полномочия'!E24/1000</f>
        <v>0</v>
      </c>
      <c r="Y29" s="17">
        <f t="shared" si="8"/>
        <v>0</v>
      </c>
      <c r="Z29" s="10">
        <v>1404.48</v>
      </c>
      <c r="AA29" s="368">
        <f>'[4]Субвенция  на  полномочия'!F24/1000</f>
        <v>1404.48</v>
      </c>
      <c r="AB29" s="368">
        <f>'[4]Субвенция  на  полномочия'!G24/1000</f>
        <v>1358.8031000000001</v>
      </c>
      <c r="AC29" s="17">
        <f t="shared" si="9"/>
        <v>96.747771417179322</v>
      </c>
      <c r="AD29" s="10">
        <v>493.416</v>
      </c>
      <c r="AE29" s="368">
        <f>'[4]Субвенция  на  полномочия'!H24/1000</f>
        <v>493.416</v>
      </c>
      <c r="AF29" s="368">
        <f>'[4]Субвенция  на  полномочия'!I24/1000</f>
        <v>387.48884000000004</v>
      </c>
      <c r="AG29" s="17">
        <f t="shared" si="10"/>
        <v>78.531875739740926</v>
      </c>
      <c r="AH29" s="10">
        <v>818.08137999999997</v>
      </c>
      <c r="AI29" s="368">
        <f>'[4]Субвенция  на  полномочия'!J24/1000</f>
        <v>826.65737999999999</v>
      </c>
      <c r="AJ29" s="368">
        <f>'[4]Субвенция  на  полномочия'!K24/1000</f>
        <v>826.65737999999999</v>
      </c>
      <c r="AK29" s="17">
        <f t="shared" si="11"/>
        <v>100</v>
      </c>
      <c r="AL29" s="10">
        <v>11762.64012</v>
      </c>
      <c r="AM29" s="368">
        <f>'[4]Субвенция  на  полномочия'!L24/1000</f>
        <v>9962.64012</v>
      </c>
      <c r="AN29" s="368">
        <f>'[4]Субвенция  на  полномочия'!M24/1000</f>
        <v>9162.64</v>
      </c>
      <c r="AO29" s="17">
        <f t="shared" si="12"/>
        <v>91.969998811921343</v>
      </c>
      <c r="AP29" s="10">
        <v>409.36</v>
      </c>
      <c r="AQ29" s="368">
        <f>'[4]Субвенция  на  полномочия'!P24/1000</f>
        <v>579.36</v>
      </c>
      <c r="AR29" s="368">
        <f>'[4]Субвенция  на  полномочия'!Q24/1000</f>
        <v>579.36</v>
      </c>
      <c r="AS29" s="17">
        <f t="shared" si="13"/>
        <v>100</v>
      </c>
      <c r="AT29" s="10">
        <v>9195.2415099999998</v>
      </c>
      <c r="AU29" s="368">
        <f>'[4]Проверочная  таблица'!WR29/1000</f>
        <v>10015.241510000002</v>
      </c>
      <c r="AV29" s="368">
        <f>'[4]Проверочная  таблица'!WU29/1000</f>
        <v>10015.2415</v>
      </c>
      <c r="AW29" s="17">
        <f t="shared" si="14"/>
        <v>99.999999900152176</v>
      </c>
      <c r="AX29" s="10">
        <v>4564.433</v>
      </c>
      <c r="AY29" s="368">
        <f>'[4]Проверочная  таблица'!WD29/1000</f>
        <v>5186.5749999999998</v>
      </c>
      <c r="AZ29" s="368">
        <f>'[4]Проверочная  таблица'!WE29/1000</f>
        <v>5124.5698000000002</v>
      </c>
      <c r="BA29" s="17">
        <f t="shared" si="15"/>
        <v>98.804505863696178</v>
      </c>
      <c r="BB29" s="10">
        <v>3337.0279999999998</v>
      </c>
      <c r="BC29" s="368">
        <f>'[4]Субвенция  на  полномочия'!N24/1000</f>
        <v>3371.3319999999999</v>
      </c>
      <c r="BD29" s="368">
        <f>'[4]Субвенция  на  полномочия'!O24/1000</f>
        <v>3121.33167</v>
      </c>
      <c r="BE29" s="17">
        <f t="shared" si="16"/>
        <v>92.584523565166535</v>
      </c>
      <c r="BF29" s="10">
        <v>100</v>
      </c>
      <c r="BG29" s="368">
        <f>'[4]Субвенция  на  полномочия'!R24/1000</f>
        <v>0</v>
      </c>
      <c r="BH29" s="368">
        <f>'[4]Субвенция  на  полномочия'!S24/1000</f>
        <v>0</v>
      </c>
      <c r="BI29" s="17">
        <f t="shared" si="17"/>
        <v>0</v>
      </c>
      <c r="BJ29" s="10">
        <v>255434.476</v>
      </c>
      <c r="BK29" s="368">
        <f>'[4]Субвенция  на  полномочия'!T24/1000</f>
        <v>268562.00599999999</v>
      </c>
      <c r="BL29" s="368">
        <f>'[4]Субвенция  на  полномочия'!U24/1000</f>
        <v>267091.10800000001</v>
      </c>
      <c r="BM29" s="17">
        <f t="shared" si="18"/>
        <v>99.45230599744626</v>
      </c>
      <c r="BN29" s="10"/>
      <c r="BO29" s="368">
        <f>'[4]Субвенция  на  полномочия'!V24/1000</f>
        <v>0</v>
      </c>
      <c r="BP29" s="368">
        <f>'[4]Субвенция  на  полномочия'!W24/1000</f>
        <v>0</v>
      </c>
      <c r="BQ29" s="17">
        <f t="shared" si="19"/>
        <v>0</v>
      </c>
      <c r="BR29" s="10">
        <v>55620.563000000002</v>
      </c>
      <c r="BS29" s="368">
        <f>'[4]Субвенция  на  полномочия'!X24/1000</f>
        <v>58605.142999999996</v>
      </c>
      <c r="BT29" s="368">
        <f>'[4]Субвенция  на  полномочия'!Y24/1000</f>
        <v>54914.004999999997</v>
      </c>
      <c r="BU29" s="17">
        <f t="shared" si="20"/>
        <v>93.701682461554611</v>
      </c>
      <c r="BV29" s="10">
        <v>4.8</v>
      </c>
      <c r="BW29" s="368">
        <f>'[4]Субвенция  на  полномочия'!Z24/1000</f>
        <v>6.4</v>
      </c>
      <c r="BX29" s="368">
        <f>'[4]Субвенция  на  полномочия'!AA24/1000</f>
        <v>6.4</v>
      </c>
      <c r="BY29" s="17">
        <f t="shared" si="21"/>
        <v>100</v>
      </c>
      <c r="BZ29" s="10">
        <v>2520</v>
      </c>
      <c r="CA29" s="368">
        <f>'[4]Проверочная  таблица'!WX29/1000</f>
        <v>2543</v>
      </c>
      <c r="CB29" s="368">
        <f>'[4]Проверочная  таблица'!XA29/1000</f>
        <v>2543</v>
      </c>
      <c r="CC29" s="17">
        <f t="shared" si="22"/>
        <v>100</v>
      </c>
      <c r="CD29" s="10">
        <v>2556.4389999999999</v>
      </c>
      <c r="CE29" s="368">
        <f>'[4]Субвенция  на  полномочия'!AB24/1000</f>
        <v>2574.6889999999999</v>
      </c>
      <c r="CF29" s="368">
        <f>'[4]Субвенция  на  полномочия'!AC24/1000</f>
        <v>2574.6889999999999</v>
      </c>
      <c r="CG29" s="17">
        <f t="shared" si="23"/>
        <v>100</v>
      </c>
      <c r="CH29" s="10"/>
      <c r="CI29" s="368">
        <f>'[4]Субвенция  на  полномочия'!AD24/1000</f>
        <v>0</v>
      </c>
      <c r="CJ29" s="368">
        <f>'[4]Субвенция  на  полномочия'!AE24/1000</f>
        <v>0</v>
      </c>
      <c r="CK29" s="17">
        <f t="shared" si="24"/>
        <v>0</v>
      </c>
      <c r="CL29" s="10">
        <v>982.51260000000002</v>
      </c>
      <c r="CM29" s="368">
        <f>'[4]Субвенция  на  полномочия'!AF24/1000</f>
        <v>990.65258999999992</v>
      </c>
      <c r="CN29" s="368">
        <f>'[4]Субвенция  на  полномочия'!AG24/1000</f>
        <v>990.65258999999992</v>
      </c>
      <c r="CO29" s="17">
        <f t="shared" si="25"/>
        <v>100</v>
      </c>
      <c r="CP29" s="10">
        <v>1380.4970000000001</v>
      </c>
      <c r="CQ29" s="368">
        <f>'[4]Субвенция  на  полномочия'!AH24/1000</f>
        <v>1884.0014099999999</v>
      </c>
      <c r="CR29" s="368">
        <f>'[4]Субвенция  на  полномочия'!AI24/1000</f>
        <v>1884.0014099999999</v>
      </c>
      <c r="CS29" s="17">
        <f t="shared" si="26"/>
        <v>100</v>
      </c>
      <c r="CT29" s="10">
        <v>26.472999999999999</v>
      </c>
      <c r="CU29" s="368">
        <f>'[4]Субвенция  на  полномочия'!AJ24/1000</f>
        <v>26.472999999999999</v>
      </c>
      <c r="CV29" s="368">
        <f>'[4]Субвенция  на  полномочия'!AK24/1000</f>
        <v>3.5249999999999999</v>
      </c>
      <c r="CW29" s="17">
        <f t="shared" si="27"/>
        <v>13.315453480905074</v>
      </c>
      <c r="CX29" s="10">
        <v>875.82299999999998</v>
      </c>
      <c r="CY29" s="368">
        <f>'[4]Субвенция  на  полномочия'!AL24/1000</f>
        <v>884.399</v>
      </c>
      <c r="CZ29" s="368">
        <f>'[4]Субвенция  на  полномочия'!AM24/1000</f>
        <v>857.78622999999993</v>
      </c>
      <c r="DA29" s="17">
        <f t="shared" si="28"/>
        <v>96.990863852175309</v>
      </c>
      <c r="DB29" s="10">
        <v>2339.5</v>
      </c>
      <c r="DC29" s="368">
        <f>('[4]Проверочная  таблица'!WH29+'[4]Проверочная  таблица'!WF29)/1000</f>
        <v>2354.9</v>
      </c>
      <c r="DD29" s="368">
        <f>('[4]Проверочная  таблица'!WI29+'[4]Проверочная  таблица'!WG29)/1000</f>
        <v>2234.6668799999998</v>
      </c>
      <c r="DE29" s="17">
        <f t="shared" si="29"/>
        <v>94.894342859569392</v>
      </c>
      <c r="DF29" s="10">
        <v>3</v>
      </c>
      <c r="DG29" s="368">
        <f>'[4]Проверочная  таблица'!WJ29/1000</f>
        <v>3</v>
      </c>
      <c r="DH29" s="368">
        <f>'[4]Проверочная  таблица'!WK29/1000</f>
        <v>0</v>
      </c>
      <c r="DI29" s="17">
        <f t="shared" si="30"/>
        <v>0</v>
      </c>
      <c r="DJ29" s="10">
        <v>1053.0987500000001</v>
      </c>
      <c r="DK29" s="368">
        <f>'[4]Субвенция  на  полномочия'!AN24/1000</f>
        <v>1062.47568</v>
      </c>
      <c r="DL29" s="368">
        <f>'[4]Субвенция  на  полномочия'!AO24/1000</f>
        <v>815.69529</v>
      </c>
      <c r="DM29" s="17">
        <f t="shared" si="31"/>
        <v>76.773078702375557</v>
      </c>
      <c r="DO29" s="32"/>
    </row>
    <row r="30" spans="1:119" s="4" customFormat="1" ht="23.85" customHeight="1" thickBot="1" x14ac:dyDescent="0.3">
      <c r="A30" s="33" t="s">
        <v>29</v>
      </c>
      <c r="B30" s="367">
        <f t="shared" si="0"/>
        <v>508760.83398000005</v>
      </c>
      <c r="C30" s="367">
        <f t="shared" si="0"/>
        <v>529754.51589999988</v>
      </c>
      <c r="D30" s="369">
        <f>'[2]Для администрации КБ_точно'!X31</f>
        <v>529754.5159</v>
      </c>
      <c r="E30" s="369">
        <f t="shared" si="2"/>
        <v>0</v>
      </c>
      <c r="F30" s="369">
        <f>'[2]Для администрации КБ_точно'!Y31</f>
        <v>529164.62452999991</v>
      </c>
      <c r="G30" s="369">
        <f t="shared" si="3"/>
        <v>0</v>
      </c>
      <c r="H30" s="367">
        <f t="shared" si="1"/>
        <v>529164.62453000003</v>
      </c>
      <c r="I30" s="17">
        <f t="shared" si="4"/>
        <v>99.888648165840038</v>
      </c>
      <c r="J30" s="10"/>
      <c r="K30" s="368">
        <f>'[4]Проверочная  таблица'!WL30/1000</f>
        <v>0</v>
      </c>
      <c r="L30" s="368">
        <f>'[4]Проверочная  таблица'!WM30/1000</f>
        <v>0</v>
      </c>
      <c r="M30" s="17">
        <f t="shared" si="5"/>
        <v>0</v>
      </c>
      <c r="N30" s="10">
        <v>0</v>
      </c>
      <c r="O30" s="368">
        <f>'[4]Проверочная  таблица'!WN30/1000</f>
        <v>0</v>
      </c>
      <c r="P30" s="368">
        <f>'[4]Проверочная  таблица'!WO30/1000</f>
        <v>0</v>
      </c>
      <c r="Q30" s="17">
        <f t="shared" si="6"/>
        <v>0</v>
      </c>
      <c r="R30" s="10"/>
      <c r="S30" s="368">
        <f>'[4]Проверочная  таблица'!WP30/1000</f>
        <v>0</v>
      </c>
      <c r="T30" s="368">
        <f>'[4]Проверочная  таблица'!WQ30/1000</f>
        <v>0</v>
      </c>
      <c r="U30" s="17">
        <f t="shared" si="7"/>
        <v>0</v>
      </c>
      <c r="V30" s="10">
        <v>8.4957499999999992</v>
      </c>
      <c r="W30" s="368">
        <f>'[4]Субвенция  на  полномочия'!D25/1000</f>
        <v>8.4957499999999992</v>
      </c>
      <c r="X30" s="368">
        <f>'[4]Субвенция  на  полномочия'!E25/1000</f>
        <v>0</v>
      </c>
      <c r="Y30" s="17">
        <f t="shared" si="8"/>
        <v>0</v>
      </c>
      <c r="Z30" s="10">
        <v>766.92</v>
      </c>
      <c r="AA30" s="368">
        <f>'[4]Субвенция  на  полномочия'!F25/1000</f>
        <v>766.92</v>
      </c>
      <c r="AB30" s="368">
        <f>'[4]Субвенция  на  полномочия'!G25/1000</f>
        <v>645.10599999999999</v>
      </c>
      <c r="AC30" s="17">
        <f t="shared" si="9"/>
        <v>84.116465863453811</v>
      </c>
      <c r="AD30" s="10">
        <v>225.458</v>
      </c>
      <c r="AE30" s="368">
        <f>'[4]Субвенция  на  полномочия'!H25/1000</f>
        <v>225.458</v>
      </c>
      <c r="AF30" s="368">
        <f>'[4]Субвенция  на  полномочия'!I25/1000</f>
        <v>213.59800000000001</v>
      </c>
      <c r="AG30" s="17">
        <f t="shared" si="10"/>
        <v>94.739596731985571</v>
      </c>
      <c r="AH30" s="10">
        <v>1650.67949</v>
      </c>
      <c r="AI30" s="368">
        <f>'[4]Субвенция  на  полномочия'!J25/1000</f>
        <v>1667.2974899999999</v>
      </c>
      <c r="AJ30" s="368">
        <f>'[4]Субвенция  на  полномочия'!K25/1000</f>
        <v>1667.2974899999999</v>
      </c>
      <c r="AK30" s="17">
        <f t="shared" si="11"/>
        <v>100</v>
      </c>
      <c r="AL30" s="10">
        <v>20823.930820000001</v>
      </c>
      <c r="AM30" s="368">
        <f>'[4]Субвенция  на  полномочия'!L25/1000</f>
        <v>16701.930820000001</v>
      </c>
      <c r="AN30" s="368">
        <f>'[4]Субвенция  на  полномочия'!M25/1000</f>
        <v>16664.567999999999</v>
      </c>
      <c r="AO30" s="17">
        <f t="shared" si="12"/>
        <v>99.776296403076572</v>
      </c>
      <c r="AP30" s="10">
        <v>643.28</v>
      </c>
      <c r="AQ30" s="368">
        <f>'[4]Субвенция  на  полномочия'!P25/1000</f>
        <v>872.16800000000001</v>
      </c>
      <c r="AR30" s="368">
        <f>'[4]Субвенция  на  полномочия'!Q25/1000</f>
        <v>845.56399999999996</v>
      </c>
      <c r="AS30" s="17">
        <f t="shared" si="13"/>
        <v>96.949670247016627</v>
      </c>
      <c r="AT30" s="10">
        <v>17066.476569999999</v>
      </c>
      <c r="AU30" s="368">
        <f>'[4]Проверочная  таблица'!WR30/1000</f>
        <v>19106.026570000002</v>
      </c>
      <c r="AV30" s="368">
        <f>'[4]Проверочная  таблица'!WU30/1000</f>
        <v>19106.026560000002</v>
      </c>
      <c r="AW30" s="17">
        <f t="shared" si="14"/>
        <v>99.999999947660484</v>
      </c>
      <c r="AX30" s="10">
        <v>11857.217000000001</v>
      </c>
      <c r="AY30" s="368">
        <f>'[4]Проверочная  таблица'!WD30/1000</f>
        <v>10522.939</v>
      </c>
      <c r="AZ30" s="368">
        <f>'[4]Проверочная  таблица'!WE30/1000</f>
        <v>10287.084000000001</v>
      </c>
      <c r="BA30" s="17">
        <f t="shared" si="15"/>
        <v>97.758658488849932</v>
      </c>
      <c r="BB30" s="10">
        <v>3332.6109999999999</v>
      </c>
      <c r="BC30" s="368">
        <f>'[4]Субвенция  на  полномочия'!N25/1000</f>
        <v>3678.8040000000001</v>
      </c>
      <c r="BD30" s="368">
        <f>'[4]Субвенция  на  полномочия'!O25/1000</f>
        <v>3678.8040000000001</v>
      </c>
      <c r="BE30" s="17">
        <f t="shared" si="16"/>
        <v>100</v>
      </c>
      <c r="BF30" s="10">
        <v>50</v>
      </c>
      <c r="BG30" s="368">
        <f>'[4]Субвенция  на  полномочия'!R25/1000</f>
        <v>0</v>
      </c>
      <c r="BH30" s="368">
        <f>'[4]Субвенция  на  полномочия'!S25/1000</f>
        <v>0</v>
      </c>
      <c r="BI30" s="17">
        <f t="shared" si="17"/>
        <v>0</v>
      </c>
      <c r="BJ30" s="10">
        <v>325080.33500000002</v>
      </c>
      <c r="BK30" s="368">
        <f>'[4]Субвенция  на  полномочия'!T25/1000</f>
        <v>341483.48599999998</v>
      </c>
      <c r="BL30" s="368">
        <f>'[4]Субвенция  на  полномочия'!U25/1000</f>
        <v>341483.48599999998</v>
      </c>
      <c r="BM30" s="17">
        <f t="shared" si="18"/>
        <v>100</v>
      </c>
      <c r="BN30" s="10"/>
      <c r="BO30" s="368">
        <f>'[4]Субвенция  на  полномочия'!V25/1000</f>
        <v>0</v>
      </c>
      <c r="BP30" s="368">
        <f>'[4]Субвенция  на  полномочия'!W25/1000</f>
        <v>0</v>
      </c>
      <c r="BQ30" s="17">
        <f t="shared" si="19"/>
        <v>0</v>
      </c>
      <c r="BR30" s="10">
        <v>112169.01700000001</v>
      </c>
      <c r="BS30" s="368">
        <f>'[4]Субвенция  на  полномочия'!X25/1000</f>
        <v>119286.11900000001</v>
      </c>
      <c r="BT30" s="368">
        <f>'[4]Субвенция  на  полномочия'!Y25/1000</f>
        <v>119286.11900000001</v>
      </c>
      <c r="BU30" s="17">
        <f t="shared" si="20"/>
        <v>100</v>
      </c>
      <c r="BV30" s="10">
        <v>8</v>
      </c>
      <c r="BW30" s="368">
        <f>'[4]Субвенция  на  полномочия'!Z25/1000</f>
        <v>11.2</v>
      </c>
      <c r="BX30" s="368">
        <f>'[4]Субвенция  на  полномочия'!AA25/1000</f>
        <v>11.2</v>
      </c>
      <c r="BY30" s="17">
        <f t="shared" si="21"/>
        <v>100</v>
      </c>
      <c r="BZ30" s="10">
        <v>3550</v>
      </c>
      <c r="CA30" s="368">
        <f>'[4]Проверочная  таблица'!WX30/1000</f>
        <v>3821.1</v>
      </c>
      <c r="CB30" s="368">
        <f>'[4]Проверочная  таблица'!XA30/1000</f>
        <v>3821.1</v>
      </c>
      <c r="CC30" s="17">
        <f t="shared" si="22"/>
        <v>100</v>
      </c>
      <c r="CD30" s="10">
        <v>3378.1640000000002</v>
      </c>
      <c r="CE30" s="368">
        <f>'[4]Субвенция  на  полномочия'!AB25/1000</f>
        <v>3400.3290000000002</v>
      </c>
      <c r="CF30" s="368">
        <f>'[4]Субвенция  на  полномочия'!AC25/1000</f>
        <v>3400.3290000000002</v>
      </c>
      <c r="CG30" s="17">
        <f t="shared" si="23"/>
        <v>100</v>
      </c>
      <c r="CH30" s="10"/>
      <c r="CI30" s="368">
        <f>'[4]Субвенция  на  полномочия'!AD25/1000</f>
        <v>0</v>
      </c>
      <c r="CJ30" s="368">
        <f>'[4]Субвенция  на  полномочия'!AE25/1000</f>
        <v>0</v>
      </c>
      <c r="CK30" s="17">
        <f t="shared" si="24"/>
        <v>0</v>
      </c>
      <c r="CL30" s="10">
        <v>974.31259999999997</v>
      </c>
      <c r="CM30" s="368">
        <f>'[4]Субвенция  на  полномочия'!AF25/1000</f>
        <v>982.45258999999999</v>
      </c>
      <c r="CN30" s="368">
        <f>'[4]Субвенция  на  полномочия'!AG25/1000</f>
        <v>982.45258999999999</v>
      </c>
      <c r="CO30" s="17">
        <f t="shared" si="25"/>
        <v>100</v>
      </c>
      <c r="CP30" s="10">
        <v>1183.2829999999999</v>
      </c>
      <c r="CQ30" s="368">
        <f>'[4]Субвенция  на  полномочия'!AH25/1000</f>
        <v>1183.2829999999999</v>
      </c>
      <c r="CR30" s="368">
        <f>'[4]Субвенция  на  полномочия'!AI25/1000</f>
        <v>1181.2664600000001</v>
      </c>
      <c r="CS30" s="17">
        <f t="shared" si="26"/>
        <v>99.829580920202531</v>
      </c>
      <c r="CT30" s="10">
        <v>52.942999999999998</v>
      </c>
      <c r="CU30" s="368">
        <f>'[4]Субвенция  на  полномочия'!AJ25/1000</f>
        <v>52.942999999999998</v>
      </c>
      <c r="CV30" s="368">
        <f>'[4]Субвенция  на  полномочия'!AK25/1000</f>
        <v>50.16</v>
      </c>
      <c r="CW30" s="17">
        <f t="shared" si="27"/>
        <v>94.743403282775816</v>
      </c>
      <c r="CX30" s="10">
        <v>873.01199999999994</v>
      </c>
      <c r="CY30" s="368">
        <f>'[4]Субвенция  на  полномочия'!AL25/1000</f>
        <v>881.58799999999997</v>
      </c>
      <c r="CZ30" s="368">
        <f>'[4]Субвенция  на  полномочия'!AM25/1000</f>
        <v>881.58799999999997</v>
      </c>
      <c r="DA30" s="17">
        <f t="shared" si="28"/>
        <v>100</v>
      </c>
      <c r="DB30" s="10">
        <v>3916.1</v>
      </c>
      <c r="DC30" s="368">
        <f>('[4]Проверочная  таблица'!WH30+'[4]Проверочная  таблица'!WF30)/1000</f>
        <v>3942</v>
      </c>
      <c r="DD30" s="368">
        <f>('[4]Проверочная  таблица'!WI30+'[4]Проверочная  таблица'!WG30)/1000</f>
        <v>3942</v>
      </c>
      <c r="DE30" s="17">
        <f t="shared" si="29"/>
        <v>100</v>
      </c>
      <c r="DF30" s="10">
        <v>4</v>
      </c>
      <c r="DG30" s="368">
        <f>'[4]Проверочная  таблица'!WJ30/1000</f>
        <v>4</v>
      </c>
      <c r="DH30" s="368">
        <f>'[4]Проверочная  таблица'!WK30/1000</f>
        <v>4</v>
      </c>
      <c r="DI30" s="17">
        <f t="shared" si="30"/>
        <v>100</v>
      </c>
      <c r="DJ30" s="10">
        <v>1146.5987500000001</v>
      </c>
      <c r="DK30" s="368">
        <f>'[4]Субвенция  на  полномочия'!AN25/1000</f>
        <v>1155.97568</v>
      </c>
      <c r="DL30" s="368">
        <f>'[4]Субвенция  на  полномочия'!AO25/1000</f>
        <v>1012.8754300000001</v>
      </c>
      <c r="DM30" s="17">
        <f t="shared" si="31"/>
        <v>87.620825206288075</v>
      </c>
      <c r="DO30" s="32"/>
    </row>
    <row r="31" spans="1:119" s="4" customFormat="1" ht="23.85" customHeight="1" thickBot="1" x14ac:dyDescent="0.3">
      <c r="A31" s="34" t="s">
        <v>30</v>
      </c>
      <c r="B31" s="14">
        <f t="shared" ref="B31" si="32">SUM(B13:B30)</f>
        <v>9422255.4859099984</v>
      </c>
      <c r="C31" s="14">
        <f t="shared" ref="C31:H31" si="33">SUM(C13:C30)</f>
        <v>9856379.7706599999</v>
      </c>
      <c r="D31" s="52">
        <f t="shared" si="33"/>
        <v>9856379.7706600018</v>
      </c>
      <c r="E31" s="52">
        <f t="shared" si="33"/>
        <v>0</v>
      </c>
      <c r="F31" s="52">
        <f t="shared" si="33"/>
        <v>9774962.3611800019</v>
      </c>
      <c r="G31" s="52">
        <f t="shared" si="33"/>
        <v>0</v>
      </c>
      <c r="H31" s="14">
        <f t="shared" si="33"/>
        <v>9774962.36118</v>
      </c>
      <c r="I31" s="15">
        <f t="shared" si="4"/>
        <v>99.173962333286312</v>
      </c>
      <c r="J31" s="14">
        <f>SUM(J13:J30)</f>
        <v>0</v>
      </c>
      <c r="K31" s="14">
        <f>SUM(K13:K30)</f>
        <v>0</v>
      </c>
      <c r="L31" s="14">
        <f>SUM(L13:L30)</f>
        <v>0</v>
      </c>
      <c r="M31" s="15">
        <f t="shared" si="5"/>
        <v>0</v>
      </c>
      <c r="N31" s="14">
        <f>SUM(N13:N30)</f>
        <v>224.38300000000001</v>
      </c>
      <c r="O31" s="14">
        <f>SUM(O13:O30)</f>
        <v>40.432000000000002</v>
      </c>
      <c r="P31" s="14">
        <f>SUM(P13:P30)</f>
        <v>40.432000000000002</v>
      </c>
      <c r="Q31" s="15">
        <f t="shared" si="6"/>
        <v>100</v>
      </c>
      <c r="R31" s="14">
        <f>SUM(R13:R30)</f>
        <v>0</v>
      </c>
      <c r="S31" s="14">
        <f>SUM(S13:S30)</f>
        <v>0</v>
      </c>
      <c r="T31" s="14">
        <f>SUM(T13:T30)</f>
        <v>0</v>
      </c>
      <c r="U31" s="15">
        <f t="shared" si="7"/>
        <v>0</v>
      </c>
      <c r="V31" s="14">
        <f>SUM(V13:V30)</f>
        <v>152.92349999999996</v>
      </c>
      <c r="W31" s="14">
        <f>SUM(W13:W30)</f>
        <v>171.25423999999992</v>
      </c>
      <c r="X31" s="14">
        <f>SUM(X13:X30)</f>
        <v>35.322240000000001</v>
      </c>
      <c r="Y31" s="15">
        <f t="shared" si="8"/>
        <v>20.625614875287184</v>
      </c>
      <c r="Z31" s="14">
        <f>SUM(Z13:Z30)</f>
        <v>21130.031999999996</v>
      </c>
      <c r="AA31" s="14">
        <f>SUM(AA13:AA30)</f>
        <v>21130.031999999996</v>
      </c>
      <c r="AB31" s="14">
        <f>SUM(AB13:AB30)</f>
        <v>19711.066320000002</v>
      </c>
      <c r="AC31" s="15">
        <f t="shared" si="9"/>
        <v>93.284602313900919</v>
      </c>
      <c r="AD31" s="14">
        <f>SUM(AD13:AD30)</f>
        <v>6063.2899999999991</v>
      </c>
      <c r="AE31" s="14">
        <f>SUM(AE13:AE30)</f>
        <v>6063.2899999999991</v>
      </c>
      <c r="AF31" s="14">
        <f>SUM(AF13:AF30)</f>
        <v>5216.5601699999997</v>
      </c>
      <c r="AG31" s="15">
        <f t="shared" si="10"/>
        <v>86.035142142302291</v>
      </c>
      <c r="AH31" s="14">
        <f>SUM(AH13:AH30)</f>
        <v>21592.649410000002</v>
      </c>
      <c r="AI31" s="14">
        <f>SUM(AI13:AI30)</f>
        <v>21819.395410000001</v>
      </c>
      <c r="AJ31" s="14">
        <f>SUM(AJ13:AJ30)</f>
        <v>21537.040690000005</v>
      </c>
      <c r="AK31" s="15">
        <f t="shared" si="11"/>
        <v>98.705946179101772</v>
      </c>
      <c r="AL31" s="14">
        <f>SUM(AL13:AL30)</f>
        <v>318136.64883000002</v>
      </c>
      <c r="AM31" s="14">
        <f>SUM(AM13:AM30)</f>
        <v>288394.14883000002</v>
      </c>
      <c r="AN31" s="14">
        <f>SUM(AN13:AN30)</f>
        <v>275074.32055000006</v>
      </c>
      <c r="AO31" s="15">
        <f t="shared" si="12"/>
        <v>95.381380539779386</v>
      </c>
      <c r="AP31" s="14">
        <f>SUM(AP13:AP30)</f>
        <v>19571.760000000002</v>
      </c>
      <c r="AQ31" s="14">
        <f>SUM(AQ13:AQ30)</f>
        <v>21647.963</v>
      </c>
      <c r="AR31" s="14">
        <f>SUM(AR13:AR30)</f>
        <v>20654.38004</v>
      </c>
      <c r="AS31" s="15">
        <f t="shared" si="13"/>
        <v>95.410270425905665</v>
      </c>
      <c r="AT31" s="14">
        <f>SUM(AT13:AT30)</f>
        <v>275158.12897000008</v>
      </c>
      <c r="AU31" s="14">
        <f>SUM(AU13:AU30)</f>
        <v>324544.12197000009</v>
      </c>
      <c r="AV31" s="14">
        <f>SUM(AV13:AV30)</f>
        <v>320904.82875000004</v>
      </c>
      <c r="AW31" s="15">
        <f t="shared" si="14"/>
        <v>98.878644543641911</v>
      </c>
      <c r="AX31" s="14">
        <f>SUM(AX13:AX30)</f>
        <v>261951.67999999996</v>
      </c>
      <c r="AY31" s="14">
        <f>SUM(AY13:AY30)</f>
        <v>239223.00599999999</v>
      </c>
      <c r="AZ31" s="14">
        <f>SUM(AZ13:AZ30)</f>
        <v>232330.03611000004</v>
      </c>
      <c r="BA31" s="15">
        <f t="shared" si="15"/>
        <v>97.118600754477626</v>
      </c>
      <c r="BB31" s="14">
        <f>SUM(BB13:BB30)</f>
        <v>72069.252000000008</v>
      </c>
      <c r="BC31" s="14">
        <f>SUM(BC13:BC30)</f>
        <v>72808.561000000002</v>
      </c>
      <c r="BD31" s="14">
        <f>SUM(BD13:BD30)</f>
        <v>70727.044980000006</v>
      </c>
      <c r="BE31" s="15">
        <f t="shared" si="16"/>
        <v>97.141110892165557</v>
      </c>
      <c r="BF31" s="14">
        <f>SUM(BF13:BF30)</f>
        <v>1200</v>
      </c>
      <c r="BG31" s="14">
        <f>SUM(BG13:BG30)</f>
        <v>800</v>
      </c>
      <c r="BH31" s="14">
        <f>SUM(BH13:BH30)</f>
        <v>800</v>
      </c>
      <c r="BI31" s="15">
        <f t="shared" si="17"/>
        <v>100</v>
      </c>
      <c r="BJ31" s="14">
        <f>SUM(BJ13:BJ30)</f>
        <v>6124597.2659999998</v>
      </c>
      <c r="BK31" s="14">
        <f>SUM(BK13:BK30)</f>
        <v>6437166.7189999996</v>
      </c>
      <c r="BL31" s="14">
        <f>SUM(BL13:BL30)</f>
        <v>6415232.5782200005</v>
      </c>
      <c r="BM31" s="15">
        <f t="shared" si="18"/>
        <v>99.659257842192304</v>
      </c>
      <c r="BN31" s="14">
        <f>SUM(BN13:BN30)</f>
        <v>0</v>
      </c>
      <c r="BO31" s="14">
        <f>SUM(BO13:BO30)</f>
        <v>0</v>
      </c>
      <c r="BP31" s="14">
        <f>SUM(BP13:BP30)</f>
        <v>0</v>
      </c>
      <c r="BQ31" s="15">
        <f t="shared" si="19"/>
        <v>0</v>
      </c>
      <c r="BR31" s="14">
        <f>SUM(BR13:BR30)</f>
        <v>2042327.547</v>
      </c>
      <c r="BS31" s="14">
        <f>SUM(BS13:BS30)</f>
        <v>2146987.52</v>
      </c>
      <c r="BT31" s="14">
        <f>SUM(BT13:BT30)</f>
        <v>2127716.0520299999</v>
      </c>
      <c r="BU31" s="15">
        <f t="shared" si="20"/>
        <v>99.102394970139358</v>
      </c>
      <c r="BV31" s="14">
        <f>SUM(BV13:BV30)</f>
        <v>163.99999999999997</v>
      </c>
      <c r="BW31" s="14">
        <f>SUM(BW13:BW30)</f>
        <v>48.900000000000006</v>
      </c>
      <c r="BX31" s="14">
        <f>SUM(BX13:BX30)</f>
        <v>36</v>
      </c>
      <c r="BY31" s="15">
        <f t="shared" si="21"/>
        <v>73.619631901840492</v>
      </c>
      <c r="BZ31" s="14">
        <f>SUM(BZ13:BZ30)</f>
        <v>61475.72</v>
      </c>
      <c r="CA31" s="14">
        <f>SUM(CA13:CA30)</f>
        <v>62594.12</v>
      </c>
      <c r="CB31" s="14">
        <f>SUM(CB13:CB30)</f>
        <v>62438.271050000003</v>
      </c>
      <c r="CC31" s="15">
        <f t="shared" si="22"/>
        <v>99.751016629038006</v>
      </c>
      <c r="CD31" s="14">
        <f>SUM(CD13:CD30)</f>
        <v>69659.191000000021</v>
      </c>
      <c r="CE31" s="14">
        <f>SUM(CE13:CE30)</f>
        <v>78586.595999999976</v>
      </c>
      <c r="CF31" s="14">
        <f>SUM(CF13:CF30)</f>
        <v>78586.595999999976</v>
      </c>
      <c r="CG31" s="15">
        <f t="shared" si="23"/>
        <v>100</v>
      </c>
      <c r="CH31" s="14">
        <f>SUM(CH13:CH30)</f>
        <v>0</v>
      </c>
      <c r="CI31" s="14">
        <f>SUM(CI13:CI30)</f>
        <v>0</v>
      </c>
      <c r="CJ31" s="14">
        <f>SUM(CJ13:CJ30)</f>
        <v>0</v>
      </c>
      <c r="CK31" s="15">
        <f t="shared" si="24"/>
        <v>0</v>
      </c>
      <c r="CL31" s="14">
        <f>SUM(CL13:CL30)</f>
        <v>17391.017199999998</v>
      </c>
      <c r="CM31" s="14">
        <f>SUM(CM13:CM30)</f>
        <v>17552.295360000004</v>
      </c>
      <c r="CN31" s="14">
        <f>SUM(CN13:CN30)</f>
        <v>14232.439889999998</v>
      </c>
      <c r="CO31" s="15">
        <f t="shared" si="25"/>
        <v>81.085918383269473</v>
      </c>
      <c r="CP31" s="14">
        <f>SUM(CP13:CP30)</f>
        <v>30948.485000000001</v>
      </c>
      <c r="CQ31" s="14">
        <f>SUM(CQ13:CQ30)</f>
        <v>36764.94685</v>
      </c>
      <c r="CR31" s="14">
        <f>SUM(CR13:CR30)</f>
        <v>36353.995419999999</v>
      </c>
      <c r="CS31" s="15">
        <f t="shared" si="26"/>
        <v>98.8822194366915</v>
      </c>
      <c r="CT31" s="14">
        <f>SUM(CT13:CT30)</f>
        <v>1448.2239999999999</v>
      </c>
      <c r="CU31" s="14">
        <f>SUM(CU13:CU30)</f>
        <v>2446.413</v>
      </c>
      <c r="CV31" s="14">
        <f>SUM(CV13:CV30)</f>
        <v>1508.7545500000001</v>
      </c>
      <c r="CW31" s="15">
        <f t="shared" si="27"/>
        <v>61.672111372854879</v>
      </c>
      <c r="CX31" s="14">
        <f>SUM(CX13:CX30)</f>
        <v>15520.588000000002</v>
      </c>
      <c r="CY31" s="14">
        <f>SUM(CY13:CY30)</f>
        <v>15674.955999999998</v>
      </c>
      <c r="CZ31" s="14">
        <f>SUM(CZ13:CZ30)</f>
        <v>14075.154829999999</v>
      </c>
      <c r="DA31" s="15">
        <f t="shared" si="28"/>
        <v>89.793903281132032</v>
      </c>
      <c r="DB31" s="14">
        <f>SUM(DB13:DB30)</f>
        <v>47558.1</v>
      </c>
      <c r="DC31" s="14">
        <f>SUM(DC13:DC30)</f>
        <v>47878.600000000006</v>
      </c>
      <c r="DD31" s="14">
        <f>SUM(DD13:DD30)</f>
        <v>45846.574349999995</v>
      </c>
      <c r="DE31" s="15">
        <f t="shared" si="29"/>
        <v>95.755879140158626</v>
      </c>
      <c r="DF31" s="14">
        <f>SUM(DF13:DF30)</f>
        <v>62</v>
      </c>
      <c r="DG31" s="14">
        <f>SUM(DG13:DG30)</f>
        <v>62</v>
      </c>
      <c r="DH31" s="14">
        <f>SUM(DH13:DH30)</f>
        <v>43</v>
      </c>
      <c r="DI31" s="15">
        <f t="shared" si="30"/>
        <v>69.354838709677423</v>
      </c>
      <c r="DJ31" s="14">
        <f>SUM(DJ13:DJ30)</f>
        <v>13852.600000000002</v>
      </c>
      <c r="DK31" s="14">
        <f>SUM(DK13:DK30)</f>
        <v>13974.499999999998</v>
      </c>
      <c r="DL31" s="14">
        <f>SUM(DL13:DL30)</f>
        <v>11861.912990000001</v>
      </c>
      <c r="DM31" s="15">
        <f t="shared" si="31"/>
        <v>84.882557443915715</v>
      </c>
      <c r="DO31" s="32"/>
    </row>
    <row r="32" spans="1:119" s="4" customFormat="1" ht="23.85" customHeight="1" x14ac:dyDescent="0.25">
      <c r="A32" s="35"/>
      <c r="B32" s="367"/>
      <c r="C32" s="367"/>
      <c r="D32" s="369"/>
      <c r="E32" s="369"/>
      <c r="F32" s="369"/>
      <c r="G32" s="369"/>
      <c r="H32" s="367"/>
      <c r="I32" s="12"/>
      <c r="J32" s="12"/>
      <c r="K32" s="368"/>
      <c r="L32" s="368"/>
      <c r="M32" s="10"/>
      <c r="N32" s="12"/>
      <c r="O32" s="368"/>
      <c r="P32" s="368"/>
      <c r="Q32" s="10"/>
      <c r="R32" s="12"/>
      <c r="S32" s="368"/>
      <c r="T32" s="368"/>
      <c r="U32" s="10"/>
      <c r="V32" s="12"/>
      <c r="W32" s="368"/>
      <c r="X32" s="368"/>
      <c r="Y32" s="10"/>
      <c r="Z32" s="12"/>
      <c r="AA32" s="368"/>
      <c r="AB32" s="368"/>
      <c r="AC32" s="10"/>
      <c r="AD32" s="12"/>
      <c r="AE32" s="368"/>
      <c r="AF32" s="368"/>
      <c r="AG32" s="10"/>
      <c r="AH32" s="12"/>
      <c r="AI32" s="368"/>
      <c r="AJ32" s="368"/>
      <c r="AK32" s="10"/>
      <c r="AL32" s="12"/>
      <c r="AM32" s="368"/>
      <c r="AN32" s="368"/>
      <c r="AO32" s="10"/>
      <c r="AP32" s="12"/>
      <c r="AQ32" s="368"/>
      <c r="AR32" s="368"/>
      <c r="AS32" s="10"/>
      <c r="AT32" s="12"/>
      <c r="AU32" s="368"/>
      <c r="AV32" s="368"/>
      <c r="AW32" s="10"/>
      <c r="AX32" s="12"/>
      <c r="AY32" s="368"/>
      <c r="AZ32" s="368"/>
      <c r="BA32" s="10"/>
      <c r="BB32" s="12"/>
      <c r="BC32" s="368"/>
      <c r="BD32" s="368"/>
      <c r="BE32" s="10"/>
      <c r="BF32" s="12"/>
      <c r="BG32" s="368"/>
      <c r="BH32" s="368"/>
      <c r="BI32" s="10"/>
      <c r="BJ32" s="12"/>
      <c r="BK32" s="368"/>
      <c r="BL32" s="368"/>
      <c r="BM32" s="10"/>
      <c r="BN32" s="12"/>
      <c r="BO32" s="368"/>
      <c r="BP32" s="368"/>
      <c r="BQ32" s="10"/>
      <c r="BR32" s="12"/>
      <c r="BS32" s="368"/>
      <c r="BT32" s="368"/>
      <c r="BU32" s="10"/>
      <c r="BV32" s="12"/>
      <c r="BW32" s="368"/>
      <c r="BX32" s="368"/>
      <c r="BY32" s="10"/>
      <c r="BZ32" s="12"/>
      <c r="CA32" s="368"/>
      <c r="CB32" s="368"/>
      <c r="CC32" s="10"/>
      <c r="CD32" s="12"/>
      <c r="CE32" s="368"/>
      <c r="CF32" s="368"/>
      <c r="CG32" s="10"/>
      <c r="CH32" s="12"/>
      <c r="CI32" s="368"/>
      <c r="CJ32" s="368"/>
      <c r="CK32" s="10"/>
      <c r="CL32" s="12"/>
      <c r="CM32" s="368"/>
      <c r="CN32" s="368"/>
      <c r="CO32" s="10"/>
      <c r="CP32" s="12"/>
      <c r="CQ32" s="368"/>
      <c r="CR32" s="368"/>
      <c r="CS32" s="10"/>
      <c r="CT32" s="12"/>
      <c r="CU32" s="368"/>
      <c r="CV32" s="368"/>
      <c r="CW32" s="10"/>
      <c r="CX32" s="12"/>
      <c r="CY32" s="368"/>
      <c r="CZ32" s="368"/>
      <c r="DA32" s="10"/>
      <c r="DB32" s="12"/>
      <c r="DC32" s="368"/>
      <c r="DD32" s="368"/>
      <c r="DE32" s="10"/>
      <c r="DF32" s="12"/>
      <c r="DG32" s="368"/>
      <c r="DH32" s="368"/>
      <c r="DI32" s="10"/>
      <c r="DJ32" s="12"/>
      <c r="DK32" s="368"/>
      <c r="DL32" s="368"/>
      <c r="DM32" s="10"/>
      <c r="DO32" s="32"/>
    </row>
    <row r="33" spans="1:135" s="4" customFormat="1" ht="23.85" customHeight="1" x14ac:dyDescent="0.25">
      <c r="A33" s="11" t="s">
        <v>31</v>
      </c>
      <c r="B33" s="367">
        <f>BZ33+J33+CD33+CL33+AH33+AL33+BN33+AX33+BF33+BB33+Z33+DJ33+CH33+DB33+BJ33+CX33+DF33+BR33+CP33+N33+BV33+R33+V33+AT33+AD33+CT33+AP33</f>
        <v>1455675.6036499999</v>
      </c>
      <c r="C33" s="367">
        <f>CA33+K33+CE33+CM33+AI33+AM33+BO33+AY33+BG33+BC33+AA33+DK33+CI33+DC33+BK33+CY33+DG33+BS33+CQ33+O33+BW33+S33+W33+AU33+AE33+CU33+AQ33</f>
        <v>1517300.58011</v>
      </c>
      <c r="D33" s="369">
        <f>'[2]Для администрации КБ_точно'!X34</f>
        <v>1517300.5801100002</v>
      </c>
      <c r="E33" s="369">
        <f t="shared" ref="E33:E34" si="34">D33-C33</f>
        <v>0</v>
      </c>
      <c r="F33" s="369">
        <f>'[2]Для администрации КБ_точно'!Y34</f>
        <v>1516895.38906</v>
      </c>
      <c r="G33" s="369">
        <f t="shared" ref="G33:G34" si="35">F33-H33</f>
        <v>0</v>
      </c>
      <c r="H33" s="367">
        <f>L33+P33+T33+X33+AB33+AF33+CV33+AN33+AV33+AJ33+BH33+AZ33+BD33+CZ33+BT33+BL33+BP33+BX33+CF33+CJ33+CN33+CR33+CB33+DD33+DH33+DL33+AR33</f>
        <v>1516895.38906</v>
      </c>
      <c r="I33" s="17">
        <f t="shared" ref="I33:I34" si="36">IF(ISERROR(H33/C33*100),,H33/C33*100)</f>
        <v>99.973295268234153</v>
      </c>
      <c r="J33" s="17">
        <v>0</v>
      </c>
      <c r="K33" s="368">
        <f>'[4]Проверочная  таблица'!WL33/1000</f>
        <v>0</v>
      </c>
      <c r="L33" s="368">
        <f>'[4]Проверочная  таблица'!WM33/1000</f>
        <v>0</v>
      </c>
      <c r="M33" s="17">
        <f t="shared" ref="M33:M34" si="37">IF(ISERROR(L33/K33*100),,L33/K33*100)</f>
        <v>0</v>
      </c>
      <c r="N33" s="17">
        <v>0</v>
      </c>
      <c r="O33" s="368">
        <f>'[4]Проверочная  таблица'!WN33/1000</f>
        <v>0</v>
      </c>
      <c r="P33" s="368">
        <f>'[4]Проверочная  таблица'!WO33/1000</f>
        <v>0</v>
      </c>
      <c r="Q33" s="17">
        <f t="shared" ref="Q33:Q34" si="38">IF(ISERROR(P33/O33*100),,P33/O33*100)</f>
        <v>0</v>
      </c>
      <c r="R33" s="17">
        <v>0</v>
      </c>
      <c r="S33" s="368">
        <f>'[4]Проверочная  таблица'!WP33/1000</f>
        <v>0</v>
      </c>
      <c r="T33" s="368">
        <f>'[4]Проверочная  таблица'!WQ33/1000</f>
        <v>0</v>
      </c>
      <c r="U33" s="17">
        <f t="shared" ref="U33:U34" si="39">IF(ISERROR(T33/S33*100),,T33/S33*100)</f>
        <v>0</v>
      </c>
      <c r="V33" s="17">
        <v>50.974519999999998</v>
      </c>
      <c r="W33" s="368">
        <f>'[4]Субвенция  на  полномочия'!D27/1000</f>
        <v>50.974519999999998</v>
      </c>
      <c r="X33" s="368">
        <f>'[4]Субвенция  на  полномочия'!E27/1000</f>
        <v>45.82685</v>
      </c>
      <c r="Y33" s="17">
        <f t="shared" ref="Y33:Y34" si="40">IF(ISERROR(X33/W33*100),,X33/W33*100)</f>
        <v>89.901484114024029</v>
      </c>
      <c r="Z33" s="17"/>
      <c r="AA33" s="368">
        <f>'[4]Субвенция  на  полномочия'!F27/1000</f>
        <v>0</v>
      </c>
      <c r="AB33" s="368">
        <f>'[4]Субвенция  на  полномочия'!G27/1000</f>
        <v>0</v>
      </c>
      <c r="AC33" s="17">
        <f t="shared" ref="AC33:AC34" si="41">IF(ISERROR(AB33/AA33*100),,AB33/AA33*100)</f>
        <v>0</v>
      </c>
      <c r="AD33" s="17"/>
      <c r="AE33" s="368">
        <f>'[4]Субвенция  на  полномочия'!H27/1000</f>
        <v>0</v>
      </c>
      <c r="AF33" s="368">
        <f>'[4]Субвенция  на  полномочия'!I27/1000</f>
        <v>0</v>
      </c>
      <c r="AG33" s="17">
        <f t="shared" ref="AG33:AG34" si="42">IF(ISERROR(AF33/AE33*100),,AF33/AE33*100)</f>
        <v>0</v>
      </c>
      <c r="AH33" s="17">
        <v>1726.5595700000001</v>
      </c>
      <c r="AI33" s="368">
        <f>'[4]Субвенция  на  полномочия'!J27/1000</f>
        <v>1743.44157</v>
      </c>
      <c r="AJ33" s="368">
        <f>'[4]Субвенция  на  полномочия'!K27/1000</f>
        <v>1743.44157</v>
      </c>
      <c r="AK33" s="17">
        <f t="shared" ref="AK33:AK34" si="43">IF(ISERROR(AJ33/AI33*100),,AJ33/AI33*100)</f>
        <v>100</v>
      </c>
      <c r="AL33" s="17">
        <v>51817.702859999998</v>
      </c>
      <c r="AM33" s="368">
        <f>'[4]Субвенция  на  полномочия'!L27/1000</f>
        <v>46917.702859999998</v>
      </c>
      <c r="AN33" s="368">
        <f>'[4]Субвенция  на  полномочия'!M27/1000</f>
        <v>46917.702859999998</v>
      </c>
      <c r="AO33" s="17">
        <f t="shared" ref="AO33:AO34" si="44">IF(ISERROR(AN33/AM33*100),,AN33/AM33*100)</f>
        <v>100</v>
      </c>
      <c r="AP33" s="17">
        <v>2140.98</v>
      </c>
      <c r="AQ33" s="368">
        <f>'[4]Субвенция  на  полномочия'!P27/1000</f>
        <v>2893.08</v>
      </c>
      <c r="AR33" s="368">
        <f>'[4]Субвенция  на  полномочия'!Q27/1000</f>
        <v>2893.08</v>
      </c>
      <c r="AS33" s="17">
        <f t="shared" ref="AS33:AS34" si="45">IF(ISERROR(AR33/AQ33*100),,AR33/AQ33*100)</f>
        <v>100</v>
      </c>
      <c r="AT33" s="17">
        <v>51841.351999999999</v>
      </c>
      <c r="AU33" s="368">
        <f>'[4]Проверочная  таблица'!WR33/1000</f>
        <v>62941.351999999992</v>
      </c>
      <c r="AV33" s="368">
        <f>'[4]Проверочная  таблица'!WU33/1000</f>
        <v>62941.351990000003</v>
      </c>
      <c r="AW33" s="17">
        <f t="shared" ref="AW33:AW34" si="46">IF(ISERROR(AV33/AU33*100),,AV33/AU33*100)</f>
        <v>99.999999984112208</v>
      </c>
      <c r="AX33" s="17">
        <v>33222.061000000002</v>
      </c>
      <c r="AY33" s="368">
        <f>'[4]Проверочная  таблица'!WD33/1000</f>
        <v>31820.674999999999</v>
      </c>
      <c r="AZ33" s="368">
        <f>'[4]Проверочная  таблица'!WE33/1000</f>
        <v>31438.979299999999</v>
      </c>
      <c r="BA33" s="17">
        <f t="shared" ref="BA33:BA34" si="47">IF(ISERROR(AZ33/AY33*100),,AZ33/AY33*100)</f>
        <v>98.800478933900678</v>
      </c>
      <c r="BB33" s="17">
        <v>6800.357</v>
      </c>
      <c r="BC33" s="368">
        <f>'[4]Субвенция  на  полномочия'!N27/1000</f>
        <v>6868.9650000000001</v>
      </c>
      <c r="BD33" s="368">
        <f>'[4]Субвенция  на  полномочия'!O27/1000</f>
        <v>6868.9650000000001</v>
      </c>
      <c r="BE33" s="17">
        <f t="shared" ref="BE33:BE34" si="48">IF(ISERROR(BD33/BC33*100),,BD33/BC33*100)</f>
        <v>100</v>
      </c>
      <c r="BF33" s="17">
        <v>250</v>
      </c>
      <c r="BG33" s="368">
        <f>'[4]Субвенция  на  полномочия'!R27/1000</f>
        <v>250</v>
      </c>
      <c r="BH33" s="368">
        <f>'[4]Субвенция  на  полномочия'!S27/1000</f>
        <v>250</v>
      </c>
      <c r="BI33" s="17">
        <f t="shared" ref="BI33:BI34" si="49">IF(ISERROR(BH33/BG33*100),,BH33/BG33*100)</f>
        <v>100</v>
      </c>
      <c r="BJ33" s="17">
        <v>695245.14199999999</v>
      </c>
      <c r="BK33" s="368">
        <f>'[4]Субвенция  на  полномочия'!T27/1000</f>
        <v>729655</v>
      </c>
      <c r="BL33" s="368">
        <f>'[4]Субвенция  на  полномочия'!U27/1000</f>
        <v>729655</v>
      </c>
      <c r="BM33" s="17">
        <f t="shared" ref="BM33:BM34" si="50">IF(ISERROR(BL33/BK33*100),,BL33/BK33*100)</f>
        <v>100</v>
      </c>
      <c r="BN33" s="17">
        <v>13443.013999999999</v>
      </c>
      <c r="BO33" s="368">
        <f>'[4]Субвенция  на  полномочия'!V27/1000</f>
        <v>14132.901</v>
      </c>
      <c r="BP33" s="368">
        <f>'[4]Субвенция  на  полномочия'!W27/1000</f>
        <v>14132.901</v>
      </c>
      <c r="BQ33" s="17">
        <f t="shared" ref="BQ33:BQ34" si="51">IF(ISERROR(BP33/BO33*100),,BP33/BO33*100)</f>
        <v>100</v>
      </c>
      <c r="BR33" s="17">
        <v>563475.80099999998</v>
      </c>
      <c r="BS33" s="368">
        <f>'[4]Субвенция  на  полномочия'!X27/1000</f>
        <v>583772.10400000005</v>
      </c>
      <c r="BT33" s="368">
        <f>'[4]Субвенция  на  полномочия'!Y27/1000</f>
        <v>583772.10400000005</v>
      </c>
      <c r="BU33" s="17">
        <f t="shared" ref="BU33:BU34" si="52">IF(ISERROR(BT33/BS33*100),,BT33/BS33*100)</f>
        <v>100</v>
      </c>
      <c r="BV33" s="17">
        <v>42.4</v>
      </c>
      <c r="BW33" s="368">
        <f>'[4]Субвенция  на  полномочия'!Z27/1000</f>
        <v>10.397950000000002</v>
      </c>
      <c r="BX33" s="368">
        <f>'[4]Субвенция  на  полномочия'!AA27/1000</f>
        <v>10.397950000000002</v>
      </c>
      <c r="BY33" s="17">
        <f t="shared" ref="BY33:BY34" si="53">IF(ISERROR(BX33/BW33*100),,BX33/BW33*100)</f>
        <v>100</v>
      </c>
      <c r="BZ33" s="17">
        <v>5000</v>
      </c>
      <c r="CA33" s="368">
        <f>'[4]Проверочная  таблица'!WX33/1000</f>
        <v>5040</v>
      </c>
      <c r="CB33" s="368">
        <f>'[4]Проверочная  таблица'!XA33/1000</f>
        <v>5040</v>
      </c>
      <c r="CC33" s="17">
        <f t="shared" ref="CC33:CC34" si="54">IF(ISERROR(CB33/CA33*100),,CB33/CA33*100)</f>
        <v>100</v>
      </c>
      <c r="CD33" s="17">
        <v>17816.989000000001</v>
      </c>
      <c r="CE33" s="368">
        <f>'[4]Субвенция  на  полномочия'!AB27/1000</f>
        <v>17861.839</v>
      </c>
      <c r="CF33" s="368">
        <f>'[4]Субвенция  на  полномочия'!AC27/1000</f>
        <v>17861.839</v>
      </c>
      <c r="CG33" s="17">
        <f t="shared" ref="CG33:CG34" si="55">IF(ISERROR(CF33/CE33*100),,CF33/CE33*100)</f>
        <v>100</v>
      </c>
      <c r="CH33" s="17">
        <v>5000</v>
      </c>
      <c r="CI33" s="368">
        <f>'[4]Субвенция  на  полномочия'!AD27/1000</f>
        <v>1031.97056</v>
      </c>
      <c r="CJ33" s="368">
        <f>'[4]Субвенция  на  полномочия'!AE27/1000</f>
        <v>1031.97056</v>
      </c>
      <c r="CK33" s="17">
        <f t="shared" ref="CK33:CK34" si="56">IF(ISERROR(CJ33/CI33*100),,CJ33/CI33*100)</f>
        <v>100</v>
      </c>
      <c r="CL33" s="17">
        <v>1754.3336999999999</v>
      </c>
      <c r="CM33" s="368">
        <f>'[4]Субвенция  на  полномочия'!AF27/1000</f>
        <v>1769.97046</v>
      </c>
      <c r="CN33" s="368">
        <f>'[4]Субвенция  на  полномочия'!AG27/1000</f>
        <v>1769.97046</v>
      </c>
      <c r="CO33" s="17">
        <f t="shared" ref="CO33:CO34" si="57">IF(ISERROR(CN33/CM33*100),,CN33/CM33*100)</f>
        <v>100</v>
      </c>
      <c r="CP33" s="17">
        <v>4437.3109999999997</v>
      </c>
      <c r="CQ33" s="368">
        <f>'[4]Субвенция  на  полномочия'!AH27/1000</f>
        <v>8912.4281900000005</v>
      </c>
      <c r="CR33" s="368">
        <f>'[4]Субвенция  на  полномочия'!AI27/1000</f>
        <v>8894.0805199999995</v>
      </c>
      <c r="CS33" s="17">
        <f t="shared" ref="CS33:CS34" si="58">IF(ISERROR(CR33/CQ33*100),,CR33/CQ33*100)</f>
        <v>99.794133881262709</v>
      </c>
      <c r="CT33" s="17"/>
      <c r="CU33" s="368">
        <f>'[4]Субвенция  на  полномочия'!AJ27/1000</f>
        <v>0</v>
      </c>
      <c r="CV33" s="368">
        <f>'[4]Субвенция  на  полномочия'!AK27/1000</f>
        <v>0</v>
      </c>
      <c r="CW33" s="17">
        <f t="shared" ref="CW33:CW34" si="59">IF(ISERROR(CV33/CU33*100),,CV33/CU33*100)</f>
        <v>0</v>
      </c>
      <c r="CX33" s="17">
        <v>1604.626</v>
      </c>
      <c r="CY33" s="368">
        <f>'[4]Субвенция  на  полномочия'!AL27/1000</f>
        <v>1621.778</v>
      </c>
      <c r="CZ33" s="368">
        <f>'[4]Субвенция  на  полномочия'!AM27/1000</f>
        <v>1621.778</v>
      </c>
      <c r="DA33" s="17">
        <f t="shared" ref="DA33:DA34" si="60">IF(ISERROR(CZ33/CY33*100),,CZ33/CY33*100)</f>
        <v>100</v>
      </c>
      <c r="DB33" s="17"/>
      <c r="DC33" s="368">
        <f>('[4]Проверочная  таблица'!WH33+'[4]Проверочная  таблица'!WF33)/1000</f>
        <v>0</v>
      </c>
      <c r="DD33" s="368">
        <f>('[4]Проверочная  таблица'!WI33+'[4]Проверочная  таблица'!WG33)/1000</f>
        <v>0</v>
      </c>
      <c r="DE33" s="17">
        <f t="shared" ref="DE33:DE34" si="61">IF(ISERROR(DD33/DC33*100),,DD33/DC33*100)</f>
        <v>0</v>
      </c>
      <c r="DF33" s="17">
        <v>6</v>
      </c>
      <c r="DG33" s="368">
        <f>'[4]Проверочная  таблица'!WJ33/1000</f>
        <v>6</v>
      </c>
      <c r="DH33" s="368">
        <f>'[4]Проверочная  таблица'!WK33/1000</f>
        <v>6</v>
      </c>
      <c r="DI33" s="17">
        <f t="shared" ref="DI33:DI34" si="62">IF(ISERROR(DH33/DG33*100),,DH33/DG33*100)</f>
        <v>100</v>
      </c>
      <c r="DJ33" s="17">
        <v>0</v>
      </c>
      <c r="DK33" s="368">
        <f>'[4]Субвенция  на  полномочия'!AN27/1000</f>
        <v>0</v>
      </c>
      <c r="DL33" s="368">
        <f>'[4]Субвенция  на  полномочия'!AO27/1000</f>
        <v>0</v>
      </c>
      <c r="DM33" s="17">
        <f t="shared" ref="DM33:DM34" si="63">IF(ISERROR(DL33/DK33*100),,DL33/DK33*100)</f>
        <v>0</v>
      </c>
      <c r="DO33" s="32"/>
    </row>
    <row r="34" spans="1:135" s="4" customFormat="1" ht="23.85" customHeight="1" thickBot="1" x14ac:dyDescent="0.3">
      <c r="A34" s="35" t="s">
        <v>32</v>
      </c>
      <c r="B34" s="367">
        <f>BZ34+J34+CD34+CL34+AH34+AL34+BN34+AX34+BF34+BB34+Z34+DJ34+CH34+DB34+BJ34+CX34+DF34+BR34+CP34+N34+BV34+R34+V34+AT34+AD34+CT34+AP34</f>
        <v>8569476.4009000007</v>
      </c>
      <c r="C34" s="367">
        <f>CA34+K34+CE34+CM34+AI34+AM34+BO34+AY34+BG34+BC34+AA34+DK34+CI34+DC34+BK34+CY34+DG34+BS34+CQ34+O34+BW34+S34+W34+AU34+AE34+CU34+AQ34</f>
        <v>9022721.8807500005</v>
      </c>
      <c r="D34" s="369">
        <f>'[2]Для администрации КБ_точно'!X35</f>
        <v>9022721.8807500005</v>
      </c>
      <c r="E34" s="369">
        <f t="shared" si="34"/>
        <v>0</v>
      </c>
      <c r="F34" s="369">
        <f>'[2]Для администрации КБ_точно'!Y35</f>
        <v>9021823.0806799997</v>
      </c>
      <c r="G34" s="369">
        <f t="shared" si="35"/>
        <v>0</v>
      </c>
      <c r="H34" s="367">
        <f>L34+P34+T34+X34+AB34+AF34+CV34+AN34+AV34+AJ34+BH34+AZ34+BD34+CZ34+BT34+BL34+BP34+BX34+CF34+CJ34+CN34+CR34+CB34+DD34+DH34+DL34+AR34</f>
        <v>9021823.0806800015</v>
      </c>
      <c r="I34" s="17">
        <f t="shared" si="36"/>
        <v>99.990038481936182</v>
      </c>
      <c r="J34" s="10">
        <v>6512.5</v>
      </c>
      <c r="K34" s="368">
        <f>'[4]Проверочная  таблица'!WL34/1000</f>
        <v>3250.3</v>
      </c>
      <c r="L34" s="368">
        <f>'[4]Проверочная  таблица'!WM34/1000</f>
        <v>3250.2240000000002</v>
      </c>
      <c r="M34" s="17">
        <f t="shared" si="37"/>
        <v>99.9976617542996</v>
      </c>
      <c r="N34" s="10">
        <v>1628.617</v>
      </c>
      <c r="O34" s="368">
        <f>'[4]Проверочная  таблица'!WN34/1000</f>
        <v>1812.568</v>
      </c>
      <c r="P34" s="368">
        <f>'[4]Проверочная  таблица'!WO34/1000</f>
        <v>1812.568</v>
      </c>
      <c r="Q34" s="17">
        <f t="shared" si="38"/>
        <v>100</v>
      </c>
      <c r="R34" s="10">
        <v>6047.2</v>
      </c>
      <c r="S34" s="368">
        <f>'[4]Проверочная  таблица'!WP34/1000</f>
        <v>6047.2</v>
      </c>
      <c r="T34" s="368">
        <f>'[4]Проверочная  таблица'!WQ34/1000</f>
        <v>6047.2</v>
      </c>
      <c r="U34" s="17">
        <f t="shared" si="39"/>
        <v>100</v>
      </c>
      <c r="V34" s="10">
        <v>441.77915999999999</v>
      </c>
      <c r="W34" s="368">
        <f>'[4]Субвенция  на  полномочия'!D26/1000</f>
        <v>441.77915999999999</v>
      </c>
      <c r="X34" s="368">
        <f>'[4]Субвенция  на  полномочия'!E26/1000</f>
        <v>439.97959000000003</v>
      </c>
      <c r="Y34" s="17">
        <f t="shared" si="40"/>
        <v>99.592653940489186</v>
      </c>
      <c r="Z34" s="10"/>
      <c r="AA34" s="368">
        <f>'[4]Субвенция  на  полномочия'!F26/1000</f>
        <v>0</v>
      </c>
      <c r="AB34" s="368">
        <f>'[4]Субвенция  на  полномочия'!G26/1000</f>
        <v>0</v>
      </c>
      <c r="AC34" s="17">
        <f t="shared" si="41"/>
        <v>0</v>
      </c>
      <c r="AD34" s="10"/>
      <c r="AE34" s="368">
        <f>'[4]Субвенция  на  полномочия'!H26/1000</f>
        <v>0</v>
      </c>
      <c r="AF34" s="368">
        <f>'[4]Субвенция  на  полномочия'!I26/1000</f>
        <v>0</v>
      </c>
      <c r="AG34" s="17">
        <f t="shared" si="42"/>
        <v>0</v>
      </c>
      <c r="AH34" s="10">
        <v>8844.8910199999991</v>
      </c>
      <c r="AI34" s="368">
        <f>'[4]Субвенция  на  полномочия'!J26/1000</f>
        <v>8938.9230200000002</v>
      </c>
      <c r="AJ34" s="368">
        <f>'[4]Субвенция  на  полномочия'!K26/1000</f>
        <v>8938.9230200000002</v>
      </c>
      <c r="AK34" s="17">
        <f t="shared" si="43"/>
        <v>100</v>
      </c>
      <c r="AL34" s="10">
        <v>265249.05567999999</v>
      </c>
      <c r="AM34" s="368">
        <f>'[4]Субвенция  на  полномочия'!L26/1000</f>
        <v>242081.76168</v>
      </c>
      <c r="AN34" s="368">
        <f>'[4]Субвенция  на  полномочия'!M26/1000</f>
        <v>242081.76168</v>
      </c>
      <c r="AO34" s="17">
        <f t="shared" si="44"/>
        <v>100</v>
      </c>
      <c r="AP34" s="10">
        <v>17544</v>
      </c>
      <c r="AQ34" s="368">
        <f>'[4]Субвенция  на  полномочия'!P26/1000</f>
        <v>15935.9</v>
      </c>
      <c r="AR34" s="368">
        <f>'[4]Субвенция  на  полномочия'!Q26/1000</f>
        <v>15935.9</v>
      </c>
      <c r="AS34" s="17">
        <f t="shared" si="45"/>
        <v>100</v>
      </c>
      <c r="AT34" s="10">
        <v>308223.25693999999</v>
      </c>
      <c r="AU34" s="368">
        <f>'[4]Проверочная  таблица'!WR34/1000</f>
        <v>375472.74729999999</v>
      </c>
      <c r="AV34" s="368">
        <f>'[4]Проверочная  таблица'!WU34/1000</f>
        <v>375472.74725999997</v>
      </c>
      <c r="AW34" s="17">
        <f t="shared" si="46"/>
        <v>99.999999989346762</v>
      </c>
      <c r="AX34" s="10">
        <v>134775.25899999999</v>
      </c>
      <c r="AY34" s="368">
        <f>'[4]Проверочная  таблица'!WD34/1000</f>
        <v>119343.02800000001</v>
      </c>
      <c r="AZ34" s="368">
        <f>'[4]Проверочная  таблица'!WE34/1000</f>
        <v>119343.02800000001</v>
      </c>
      <c r="BA34" s="17">
        <f t="shared" si="47"/>
        <v>100</v>
      </c>
      <c r="BB34" s="10">
        <v>36477.591</v>
      </c>
      <c r="BC34" s="368">
        <f>'[4]Субвенция  на  полномочия'!N26/1000</f>
        <v>36630.491000000002</v>
      </c>
      <c r="BD34" s="368">
        <f>'[4]Субвенция  на  полномочия'!O26/1000</f>
        <v>36630.491000000002</v>
      </c>
      <c r="BE34" s="17">
        <f t="shared" si="48"/>
        <v>100</v>
      </c>
      <c r="BF34" s="10">
        <v>900</v>
      </c>
      <c r="BG34" s="368">
        <f>'[4]Субвенция  на  полномочия'!R26/1000</f>
        <v>900</v>
      </c>
      <c r="BH34" s="368">
        <f>'[4]Субвенция  на  полномочия'!S26/1000</f>
        <v>900</v>
      </c>
      <c r="BI34" s="17">
        <f t="shared" si="49"/>
        <v>100</v>
      </c>
      <c r="BJ34" s="10">
        <v>4414974.7439999999</v>
      </c>
      <c r="BK34" s="368">
        <f>'[4]Субвенция  на  полномочия'!T26/1000</f>
        <v>4649806.8334499998</v>
      </c>
      <c r="BL34" s="368">
        <f>'[4]Субвенция  на  полномочия'!U26/1000</f>
        <v>4649806.8334499998</v>
      </c>
      <c r="BM34" s="17">
        <f t="shared" si="50"/>
        <v>100</v>
      </c>
      <c r="BN34" s="10">
        <v>42277.044000000002</v>
      </c>
      <c r="BO34" s="368">
        <f>'[4]Субвенция  на  полномочия'!V26/1000</f>
        <v>44446.756000000001</v>
      </c>
      <c r="BP34" s="368">
        <f>'[4]Субвенция  на  полномочия'!W26/1000</f>
        <v>44446.756000000001</v>
      </c>
      <c r="BQ34" s="17">
        <f t="shared" si="51"/>
        <v>100</v>
      </c>
      <c r="BR34" s="10">
        <v>3286757.6850000001</v>
      </c>
      <c r="BS34" s="368">
        <f>'[4]Субвенция  на  полномочия'!X26/1000</f>
        <v>3472314.6615500003</v>
      </c>
      <c r="BT34" s="368">
        <f>'[4]Субвенция  на  полномочия'!Y26/1000</f>
        <v>3472314.6615500003</v>
      </c>
      <c r="BU34" s="17">
        <f t="shared" si="52"/>
        <v>100</v>
      </c>
      <c r="BV34" s="10">
        <v>120</v>
      </c>
      <c r="BW34" s="368">
        <f>'[4]Субвенция  на  полномочия'!Z26/1000</f>
        <v>0</v>
      </c>
      <c r="BX34" s="368">
        <f>'[4]Субвенция  на  полномочия'!AA26/1000</f>
        <v>0</v>
      </c>
      <c r="BY34" s="17">
        <f t="shared" si="53"/>
        <v>0</v>
      </c>
      <c r="BZ34" s="10">
        <v>0</v>
      </c>
      <c r="CA34" s="368">
        <f>'[4]Проверочная  таблица'!WX34/1000</f>
        <v>0</v>
      </c>
      <c r="CB34" s="368">
        <f>'[4]Проверочная  таблица'!XA34/1000</f>
        <v>0</v>
      </c>
      <c r="CC34" s="17">
        <f t="shared" si="54"/>
        <v>0</v>
      </c>
      <c r="CD34" s="10">
        <v>12586.57</v>
      </c>
      <c r="CE34" s="368">
        <f>'[4]Субвенция  на  полномочия'!AB26/1000</f>
        <v>12707.315000000001</v>
      </c>
      <c r="CF34" s="368">
        <f>'[4]Субвенция  на  полномочия'!AC26/1000</f>
        <v>12707.315000000001</v>
      </c>
      <c r="CG34" s="17">
        <f t="shared" si="55"/>
        <v>100</v>
      </c>
      <c r="CH34" s="10">
        <v>7000</v>
      </c>
      <c r="CI34" s="368">
        <f>'[4]Субвенция  на  полномочия'!AD26/1000</f>
        <v>6300</v>
      </c>
      <c r="CJ34" s="368">
        <f>'[4]Субвенция  на  полномочия'!AE26/1000</f>
        <v>5429.2366400000001</v>
      </c>
      <c r="CK34" s="17">
        <f t="shared" si="56"/>
        <v>86.178359365079373</v>
      </c>
      <c r="CL34" s="10">
        <v>7935.1790999999994</v>
      </c>
      <c r="CM34" s="368">
        <f>'[4]Субвенция  на  полномочия'!AF26/1000</f>
        <v>8006.0341799999997</v>
      </c>
      <c r="CN34" s="368">
        <f>'[4]Субвенция  на  полномочия'!AG26/1000</f>
        <v>8006.0341799999997</v>
      </c>
      <c r="CO34" s="17">
        <f t="shared" si="57"/>
        <v>100</v>
      </c>
      <c r="CP34" s="10">
        <v>8959.143</v>
      </c>
      <c r="CQ34" s="368">
        <f>'[4]Субвенция  на  полномочия'!AH26/1000</f>
        <v>16042.17641</v>
      </c>
      <c r="CR34" s="368">
        <f>'[4]Субвенция  на  полномочия'!AI26/1000</f>
        <v>16016.015310000001</v>
      </c>
      <c r="CS34" s="17">
        <f t="shared" si="58"/>
        <v>99.836923000150463</v>
      </c>
      <c r="CT34" s="10"/>
      <c r="CU34" s="368">
        <f>'[4]Субвенция  на  полномочия'!AJ26/1000</f>
        <v>0</v>
      </c>
      <c r="CV34" s="368">
        <f>'[4]Субвенция  на  полномочия'!AK26/1000</f>
        <v>0</v>
      </c>
      <c r="CW34" s="17">
        <f t="shared" si="59"/>
        <v>0</v>
      </c>
      <c r="CX34" s="10">
        <v>2180.5859999999998</v>
      </c>
      <c r="CY34" s="368">
        <f>'[4]Субвенция  на  полномочия'!AL26/1000</f>
        <v>2202.1060000000002</v>
      </c>
      <c r="CZ34" s="368">
        <f>'[4]Субвенция  на  полномочия'!AM26/1000</f>
        <v>2202.1060000000002</v>
      </c>
      <c r="DA34" s="17">
        <f t="shared" si="60"/>
        <v>100</v>
      </c>
      <c r="DB34" s="10"/>
      <c r="DC34" s="368">
        <f>('[4]Проверочная  таблица'!WH34+'[4]Проверочная  таблица'!WF34)/1000</f>
        <v>0</v>
      </c>
      <c r="DD34" s="368">
        <f>('[4]Проверочная  таблица'!WI34+'[4]Проверочная  таблица'!WG34)/1000</f>
        <v>0</v>
      </c>
      <c r="DE34" s="17">
        <f t="shared" si="61"/>
        <v>0</v>
      </c>
      <c r="DF34" s="10">
        <v>41.3</v>
      </c>
      <c r="DG34" s="368">
        <f>'[4]Проверочная  таблица'!WJ34/1000</f>
        <v>41.3</v>
      </c>
      <c r="DH34" s="368">
        <f>'[4]Проверочная  таблица'!WK34/1000</f>
        <v>41.3</v>
      </c>
      <c r="DI34" s="17">
        <f t="shared" si="62"/>
        <v>100</v>
      </c>
      <c r="DJ34" s="10">
        <v>0</v>
      </c>
      <c r="DK34" s="368">
        <f>'[4]Субвенция  на  полномочия'!AN26/1000</f>
        <v>0</v>
      </c>
      <c r="DL34" s="368">
        <f>'[4]Субвенция  на  полномочия'!AO26/1000</f>
        <v>0</v>
      </c>
      <c r="DM34" s="17">
        <f t="shared" si="63"/>
        <v>0</v>
      </c>
      <c r="DO34" s="32"/>
    </row>
    <row r="35" spans="1:135" s="4" customFormat="1" ht="23.85" customHeight="1" thickBot="1" x14ac:dyDescent="0.3">
      <c r="A35" s="20" t="s">
        <v>33</v>
      </c>
      <c r="B35" s="13">
        <f t="shared" ref="B35" si="64">SUM(B33:B34)</f>
        <v>10025152.004550001</v>
      </c>
      <c r="C35" s="13">
        <f t="shared" ref="C35:H35" si="65">SUM(C33:C34)</f>
        <v>10540022.460860001</v>
      </c>
      <c r="D35" s="53">
        <f t="shared" si="65"/>
        <v>10540022.460860001</v>
      </c>
      <c r="E35" s="54">
        <f t="shared" si="65"/>
        <v>0</v>
      </c>
      <c r="F35" s="48">
        <f t="shared" si="65"/>
        <v>10538718.46974</v>
      </c>
      <c r="G35" s="54">
        <f t="shared" si="65"/>
        <v>0</v>
      </c>
      <c r="H35" s="19">
        <f t="shared" si="65"/>
        <v>10538718.469740001</v>
      </c>
      <c r="I35" s="15">
        <f t="shared" si="4"/>
        <v>99.987628194106406</v>
      </c>
      <c r="J35" s="49">
        <f>SUM(J33:J34)</f>
        <v>6512.5</v>
      </c>
      <c r="K35" s="19">
        <f>SUM(K33:K34)</f>
        <v>3250.3</v>
      </c>
      <c r="L35" s="36">
        <f>SUM(L33:L34)</f>
        <v>3250.2240000000002</v>
      </c>
      <c r="M35" s="15">
        <f>IF(ISERROR(L35/K35*100),,L35/K35*100)</f>
        <v>99.9976617542996</v>
      </c>
      <c r="N35" s="49">
        <f>SUM(N33:N34)</f>
        <v>1628.617</v>
      </c>
      <c r="O35" s="19">
        <f>SUM(O33:O34)</f>
        <v>1812.568</v>
      </c>
      <c r="P35" s="36">
        <f>SUM(P33:P34)</f>
        <v>1812.568</v>
      </c>
      <c r="Q35" s="15">
        <f>IF(ISERROR(P35/O35*100),,P35/O35*100)</f>
        <v>100</v>
      </c>
      <c r="R35" s="49">
        <f>SUM(R33:R34)</f>
        <v>6047.2</v>
      </c>
      <c r="S35" s="19">
        <f>SUM(S33:S34)</f>
        <v>6047.2</v>
      </c>
      <c r="T35" s="36">
        <f>SUM(T33:T34)</f>
        <v>6047.2</v>
      </c>
      <c r="U35" s="15">
        <f>IF(ISERROR(T35/S35*100),,T35/S35*100)</f>
        <v>100</v>
      </c>
      <c r="V35" s="49">
        <f>SUM(V33:V34)</f>
        <v>492.75367999999997</v>
      </c>
      <c r="W35" s="19">
        <f>SUM(W33:W34)</f>
        <v>492.75367999999997</v>
      </c>
      <c r="X35" s="36">
        <f>SUM(X33:X34)</f>
        <v>485.80644000000001</v>
      </c>
      <c r="Y35" s="15">
        <f>IF(ISERROR(X35/W35*100),,X35/W35*100)</f>
        <v>98.590119103727446</v>
      </c>
      <c r="Z35" s="49">
        <f>SUM(Z33:Z34)</f>
        <v>0</v>
      </c>
      <c r="AA35" s="19">
        <f>SUM(AA33:AA34)</f>
        <v>0</v>
      </c>
      <c r="AB35" s="36">
        <f>SUM(AB33:AB34)</f>
        <v>0</v>
      </c>
      <c r="AC35" s="15">
        <f>IF(ISERROR(AB35/AA35*100),,AB35/AA35*100)</f>
        <v>0</v>
      </c>
      <c r="AD35" s="49">
        <f>SUM(AD33:AD34)</f>
        <v>0</v>
      </c>
      <c r="AE35" s="19">
        <f>SUM(AE33:AE34)</f>
        <v>0</v>
      </c>
      <c r="AF35" s="36">
        <f>SUM(AF33:AF34)</f>
        <v>0</v>
      </c>
      <c r="AG35" s="15">
        <f>IF(ISERROR(AF35/AE35*100),,AF35/AE35*100)</f>
        <v>0</v>
      </c>
      <c r="AH35" s="49">
        <f>SUM(AH33:AH34)</f>
        <v>10571.450589999999</v>
      </c>
      <c r="AI35" s="19">
        <f>SUM(AI33:AI34)</f>
        <v>10682.364590000001</v>
      </c>
      <c r="AJ35" s="36">
        <f>SUM(AJ33:AJ34)</f>
        <v>10682.364590000001</v>
      </c>
      <c r="AK35" s="15">
        <f>IF(ISERROR(AJ35/AI35*100),,AJ35/AI35*100)</f>
        <v>100</v>
      </c>
      <c r="AL35" s="49">
        <f>SUM(AL33:AL34)</f>
        <v>317066.75854000001</v>
      </c>
      <c r="AM35" s="19">
        <f>SUM(AM33:AM34)</f>
        <v>288999.46454000002</v>
      </c>
      <c r="AN35" s="36">
        <f>SUM(AN33:AN34)</f>
        <v>288999.46454000002</v>
      </c>
      <c r="AO35" s="15">
        <f>IF(ISERROR(AN35/AM35*100),,AN35/AM35*100)</f>
        <v>100</v>
      </c>
      <c r="AP35" s="49">
        <f>SUM(AP33:AP34)</f>
        <v>19684.98</v>
      </c>
      <c r="AQ35" s="19">
        <f>SUM(AQ33:AQ34)</f>
        <v>18828.98</v>
      </c>
      <c r="AR35" s="36">
        <f>SUM(AR33:AR34)</f>
        <v>18828.98</v>
      </c>
      <c r="AS35" s="15">
        <f>IF(ISERROR(AR35/AQ35*100),,AR35/AQ35*100)</f>
        <v>100</v>
      </c>
      <c r="AT35" s="49">
        <f>SUM(AT33:AT34)</f>
        <v>360064.60894000001</v>
      </c>
      <c r="AU35" s="19">
        <f>SUM(AU33:AU34)</f>
        <v>438414.0993</v>
      </c>
      <c r="AV35" s="36">
        <f>SUM(AV33:AV34)</f>
        <v>438414.09924999997</v>
      </c>
      <c r="AW35" s="15">
        <f>IF(ISERROR(AV35/AU35*100),,AV35/AU35*100)</f>
        <v>99.999999988595249</v>
      </c>
      <c r="AX35" s="49">
        <f>SUM(AX33:AX34)</f>
        <v>167997.32</v>
      </c>
      <c r="AY35" s="19">
        <f>SUM(AY33:AY34)</f>
        <v>151163.70300000001</v>
      </c>
      <c r="AZ35" s="36">
        <f>SUM(AZ33:AZ34)</f>
        <v>150782.0073</v>
      </c>
      <c r="BA35" s="15">
        <f>IF(ISERROR(AZ35/AY35*100),,AZ35/AY35*100)</f>
        <v>99.747495137771253</v>
      </c>
      <c r="BB35" s="49">
        <f>SUM(BB33:BB34)</f>
        <v>43277.948000000004</v>
      </c>
      <c r="BC35" s="19">
        <f>SUM(BC33:BC34)</f>
        <v>43499.456000000006</v>
      </c>
      <c r="BD35" s="36">
        <f>SUM(BD33:BD34)</f>
        <v>43499.456000000006</v>
      </c>
      <c r="BE35" s="15">
        <f>IF(ISERROR(BD35/BC35*100),,BD35/BC35*100)</f>
        <v>100</v>
      </c>
      <c r="BF35" s="49">
        <f>SUM(BF33:BF34)</f>
        <v>1150</v>
      </c>
      <c r="BG35" s="19">
        <f>SUM(BG33:BG34)</f>
        <v>1150</v>
      </c>
      <c r="BH35" s="36">
        <f>SUM(BH33:BH34)</f>
        <v>1150</v>
      </c>
      <c r="BI35" s="15">
        <f>IF(ISERROR(BH35/BG35*100),,BH35/BG35*100)</f>
        <v>100</v>
      </c>
      <c r="BJ35" s="49">
        <f>SUM(BJ33:BJ34)</f>
        <v>5110219.8859999999</v>
      </c>
      <c r="BK35" s="19">
        <f>SUM(BK33:BK34)</f>
        <v>5379461.8334499998</v>
      </c>
      <c r="BL35" s="36">
        <f>SUM(BL33:BL34)</f>
        <v>5379461.8334499998</v>
      </c>
      <c r="BM35" s="15">
        <f>IF(ISERROR(BL35/BK35*100),,BL35/BK35*100)</f>
        <v>100</v>
      </c>
      <c r="BN35" s="49">
        <f>SUM(BN33:BN34)</f>
        <v>55720.058000000005</v>
      </c>
      <c r="BO35" s="19">
        <f>SUM(BO33:BO34)</f>
        <v>58579.656999999999</v>
      </c>
      <c r="BP35" s="36">
        <f>SUM(BP33:BP34)</f>
        <v>58579.656999999999</v>
      </c>
      <c r="BQ35" s="15">
        <f>IF(ISERROR(BP35/BO35*100),,BP35/BO35*100)</f>
        <v>100</v>
      </c>
      <c r="BR35" s="49">
        <f>SUM(BR33:BR34)</f>
        <v>3850233.486</v>
      </c>
      <c r="BS35" s="19">
        <f>SUM(BS33:BS34)</f>
        <v>4056086.7655500006</v>
      </c>
      <c r="BT35" s="36">
        <f>SUM(BT33:BT34)</f>
        <v>4056086.7655500006</v>
      </c>
      <c r="BU35" s="15">
        <f>IF(ISERROR(BT35/BS35*100),,BT35/BS35*100)</f>
        <v>100</v>
      </c>
      <c r="BV35" s="49">
        <f>SUM(BV33:BV34)</f>
        <v>162.4</v>
      </c>
      <c r="BW35" s="19">
        <f>SUM(BW33:BW34)</f>
        <v>10.397950000000002</v>
      </c>
      <c r="BX35" s="36">
        <f>SUM(BX33:BX34)</f>
        <v>10.397950000000002</v>
      </c>
      <c r="BY35" s="15">
        <f>IF(ISERROR(BX35/BW35*100),,BX35/BW35*100)</f>
        <v>100</v>
      </c>
      <c r="BZ35" s="49">
        <f>SUM(BZ33:BZ34)</f>
        <v>5000</v>
      </c>
      <c r="CA35" s="19">
        <f>SUM(CA33:CA34)</f>
        <v>5040</v>
      </c>
      <c r="CB35" s="36">
        <f>SUM(CB33:CB34)</f>
        <v>5040</v>
      </c>
      <c r="CC35" s="15">
        <f>IF(ISERROR(CB35/CA35*100),,CB35/CA35*100)</f>
        <v>100</v>
      </c>
      <c r="CD35" s="49">
        <f>SUM(CD33:CD34)</f>
        <v>30403.559000000001</v>
      </c>
      <c r="CE35" s="19">
        <f>SUM(CE33:CE34)</f>
        <v>30569.154000000002</v>
      </c>
      <c r="CF35" s="36">
        <f>SUM(CF33:CF34)</f>
        <v>30569.154000000002</v>
      </c>
      <c r="CG35" s="15">
        <f>IF(ISERROR(CF35/CE35*100),,CF35/CE35*100)</f>
        <v>100</v>
      </c>
      <c r="CH35" s="49">
        <f>SUM(CH33:CH34)</f>
        <v>12000</v>
      </c>
      <c r="CI35" s="19">
        <f>SUM(CI33:CI34)</f>
        <v>7331.9705599999998</v>
      </c>
      <c r="CJ35" s="36">
        <f>SUM(CJ33:CJ34)</f>
        <v>6461.2071999999998</v>
      </c>
      <c r="CK35" s="15">
        <f>IF(ISERROR(CJ35/CI35*100),,CJ35/CI35*100)</f>
        <v>88.123747185367861</v>
      </c>
      <c r="CL35" s="49">
        <f>SUM(CL33:CL34)</f>
        <v>9689.5127999999986</v>
      </c>
      <c r="CM35" s="19">
        <f>SUM(CM33:CM34)</f>
        <v>9776.0046399999992</v>
      </c>
      <c r="CN35" s="36">
        <f>SUM(CN33:CN34)</f>
        <v>9776.0046399999992</v>
      </c>
      <c r="CO35" s="15">
        <f>IF(ISERROR(CN35/CM35*100),,CN35/CM35*100)</f>
        <v>100</v>
      </c>
      <c r="CP35" s="49">
        <f>SUM(CP33:CP34)</f>
        <v>13396.454</v>
      </c>
      <c r="CQ35" s="19">
        <f>SUM(CQ33:CQ34)</f>
        <v>24954.604599999999</v>
      </c>
      <c r="CR35" s="36">
        <f>SUM(CR33:CR34)</f>
        <v>24910.095829999998</v>
      </c>
      <c r="CS35" s="15">
        <f>IF(ISERROR(CR35/CQ35*100),,CR35/CQ35*100)</f>
        <v>99.821641052970236</v>
      </c>
      <c r="CT35" s="49">
        <f>SUM(CT33:CT34)</f>
        <v>0</v>
      </c>
      <c r="CU35" s="19">
        <f>SUM(CU33:CU34)</f>
        <v>0</v>
      </c>
      <c r="CV35" s="36">
        <f>SUM(CV33:CV34)</f>
        <v>0</v>
      </c>
      <c r="CW35" s="15">
        <f>IF(ISERROR(CV35/CU35*100),,CV35/CU35*100)</f>
        <v>0</v>
      </c>
      <c r="CX35" s="49">
        <f>SUM(CX33:CX34)</f>
        <v>3785.2119999999995</v>
      </c>
      <c r="CY35" s="19">
        <f>SUM(CY33:CY34)</f>
        <v>3823.884</v>
      </c>
      <c r="CZ35" s="36">
        <f>SUM(CZ33:CZ34)</f>
        <v>3823.884</v>
      </c>
      <c r="DA35" s="15">
        <f>IF(ISERROR(CZ35/CY35*100),,CZ35/CY35*100)</f>
        <v>100</v>
      </c>
      <c r="DB35" s="49">
        <f>SUM(DB33:DB34)</f>
        <v>0</v>
      </c>
      <c r="DC35" s="19">
        <f>SUM(DC33:DC34)</f>
        <v>0</v>
      </c>
      <c r="DD35" s="36">
        <f>SUM(DD33:DD34)</f>
        <v>0</v>
      </c>
      <c r="DE35" s="15">
        <f>IF(ISERROR(DD35/DC35*100),,DD35/DC35*100)</f>
        <v>0</v>
      </c>
      <c r="DF35" s="49">
        <f>SUM(DF33:DF34)</f>
        <v>47.3</v>
      </c>
      <c r="DG35" s="19">
        <f>SUM(DG33:DG34)</f>
        <v>47.3</v>
      </c>
      <c r="DH35" s="36">
        <f>SUM(DH33:DH34)</f>
        <v>47.3</v>
      </c>
      <c r="DI35" s="15">
        <f>IF(ISERROR(DH35/DG35*100),,DH35/DG35*100)</f>
        <v>100</v>
      </c>
      <c r="DJ35" s="49">
        <f>SUM(DJ33:DJ34)</f>
        <v>0</v>
      </c>
      <c r="DK35" s="19">
        <f>SUM(DK33:DK34)</f>
        <v>0</v>
      </c>
      <c r="DL35" s="36">
        <f>SUM(DL33:DL34)</f>
        <v>0</v>
      </c>
      <c r="DM35" s="15">
        <f>IF(ISERROR(DL35/DK35*100),,DL35/DK35*100)</f>
        <v>0</v>
      </c>
      <c r="DO35" s="32"/>
    </row>
    <row r="36" spans="1:135" s="4" customFormat="1" ht="23.85" customHeight="1" x14ac:dyDescent="0.25">
      <c r="A36" s="20"/>
      <c r="B36" s="12"/>
      <c r="C36" s="12"/>
      <c r="D36" s="55"/>
      <c r="E36" s="56"/>
      <c r="F36" s="57"/>
      <c r="G36" s="56"/>
      <c r="H36" s="16"/>
      <c r="I36" s="37"/>
      <c r="J36" s="22"/>
      <c r="K36" s="19"/>
      <c r="L36" s="38"/>
      <c r="M36" s="19"/>
      <c r="N36" s="22"/>
      <c r="O36" s="19"/>
      <c r="P36" s="38"/>
      <c r="Q36" s="19"/>
      <c r="R36" s="22"/>
      <c r="S36" s="19"/>
      <c r="T36" s="38"/>
      <c r="U36" s="19"/>
      <c r="V36" s="22"/>
      <c r="W36" s="19"/>
      <c r="X36" s="38"/>
      <c r="Y36" s="19"/>
      <c r="Z36" s="22"/>
      <c r="AA36" s="19"/>
      <c r="AB36" s="38"/>
      <c r="AC36" s="19"/>
      <c r="AD36" s="22"/>
      <c r="AE36" s="19"/>
      <c r="AF36" s="38"/>
      <c r="AG36" s="19"/>
      <c r="AH36" s="22"/>
      <c r="AI36" s="19"/>
      <c r="AJ36" s="38"/>
      <c r="AK36" s="19"/>
      <c r="AL36" s="22"/>
      <c r="AM36" s="19"/>
      <c r="AN36" s="38"/>
      <c r="AO36" s="19"/>
      <c r="AP36" s="22"/>
      <c r="AQ36" s="19"/>
      <c r="AR36" s="38"/>
      <c r="AS36" s="19"/>
      <c r="AT36" s="22"/>
      <c r="AU36" s="19"/>
      <c r="AV36" s="38"/>
      <c r="AW36" s="19"/>
      <c r="AX36" s="22"/>
      <c r="AY36" s="19"/>
      <c r="AZ36" s="38"/>
      <c r="BA36" s="19"/>
      <c r="BB36" s="22"/>
      <c r="BC36" s="19"/>
      <c r="BD36" s="38"/>
      <c r="BE36" s="19"/>
      <c r="BF36" s="22"/>
      <c r="BG36" s="19"/>
      <c r="BH36" s="38"/>
      <c r="BI36" s="19"/>
      <c r="BJ36" s="22"/>
      <c r="BK36" s="19"/>
      <c r="BL36" s="38"/>
      <c r="BM36" s="19"/>
      <c r="BN36" s="22"/>
      <c r="BO36" s="19"/>
      <c r="BP36" s="38"/>
      <c r="BQ36" s="19"/>
      <c r="BR36" s="22"/>
      <c r="BS36" s="19"/>
      <c r="BT36" s="38"/>
      <c r="BU36" s="19"/>
      <c r="BV36" s="22"/>
      <c r="BW36" s="19"/>
      <c r="BX36" s="38"/>
      <c r="BY36" s="19"/>
      <c r="BZ36" s="22"/>
      <c r="CA36" s="19"/>
      <c r="CB36" s="38"/>
      <c r="CC36" s="19"/>
      <c r="CD36" s="22"/>
      <c r="CE36" s="19"/>
      <c r="CF36" s="38"/>
      <c r="CG36" s="19"/>
      <c r="CH36" s="22"/>
      <c r="CI36" s="19"/>
      <c r="CJ36" s="38"/>
      <c r="CK36" s="19"/>
      <c r="CL36" s="22"/>
      <c r="CM36" s="19"/>
      <c r="CN36" s="38"/>
      <c r="CO36" s="19"/>
      <c r="CP36" s="22"/>
      <c r="CQ36" s="19"/>
      <c r="CR36" s="38"/>
      <c r="CS36" s="19"/>
      <c r="CT36" s="22"/>
      <c r="CU36" s="19"/>
      <c r="CV36" s="38"/>
      <c r="CW36" s="19"/>
      <c r="CX36" s="22"/>
      <c r="CY36" s="19"/>
      <c r="CZ36" s="38"/>
      <c r="DA36" s="19"/>
      <c r="DB36" s="22"/>
      <c r="DC36" s="19"/>
      <c r="DD36" s="38"/>
      <c r="DE36" s="19"/>
      <c r="DF36" s="22"/>
      <c r="DG36" s="19"/>
      <c r="DH36" s="38"/>
      <c r="DI36" s="19"/>
      <c r="DJ36" s="22"/>
      <c r="DK36" s="19"/>
      <c r="DL36" s="38"/>
      <c r="DM36" s="19"/>
      <c r="DO36" s="32"/>
    </row>
    <row r="37" spans="1:135" s="4" customFormat="1" ht="31.5" x14ac:dyDescent="0.25">
      <c r="A37" s="21" t="s">
        <v>34</v>
      </c>
      <c r="B37" s="12">
        <f>BZ37+J37+CD37+CL37+AH37+AL37+BN37+AX37+BF37+BB37+Z37+DJ37+CH37+DB37+BJ37+CX37+DF37+BR37+CP37+N37+BV37+R37+V37+AT37+AD37+CT37+AP37</f>
        <v>0</v>
      </c>
      <c r="C37" s="12">
        <f>CA37+K37+CE37+CM37+AI37+AM37+BO37+AY37+BG37+BC37+AA37+DK37+CI37+DC37+BK37+CY37+DG37+BS37+CQ37+O37+BW37+S37+W37+AU37+AE37+CU37+AQ37</f>
        <v>0</v>
      </c>
      <c r="D37" s="55"/>
      <c r="E37" s="56"/>
      <c r="F37" s="57"/>
      <c r="G37" s="56"/>
      <c r="H37" s="12"/>
      <c r="I37" s="42"/>
      <c r="J37" s="22"/>
      <c r="K37" s="22"/>
      <c r="L37" s="38"/>
      <c r="M37" s="22"/>
      <c r="N37" s="22"/>
      <c r="O37" s="22"/>
      <c r="P37" s="38"/>
      <c r="Q37" s="22"/>
      <c r="R37" s="22"/>
      <c r="S37" s="22"/>
      <c r="T37" s="38"/>
      <c r="U37" s="22"/>
      <c r="V37" s="22"/>
      <c r="W37" s="22"/>
      <c r="X37" s="38"/>
      <c r="Y37" s="22"/>
      <c r="Z37" s="22"/>
      <c r="AA37" s="22"/>
      <c r="AB37" s="38"/>
      <c r="AC37" s="22"/>
      <c r="AD37" s="22"/>
      <c r="AE37" s="22"/>
      <c r="AF37" s="38"/>
      <c r="AG37" s="22"/>
      <c r="AH37" s="22"/>
      <c r="AI37" s="22"/>
      <c r="AJ37" s="38"/>
      <c r="AK37" s="22"/>
      <c r="AL37" s="22"/>
      <c r="AM37" s="22"/>
      <c r="AN37" s="38"/>
      <c r="AO37" s="22"/>
      <c r="AP37" s="22"/>
      <c r="AQ37" s="22"/>
      <c r="AR37" s="38"/>
      <c r="AS37" s="22"/>
      <c r="AT37" s="22"/>
      <c r="AU37" s="22"/>
      <c r="AV37" s="38"/>
      <c r="AW37" s="22"/>
      <c r="AX37" s="22"/>
      <c r="AY37" s="22"/>
      <c r="AZ37" s="38"/>
      <c r="BA37" s="22"/>
      <c r="BB37" s="22"/>
      <c r="BC37" s="22"/>
      <c r="BD37" s="38"/>
      <c r="BE37" s="22"/>
      <c r="BF37" s="22"/>
      <c r="BG37" s="22"/>
      <c r="BH37" s="38"/>
      <c r="BI37" s="22"/>
      <c r="BJ37" s="22"/>
      <c r="BK37" s="22"/>
      <c r="BL37" s="38"/>
      <c r="BM37" s="22"/>
      <c r="BN37" s="22"/>
      <c r="BO37" s="22"/>
      <c r="BP37" s="38"/>
      <c r="BQ37" s="22"/>
      <c r="BR37" s="22"/>
      <c r="BS37" s="22"/>
      <c r="BT37" s="38"/>
      <c r="BU37" s="22"/>
      <c r="BV37" s="22"/>
      <c r="BW37" s="22"/>
      <c r="BX37" s="38"/>
      <c r="BY37" s="22"/>
      <c r="BZ37" s="22"/>
      <c r="CA37" s="22"/>
      <c r="CB37" s="38"/>
      <c r="CC37" s="22"/>
      <c r="CD37" s="22"/>
      <c r="CE37" s="22"/>
      <c r="CF37" s="38"/>
      <c r="CG37" s="22"/>
      <c r="CH37" s="22"/>
      <c r="CI37" s="22"/>
      <c r="CJ37" s="38"/>
      <c r="CK37" s="22"/>
      <c r="CL37" s="22"/>
      <c r="CM37" s="22"/>
      <c r="CN37" s="38"/>
      <c r="CO37" s="22"/>
      <c r="CP37" s="22"/>
      <c r="CQ37" s="22"/>
      <c r="CR37" s="38"/>
      <c r="CS37" s="22"/>
      <c r="CT37" s="22"/>
      <c r="CU37" s="22"/>
      <c r="CV37" s="38"/>
      <c r="CW37" s="22"/>
      <c r="CX37" s="22"/>
      <c r="CY37" s="22"/>
      <c r="CZ37" s="38"/>
      <c r="DA37" s="22"/>
      <c r="DB37" s="22"/>
      <c r="DC37" s="22"/>
      <c r="DD37" s="38"/>
      <c r="DE37" s="22"/>
      <c r="DF37" s="22"/>
      <c r="DG37" s="22"/>
      <c r="DH37" s="38"/>
      <c r="DI37" s="22"/>
      <c r="DJ37" s="22"/>
      <c r="DK37" s="22"/>
      <c r="DL37" s="38"/>
      <c r="DM37" s="22"/>
      <c r="DO37" s="32"/>
    </row>
    <row r="38" spans="1:135" s="4" customFormat="1" ht="23.85" customHeight="1" thickBot="1" x14ac:dyDescent="0.3">
      <c r="A38" s="18"/>
      <c r="B38" s="39"/>
      <c r="C38" s="39"/>
      <c r="D38" s="58"/>
      <c r="E38" s="59"/>
      <c r="F38" s="60"/>
      <c r="G38" s="59"/>
      <c r="H38" s="39"/>
      <c r="I38" s="40"/>
      <c r="J38" s="22"/>
      <c r="K38" s="23"/>
      <c r="L38" s="38"/>
      <c r="M38" s="23"/>
      <c r="N38" s="22"/>
      <c r="O38" s="23"/>
      <c r="P38" s="38"/>
      <c r="Q38" s="23"/>
      <c r="R38" s="22"/>
      <c r="S38" s="23"/>
      <c r="T38" s="38"/>
      <c r="U38" s="23"/>
      <c r="V38" s="22"/>
      <c r="W38" s="23"/>
      <c r="X38" s="38"/>
      <c r="Y38" s="23"/>
      <c r="Z38" s="22"/>
      <c r="AA38" s="23"/>
      <c r="AB38" s="38"/>
      <c r="AC38" s="23"/>
      <c r="AD38" s="22"/>
      <c r="AE38" s="23"/>
      <c r="AF38" s="38"/>
      <c r="AG38" s="23"/>
      <c r="AH38" s="22"/>
      <c r="AI38" s="23"/>
      <c r="AJ38" s="38"/>
      <c r="AK38" s="23"/>
      <c r="AL38" s="22"/>
      <c r="AM38" s="23"/>
      <c r="AN38" s="38"/>
      <c r="AO38" s="23"/>
      <c r="AP38" s="22"/>
      <c r="AQ38" s="23"/>
      <c r="AR38" s="38"/>
      <c r="AS38" s="23"/>
      <c r="AT38" s="22"/>
      <c r="AU38" s="23"/>
      <c r="AV38" s="38"/>
      <c r="AW38" s="23"/>
      <c r="AX38" s="22"/>
      <c r="AY38" s="23"/>
      <c r="AZ38" s="38"/>
      <c r="BA38" s="23"/>
      <c r="BB38" s="22"/>
      <c r="BC38" s="23"/>
      <c r="BD38" s="38"/>
      <c r="BE38" s="23"/>
      <c r="BF38" s="22"/>
      <c r="BG38" s="23"/>
      <c r="BH38" s="38"/>
      <c r="BI38" s="23"/>
      <c r="BJ38" s="22"/>
      <c r="BK38" s="23"/>
      <c r="BL38" s="38"/>
      <c r="BM38" s="23"/>
      <c r="BN38" s="22"/>
      <c r="BO38" s="23"/>
      <c r="BP38" s="38"/>
      <c r="BQ38" s="23"/>
      <c r="BR38" s="22"/>
      <c r="BS38" s="23"/>
      <c r="BT38" s="38"/>
      <c r="BU38" s="23"/>
      <c r="BV38" s="22"/>
      <c r="BW38" s="23"/>
      <c r="BX38" s="38"/>
      <c r="BY38" s="23"/>
      <c r="BZ38" s="22"/>
      <c r="CA38" s="23"/>
      <c r="CB38" s="38"/>
      <c r="CC38" s="23"/>
      <c r="CD38" s="22"/>
      <c r="CE38" s="23"/>
      <c r="CF38" s="38"/>
      <c r="CG38" s="23"/>
      <c r="CH38" s="22"/>
      <c r="CI38" s="23"/>
      <c r="CJ38" s="38"/>
      <c r="CK38" s="23"/>
      <c r="CL38" s="22"/>
      <c r="CM38" s="23"/>
      <c r="CN38" s="38"/>
      <c r="CO38" s="23"/>
      <c r="CP38" s="22"/>
      <c r="CQ38" s="23"/>
      <c r="CR38" s="38"/>
      <c r="CS38" s="23"/>
      <c r="CT38" s="22"/>
      <c r="CU38" s="23"/>
      <c r="CV38" s="38"/>
      <c r="CW38" s="23"/>
      <c r="CX38" s="22"/>
      <c r="CY38" s="23"/>
      <c r="CZ38" s="38"/>
      <c r="DA38" s="23"/>
      <c r="DB38" s="22"/>
      <c r="DC38" s="23"/>
      <c r="DD38" s="38"/>
      <c r="DE38" s="23"/>
      <c r="DF38" s="22"/>
      <c r="DG38" s="23"/>
      <c r="DH38" s="38"/>
      <c r="DI38" s="23"/>
      <c r="DJ38" s="22"/>
      <c r="DK38" s="23"/>
      <c r="DL38" s="38"/>
      <c r="DM38" s="23"/>
      <c r="DO38" s="32"/>
    </row>
    <row r="39" spans="1:135" s="4" customFormat="1" ht="23.85" customHeight="1" thickBot="1" x14ac:dyDescent="0.3">
      <c r="A39" s="24" t="s">
        <v>35</v>
      </c>
      <c r="B39" s="23">
        <f>B31+B35+B37</f>
        <v>19447407.490460001</v>
      </c>
      <c r="C39" s="23">
        <f t="shared" ref="C39:G39" si="66">C31+C35+C37</f>
        <v>20396402.231520001</v>
      </c>
      <c r="D39" s="100">
        <f t="shared" si="66"/>
        <v>20396402.231520005</v>
      </c>
      <c r="E39" s="101">
        <f t="shared" si="66"/>
        <v>0</v>
      </c>
      <c r="F39" s="101">
        <f t="shared" si="66"/>
        <v>20313680.830920003</v>
      </c>
      <c r="G39" s="101">
        <f t="shared" si="66"/>
        <v>0</v>
      </c>
      <c r="H39" s="23">
        <f t="shared" ref="H39" si="67">H31+H35</f>
        <v>20313680.830920003</v>
      </c>
      <c r="I39" s="15">
        <f t="shared" si="4"/>
        <v>99.594431411672389</v>
      </c>
      <c r="J39" s="49">
        <f t="shared" ref="J39" si="68">J31+J35+J37</f>
        <v>6512.5</v>
      </c>
      <c r="K39" s="43">
        <f>K31+K35</f>
        <v>3250.3</v>
      </c>
      <c r="L39" s="36">
        <f>L31+L35</f>
        <v>3250.2240000000002</v>
      </c>
      <c r="M39" s="15">
        <f>IF(ISERROR(L39/K39*100),,L39/K39*100)</f>
        <v>99.9976617542996</v>
      </c>
      <c r="N39" s="49">
        <f t="shared" ref="N39" si="69">N31+N35+N37</f>
        <v>1853</v>
      </c>
      <c r="O39" s="43">
        <f>O31+O35</f>
        <v>1853</v>
      </c>
      <c r="P39" s="36">
        <f>P31+P35</f>
        <v>1853</v>
      </c>
      <c r="Q39" s="15">
        <f>IF(ISERROR(P39/O39*100),,P39/O39*100)</f>
        <v>100</v>
      </c>
      <c r="R39" s="49">
        <f t="shared" ref="R39" si="70">R31+R35+R37</f>
        <v>6047.2</v>
      </c>
      <c r="S39" s="43">
        <f>S31+S35</f>
        <v>6047.2</v>
      </c>
      <c r="T39" s="36">
        <f>T31+T35</f>
        <v>6047.2</v>
      </c>
      <c r="U39" s="15">
        <f>IF(ISERROR(T39/S39*100),,T39/S39*100)</f>
        <v>100</v>
      </c>
      <c r="V39" s="49">
        <f t="shared" ref="V39" si="71">V31+V35+V37</f>
        <v>645.67717999999991</v>
      </c>
      <c r="W39" s="43">
        <f>W31+W35</f>
        <v>664.0079199999999</v>
      </c>
      <c r="X39" s="36">
        <f>X31+X35</f>
        <v>521.12868000000003</v>
      </c>
      <c r="Y39" s="15">
        <f>IF(ISERROR(X39/W39*100),,X39/W39*100)</f>
        <v>78.482298825592338</v>
      </c>
      <c r="Z39" s="49">
        <f t="shared" ref="Z39" si="72">Z31+Z35+Z37</f>
        <v>21130.031999999996</v>
      </c>
      <c r="AA39" s="43">
        <f>AA31+AA35</f>
        <v>21130.031999999996</v>
      </c>
      <c r="AB39" s="36">
        <f>AB31+AB35</f>
        <v>19711.066320000002</v>
      </c>
      <c r="AC39" s="15">
        <f>IF(ISERROR(AB39/AA39*100),,AB39/AA39*100)</f>
        <v>93.284602313900919</v>
      </c>
      <c r="AD39" s="49">
        <f t="shared" ref="AD39" si="73">AD31+AD35+AD37</f>
        <v>6063.2899999999991</v>
      </c>
      <c r="AE39" s="43">
        <f>AE31+AE35</f>
        <v>6063.2899999999991</v>
      </c>
      <c r="AF39" s="36">
        <f>AF31+AF35</f>
        <v>5216.5601699999997</v>
      </c>
      <c r="AG39" s="15">
        <f>IF(ISERROR(AF39/AE39*100),,AF39/AE39*100)</f>
        <v>86.035142142302291</v>
      </c>
      <c r="AH39" s="49">
        <f t="shared" ref="AH39" si="74">AH31+AH35+AH37</f>
        <v>32164.1</v>
      </c>
      <c r="AI39" s="43">
        <f>AI31+AI35</f>
        <v>32501.760000000002</v>
      </c>
      <c r="AJ39" s="36">
        <f>AJ31+AJ35</f>
        <v>32219.405280000006</v>
      </c>
      <c r="AK39" s="15">
        <f>IF(ISERROR(AJ39/AI39*100),,AJ39/AI39*100)</f>
        <v>99.131263291587913</v>
      </c>
      <c r="AL39" s="49">
        <f t="shared" ref="AL39" si="75">AL31+AL35+AL37</f>
        <v>635203.40737000003</v>
      </c>
      <c r="AM39" s="43">
        <f>AM31+AM35</f>
        <v>577393.61337000004</v>
      </c>
      <c r="AN39" s="36">
        <f>AN31+AN35</f>
        <v>564073.78509000014</v>
      </c>
      <c r="AO39" s="15">
        <f>IF(ISERROR(AN39/AM39*100),,AN39/AM39*100)</f>
        <v>97.693111255204613</v>
      </c>
      <c r="AP39" s="49">
        <f t="shared" ref="AP39" si="76">AP31+AP35+AP37</f>
        <v>39256.740000000005</v>
      </c>
      <c r="AQ39" s="43">
        <f>AQ31+AQ35</f>
        <v>40476.942999999999</v>
      </c>
      <c r="AR39" s="36">
        <f>AR31+AR35</f>
        <v>39483.36004</v>
      </c>
      <c r="AS39" s="15">
        <f>IF(ISERROR(AR39/AQ39*100),,AR39/AQ39*100)</f>
        <v>97.54531126523068</v>
      </c>
      <c r="AT39" s="49">
        <f t="shared" ref="AT39" si="77">AT31+AT35+AT37</f>
        <v>635222.73791000014</v>
      </c>
      <c r="AU39" s="43">
        <f>AU31+AU35</f>
        <v>762958.2212700001</v>
      </c>
      <c r="AV39" s="36">
        <f>AV31+AV35</f>
        <v>759318.92800000007</v>
      </c>
      <c r="AW39" s="15">
        <f>IF(ISERROR(AV39/AU39*100),,AV39/AU39*100)</f>
        <v>99.523002286554814</v>
      </c>
      <c r="AX39" s="49">
        <f t="shared" ref="AX39" si="78">AX31+AX35+AX37</f>
        <v>429949</v>
      </c>
      <c r="AY39" s="43">
        <f>AY31+AY35</f>
        <v>390386.70900000003</v>
      </c>
      <c r="AZ39" s="36">
        <f>AZ31+AZ35</f>
        <v>383112.04341000004</v>
      </c>
      <c r="BA39" s="15">
        <f>IF(ISERROR(AZ39/AY39*100),,AZ39/AY39*100)</f>
        <v>98.136548857251185</v>
      </c>
      <c r="BB39" s="49">
        <f t="shared" ref="BB39" si="79">BB31+BB35+BB37</f>
        <v>115347.20000000001</v>
      </c>
      <c r="BC39" s="43">
        <f>BC31+BC35</f>
        <v>116308.01700000001</v>
      </c>
      <c r="BD39" s="36">
        <f>BD31+BD35</f>
        <v>114226.50098000001</v>
      </c>
      <c r="BE39" s="15">
        <f>IF(ISERROR(BD39/BC39*100),,BD39/BC39*100)</f>
        <v>98.210341751420287</v>
      </c>
      <c r="BF39" s="49">
        <f t="shared" ref="BF39" si="80">BF31+BF35+BF37</f>
        <v>2350</v>
      </c>
      <c r="BG39" s="43">
        <f>BG31+BG35</f>
        <v>1950</v>
      </c>
      <c r="BH39" s="36">
        <f>BH31+BH35</f>
        <v>1950</v>
      </c>
      <c r="BI39" s="15">
        <f>IF(ISERROR(BH39/BG39*100),,BH39/BG39*100)</f>
        <v>100</v>
      </c>
      <c r="BJ39" s="49">
        <f t="shared" ref="BJ39" si="81">BJ31+BJ35+BJ37</f>
        <v>11234817.151999999</v>
      </c>
      <c r="BK39" s="43">
        <f>BK31+BK35</f>
        <v>11816628.552449999</v>
      </c>
      <c r="BL39" s="36">
        <f>BL31+BL35</f>
        <v>11794694.411669999</v>
      </c>
      <c r="BM39" s="15">
        <f>IF(ISERROR(BL39/BK39*100),,BL39/BK39*100)</f>
        <v>99.814379027971967</v>
      </c>
      <c r="BN39" s="49">
        <f t="shared" ref="BN39" si="82">BN31+BN35+BN37</f>
        <v>55720.058000000005</v>
      </c>
      <c r="BO39" s="43">
        <f>BO31+BO35</f>
        <v>58579.656999999999</v>
      </c>
      <c r="BP39" s="36">
        <f>BP31+BP35</f>
        <v>58579.656999999999</v>
      </c>
      <c r="BQ39" s="15">
        <f>IF(ISERROR(BP39/BO39*100),,BP39/BO39*100)</f>
        <v>100</v>
      </c>
      <c r="BR39" s="49">
        <f t="shared" ref="BR39" si="83">BR31+BR35+BR37</f>
        <v>5892561.0329999998</v>
      </c>
      <c r="BS39" s="43">
        <f>BS31+BS35</f>
        <v>6203074.2855500001</v>
      </c>
      <c r="BT39" s="36">
        <f>BT31+BT35</f>
        <v>6183802.8175800005</v>
      </c>
      <c r="BU39" s="15">
        <f>IF(ISERROR(BT39/BS39*100),,BT39/BS39*100)</f>
        <v>99.689323920964597</v>
      </c>
      <c r="BV39" s="49">
        <f t="shared" ref="BV39" si="84">BV31+BV35+BV37</f>
        <v>326.39999999999998</v>
      </c>
      <c r="BW39" s="43">
        <f>BW31+BW35</f>
        <v>59.297950000000007</v>
      </c>
      <c r="BX39" s="36">
        <f>BX31+BX35</f>
        <v>46.397950000000002</v>
      </c>
      <c r="BY39" s="15">
        <f>IF(ISERROR(BX39/BW39*100),,BX39/BW39*100)</f>
        <v>78.245453679258716</v>
      </c>
      <c r="BZ39" s="49">
        <f t="shared" ref="BZ39" si="85">BZ31+BZ35+BZ37</f>
        <v>66475.72</v>
      </c>
      <c r="CA39" s="43">
        <f>CA31+CA35</f>
        <v>67634.12</v>
      </c>
      <c r="CB39" s="36">
        <f>CB31+CB35</f>
        <v>67478.27105000001</v>
      </c>
      <c r="CC39" s="15">
        <f>IF(ISERROR(CB39/CA39*100),,CB39/CA39*100)</f>
        <v>99.76957052150604</v>
      </c>
      <c r="CD39" s="49">
        <f t="shared" ref="CD39" si="86">CD31+CD35+CD37</f>
        <v>100062.75000000003</v>
      </c>
      <c r="CE39" s="43">
        <f>CE31+CE35</f>
        <v>109155.74999999997</v>
      </c>
      <c r="CF39" s="36">
        <f>CF31+CF35</f>
        <v>109155.74999999997</v>
      </c>
      <c r="CG39" s="15">
        <f>IF(ISERROR(CF39/CE39*100),,CF39/CE39*100)</f>
        <v>100</v>
      </c>
      <c r="CH39" s="49">
        <f t="shared" ref="CH39" si="87">CH31+CH35+CH37</f>
        <v>12000</v>
      </c>
      <c r="CI39" s="43">
        <f>CI31+CI35</f>
        <v>7331.9705599999998</v>
      </c>
      <c r="CJ39" s="36">
        <f>CJ31+CJ35</f>
        <v>6461.2071999999998</v>
      </c>
      <c r="CK39" s="15">
        <f>IF(ISERROR(CJ39/CI39*100),,CJ39/CI39*100)</f>
        <v>88.123747185367861</v>
      </c>
      <c r="CL39" s="49">
        <f t="shared" ref="CL39" si="88">CL31+CL35+CL37</f>
        <v>27080.53</v>
      </c>
      <c r="CM39" s="43">
        <f>CM31+CM35</f>
        <v>27328.300000000003</v>
      </c>
      <c r="CN39" s="36">
        <f>CN31+CN35</f>
        <v>24008.444529999997</v>
      </c>
      <c r="CO39" s="15">
        <f>IF(ISERROR(CN39/CM39*100),,CN39/CM39*100)</f>
        <v>87.851950285967277</v>
      </c>
      <c r="CP39" s="49">
        <f t="shared" ref="CP39" si="89">CP31+CP35+CP37</f>
        <v>44344.938999999998</v>
      </c>
      <c r="CQ39" s="43">
        <f>CQ31+CQ35</f>
        <v>61719.551449999999</v>
      </c>
      <c r="CR39" s="36">
        <f>CR31+CR35</f>
        <v>61264.091249999998</v>
      </c>
      <c r="CS39" s="15">
        <f>IF(ISERROR(CR39/CQ39*100),,CR39/CQ39*100)</f>
        <v>99.262048752300188</v>
      </c>
      <c r="CT39" s="49">
        <f t="shared" ref="CT39" si="90">CT31+CT35+CT37</f>
        <v>1448.2239999999999</v>
      </c>
      <c r="CU39" s="43">
        <f>CU31+CU35</f>
        <v>2446.413</v>
      </c>
      <c r="CV39" s="36">
        <f>CV31+CV35</f>
        <v>1508.7545500000001</v>
      </c>
      <c r="CW39" s="15">
        <f>IF(ISERROR(CV39/CU39*100),,CV39/CU39*100)</f>
        <v>61.672111372854879</v>
      </c>
      <c r="CX39" s="49">
        <f t="shared" ref="CX39" si="91">CX31+CX35+CX37</f>
        <v>19305.800000000003</v>
      </c>
      <c r="CY39" s="43">
        <f>CY31+CY35</f>
        <v>19498.839999999997</v>
      </c>
      <c r="CZ39" s="36">
        <f>CZ31+CZ35</f>
        <v>17899.038829999998</v>
      </c>
      <c r="DA39" s="15">
        <f>IF(ISERROR(CZ39/CY39*100),,CZ39/CY39*100)</f>
        <v>91.795403367584953</v>
      </c>
      <c r="DB39" s="49">
        <f t="shared" ref="DB39" si="92">DB31+DB35+DB37</f>
        <v>47558.1</v>
      </c>
      <c r="DC39" s="43">
        <f>DC31+DC35</f>
        <v>47878.600000000006</v>
      </c>
      <c r="DD39" s="36">
        <f>DD31+DD35</f>
        <v>45846.574349999995</v>
      </c>
      <c r="DE39" s="15">
        <f>IF(ISERROR(DD39/DC39*100),,DD39/DC39*100)</f>
        <v>95.755879140158626</v>
      </c>
      <c r="DF39" s="49">
        <f t="shared" ref="DF39" si="93">DF31+DF35+DF37</f>
        <v>109.3</v>
      </c>
      <c r="DG39" s="43">
        <f>DG31+DG35</f>
        <v>109.3</v>
      </c>
      <c r="DH39" s="36">
        <f>DH31+DH35</f>
        <v>90.3</v>
      </c>
      <c r="DI39" s="15">
        <f>IF(ISERROR(DH39/DG39*100),,DH39/DG39*100)</f>
        <v>82.616651418115282</v>
      </c>
      <c r="DJ39" s="49">
        <f t="shared" ref="DJ39:DK39" si="94">DJ31+DJ35+DJ37</f>
        <v>13852.600000000002</v>
      </c>
      <c r="DK39" s="49">
        <f t="shared" si="94"/>
        <v>13974.499999999998</v>
      </c>
      <c r="DL39" s="36">
        <f>DL31+DL35</f>
        <v>11861.912990000001</v>
      </c>
      <c r="DM39" s="15">
        <f>IF(ISERROR(DL39/DK39*100),,DL39/DK39*100)</f>
        <v>84.882557443915715</v>
      </c>
      <c r="DO39" s="32"/>
    </row>
    <row r="40" spans="1:135" ht="16.5" x14ac:dyDescent="0.25">
      <c r="B40" s="370">
        <f>B39-'[3]Финансовая  помощь  (план)'!$B$45</f>
        <v>0</v>
      </c>
      <c r="C40" s="370">
        <f>C39-'[1]Исполнение  по  субвенции'!B44</f>
        <v>0</v>
      </c>
      <c r="D40" s="102"/>
      <c r="E40" s="102"/>
      <c r="F40" s="102"/>
      <c r="G40" s="102"/>
      <c r="H40" s="362">
        <f>H39-'[1]Исполнение  по  субвенции'!G44</f>
        <v>0</v>
      </c>
      <c r="I40" s="9"/>
      <c r="J40" s="9"/>
    </row>
    <row r="41" spans="1:135" s="3" customFormat="1" ht="15" x14ac:dyDescent="0.25">
      <c r="O41" s="41"/>
      <c r="P41" s="41"/>
      <c r="Q41" s="41"/>
      <c r="R41" s="41"/>
      <c r="S41" s="41"/>
      <c r="T41" s="41"/>
      <c r="U41" s="41"/>
      <c r="V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G41" s="41"/>
      <c r="BH41" s="41"/>
      <c r="BI41" s="41"/>
      <c r="BJ41" s="41"/>
      <c r="CA41" s="41"/>
      <c r="CB41" s="41"/>
      <c r="CC41" s="41"/>
      <c r="CD41" s="41"/>
      <c r="CI41" s="1"/>
      <c r="CJ41" s="1"/>
      <c r="CK41" s="1"/>
      <c r="CL41" s="1"/>
      <c r="CM41" s="41"/>
      <c r="CN41" s="41"/>
      <c r="CO41" s="41"/>
      <c r="CP41" s="41"/>
      <c r="CQ41" s="1"/>
      <c r="CR41" s="1"/>
      <c r="CS41" s="1"/>
      <c r="CT41" s="1"/>
      <c r="CU41" s="1"/>
      <c r="CV41" s="1"/>
      <c r="CW41" s="1"/>
      <c r="CX41" s="1"/>
      <c r="DC41" s="41"/>
      <c r="DD41" s="41"/>
      <c r="DE41" s="41"/>
      <c r="DF41" s="41"/>
      <c r="DG41" s="41"/>
      <c r="DH41" s="41"/>
      <c r="DI41" s="41"/>
      <c r="DJ41" s="41"/>
      <c r="DK41" s="41"/>
      <c r="DL41" s="41"/>
      <c r="DM41" s="41"/>
      <c r="DZ41" s="1"/>
      <c r="EA41" s="1"/>
      <c r="EB41" s="1"/>
      <c r="EC41" s="1"/>
      <c r="ED41" s="1"/>
      <c r="EE41" s="1"/>
    </row>
    <row r="42" spans="1:135" x14ac:dyDescent="0.2">
      <c r="C42" s="371"/>
    </row>
  </sheetData>
  <mergeCells count="84">
    <mergeCell ref="Z9:AG9"/>
    <mergeCell ref="AL9:AW9"/>
    <mergeCell ref="BV9:BY9"/>
    <mergeCell ref="BV10:BY10"/>
    <mergeCell ref="BF10:BI10"/>
    <mergeCell ref="Z10:AC10"/>
    <mergeCell ref="AL10:AO10"/>
    <mergeCell ref="AI7:BI7"/>
    <mergeCell ref="BJ7:BQ7"/>
    <mergeCell ref="DB7:DM7"/>
    <mergeCell ref="J8:U8"/>
    <mergeCell ref="AH8:AK8"/>
    <mergeCell ref="AL8:BA8"/>
    <mergeCell ref="BJ8:BQ8"/>
    <mergeCell ref="DB8:DM8"/>
    <mergeCell ref="CX7:DA7"/>
    <mergeCell ref="BF8:BI8"/>
    <mergeCell ref="BZ8:CG8"/>
    <mergeCell ref="CP8:CW8"/>
    <mergeCell ref="CX8:DA8"/>
    <mergeCell ref="BZ7:CG7"/>
    <mergeCell ref="CH8:CK8"/>
    <mergeCell ref="CL8:CO8"/>
    <mergeCell ref="CD9:CG10"/>
    <mergeCell ref="CH9:CK10"/>
    <mergeCell ref="CL9:CO10"/>
    <mergeCell ref="CP9:CS10"/>
    <mergeCell ref="AD10:AG10"/>
    <mergeCell ref="AH9:AK10"/>
    <mergeCell ref="BR9:BU10"/>
    <mergeCell ref="AX9:BA9"/>
    <mergeCell ref="BB9:BI9"/>
    <mergeCell ref="BJ9:BM10"/>
    <mergeCell ref="BN9:BQ10"/>
    <mergeCell ref="BZ9:CC10"/>
    <mergeCell ref="AP10:AS10"/>
    <mergeCell ref="AT10:AW10"/>
    <mergeCell ref="AX10:BA10"/>
    <mergeCell ref="BB10:BE10"/>
    <mergeCell ref="A6:A11"/>
    <mergeCell ref="B6:I10"/>
    <mergeCell ref="V9:Y10"/>
    <mergeCell ref="J10:M10"/>
    <mergeCell ref="N10:Q10"/>
    <mergeCell ref="R10:U10"/>
    <mergeCell ref="J6:U6"/>
    <mergeCell ref="J7:U7"/>
    <mergeCell ref="J9:U9"/>
    <mergeCell ref="CH7:CK7"/>
    <mergeCell ref="CL7:CO7"/>
    <mergeCell ref="CP7:CW7"/>
    <mergeCell ref="CT9:CW10"/>
    <mergeCell ref="CX9:DA10"/>
    <mergeCell ref="DB9:DE10"/>
    <mergeCell ref="DF9:DI10"/>
    <mergeCell ref="DJ9:DM10"/>
    <mergeCell ref="B12:I12"/>
    <mergeCell ref="J12:M12"/>
    <mergeCell ref="N12:Q12"/>
    <mergeCell ref="R12:U12"/>
    <mergeCell ref="W12:Y12"/>
    <mergeCell ref="Z12:AC12"/>
    <mergeCell ref="AD12:AG12"/>
    <mergeCell ref="AH12:AK12"/>
    <mergeCell ref="AL12:AO12"/>
    <mergeCell ref="AP12:AS12"/>
    <mergeCell ref="AT12:AW12"/>
    <mergeCell ref="AX12:BA12"/>
    <mergeCell ref="BB12:BE12"/>
    <mergeCell ref="BF12:BI12"/>
    <mergeCell ref="BJ12:BM12"/>
    <mergeCell ref="BN12:BQ12"/>
    <mergeCell ref="BR12:BU12"/>
    <mergeCell ref="BV12:BY12"/>
    <mergeCell ref="BZ12:CC12"/>
    <mergeCell ref="CD12:CG12"/>
    <mergeCell ref="DB12:DE12"/>
    <mergeCell ref="DF12:DI12"/>
    <mergeCell ref="DJ12:DM12"/>
    <mergeCell ref="CL12:CO12"/>
    <mergeCell ref="CP12:CS12"/>
    <mergeCell ref="CT12:CW12"/>
    <mergeCell ref="CX12:DA12"/>
    <mergeCell ref="CI12:CK12"/>
  </mergeCells>
  <pageMargins left="0.78740157480314965" right="0.39370078740157483" top="0.59055118110236227" bottom="0.59055118110236227" header="0.51181102362204722" footer="0.51181102362204722"/>
  <pageSetup paperSize="8" scale="60" fitToWidth="15" orientation="landscape" r:id="rId1"/>
  <headerFooter alignWithMargins="0">
    <oddFooter>&amp;L&amp;P&amp;R&amp;Z&amp;F&amp;A</oddFooter>
  </headerFooter>
  <colBreaks count="6" manualBreakCount="6">
    <brk id="21" max="39" man="1"/>
    <brk id="37" max="39" man="1"/>
    <brk id="53" max="39" man="1"/>
    <brk id="69" max="39" man="1"/>
    <brk id="85" max="39" man="1"/>
    <brk id="101" max="3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X40"/>
  <sheetViews>
    <sheetView zoomScale="60" zoomScaleNormal="60" zoomScaleSheetLayoutView="50" workbookViewId="0">
      <selection activeCell="A6" sqref="A6:A9"/>
    </sheetView>
  </sheetViews>
  <sheetFormatPr defaultColWidth="8.5703125" defaultRowHeight="12.75" x14ac:dyDescent="0.2"/>
  <cols>
    <col min="1" max="1" width="32.5703125" style="105" customWidth="1"/>
    <col min="2" max="2" width="23.42578125" style="105" customWidth="1"/>
    <col min="3" max="3" width="19.5703125" style="105" customWidth="1"/>
    <col min="4" max="7" width="19.5703125" style="105" hidden="1" customWidth="1"/>
    <col min="8" max="10" width="19.5703125" style="105" customWidth="1"/>
    <col min="11" max="11" width="17.42578125" style="105" customWidth="1"/>
    <col min="12" max="13" width="15.5703125" style="105" customWidth="1"/>
    <col min="14" max="14" width="19.42578125" style="105" customWidth="1"/>
    <col min="15" max="15" width="17.5703125" style="105" customWidth="1"/>
    <col min="16" max="17" width="15.5703125" style="105" customWidth="1"/>
    <col min="18" max="18" width="19.42578125" style="105" customWidth="1"/>
    <col min="19" max="21" width="15.5703125" style="105" customWidth="1"/>
    <col min="22" max="22" width="21.42578125" style="105" customWidth="1"/>
    <col min="23" max="25" width="15.5703125" style="105" customWidth="1"/>
    <col min="26" max="26" width="20.5703125" style="105" customWidth="1"/>
    <col min="27" max="27" width="21.5703125" style="105" customWidth="1"/>
    <col min="28" max="28" width="19.5703125" style="105" customWidth="1"/>
    <col min="29" max="29" width="17.5703125" style="105" customWidth="1"/>
    <col min="30" max="30" width="23.42578125" style="105" customWidth="1"/>
    <col min="31" max="33" width="17.5703125" style="105" customWidth="1"/>
    <col min="34" max="34" width="20" style="105" customWidth="1"/>
    <col min="35" max="37" width="17.42578125" style="105" customWidth="1"/>
    <col min="38" max="38" width="20" style="105" customWidth="1"/>
    <col min="39" max="41" width="17.42578125" style="105" customWidth="1"/>
    <col min="42" max="42" width="21.42578125" style="105" customWidth="1"/>
    <col min="43" max="45" width="17.5703125" style="105" customWidth="1"/>
    <col min="46" max="46" width="20.42578125" style="105" customWidth="1"/>
    <col min="47" max="49" width="17.5703125" style="105" customWidth="1"/>
    <col min="50" max="50" width="21.42578125" style="105" customWidth="1"/>
    <col min="51" max="53" width="17.5703125" style="105" customWidth="1"/>
    <col min="54" max="54" width="21.42578125" style="105" customWidth="1"/>
    <col min="55" max="57" width="17.42578125" style="105" customWidth="1"/>
    <col min="58" max="58" width="22.42578125" style="105" customWidth="1"/>
    <col min="59" max="61" width="17.42578125" style="105" customWidth="1"/>
    <col min="62" max="62" width="22.42578125" style="105" customWidth="1"/>
    <col min="63" max="65" width="17.42578125" style="105" customWidth="1"/>
    <col min="66" max="66" width="21.42578125" style="105" customWidth="1"/>
    <col min="67" max="69" width="17.42578125" style="105" customWidth="1"/>
    <col min="70" max="70" width="8.5703125" style="105"/>
    <col min="71" max="71" width="20.42578125" style="105" hidden="1" customWidth="1"/>
    <col min="72" max="74" width="17.5703125" style="105" hidden="1" customWidth="1"/>
    <col min="75" max="16384" width="8.5703125" style="105"/>
  </cols>
  <sheetData>
    <row r="1" spans="1:74" ht="15"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S1" s="1"/>
      <c r="BT1" s="1"/>
      <c r="BU1" s="1"/>
      <c r="BV1" s="1"/>
    </row>
    <row r="2" spans="1:74" ht="16.5" customHeight="1" x14ac:dyDescent="0.25">
      <c r="D2" s="69"/>
      <c r="E2" s="69"/>
      <c r="F2" s="69"/>
      <c r="G2" s="69"/>
      <c r="H2" s="69" t="s">
        <v>310</v>
      </c>
      <c r="J2" s="69"/>
      <c r="K2" s="69"/>
      <c r="AB2" s="69"/>
      <c r="AC2" s="69"/>
      <c r="AD2" s="69"/>
      <c r="AE2" s="69"/>
      <c r="AF2" s="69"/>
      <c r="AG2" s="69"/>
      <c r="AH2" s="69"/>
      <c r="AI2" s="2"/>
      <c r="AJ2" s="2"/>
      <c r="AK2" s="2"/>
      <c r="AL2" s="2"/>
      <c r="AM2" s="2"/>
      <c r="AN2" s="2"/>
      <c r="AO2" s="2"/>
      <c r="AP2" s="2"/>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S2" s="69"/>
      <c r="BT2" s="69"/>
      <c r="BU2" s="69"/>
      <c r="BV2" s="69"/>
    </row>
    <row r="3" spans="1:74" ht="16.5" customHeight="1" x14ac:dyDescent="0.25">
      <c r="D3" s="69"/>
      <c r="E3" s="69"/>
      <c r="F3" s="69"/>
      <c r="G3" s="69"/>
      <c r="H3" s="387" t="str">
        <f>'[1]Исполнение  по  субвенции'!N3</f>
        <v>ПО  СОСТОЯНИЮ  НА  1  ЯНВАРЯ  2026  ГОДА</v>
      </c>
      <c r="I3" s="387"/>
      <c r="J3" s="387"/>
      <c r="K3" s="387"/>
      <c r="L3" s="387"/>
      <c r="M3" s="387"/>
      <c r="AB3" s="69"/>
      <c r="AC3" s="69"/>
      <c r="AD3" s="69"/>
      <c r="AF3" s="69"/>
      <c r="AG3" s="69"/>
      <c r="AH3" s="69"/>
      <c r="AI3" s="2"/>
      <c r="AJ3" s="2"/>
      <c r="AK3" s="2"/>
      <c r="AL3" s="2"/>
      <c r="AM3" s="2"/>
      <c r="AN3" s="2"/>
      <c r="AO3" s="2"/>
      <c r="AP3" s="2"/>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S3" s="69"/>
      <c r="BT3" s="69"/>
      <c r="BU3" s="69"/>
      <c r="BV3" s="69"/>
    </row>
    <row r="5" spans="1:74" s="4" customFormat="1" ht="16.5" thickBot="1" x14ac:dyDescent="0.3">
      <c r="P5" s="108" t="s">
        <v>0</v>
      </c>
    </row>
    <row r="6" spans="1:74" s="4" customFormat="1" ht="86.85" customHeight="1" thickBot="1" x14ac:dyDescent="0.25">
      <c r="A6" s="478" t="s">
        <v>91</v>
      </c>
      <c r="B6" s="466" t="s">
        <v>2</v>
      </c>
      <c r="C6" s="467"/>
      <c r="D6" s="467"/>
      <c r="E6" s="467"/>
      <c r="F6" s="467"/>
      <c r="G6" s="467"/>
      <c r="H6" s="467"/>
      <c r="I6" s="468"/>
      <c r="J6" s="466" t="s">
        <v>143</v>
      </c>
      <c r="K6" s="467"/>
      <c r="L6" s="467"/>
      <c r="M6" s="468"/>
      <c r="N6" s="472" t="s">
        <v>254</v>
      </c>
      <c r="O6" s="473"/>
      <c r="P6" s="473"/>
      <c r="Q6" s="473"/>
      <c r="R6" s="70"/>
      <c r="S6" s="70"/>
      <c r="T6" s="70"/>
      <c r="U6" s="70"/>
      <c r="V6" s="70"/>
      <c r="W6" s="70"/>
      <c r="X6" s="70"/>
      <c r="Y6" s="70"/>
      <c r="Z6" s="70"/>
      <c r="AA6" s="70"/>
      <c r="AB6" s="70"/>
      <c r="AC6" s="70"/>
      <c r="AD6" s="65"/>
      <c r="AE6" s="70"/>
      <c r="AF6" s="70"/>
      <c r="AG6" s="71"/>
      <c r="AH6" s="472" t="s">
        <v>146</v>
      </c>
      <c r="AI6" s="473"/>
      <c r="AJ6" s="473"/>
      <c r="AK6" s="473"/>
      <c r="AL6" s="473"/>
      <c r="AM6" s="473"/>
      <c r="AN6" s="473"/>
      <c r="AO6" s="477"/>
      <c r="AP6" s="472" t="s">
        <v>148</v>
      </c>
      <c r="AQ6" s="473"/>
      <c r="AR6" s="473"/>
      <c r="AS6" s="477"/>
      <c r="AT6" s="472" t="s">
        <v>149</v>
      </c>
      <c r="AU6" s="473"/>
      <c r="AV6" s="473"/>
      <c r="AW6" s="477"/>
      <c r="AX6" s="473" t="s">
        <v>156</v>
      </c>
      <c r="AY6" s="473"/>
      <c r="AZ6" s="473"/>
      <c r="BA6" s="473"/>
      <c r="BB6" s="472" t="s">
        <v>123</v>
      </c>
      <c r="BC6" s="473"/>
      <c r="BD6" s="473"/>
      <c r="BE6" s="477"/>
      <c r="BF6" s="472" t="s">
        <v>92</v>
      </c>
      <c r="BG6" s="473"/>
      <c r="BH6" s="473"/>
      <c r="BI6" s="473"/>
      <c r="BJ6" s="473"/>
      <c r="BK6" s="473"/>
      <c r="BL6" s="473"/>
      <c r="BM6" s="473"/>
      <c r="BN6" s="70"/>
      <c r="BO6" s="70"/>
      <c r="BP6" s="70"/>
      <c r="BQ6" s="71"/>
      <c r="BS6" s="70"/>
      <c r="BT6" s="70"/>
      <c r="BU6" s="70"/>
      <c r="BV6" s="71"/>
    </row>
    <row r="7" spans="1:74" s="4" customFormat="1" ht="39.6" customHeight="1" thickBot="1" x14ac:dyDescent="0.25">
      <c r="A7" s="479"/>
      <c r="B7" s="481"/>
      <c r="C7" s="482"/>
      <c r="D7" s="482"/>
      <c r="E7" s="482"/>
      <c r="F7" s="482"/>
      <c r="G7" s="482"/>
      <c r="H7" s="482"/>
      <c r="I7" s="483"/>
      <c r="J7" s="472" t="s">
        <v>292</v>
      </c>
      <c r="K7" s="473"/>
      <c r="L7" s="473"/>
      <c r="M7" s="477"/>
      <c r="N7" s="472" t="s">
        <v>311</v>
      </c>
      <c r="O7" s="473"/>
      <c r="P7" s="473"/>
      <c r="Q7" s="477"/>
      <c r="R7" s="472" t="s">
        <v>312</v>
      </c>
      <c r="S7" s="473"/>
      <c r="T7" s="473"/>
      <c r="U7" s="473"/>
      <c r="V7" s="473"/>
      <c r="W7" s="473"/>
      <c r="X7" s="473"/>
      <c r="Y7" s="473"/>
      <c r="Z7" s="473"/>
      <c r="AA7" s="473"/>
      <c r="AB7" s="473"/>
      <c r="AC7" s="477"/>
      <c r="AD7" s="472" t="s">
        <v>313</v>
      </c>
      <c r="AE7" s="473"/>
      <c r="AF7" s="473"/>
      <c r="AG7" s="477"/>
      <c r="AH7" s="472" t="s">
        <v>293</v>
      </c>
      <c r="AI7" s="473"/>
      <c r="AJ7" s="473"/>
      <c r="AK7" s="477"/>
      <c r="AL7" s="472" t="s">
        <v>294</v>
      </c>
      <c r="AM7" s="473"/>
      <c r="AN7" s="473"/>
      <c r="AO7" s="477"/>
      <c r="AP7" s="472" t="s">
        <v>295</v>
      </c>
      <c r="AQ7" s="473"/>
      <c r="AR7" s="473"/>
      <c r="AS7" s="477"/>
      <c r="AT7" s="472" t="s">
        <v>175</v>
      </c>
      <c r="AU7" s="473"/>
      <c r="AV7" s="473"/>
      <c r="AW7" s="477"/>
      <c r="AX7" s="472" t="s">
        <v>314</v>
      </c>
      <c r="AY7" s="473"/>
      <c r="AZ7" s="473"/>
      <c r="BA7" s="477"/>
      <c r="BB7" s="472" t="s">
        <v>296</v>
      </c>
      <c r="BC7" s="473"/>
      <c r="BD7" s="473"/>
      <c r="BE7" s="477"/>
      <c r="BF7" s="472" t="s">
        <v>297</v>
      </c>
      <c r="BG7" s="473"/>
      <c r="BH7" s="473"/>
      <c r="BI7" s="473"/>
      <c r="BJ7" s="473"/>
      <c r="BK7" s="473"/>
      <c r="BL7" s="473"/>
      <c r="BM7" s="473"/>
      <c r="BN7" s="70"/>
      <c r="BO7" s="70"/>
      <c r="BP7" s="70"/>
      <c r="BQ7" s="71"/>
      <c r="BS7" s="70"/>
      <c r="BT7" s="70"/>
      <c r="BU7" s="70"/>
      <c r="BV7" s="71"/>
    </row>
    <row r="8" spans="1:74" s="4" customFormat="1" ht="116.1" customHeight="1" thickBot="1" x14ac:dyDescent="0.25">
      <c r="A8" s="479"/>
      <c r="B8" s="469"/>
      <c r="C8" s="470"/>
      <c r="D8" s="470"/>
      <c r="E8" s="470"/>
      <c r="F8" s="470"/>
      <c r="G8" s="470"/>
      <c r="H8" s="470"/>
      <c r="I8" s="471"/>
      <c r="J8" s="469" t="s">
        <v>93</v>
      </c>
      <c r="K8" s="470"/>
      <c r="L8" s="470"/>
      <c r="M8" s="471"/>
      <c r="N8" s="472" t="s">
        <v>315</v>
      </c>
      <c r="O8" s="473"/>
      <c r="P8" s="473"/>
      <c r="Q8" s="477"/>
      <c r="R8" s="472" t="s">
        <v>298</v>
      </c>
      <c r="S8" s="473"/>
      <c r="T8" s="473"/>
      <c r="U8" s="477"/>
      <c r="V8" s="472" t="s">
        <v>316</v>
      </c>
      <c r="W8" s="473"/>
      <c r="X8" s="473"/>
      <c r="Y8" s="477"/>
      <c r="Z8" s="472" t="s">
        <v>94</v>
      </c>
      <c r="AA8" s="473"/>
      <c r="AB8" s="473"/>
      <c r="AC8" s="477"/>
      <c r="AD8" s="472" t="s">
        <v>95</v>
      </c>
      <c r="AE8" s="473"/>
      <c r="AF8" s="473"/>
      <c r="AG8" s="477"/>
      <c r="AH8" s="472" t="s">
        <v>299</v>
      </c>
      <c r="AI8" s="473"/>
      <c r="AJ8" s="473"/>
      <c r="AK8" s="477"/>
      <c r="AL8" s="472" t="s">
        <v>96</v>
      </c>
      <c r="AM8" s="473"/>
      <c r="AN8" s="473"/>
      <c r="AO8" s="477"/>
      <c r="AP8" s="472" t="s">
        <v>118</v>
      </c>
      <c r="AQ8" s="473"/>
      <c r="AR8" s="473"/>
      <c r="AS8" s="477"/>
      <c r="AT8" s="472" t="s">
        <v>301</v>
      </c>
      <c r="AU8" s="473"/>
      <c r="AV8" s="473"/>
      <c r="AW8" s="477"/>
      <c r="AX8" s="472" t="s">
        <v>302</v>
      </c>
      <c r="AY8" s="473"/>
      <c r="AZ8" s="473"/>
      <c r="BA8" s="477"/>
      <c r="BB8" s="472" t="s">
        <v>119</v>
      </c>
      <c r="BC8" s="473"/>
      <c r="BD8" s="473"/>
      <c r="BE8" s="477"/>
      <c r="BF8" s="472" t="s">
        <v>120</v>
      </c>
      <c r="BG8" s="473"/>
      <c r="BH8" s="473"/>
      <c r="BI8" s="477"/>
      <c r="BJ8" s="472" t="s">
        <v>303</v>
      </c>
      <c r="BK8" s="473"/>
      <c r="BL8" s="473"/>
      <c r="BM8" s="477"/>
      <c r="BN8" s="472" t="s">
        <v>121</v>
      </c>
      <c r="BO8" s="473"/>
      <c r="BP8" s="473"/>
      <c r="BQ8" s="477"/>
      <c r="BS8" s="489" t="s">
        <v>300</v>
      </c>
      <c r="BT8" s="490"/>
      <c r="BU8" s="490"/>
      <c r="BV8" s="491"/>
    </row>
    <row r="9" spans="1:74" s="4" customFormat="1" ht="135" customHeight="1" thickBot="1" x14ac:dyDescent="0.3">
      <c r="A9" s="480"/>
      <c r="B9" s="186" t="s">
        <v>396</v>
      </c>
      <c r="C9" s="186" t="s">
        <v>397</v>
      </c>
      <c r="D9" s="72" t="s">
        <v>131</v>
      </c>
      <c r="E9" s="73" t="s">
        <v>132</v>
      </c>
      <c r="F9" s="73" t="s">
        <v>131</v>
      </c>
      <c r="G9" s="74" t="s">
        <v>132</v>
      </c>
      <c r="H9" s="63" t="s">
        <v>10</v>
      </c>
      <c r="I9" s="67" t="s">
        <v>11</v>
      </c>
      <c r="J9" s="7" t="s">
        <v>8</v>
      </c>
      <c r="K9" s="7" t="s">
        <v>9</v>
      </c>
      <c r="L9" s="7" t="s">
        <v>10</v>
      </c>
      <c r="M9" s="7" t="s">
        <v>11</v>
      </c>
      <c r="N9" s="7" t="s">
        <v>8</v>
      </c>
      <c r="O9" s="66" t="s">
        <v>9</v>
      </c>
      <c r="P9" s="7" t="s">
        <v>10</v>
      </c>
      <c r="Q9" s="7" t="s">
        <v>11</v>
      </c>
      <c r="R9" s="7" t="s">
        <v>8</v>
      </c>
      <c r="S9" s="66" t="s">
        <v>9</v>
      </c>
      <c r="T9" s="7" t="s">
        <v>10</v>
      </c>
      <c r="U9" s="7" t="s">
        <v>11</v>
      </c>
      <c r="V9" s="7" t="s">
        <v>8</v>
      </c>
      <c r="W9" s="66" t="s">
        <v>9</v>
      </c>
      <c r="X9" s="7" t="s">
        <v>10</v>
      </c>
      <c r="Y9" s="7" t="s">
        <v>11</v>
      </c>
      <c r="Z9" s="7" t="s">
        <v>8</v>
      </c>
      <c r="AA9" s="7" t="s">
        <v>9</v>
      </c>
      <c r="AB9" s="7" t="s">
        <v>10</v>
      </c>
      <c r="AC9" s="7" t="s">
        <v>11</v>
      </c>
      <c r="AD9" s="7" t="s">
        <v>8</v>
      </c>
      <c r="AE9" s="7" t="s">
        <v>9</v>
      </c>
      <c r="AF9" s="7" t="s">
        <v>10</v>
      </c>
      <c r="AG9" s="7" t="s">
        <v>11</v>
      </c>
      <c r="AH9" s="7" t="s">
        <v>8</v>
      </c>
      <c r="AI9" s="7" t="s">
        <v>9</v>
      </c>
      <c r="AJ9" s="7" t="s">
        <v>10</v>
      </c>
      <c r="AK9" s="7" t="s">
        <v>11</v>
      </c>
      <c r="AL9" s="7" t="s">
        <v>8</v>
      </c>
      <c r="AM9" s="7" t="s">
        <v>9</v>
      </c>
      <c r="AN9" s="7" t="s">
        <v>10</v>
      </c>
      <c r="AO9" s="7" t="s">
        <v>11</v>
      </c>
      <c r="AP9" s="7" t="s">
        <v>8</v>
      </c>
      <c r="AQ9" s="66" t="s">
        <v>9</v>
      </c>
      <c r="AR9" s="7" t="s">
        <v>10</v>
      </c>
      <c r="AS9" s="7" t="s">
        <v>11</v>
      </c>
      <c r="AT9" s="7" t="s">
        <v>8</v>
      </c>
      <c r="AU9" s="66" t="s">
        <v>9</v>
      </c>
      <c r="AV9" s="7" t="s">
        <v>10</v>
      </c>
      <c r="AW9" s="7" t="s">
        <v>11</v>
      </c>
      <c r="AX9" s="7" t="s">
        <v>8</v>
      </c>
      <c r="AY9" s="66" t="s">
        <v>9</v>
      </c>
      <c r="AZ9" s="7" t="s">
        <v>10</v>
      </c>
      <c r="BA9" s="7" t="s">
        <v>11</v>
      </c>
      <c r="BB9" s="7" t="s">
        <v>8</v>
      </c>
      <c r="BC9" s="66" t="s">
        <v>9</v>
      </c>
      <c r="BD9" s="7" t="s">
        <v>10</v>
      </c>
      <c r="BE9" s="7" t="s">
        <v>11</v>
      </c>
      <c r="BF9" s="7" t="s">
        <v>8</v>
      </c>
      <c r="BG9" s="7" t="s">
        <v>9</v>
      </c>
      <c r="BH9" s="7" t="s">
        <v>10</v>
      </c>
      <c r="BI9" s="7" t="s">
        <v>11</v>
      </c>
      <c r="BJ9" s="7" t="s">
        <v>8</v>
      </c>
      <c r="BK9" s="7" t="s">
        <v>9</v>
      </c>
      <c r="BL9" s="7" t="s">
        <v>10</v>
      </c>
      <c r="BM9" s="7" t="s">
        <v>11</v>
      </c>
      <c r="BN9" s="7" t="s">
        <v>8</v>
      </c>
      <c r="BO9" s="7" t="s">
        <v>9</v>
      </c>
      <c r="BP9" s="7" t="s">
        <v>10</v>
      </c>
      <c r="BQ9" s="7" t="s">
        <v>11</v>
      </c>
      <c r="BS9" s="7" t="s">
        <v>8</v>
      </c>
      <c r="BT9" s="66" t="s">
        <v>9</v>
      </c>
      <c r="BU9" s="7" t="s">
        <v>10</v>
      </c>
      <c r="BV9" s="7" t="s">
        <v>11</v>
      </c>
    </row>
    <row r="10" spans="1:74" s="31" customFormat="1" ht="20.25" customHeight="1" thickBot="1" x14ac:dyDescent="0.25">
      <c r="A10" s="75"/>
      <c r="B10" s="486"/>
      <c r="C10" s="487"/>
      <c r="D10" s="487"/>
      <c r="E10" s="487"/>
      <c r="F10" s="487"/>
      <c r="G10" s="487"/>
      <c r="H10" s="487"/>
      <c r="I10" s="488"/>
      <c r="J10" s="486" t="s">
        <v>304</v>
      </c>
      <c r="K10" s="487"/>
      <c r="L10" s="487"/>
      <c r="M10" s="488"/>
      <c r="N10" s="454" t="s">
        <v>317</v>
      </c>
      <c r="O10" s="455"/>
      <c r="P10" s="455"/>
      <c r="Q10" s="456"/>
      <c r="R10" s="454" t="s">
        <v>318</v>
      </c>
      <c r="S10" s="455"/>
      <c r="T10" s="455"/>
      <c r="U10" s="456"/>
      <c r="V10" s="454" t="s">
        <v>319</v>
      </c>
      <c r="W10" s="455"/>
      <c r="X10" s="455"/>
      <c r="Y10" s="456"/>
      <c r="Z10" s="454" t="s">
        <v>320</v>
      </c>
      <c r="AA10" s="455"/>
      <c r="AB10" s="455"/>
      <c r="AC10" s="456"/>
      <c r="AD10" s="454" t="s">
        <v>321</v>
      </c>
      <c r="AE10" s="455"/>
      <c r="AF10" s="455"/>
      <c r="AG10" s="456"/>
      <c r="AH10" s="454" t="s">
        <v>322</v>
      </c>
      <c r="AI10" s="455"/>
      <c r="AJ10" s="455"/>
      <c r="AK10" s="456"/>
      <c r="AL10" s="454" t="s">
        <v>305</v>
      </c>
      <c r="AM10" s="455"/>
      <c r="AN10" s="455"/>
      <c r="AO10" s="456"/>
      <c r="AP10" s="454" t="s">
        <v>306</v>
      </c>
      <c r="AQ10" s="455"/>
      <c r="AR10" s="455"/>
      <c r="AS10" s="456"/>
      <c r="AT10" s="454" t="s">
        <v>308</v>
      </c>
      <c r="AU10" s="455"/>
      <c r="AV10" s="455"/>
      <c r="AW10" s="456"/>
      <c r="AX10" s="454" t="s">
        <v>323</v>
      </c>
      <c r="AY10" s="455"/>
      <c r="AZ10" s="455"/>
      <c r="BA10" s="456"/>
      <c r="BB10" s="454" t="s">
        <v>309</v>
      </c>
      <c r="BC10" s="455"/>
      <c r="BD10" s="455"/>
      <c r="BE10" s="456"/>
      <c r="BF10" s="454" t="s">
        <v>98</v>
      </c>
      <c r="BG10" s="455"/>
      <c r="BH10" s="455"/>
      <c r="BI10" s="456"/>
      <c r="BJ10" s="454" t="s">
        <v>99</v>
      </c>
      <c r="BK10" s="455"/>
      <c r="BL10" s="455"/>
      <c r="BM10" s="456"/>
      <c r="BN10" s="454" t="s">
        <v>122</v>
      </c>
      <c r="BO10" s="455"/>
      <c r="BP10" s="455"/>
      <c r="BQ10" s="456"/>
      <c r="BS10" s="454" t="s">
        <v>307</v>
      </c>
      <c r="BT10" s="455"/>
      <c r="BU10" s="455"/>
      <c r="BV10" s="456"/>
    </row>
    <row r="11" spans="1:74" s="4" customFormat="1" ht="21.75" customHeight="1" x14ac:dyDescent="0.25">
      <c r="A11" s="76" t="s">
        <v>12</v>
      </c>
      <c r="B11" s="77"/>
      <c r="C11" s="372">
        <f t="shared" ref="C11:C28" si="0">AM11+AI11+AA11+K11+AE11+AQ11+BC11+W11+BG11+BK11+BO11+AU11+BT11+AY11+S11+O11</f>
        <v>62123.272190000003</v>
      </c>
      <c r="D11" s="373">
        <f>'[2]Для администрации КБ_точно'!AB14</f>
        <v>62123.272189999996</v>
      </c>
      <c r="E11" s="374">
        <f t="shared" ref="E11:E28" si="1">D11-C11</f>
        <v>0</v>
      </c>
      <c r="F11" s="373">
        <f>'[2]Для администрации КБ_точно'!AC14</f>
        <v>61353.960950000001</v>
      </c>
      <c r="G11" s="374">
        <f t="shared" ref="G11:G28" si="2">F11-H11</f>
        <v>0</v>
      </c>
      <c r="H11" s="17">
        <f t="shared" ref="H11:H28" si="3">AN11+AJ11+AB11+L11+AF11+AR11+BD11+X11+BH11+BL11+BP11+AV11+BU11+AZ11+T11+P11</f>
        <v>61353.960950000001</v>
      </c>
      <c r="I11" s="17">
        <f t="shared" ref="I11:I29" si="4">IF(ISERROR(H11/C11*100),,H11/C11*100)</f>
        <v>98.761637607164161</v>
      </c>
      <c r="J11" s="77"/>
      <c r="K11" s="368">
        <f>('[4]Проверочная  таблица'!YQ13)/1000</f>
        <v>0</v>
      </c>
      <c r="L11" s="368">
        <f>('[4]Проверочная  таблица'!ZC13)/1000</f>
        <v>0</v>
      </c>
      <c r="M11" s="10">
        <f>IF(ISERROR(L11/K11*100),,L11/K11*100)</f>
        <v>0</v>
      </c>
      <c r="N11" s="77"/>
      <c r="O11" s="368">
        <f>'[4]Проверочная  таблица'!YR13/1000</f>
        <v>2272.3273600000002</v>
      </c>
      <c r="P11" s="368">
        <f>'[4]Проверочная  таблица'!ZD13/1000</f>
        <v>2272.3273599999998</v>
      </c>
      <c r="Q11" s="10">
        <f>IF(ISERROR(P11/O11*100),,P11/O11*100)</f>
        <v>99.999999999999972</v>
      </c>
      <c r="R11" s="77"/>
      <c r="S11" s="368">
        <f>'[4]Проверочная  таблица'!XF13/1000</f>
        <v>312.48</v>
      </c>
      <c r="T11" s="368">
        <f>'[4]Проверочная  таблица'!XI13/1000</f>
        <v>310.46939000000003</v>
      </c>
      <c r="U11" s="10">
        <f>IF(ISERROR(T11/S11*100),,T11/S11*100)</f>
        <v>99.356563620071697</v>
      </c>
      <c r="V11" s="77"/>
      <c r="W11" s="368">
        <f>'[4]Проверочная  таблица'!XR13/1000</f>
        <v>1081.8805199999999</v>
      </c>
      <c r="X11" s="368">
        <f>'[4]Проверочная  таблица'!XU13/1000</f>
        <v>1081.88051</v>
      </c>
      <c r="Y11" s="10">
        <f>IF(ISERROR(X11/W11*100),,X11/W11*100)</f>
        <v>99.999999075683519</v>
      </c>
      <c r="Z11" s="77"/>
      <c r="AA11" s="368">
        <f>'[4]Проверочная  таблица'!XX13/1000</f>
        <v>15707.28</v>
      </c>
      <c r="AB11" s="368">
        <f>'[4]Проверочная  таблица'!YA13/1000</f>
        <v>15662.648359999999</v>
      </c>
      <c r="AC11" s="10">
        <f>IF(ISERROR(AB11/AA11*100),,AB11/AA11*100)</f>
        <v>99.715853795182866</v>
      </c>
      <c r="AD11" s="77"/>
      <c r="AE11" s="368">
        <f>'[4]Проверочная  таблица'!YS13/1000</f>
        <v>0</v>
      </c>
      <c r="AF11" s="368">
        <f>'[4]Проверочная  таблица'!ZE13/1000</f>
        <v>0</v>
      </c>
      <c r="AG11" s="10">
        <f>IF(ISERROR(AF11/AE11*100),,AF11/AE11*100)</f>
        <v>0</v>
      </c>
      <c r="AH11" s="77"/>
      <c r="AI11" s="368">
        <f>('[4]Проверочная  таблица'!YD13+'[4]Проверочная  таблица'!YH13)/1000</f>
        <v>0</v>
      </c>
      <c r="AJ11" s="368">
        <f>('[4]Проверочная  таблица'!YF13+'[4]Проверочная  таблица'!YJ13)/1000</f>
        <v>0</v>
      </c>
      <c r="AK11" s="10">
        <f>IF(ISERROR(AJ11/AI11*100),,AJ11/AI11*100)</f>
        <v>0</v>
      </c>
      <c r="AL11" s="77"/>
      <c r="AM11" s="368">
        <f>('[4]Проверочная  таблица'!YT13+'[4]Проверочная  таблица'!ZO13)/1000</f>
        <v>0</v>
      </c>
      <c r="AN11" s="368">
        <f>('[4]Проверочная  таблица'!ZF13+'[4]Проверочная  таблица'!ZU13)/1000</f>
        <v>0</v>
      </c>
      <c r="AO11" s="10">
        <f>IF(ISERROR(AN11/AM11*100),,AN11/AM11*100)</f>
        <v>0</v>
      </c>
      <c r="AP11" s="77"/>
      <c r="AQ11" s="368">
        <f>'[4]Проверочная  таблица'!YU13/1000</f>
        <v>0</v>
      </c>
      <c r="AR11" s="368">
        <f>'[4]Проверочная  таблица'!ZG13/1000</f>
        <v>0</v>
      </c>
      <c r="AS11" s="10">
        <f>IF(ISERROR(AR11/AQ11*100),,AR11/AQ11*100)</f>
        <v>0</v>
      </c>
      <c r="AT11" s="77"/>
      <c r="AU11" s="368">
        <f>('[4]Проверочная  таблица'!YW13+'[4]Проверочная  таблица'!ZQ13)/1000</f>
        <v>23070.95004</v>
      </c>
      <c r="AV11" s="368">
        <f>('[4]Проверочная  таблица'!ZW13+'[4]Проверочная  таблица'!ZI13)/1000</f>
        <v>23070.95004</v>
      </c>
      <c r="AW11" s="10">
        <f>IF(ISERROR(AV11/AU11*100),,AV11/AU11*100)</f>
        <v>100</v>
      </c>
      <c r="AX11" s="77"/>
      <c r="AY11" s="368">
        <f>'[4]Проверочная  таблица'!XL13/1000</f>
        <v>0</v>
      </c>
      <c r="AZ11" s="368">
        <f>'[4]Проверочная  таблица'!XO13/1000</f>
        <v>0</v>
      </c>
      <c r="BA11" s="10">
        <f>IF(ISERROR(AZ11/AY11*100),,AZ11/AY11*100)</f>
        <v>0</v>
      </c>
      <c r="BB11" s="77"/>
      <c r="BC11" s="368">
        <f>('[4]Проверочная  таблица'!YX13+'[4]Проверочная  таблица'!ZR13)/1000</f>
        <v>6828.3596200000002</v>
      </c>
      <c r="BD11" s="368">
        <f>('[4]Проверочная  таблица'!ZX13+'[4]Проверочная  таблица'!ZJ13)/1000</f>
        <v>6105.6906399999998</v>
      </c>
      <c r="BE11" s="10">
        <f>IF(ISERROR(BD11/BC11*100),,BD11/BC11*100)</f>
        <v>89.41665319027237</v>
      </c>
      <c r="BF11" s="77"/>
      <c r="BG11" s="368">
        <f>'[4]Проверочная  таблица'!YY13/1000</f>
        <v>305.12675999999999</v>
      </c>
      <c r="BH11" s="368">
        <f>'[4]Проверочная  таблица'!ZK13/1000</f>
        <v>305.12675999999999</v>
      </c>
      <c r="BI11" s="10">
        <f>IF(ISERROR(BH11/BG11*100),,BH11/BG11*100)</f>
        <v>100</v>
      </c>
      <c r="BJ11" s="77"/>
      <c r="BK11" s="368">
        <f>'[4]Проверочная  таблица'!YZ13/1000</f>
        <v>0</v>
      </c>
      <c r="BL11" s="368">
        <f>'[4]Проверочная  таблица'!ZL13/1000</f>
        <v>0</v>
      </c>
      <c r="BM11" s="10">
        <f>IF(ISERROR(BL11/BK11*100),,BL11/BK11*100)</f>
        <v>0</v>
      </c>
      <c r="BN11" s="77"/>
      <c r="BO11" s="368">
        <f>('[4]Проверочная  таблица'!ZA13+'[4]Проверочная  таблица'!ZS13)/1000</f>
        <v>12544.86789</v>
      </c>
      <c r="BP11" s="368">
        <f>('[4]Проверочная  таблица'!ZM13+'[4]Проверочная  таблица'!ZY13)/1000</f>
        <v>12544.86789</v>
      </c>
      <c r="BQ11" s="10">
        <f>IF(ISERROR(BP11/BO11*100),,BP11/BO11*100)</f>
        <v>100</v>
      </c>
      <c r="BS11" s="77"/>
      <c r="BT11" s="368">
        <f>('[4]Проверочная  таблица'!YV13+'[4]Проверочная  таблица'!ZP13)/1000</f>
        <v>0</v>
      </c>
      <c r="BU11" s="368">
        <f>('[4]Проверочная  таблица'!ZH13+'[4]Проверочная  таблица'!ZV13)/1000</f>
        <v>0</v>
      </c>
      <c r="BV11" s="10">
        <f>IF(ISERROR(BU11/BT11*100),,BU11/BT11*100)</f>
        <v>0</v>
      </c>
    </row>
    <row r="12" spans="1:74" s="4" customFormat="1" ht="21.75" customHeight="1" x14ac:dyDescent="0.25">
      <c r="A12" s="11" t="s">
        <v>13</v>
      </c>
      <c r="B12" s="10"/>
      <c r="C12" s="372">
        <f t="shared" si="0"/>
        <v>117765.46350000001</v>
      </c>
      <c r="D12" s="373">
        <f>'[2]Для администрации КБ_точно'!AB15</f>
        <v>117765.4635</v>
      </c>
      <c r="E12" s="374">
        <f t="shared" si="1"/>
        <v>0</v>
      </c>
      <c r="F12" s="373">
        <f>'[2]Для администрации КБ_точно'!AC15</f>
        <v>117765.23608</v>
      </c>
      <c r="G12" s="374">
        <f t="shared" si="2"/>
        <v>0</v>
      </c>
      <c r="H12" s="17">
        <f t="shared" si="3"/>
        <v>117765.23608</v>
      </c>
      <c r="I12" s="17">
        <f t="shared" si="4"/>
        <v>99.999806887356229</v>
      </c>
      <c r="J12" s="10"/>
      <c r="K12" s="368">
        <f>('[4]Проверочная  таблица'!YQ18)/1000</f>
        <v>0</v>
      </c>
      <c r="L12" s="368">
        <f>('[4]Проверочная  таблица'!ZC18)/1000</f>
        <v>0</v>
      </c>
      <c r="M12" s="10">
        <f t="shared" ref="M12:M28" si="5">IF(ISERROR(L12/K12*100),,L12/K12*100)</f>
        <v>0</v>
      </c>
      <c r="N12" s="10"/>
      <c r="O12" s="368">
        <f>'[4]Проверочная  таблица'!YR18/1000</f>
        <v>9154.984199999999</v>
      </c>
      <c r="P12" s="368">
        <f>'[4]Проверочная  таблица'!ZD18/1000</f>
        <v>9154.984199999999</v>
      </c>
      <c r="Q12" s="10">
        <f t="shared" ref="Q12:Q28" si="6">IF(ISERROR(P12/O12*100),,P12/O12*100)</f>
        <v>100</v>
      </c>
      <c r="R12" s="10"/>
      <c r="S12" s="368">
        <f>'[4]Проверочная  таблица'!XF18/1000</f>
        <v>1640.52</v>
      </c>
      <c r="T12" s="368">
        <f>'[4]Проверочная  таблица'!XI18/1000</f>
        <v>1640.52</v>
      </c>
      <c r="U12" s="10">
        <f t="shared" ref="U12:U28" si="7">IF(ISERROR(T12/S12*100),,T12/S12*100)</f>
        <v>100</v>
      </c>
      <c r="V12" s="10"/>
      <c r="W12" s="368">
        <f>'[4]Проверочная  таблица'!XR18/1000</f>
        <v>5679.8727399999998</v>
      </c>
      <c r="X12" s="368">
        <f>'[4]Проверочная  таблица'!XU18/1000</f>
        <v>5679.8727399999998</v>
      </c>
      <c r="Y12" s="10">
        <f t="shared" ref="Y12:Y28" si="8">IF(ISERROR(X12/W12*100),,X12/W12*100)</f>
        <v>100</v>
      </c>
      <c r="Z12" s="10"/>
      <c r="AA12" s="368">
        <f>'[4]Проверочная  таблица'!XX18/1000</f>
        <v>63898.400000000001</v>
      </c>
      <c r="AB12" s="368">
        <f>'[4]Проверочная  таблица'!YA18/1000</f>
        <v>63898.400000000001</v>
      </c>
      <c r="AC12" s="10">
        <f t="shared" ref="AC12:AC28" si="9">IF(ISERROR(AB12/AA12*100),,AB12/AA12*100)</f>
        <v>100</v>
      </c>
      <c r="AD12" s="10"/>
      <c r="AE12" s="368">
        <f>'[4]Проверочная  таблица'!YS18/1000</f>
        <v>14175.798000000001</v>
      </c>
      <c r="AF12" s="368">
        <f>'[4]Проверочная  таблица'!ZE18/1000</f>
        <v>14175.798000000001</v>
      </c>
      <c r="AG12" s="10">
        <f t="shared" ref="AG12:AG28" si="10">IF(ISERROR(AF12/AE12*100),,AF12/AE12*100)</f>
        <v>100</v>
      </c>
      <c r="AH12" s="10"/>
      <c r="AI12" s="368">
        <f>('[4]Проверочная  таблица'!YD18+'[4]Проверочная  таблица'!YH18)/1000</f>
        <v>0</v>
      </c>
      <c r="AJ12" s="368">
        <f>('[4]Проверочная  таблица'!YF18+'[4]Проверочная  таблица'!YJ18)/1000</f>
        <v>0</v>
      </c>
      <c r="AK12" s="10">
        <f t="shared" ref="AK12:AK28" si="11">IF(ISERROR(AJ12/AI12*100),,AJ12/AI12*100)</f>
        <v>0</v>
      </c>
      <c r="AL12" s="10"/>
      <c r="AM12" s="368">
        <f>('[4]Проверочная  таблица'!YT18+'[4]Проверочная  таблица'!ZO18)/1000</f>
        <v>0</v>
      </c>
      <c r="AN12" s="368">
        <f>('[4]Проверочная  таблица'!ZF18+'[4]Проверочная  таблица'!ZU18)/1000</f>
        <v>0</v>
      </c>
      <c r="AO12" s="10">
        <f t="shared" ref="AO12:AO28" si="12">IF(ISERROR(AN12/AM12*100),,AN12/AM12*100)</f>
        <v>0</v>
      </c>
      <c r="AP12" s="10"/>
      <c r="AQ12" s="368">
        <f>'[4]Проверочная  таблица'!YU18/1000</f>
        <v>0</v>
      </c>
      <c r="AR12" s="368">
        <f>'[4]Проверочная  таблица'!ZG18/1000</f>
        <v>0</v>
      </c>
      <c r="AS12" s="10">
        <f t="shared" ref="AS12:AS28" si="13">IF(ISERROR(AR12/AQ12*100),,AR12/AQ12*100)</f>
        <v>0</v>
      </c>
      <c r="AT12" s="10"/>
      <c r="AU12" s="368">
        <f>('[4]Проверочная  таблица'!YW18+'[4]Проверочная  таблица'!ZQ18)/1000</f>
        <v>0</v>
      </c>
      <c r="AV12" s="368">
        <f>('[4]Проверочная  таблица'!ZW18+'[4]Проверочная  таблица'!ZI18)/1000</f>
        <v>0</v>
      </c>
      <c r="AW12" s="10">
        <f t="shared" ref="AW12:AW28" si="14">IF(ISERROR(AV12/AU12*100),,AV12/AU12*100)</f>
        <v>0</v>
      </c>
      <c r="AX12" s="10"/>
      <c r="AY12" s="368">
        <f>'[4]Проверочная  таблица'!XL18/1000</f>
        <v>0</v>
      </c>
      <c r="AZ12" s="368">
        <f>'[4]Проверочная  таблица'!XO18/1000</f>
        <v>0</v>
      </c>
      <c r="BA12" s="10">
        <f t="shared" ref="BA12:BA28" si="15">IF(ISERROR(AZ12/AY12*100),,AZ12/AY12*100)</f>
        <v>0</v>
      </c>
      <c r="BB12" s="10"/>
      <c r="BC12" s="368">
        <f>('[4]Проверочная  таблица'!YX18+'[4]Проверочная  таблица'!ZR18)/1000</f>
        <v>3635.7527799999998</v>
      </c>
      <c r="BD12" s="368">
        <f>('[4]Проверочная  таблица'!ZX18+'[4]Проверочная  таблица'!ZJ18)/1000</f>
        <v>3635.5253600000001</v>
      </c>
      <c r="BE12" s="10">
        <f t="shared" ref="BE12:BE28" si="16">IF(ISERROR(BD12/BC12*100),,BD12/BC12*100)</f>
        <v>99.993744899233789</v>
      </c>
      <c r="BF12" s="10"/>
      <c r="BG12" s="368">
        <f>'[4]Проверочная  таблица'!YY18/1000</f>
        <v>969.81641999999999</v>
      </c>
      <c r="BH12" s="368">
        <f>'[4]Проверочная  таблица'!ZK18/1000</f>
        <v>969.81641999999999</v>
      </c>
      <c r="BI12" s="10">
        <f t="shared" ref="BI12:BI28" si="17">IF(ISERROR(BH12/BG12*100),,BH12/BG12*100)</f>
        <v>100</v>
      </c>
      <c r="BJ12" s="10"/>
      <c r="BK12" s="368">
        <f>'[4]Проверочная  таблица'!YZ18/1000</f>
        <v>0</v>
      </c>
      <c r="BL12" s="368">
        <f>'[4]Проверочная  таблица'!ZL18/1000</f>
        <v>0</v>
      </c>
      <c r="BM12" s="10">
        <f t="shared" ref="BM12:BM28" si="18">IF(ISERROR(BL12/BK12*100),,BL12/BK12*100)</f>
        <v>0</v>
      </c>
      <c r="BN12" s="10"/>
      <c r="BO12" s="368">
        <f>('[4]Проверочная  таблица'!ZA18+'[4]Проверочная  таблица'!ZS18)/1000</f>
        <v>18610.319359999998</v>
      </c>
      <c r="BP12" s="368">
        <f>('[4]Проверочная  таблица'!ZM18+'[4]Проверочная  таблица'!ZY18)/1000</f>
        <v>18610.319359999998</v>
      </c>
      <c r="BQ12" s="10">
        <f t="shared" ref="BQ12:BQ28" si="19">IF(ISERROR(BP12/BO12*100),,BP12/BO12*100)</f>
        <v>100</v>
      </c>
      <c r="BS12" s="10"/>
      <c r="BT12" s="368">
        <f>('[4]Проверочная  таблица'!YV18+'[4]Проверочная  таблица'!ZP18)/1000</f>
        <v>0</v>
      </c>
      <c r="BU12" s="368">
        <f>('[4]Проверочная  таблица'!ZH18+'[4]Проверочная  таблица'!ZV18)/1000</f>
        <v>0</v>
      </c>
      <c r="BV12" s="10">
        <f t="shared" ref="BV12:BV28" si="20">IF(ISERROR(BU12/BT12*100),,BU12/BT12*100)</f>
        <v>0</v>
      </c>
    </row>
    <row r="13" spans="1:74" s="4" customFormat="1" ht="21.75" customHeight="1" x14ac:dyDescent="0.25">
      <c r="A13" s="11" t="s">
        <v>14</v>
      </c>
      <c r="B13" s="10"/>
      <c r="C13" s="372">
        <f t="shared" si="0"/>
        <v>57617.953270000005</v>
      </c>
      <c r="D13" s="373">
        <f>'[2]Для администрации КБ_точно'!AB16</f>
        <v>57617.953270000005</v>
      </c>
      <c r="E13" s="374">
        <f t="shared" si="1"/>
        <v>0</v>
      </c>
      <c r="F13" s="373">
        <f>'[2]Для администрации КБ_точно'!AC16</f>
        <v>55475.587939999998</v>
      </c>
      <c r="G13" s="374">
        <f t="shared" si="2"/>
        <v>0</v>
      </c>
      <c r="H13" s="17">
        <f t="shared" si="3"/>
        <v>55475.587940000005</v>
      </c>
      <c r="I13" s="17">
        <f t="shared" si="4"/>
        <v>96.281774675402303</v>
      </c>
      <c r="J13" s="10"/>
      <c r="K13" s="368">
        <f>('[4]Проверочная  таблица'!YQ19)/1000</f>
        <v>0</v>
      </c>
      <c r="L13" s="368">
        <f>('[4]Проверочная  таблица'!ZC19)/1000</f>
        <v>0</v>
      </c>
      <c r="M13" s="10">
        <f t="shared" si="5"/>
        <v>0</v>
      </c>
      <c r="N13" s="10"/>
      <c r="O13" s="368">
        <f>'[4]Проверочная  таблица'!YR19/1000</f>
        <v>1647.1079</v>
      </c>
      <c r="P13" s="368">
        <f>'[4]Проверочная  таблица'!ZD19/1000</f>
        <v>1647.1079</v>
      </c>
      <c r="Q13" s="10">
        <f t="shared" si="6"/>
        <v>100</v>
      </c>
      <c r="R13" s="10"/>
      <c r="S13" s="368">
        <f>'[4]Проверочная  таблица'!XF19/1000</f>
        <v>390.6</v>
      </c>
      <c r="T13" s="368">
        <f>'[4]Проверочная  таблица'!XI19/1000</f>
        <v>365.5</v>
      </c>
      <c r="U13" s="10">
        <f t="shared" si="7"/>
        <v>93.573988735279059</v>
      </c>
      <c r="V13" s="10"/>
      <c r="W13" s="368">
        <f>'[4]Проверочная  таблица'!XR19/1000</f>
        <v>1352.3506600000001</v>
      </c>
      <c r="X13" s="368">
        <f>'[4]Проверочная  таблица'!XU19/1000</f>
        <v>1352.3506600000001</v>
      </c>
      <c r="Y13" s="10">
        <f t="shared" si="8"/>
        <v>100</v>
      </c>
      <c r="Z13" s="10"/>
      <c r="AA13" s="368">
        <f>'[4]Проверочная  таблица'!XX19/1000</f>
        <v>31716.720000000001</v>
      </c>
      <c r="AB13" s="368">
        <f>'[4]Проверочная  таблица'!YA19/1000</f>
        <v>30548.86607</v>
      </c>
      <c r="AC13" s="10">
        <f t="shared" si="9"/>
        <v>96.317860327297396</v>
      </c>
      <c r="AD13" s="10"/>
      <c r="AE13" s="368">
        <f>'[4]Проверочная  таблица'!YS19/1000</f>
        <v>0</v>
      </c>
      <c r="AF13" s="368">
        <f>'[4]Проверочная  таблица'!ZE19/1000</f>
        <v>0</v>
      </c>
      <c r="AG13" s="10">
        <f t="shared" si="10"/>
        <v>0</v>
      </c>
      <c r="AH13" s="10"/>
      <c r="AI13" s="368">
        <f>('[4]Проверочная  таблица'!YD19+'[4]Проверочная  таблица'!YH19)/1000</f>
        <v>0</v>
      </c>
      <c r="AJ13" s="368">
        <f>('[4]Проверочная  таблица'!YF19+'[4]Проверочная  таблица'!YJ19)/1000</f>
        <v>0</v>
      </c>
      <c r="AK13" s="10">
        <f t="shared" si="11"/>
        <v>0</v>
      </c>
      <c r="AL13" s="10"/>
      <c r="AM13" s="368">
        <f>('[4]Проверочная  таблица'!YT19+'[4]Проверочная  таблица'!ZO19)/1000</f>
        <v>0</v>
      </c>
      <c r="AN13" s="368">
        <f>('[4]Проверочная  таблица'!ZF19+'[4]Проверочная  таблица'!ZU19)/1000</f>
        <v>0</v>
      </c>
      <c r="AO13" s="10">
        <f t="shared" si="12"/>
        <v>0</v>
      </c>
      <c r="AP13" s="10"/>
      <c r="AQ13" s="368">
        <f>'[4]Проверочная  таблица'!YU19/1000</f>
        <v>0</v>
      </c>
      <c r="AR13" s="368">
        <f>'[4]Проверочная  таблица'!ZG19/1000</f>
        <v>0</v>
      </c>
      <c r="AS13" s="10">
        <f t="shared" si="13"/>
        <v>0</v>
      </c>
      <c r="AT13" s="10"/>
      <c r="AU13" s="368">
        <f>('[4]Проверочная  таблица'!YW19+'[4]Проверочная  таблица'!ZQ19)/1000</f>
        <v>0</v>
      </c>
      <c r="AV13" s="368">
        <f>('[4]Проверочная  таблица'!ZW19+'[4]Проверочная  таблица'!ZI19)/1000</f>
        <v>0</v>
      </c>
      <c r="AW13" s="10">
        <f t="shared" si="14"/>
        <v>0</v>
      </c>
      <c r="AX13" s="10"/>
      <c r="AY13" s="368">
        <f>'[4]Проверочная  таблица'!XL19/1000</f>
        <v>0</v>
      </c>
      <c r="AZ13" s="368">
        <f>'[4]Проверочная  таблица'!XO19/1000</f>
        <v>0</v>
      </c>
      <c r="BA13" s="10">
        <f t="shared" si="15"/>
        <v>0</v>
      </c>
      <c r="BB13" s="10"/>
      <c r="BC13" s="368">
        <f>('[4]Проверочная  таблица'!YX19+'[4]Проверочная  таблица'!ZR19)/1000</f>
        <v>7400.9221200000002</v>
      </c>
      <c r="BD13" s="368">
        <f>('[4]Проверочная  таблица'!ZX19+'[4]Проверочная  таблица'!ZJ19)/1000</f>
        <v>6587.9398700000002</v>
      </c>
      <c r="BE13" s="10">
        <f t="shared" si="16"/>
        <v>89.015122212906078</v>
      </c>
      <c r="BF13" s="10"/>
      <c r="BG13" s="368">
        <f>'[4]Проверочная  таблица'!YY19/1000</f>
        <v>455.01092</v>
      </c>
      <c r="BH13" s="368">
        <f>'[4]Проверочная  таблица'!ZK19/1000</f>
        <v>455.01092</v>
      </c>
      <c r="BI13" s="10">
        <f t="shared" si="17"/>
        <v>100</v>
      </c>
      <c r="BJ13" s="10"/>
      <c r="BK13" s="368">
        <f>'[4]Проверочная  таблица'!YZ19/1000</f>
        <v>0</v>
      </c>
      <c r="BL13" s="368">
        <f>'[4]Проверочная  таблица'!ZL19/1000</f>
        <v>0</v>
      </c>
      <c r="BM13" s="10">
        <f t="shared" si="18"/>
        <v>0</v>
      </c>
      <c r="BN13" s="10"/>
      <c r="BO13" s="368">
        <f>('[4]Проверочная  таблица'!ZA19+'[4]Проверочная  таблица'!ZS19)/1000</f>
        <v>14655.241669999999</v>
      </c>
      <c r="BP13" s="368">
        <f>('[4]Проверочная  таблица'!ZM19+'[4]Проверочная  таблица'!ZY19)/1000</f>
        <v>14518.812519999999</v>
      </c>
      <c r="BQ13" s="10">
        <f t="shared" si="19"/>
        <v>99.069076081636524</v>
      </c>
      <c r="BS13" s="10"/>
      <c r="BT13" s="368">
        <f>('[4]Проверочная  таблица'!YV19+'[4]Проверочная  таблица'!ZP19)/1000</f>
        <v>0</v>
      </c>
      <c r="BU13" s="368">
        <f>('[4]Проверочная  таблица'!ZH19+'[4]Проверочная  таблица'!ZV19)/1000</f>
        <v>0</v>
      </c>
      <c r="BV13" s="10">
        <f t="shared" si="20"/>
        <v>0</v>
      </c>
    </row>
    <row r="14" spans="1:74" s="4" customFormat="1" ht="21.75" customHeight="1" x14ac:dyDescent="0.25">
      <c r="A14" s="11" t="s">
        <v>15</v>
      </c>
      <c r="B14" s="10"/>
      <c r="C14" s="372">
        <f t="shared" si="0"/>
        <v>85403.833859999999</v>
      </c>
      <c r="D14" s="373">
        <f>'[2]Для администрации КБ_точно'!AB17</f>
        <v>85403.833859999999</v>
      </c>
      <c r="E14" s="374">
        <f t="shared" si="1"/>
        <v>0</v>
      </c>
      <c r="F14" s="373">
        <f>'[2]Для администрации КБ_точно'!AC17</f>
        <v>84059.837419999996</v>
      </c>
      <c r="G14" s="374">
        <f t="shared" si="2"/>
        <v>0</v>
      </c>
      <c r="H14" s="17">
        <f t="shared" si="3"/>
        <v>84059.837419999996</v>
      </c>
      <c r="I14" s="17">
        <f t="shared" si="4"/>
        <v>98.426304324694385</v>
      </c>
      <c r="J14" s="10"/>
      <c r="K14" s="368">
        <f>('[4]Проверочная  таблица'!YQ20)/1000</f>
        <v>0</v>
      </c>
      <c r="L14" s="368">
        <f>('[4]Проверочная  таблица'!ZC20)/1000</f>
        <v>0</v>
      </c>
      <c r="M14" s="10">
        <f t="shared" si="5"/>
        <v>0</v>
      </c>
      <c r="N14" s="10"/>
      <c r="O14" s="368">
        <f>'[4]Проверочная  таблица'!YR20/1000</f>
        <v>3561.2370599999999</v>
      </c>
      <c r="P14" s="368">
        <f>'[4]Проверочная  таблица'!ZD20/1000</f>
        <v>3561.0857799999999</v>
      </c>
      <c r="Q14" s="10">
        <f t="shared" si="6"/>
        <v>99.995752037916844</v>
      </c>
      <c r="R14" s="10"/>
      <c r="S14" s="368">
        <f>'[4]Проверочная  таблица'!XF20/1000</f>
        <v>390.6</v>
      </c>
      <c r="T14" s="368">
        <f>'[4]Проверочная  таблица'!XI20/1000</f>
        <v>390.6</v>
      </c>
      <c r="U14" s="10">
        <f t="shared" si="7"/>
        <v>100</v>
      </c>
      <c r="V14" s="10"/>
      <c r="W14" s="368">
        <f>'[4]Проверочная  таблица'!XR20/1000</f>
        <v>1352.3506500000001</v>
      </c>
      <c r="X14" s="368">
        <f>'[4]Проверочная  таблица'!XU20/1000</f>
        <v>1352.3506300000001</v>
      </c>
      <c r="Y14" s="10">
        <f t="shared" si="8"/>
        <v>99.99999852109363</v>
      </c>
      <c r="Z14" s="10"/>
      <c r="AA14" s="368">
        <f>'[4]Проверочная  таблица'!XX20/1000</f>
        <v>26980.3</v>
      </c>
      <c r="AB14" s="368">
        <f>'[4]Проверочная  таблица'!YA20/1000</f>
        <v>26206.61796</v>
      </c>
      <c r="AC14" s="10">
        <f t="shared" si="9"/>
        <v>97.132418690674299</v>
      </c>
      <c r="AD14" s="10"/>
      <c r="AE14" s="368">
        <f>'[4]Проверочная  таблица'!YS20/1000</f>
        <v>11534.43189</v>
      </c>
      <c r="AF14" s="368">
        <f>'[4]Проверочная  таблица'!ZE20/1000</f>
        <v>11534.43189</v>
      </c>
      <c r="AG14" s="10">
        <f t="shared" si="10"/>
        <v>100</v>
      </c>
      <c r="AH14" s="10"/>
      <c r="AI14" s="368">
        <f>('[4]Проверочная  таблица'!YD20+'[4]Проверочная  таблица'!YH20)/1000</f>
        <v>0</v>
      </c>
      <c r="AJ14" s="368">
        <f>('[4]Проверочная  таблица'!YF20+'[4]Проверочная  таблица'!YJ20)/1000</f>
        <v>0</v>
      </c>
      <c r="AK14" s="10">
        <f t="shared" si="11"/>
        <v>0</v>
      </c>
      <c r="AL14" s="10"/>
      <c r="AM14" s="368">
        <f>('[4]Проверочная  таблица'!YT20+'[4]Проверочная  таблица'!ZO20)/1000</f>
        <v>0</v>
      </c>
      <c r="AN14" s="368">
        <f>('[4]Проверочная  таблица'!ZF20+'[4]Проверочная  таблица'!ZU20)/1000</f>
        <v>0</v>
      </c>
      <c r="AO14" s="10">
        <f t="shared" si="12"/>
        <v>0</v>
      </c>
      <c r="AP14" s="10"/>
      <c r="AQ14" s="368">
        <f>'[4]Проверочная  таблица'!YU20/1000</f>
        <v>0</v>
      </c>
      <c r="AR14" s="368">
        <f>'[4]Проверочная  таблица'!ZG20/1000</f>
        <v>0</v>
      </c>
      <c r="AS14" s="10">
        <f t="shared" si="13"/>
        <v>0</v>
      </c>
      <c r="AT14" s="10"/>
      <c r="AU14" s="368">
        <f>('[4]Проверочная  таблица'!YW20+'[4]Проверочная  таблица'!ZQ20)/1000</f>
        <v>15190.24216</v>
      </c>
      <c r="AV14" s="368">
        <f>('[4]Проверочная  таблица'!ZW20+'[4]Проверочная  таблица'!ZI20)/1000</f>
        <v>15101.913839999999</v>
      </c>
      <c r="AW14" s="10">
        <f t="shared" si="14"/>
        <v>99.418519342419756</v>
      </c>
      <c r="AX14" s="10"/>
      <c r="AY14" s="368">
        <f>'[4]Проверочная  таблица'!XL20/1000</f>
        <v>0</v>
      </c>
      <c r="AZ14" s="368">
        <f>'[4]Проверочная  таблица'!XO20/1000</f>
        <v>0</v>
      </c>
      <c r="BA14" s="10">
        <f t="shared" si="15"/>
        <v>0</v>
      </c>
      <c r="BB14" s="10"/>
      <c r="BC14" s="368">
        <f>('[4]Проверочная  таблица'!YX20+'[4]Проверочная  таблица'!ZR20)/1000</f>
        <v>12004.106</v>
      </c>
      <c r="BD14" s="368">
        <f>('[4]Проверочная  таблица'!ZX20+'[4]Проверочная  таблица'!ZJ20)/1000</f>
        <v>11522.271220000001</v>
      </c>
      <c r="BE14" s="10">
        <f t="shared" si="16"/>
        <v>95.986083595063235</v>
      </c>
      <c r="BF14" s="10"/>
      <c r="BG14" s="368">
        <f>'[4]Проверочная  таблица'!YY20/1000</f>
        <v>501.46875999999997</v>
      </c>
      <c r="BH14" s="368">
        <f>'[4]Проверочная  таблица'!ZK20/1000</f>
        <v>501.46876000000003</v>
      </c>
      <c r="BI14" s="10">
        <f t="shared" si="17"/>
        <v>100.00000000000003</v>
      </c>
      <c r="BJ14" s="10"/>
      <c r="BK14" s="368">
        <f>'[4]Проверочная  таблица'!YZ20/1000</f>
        <v>0</v>
      </c>
      <c r="BL14" s="368">
        <f>'[4]Проверочная  таблица'!ZL20/1000</f>
        <v>0</v>
      </c>
      <c r="BM14" s="10">
        <f t="shared" si="18"/>
        <v>0</v>
      </c>
      <c r="BN14" s="10"/>
      <c r="BO14" s="368">
        <f>('[4]Проверочная  таблица'!ZA20+'[4]Проверочная  таблица'!ZS20)/1000</f>
        <v>13889.09734</v>
      </c>
      <c r="BP14" s="368">
        <f>('[4]Проверочная  таблица'!ZM20+'[4]Проверочная  таблица'!ZY20)/1000</f>
        <v>13889.09734</v>
      </c>
      <c r="BQ14" s="10">
        <f t="shared" si="19"/>
        <v>100</v>
      </c>
      <c r="BS14" s="10"/>
      <c r="BT14" s="368">
        <f>('[4]Проверочная  таблица'!YV20+'[4]Проверочная  таблица'!ZP20)/1000</f>
        <v>0</v>
      </c>
      <c r="BU14" s="368">
        <f>('[4]Проверочная  таблица'!ZH20+'[4]Проверочная  таблица'!ZV20)/1000</f>
        <v>0</v>
      </c>
      <c r="BV14" s="10">
        <f t="shared" si="20"/>
        <v>0</v>
      </c>
    </row>
    <row r="15" spans="1:74" s="4" customFormat="1" ht="21.75" customHeight="1" x14ac:dyDescent="0.25">
      <c r="A15" s="11" t="s">
        <v>16</v>
      </c>
      <c r="B15" s="10"/>
      <c r="C15" s="372">
        <f t="shared" si="0"/>
        <v>71733.09547</v>
      </c>
      <c r="D15" s="373">
        <f>'[2]Для администрации КБ_точно'!AB18</f>
        <v>71733.09547</v>
      </c>
      <c r="E15" s="374">
        <f t="shared" si="1"/>
        <v>0</v>
      </c>
      <c r="F15" s="373">
        <f>'[2]Для администрации КБ_точно'!AC18</f>
        <v>70872.270369999998</v>
      </c>
      <c r="G15" s="374">
        <f t="shared" si="2"/>
        <v>0</v>
      </c>
      <c r="H15" s="17">
        <f t="shared" si="3"/>
        <v>70872.270369999998</v>
      </c>
      <c r="I15" s="17">
        <f t="shared" si="4"/>
        <v>98.799961030038062</v>
      </c>
      <c r="J15" s="10"/>
      <c r="K15" s="368">
        <f>('[4]Проверочная  таблица'!YQ14)/1000</f>
        <v>0</v>
      </c>
      <c r="L15" s="368">
        <f>('[4]Проверочная  таблица'!ZC14)/1000</f>
        <v>0</v>
      </c>
      <c r="M15" s="10">
        <f t="shared" si="5"/>
        <v>0</v>
      </c>
      <c r="N15" s="10"/>
      <c r="O15" s="368">
        <f>'[4]Проверочная  таблица'!YR14/1000</f>
        <v>1922.24361</v>
      </c>
      <c r="P15" s="368">
        <f>'[4]Проверочная  таблица'!ZD14/1000</f>
        <v>1922.24361</v>
      </c>
      <c r="Q15" s="10">
        <f t="shared" si="6"/>
        <v>100</v>
      </c>
      <c r="R15" s="10"/>
      <c r="S15" s="368">
        <f>'[4]Проверочная  таблица'!XF14/1000</f>
        <v>1015.56</v>
      </c>
      <c r="T15" s="368">
        <f>'[4]Проверочная  таблица'!XI14/1000</f>
        <v>933.93</v>
      </c>
      <c r="U15" s="10">
        <f t="shared" si="7"/>
        <v>91.962070187876648</v>
      </c>
      <c r="V15" s="10"/>
      <c r="W15" s="368">
        <f>'[4]Проверочная  таблица'!XR14/1000</f>
        <v>3516.1117000000004</v>
      </c>
      <c r="X15" s="368">
        <f>'[4]Проверочная  таблица'!XU14/1000</f>
        <v>3516.1116900000006</v>
      </c>
      <c r="Y15" s="10">
        <f t="shared" si="8"/>
        <v>99.999999715594939</v>
      </c>
      <c r="Z15" s="10"/>
      <c r="AA15" s="368">
        <f>'[4]Проверочная  таблица'!XX14/1000</f>
        <v>30194.48</v>
      </c>
      <c r="AB15" s="368">
        <f>'[4]Проверочная  таблица'!YA14/1000</f>
        <v>30155.479660000001</v>
      </c>
      <c r="AC15" s="10">
        <f t="shared" si="9"/>
        <v>99.870836192575595</v>
      </c>
      <c r="AD15" s="10"/>
      <c r="AE15" s="368">
        <f>'[4]Проверочная  таблица'!YS14/1000</f>
        <v>0</v>
      </c>
      <c r="AF15" s="368">
        <f>'[4]Проверочная  таблица'!ZE14/1000</f>
        <v>0</v>
      </c>
      <c r="AG15" s="10">
        <f t="shared" si="10"/>
        <v>0</v>
      </c>
      <c r="AH15" s="10"/>
      <c r="AI15" s="368">
        <f>('[4]Проверочная  таблица'!YD14+'[4]Проверочная  таблица'!YH14)/1000</f>
        <v>0</v>
      </c>
      <c r="AJ15" s="368">
        <f>('[4]Проверочная  таблица'!YF14+'[4]Проверочная  таблица'!YJ14)/1000</f>
        <v>0</v>
      </c>
      <c r="AK15" s="10">
        <f t="shared" si="11"/>
        <v>0</v>
      </c>
      <c r="AL15" s="10"/>
      <c r="AM15" s="368">
        <f>('[4]Проверочная  таблица'!YT14+'[4]Проверочная  таблица'!ZO14)/1000</f>
        <v>3180.2017900000001</v>
      </c>
      <c r="AN15" s="368">
        <f>('[4]Проверочная  таблица'!ZF14+'[4]Проверочная  таблица'!ZU14)/1000</f>
        <v>3180.2017900000001</v>
      </c>
      <c r="AO15" s="10">
        <f t="shared" si="12"/>
        <v>100</v>
      </c>
      <c r="AP15" s="10"/>
      <c r="AQ15" s="368">
        <f>'[4]Проверочная  таблица'!YU14/1000</f>
        <v>0</v>
      </c>
      <c r="AR15" s="368">
        <f>'[4]Проверочная  таблица'!ZG14/1000</f>
        <v>0</v>
      </c>
      <c r="AS15" s="10">
        <f t="shared" si="13"/>
        <v>0</v>
      </c>
      <c r="AT15" s="10"/>
      <c r="AU15" s="368">
        <f>('[4]Проверочная  таблица'!YW14+'[4]Проверочная  таблица'!ZQ14)/1000</f>
        <v>12359.595289999999</v>
      </c>
      <c r="AV15" s="368">
        <f>('[4]Проверочная  таблица'!ZW14+'[4]Проверочная  таблица'!ZI14)/1000</f>
        <v>12082.56401</v>
      </c>
      <c r="AW15" s="10">
        <f t="shared" si="14"/>
        <v>97.758573209721987</v>
      </c>
      <c r="AX15" s="10"/>
      <c r="AY15" s="368">
        <f>'[4]Проверочная  таблица'!XL14/1000</f>
        <v>0</v>
      </c>
      <c r="AZ15" s="368">
        <f>'[4]Проверочная  таблица'!XO14/1000</f>
        <v>0</v>
      </c>
      <c r="BA15" s="10">
        <f t="shared" si="15"/>
        <v>0</v>
      </c>
      <c r="BB15" s="10"/>
      <c r="BC15" s="368">
        <f>('[4]Проверочная  таблица'!YX14+'[4]Проверочная  таблица'!ZR14)/1000</f>
        <v>4994.7622899999997</v>
      </c>
      <c r="BD15" s="368">
        <f>('[4]Проверочная  таблица'!ZX14+'[4]Проверочная  таблица'!ZJ14)/1000</f>
        <v>4531.5988200000002</v>
      </c>
      <c r="BE15" s="10">
        <f t="shared" si="16"/>
        <v>90.727016760591425</v>
      </c>
      <c r="BF15" s="10"/>
      <c r="BG15" s="368">
        <f>'[4]Проверочная  таблица'!YY14/1000</f>
        <v>678.08353999999997</v>
      </c>
      <c r="BH15" s="368">
        <f>'[4]Проверочная  таблица'!ZK14/1000</f>
        <v>678.08354000000008</v>
      </c>
      <c r="BI15" s="10">
        <f t="shared" si="17"/>
        <v>100.00000000000003</v>
      </c>
      <c r="BJ15" s="10"/>
      <c r="BK15" s="368">
        <f>'[4]Проверочная  таблица'!YZ14/1000</f>
        <v>0</v>
      </c>
      <c r="BL15" s="368">
        <f>'[4]Проверочная  таблица'!ZL14/1000</f>
        <v>0</v>
      </c>
      <c r="BM15" s="10">
        <f t="shared" si="18"/>
        <v>0</v>
      </c>
      <c r="BN15" s="10"/>
      <c r="BO15" s="368">
        <f>('[4]Проверочная  таблица'!ZA14+'[4]Проверочная  таблица'!ZS14)/1000</f>
        <v>13872.057250000002</v>
      </c>
      <c r="BP15" s="368">
        <f>('[4]Проверочная  таблица'!ZM14+'[4]Проверочная  таблица'!ZY14)/1000</f>
        <v>13872.057250000002</v>
      </c>
      <c r="BQ15" s="10">
        <f t="shared" si="19"/>
        <v>100</v>
      </c>
      <c r="BS15" s="10"/>
      <c r="BT15" s="368">
        <f>('[4]Проверочная  таблица'!YV14+'[4]Проверочная  таблица'!ZP14)/1000</f>
        <v>0</v>
      </c>
      <c r="BU15" s="368">
        <f>('[4]Проверочная  таблица'!ZH14+'[4]Проверочная  таблица'!ZV14)/1000</f>
        <v>0</v>
      </c>
      <c r="BV15" s="10">
        <f t="shared" si="20"/>
        <v>0</v>
      </c>
    </row>
    <row r="16" spans="1:74" s="4" customFormat="1" ht="21.75" customHeight="1" x14ac:dyDescent="0.25">
      <c r="A16" s="11" t="s">
        <v>17</v>
      </c>
      <c r="B16" s="10"/>
      <c r="C16" s="372">
        <f t="shared" si="0"/>
        <v>68332.294929999989</v>
      </c>
      <c r="D16" s="373">
        <f>'[2]Для администрации КБ_точно'!AB19</f>
        <v>68332.294930000004</v>
      </c>
      <c r="E16" s="374">
        <f t="shared" si="1"/>
        <v>0</v>
      </c>
      <c r="F16" s="373">
        <f>'[2]Для администрации КБ_точно'!AC19</f>
        <v>67549.66915999999</v>
      </c>
      <c r="G16" s="374">
        <f t="shared" si="2"/>
        <v>0</v>
      </c>
      <c r="H16" s="17">
        <f t="shared" si="3"/>
        <v>67549.66915999999</v>
      </c>
      <c r="I16" s="17">
        <f t="shared" si="4"/>
        <v>98.854676590619817</v>
      </c>
      <c r="J16" s="10"/>
      <c r="K16" s="368">
        <f>('[4]Проверочная  таблица'!YQ21)/1000</f>
        <v>0</v>
      </c>
      <c r="L16" s="368">
        <f>('[4]Проверочная  таблица'!ZC21)/1000</f>
        <v>0</v>
      </c>
      <c r="M16" s="10">
        <f t="shared" si="5"/>
        <v>0</v>
      </c>
      <c r="N16" s="10"/>
      <c r="O16" s="368">
        <f>'[4]Проверочная  таблица'!YR21/1000</f>
        <v>2346.5070000000001</v>
      </c>
      <c r="P16" s="368">
        <f>'[4]Проверочная  таблица'!ZD21/1000</f>
        <v>2346.5070000000001</v>
      </c>
      <c r="Q16" s="10">
        <f t="shared" si="6"/>
        <v>100</v>
      </c>
      <c r="R16" s="10"/>
      <c r="S16" s="368">
        <f>'[4]Проверочная  таблица'!XF21/1000</f>
        <v>546.84</v>
      </c>
      <c r="T16" s="368">
        <f>'[4]Проверочная  таблица'!XI21/1000</f>
        <v>538.84</v>
      </c>
      <c r="U16" s="10">
        <f t="shared" si="7"/>
        <v>98.537049228293469</v>
      </c>
      <c r="V16" s="10"/>
      <c r="W16" s="368">
        <f>'[4]Проверочная  таблица'!XR21/1000</f>
        <v>1893.2909199999999</v>
      </c>
      <c r="X16" s="368">
        <f>'[4]Проверочная  таблица'!XU21/1000</f>
        <v>1893.2907700000001</v>
      </c>
      <c r="Y16" s="10">
        <f t="shared" si="8"/>
        <v>99.999992077287317</v>
      </c>
      <c r="Z16" s="10"/>
      <c r="AA16" s="368">
        <f>'[4]Проверочная  таблица'!XX21/1000</f>
        <v>20467.439999999999</v>
      </c>
      <c r="AB16" s="368">
        <f>'[4]Проверочная  таблица'!YA21/1000</f>
        <v>19737.315200000001</v>
      </c>
      <c r="AC16" s="10">
        <f t="shared" si="9"/>
        <v>96.432749772321316</v>
      </c>
      <c r="AD16" s="10"/>
      <c r="AE16" s="368">
        <f>'[4]Проверочная  таблица'!YS21/1000</f>
        <v>0</v>
      </c>
      <c r="AF16" s="368">
        <f>'[4]Проверочная  таблица'!ZE21/1000</f>
        <v>0</v>
      </c>
      <c r="AG16" s="10">
        <f t="shared" si="10"/>
        <v>0</v>
      </c>
      <c r="AH16" s="10"/>
      <c r="AI16" s="368">
        <f>('[4]Проверочная  таблица'!YD21+'[4]Проверочная  таблица'!YH21)/1000</f>
        <v>0</v>
      </c>
      <c r="AJ16" s="368">
        <f>('[4]Проверочная  таблица'!YF21+'[4]Проверочная  таблица'!YJ21)/1000</f>
        <v>0</v>
      </c>
      <c r="AK16" s="10">
        <f t="shared" si="11"/>
        <v>0</v>
      </c>
      <c r="AL16" s="10"/>
      <c r="AM16" s="368">
        <f>('[4]Проверочная  таблица'!YT21+'[4]Проверочная  таблица'!ZO21)/1000</f>
        <v>0</v>
      </c>
      <c r="AN16" s="368">
        <f>('[4]Проверочная  таблица'!ZF21+'[4]Проверочная  таблица'!ZU21)/1000</f>
        <v>0</v>
      </c>
      <c r="AO16" s="10">
        <f t="shared" si="12"/>
        <v>0</v>
      </c>
      <c r="AP16" s="10"/>
      <c r="AQ16" s="368">
        <f>'[4]Проверочная  таблица'!YU21/1000</f>
        <v>0</v>
      </c>
      <c r="AR16" s="368">
        <f>'[4]Проверочная  таблица'!ZG21/1000</f>
        <v>0</v>
      </c>
      <c r="AS16" s="10">
        <f t="shared" si="13"/>
        <v>0</v>
      </c>
      <c r="AT16" s="10"/>
      <c r="AU16" s="368">
        <f>('[4]Проверочная  таблица'!YW21+'[4]Проверочная  таблица'!ZQ21)/1000</f>
        <v>25239.052729999999</v>
      </c>
      <c r="AV16" s="368">
        <f>('[4]Проверочная  таблица'!ZW21+'[4]Проверочная  таблица'!ZI21)/1000</f>
        <v>25239.052729999999</v>
      </c>
      <c r="AW16" s="10">
        <f t="shared" si="14"/>
        <v>100</v>
      </c>
      <c r="AX16" s="10"/>
      <c r="AY16" s="368">
        <f>'[4]Проверочная  таблица'!XL21/1000</f>
        <v>0</v>
      </c>
      <c r="AZ16" s="368">
        <f>'[4]Проверочная  таблица'!XO21/1000</f>
        <v>0</v>
      </c>
      <c r="BA16" s="10">
        <f t="shared" si="15"/>
        <v>0</v>
      </c>
      <c r="BB16" s="10"/>
      <c r="BC16" s="368">
        <f>('[4]Проверочная  таблица'!YX21+'[4]Проверочная  таблица'!ZR21)/1000</f>
        <v>4059.1020099999996</v>
      </c>
      <c r="BD16" s="368">
        <f>('[4]Проверочная  таблица'!ZX21+'[4]Проверочная  таблица'!ZJ21)/1000</f>
        <v>4014.6011899999999</v>
      </c>
      <c r="BE16" s="10">
        <f t="shared" si="16"/>
        <v>98.903678205416682</v>
      </c>
      <c r="BF16" s="10"/>
      <c r="BG16" s="368">
        <f>'[4]Проверочная  таблица'!YY21/1000</f>
        <v>379.16978999999998</v>
      </c>
      <c r="BH16" s="368">
        <f>'[4]Проверочная  таблица'!ZK21/1000</f>
        <v>379.16978999999998</v>
      </c>
      <c r="BI16" s="10">
        <f t="shared" si="17"/>
        <v>100</v>
      </c>
      <c r="BJ16" s="10"/>
      <c r="BK16" s="368">
        <f>'[4]Проверочная  таблица'!YZ21/1000</f>
        <v>0</v>
      </c>
      <c r="BL16" s="368">
        <f>'[4]Проверочная  таблица'!ZL21/1000</f>
        <v>0</v>
      </c>
      <c r="BM16" s="10">
        <f t="shared" si="18"/>
        <v>0</v>
      </c>
      <c r="BN16" s="10"/>
      <c r="BO16" s="368">
        <f>('[4]Проверочная  таблица'!ZA21+'[4]Проверочная  таблица'!ZS21)/1000</f>
        <v>13400.892479999999</v>
      </c>
      <c r="BP16" s="368">
        <f>('[4]Проверочная  таблица'!ZM21+'[4]Проверочная  таблица'!ZY21)/1000</f>
        <v>13400.892479999999</v>
      </c>
      <c r="BQ16" s="10">
        <f t="shared" si="19"/>
        <v>100</v>
      </c>
      <c r="BS16" s="10"/>
      <c r="BT16" s="368">
        <f>('[4]Проверочная  таблица'!YV21+'[4]Проверочная  таблица'!ZP21)/1000</f>
        <v>0</v>
      </c>
      <c r="BU16" s="368">
        <f>('[4]Проверочная  таблица'!ZH21+'[4]Проверочная  таблица'!ZV21)/1000</f>
        <v>0</v>
      </c>
      <c r="BV16" s="10">
        <f t="shared" si="20"/>
        <v>0</v>
      </c>
    </row>
    <row r="17" spans="1:74" s="4" customFormat="1" ht="21.75" customHeight="1" x14ac:dyDescent="0.25">
      <c r="A17" s="11" t="s">
        <v>18</v>
      </c>
      <c r="B17" s="10"/>
      <c r="C17" s="372">
        <f t="shared" si="0"/>
        <v>72156.631160000004</v>
      </c>
      <c r="D17" s="373">
        <f>'[2]Для администрации КБ_точно'!AB20</f>
        <v>72156.63115999999</v>
      </c>
      <c r="E17" s="374">
        <f t="shared" si="1"/>
        <v>0</v>
      </c>
      <c r="F17" s="373">
        <f>'[2]Для администрации КБ_точно'!AC20</f>
        <v>68639.945560000007</v>
      </c>
      <c r="G17" s="374">
        <f t="shared" si="2"/>
        <v>0</v>
      </c>
      <c r="H17" s="17">
        <f t="shared" si="3"/>
        <v>68639.945560000007</v>
      </c>
      <c r="I17" s="17">
        <f t="shared" si="4"/>
        <v>95.126316814594475</v>
      </c>
      <c r="J17" s="10"/>
      <c r="K17" s="368">
        <f>('[4]Проверочная  таблица'!YQ22)/1000</f>
        <v>0</v>
      </c>
      <c r="L17" s="368">
        <f>('[4]Проверочная  таблица'!ZC22)/1000</f>
        <v>0</v>
      </c>
      <c r="M17" s="10">
        <f t="shared" si="5"/>
        <v>0</v>
      </c>
      <c r="N17" s="10"/>
      <c r="O17" s="368">
        <f>'[4]Проверочная  таблица'!YR22/1000</f>
        <v>3653</v>
      </c>
      <c r="P17" s="368">
        <f>'[4]Проверочная  таблица'!ZD22/1000</f>
        <v>3653</v>
      </c>
      <c r="Q17" s="10">
        <f t="shared" si="6"/>
        <v>100</v>
      </c>
      <c r="R17" s="10"/>
      <c r="S17" s="368">
        <f>'[4]Проверочная  таблица'!XF22/1000</f>
        <v>390.6</v>
      </c>
      <c r="T17" s="368">
        <f>'[4]Проверочная  таблица'!XI22/1000</f>
        <v>379.36700000000002</v>
      </c>
      <c r="U17" s="10">
        <f t="shared" si="7"/>
        <v>97.124167946748599</v>
      </c>
      <c r="V17" s="10"/>
      <c r="W17" s="368">
        <f>'[4]Проверочная  таблица'!XR22/1000</f>
        <v>1352.3506500000001</v>
      </c>
      <c r="X17" s="368">
        <f>'[4]Проверочная  таблица'!XU22/1000</f>
        <v>1352.3506200000002</v>
      </c>
      <c r="Y17" s="10">
        <f t="shared" si="8"/>
        <v>99.999997781640431</v>
      </c>
      <c r="Z17" s="10"/>
      <c r="AA17" s="368">
        <f>'[4]Проверочная  таблица'!XX22/1000</f>
        <v>28404.35</v>
      </c>
      <c r="AB17" s="368">
        <f>'[4]Проверочная  таблица'!YA22/1000</f>
        <v>28314.613000000001</v>
      </c>
      <c r="AC17" s="10">
        <f t="shared" si="9"/>
        <v>99.684073038108608</v>
      </c>
      <c r="AD17" s="10"/>
      <c r="AE17" s="368">
        <f>'[4]Проверочная  таблица'!YS22/1000</f>
        <v>15050.78182</v>
      </c>
      <c r="AF17" s="368">
        <f>'[4]Проверочная  таблица'!ZE22/1000</f>
        <v>15050.78182</v>
      </c>
      <c r="AG17" s="10">
        <f t="shared" si="10"/>
        <v>100</v>
      </c>
      <c r="AH17" s="10"/>
      <c r="AI17" s="368">
        <f>('[4]Проверочная  таблица'!YD22+'[4]Проверочная  таблица'!YH22)/1000</f>
        <v>0</v>
      </c>
      <c r="AJ17" s="368">
        <f>('[4]Проверочная  таблица'!YF22+'[4]Проверочная  таблица'!YJ22)/1000</f>
        <v>0</v>
      </c>
      <c r="AK17" s="10">
        <f t="shared" si="11"/>
        <v>0</v>
      </c>
      <c r="AL17" s="10"/>
      <c r="AM17" s="368">
        <f>('[4]Проверочная  таблица'!YT22+'[4]Проверочная  таблица'!ZO22)/1000</f>
        <v>498.34987000000001</v>
      </c>
      <c r="AN17" s="368">
        <f>('[4]Проверочная  таблица'!ZF22+'[4]Проверочная  таблица'!ZU22)/1000</f>
        <v>498.34987000000001</v>
      </c>
      <c r="AO17" s="10">
        <f t="shared" si="12"/>
        <v>100</v>
      </c>
      <c r="AP17" s="10"/>
      <c r="AQ17" s="368">
        <f>'[4]Проверочная  таблица'!YU22/1000</f>
        <v>0</v>
      </c>
      <c r="AR17" s="368">
        <f>'[4]Проверочная  таблица'!ZG22/1000</f>
        <v>0</v>
      </c>
      <c r="AS17" s="10">
        <f t="shared" si="13"/>
        <v>0</v>
      </c>
      <c r="AT17" s="10"/>
      <c r="AU17" s="368">
        <f>('[4]Проверочная  таблица'!YW22+'[4]Проверочная  таблица'!ZQ22)/1000</f>
        <v>0</v>
      </c>
      <c r="AV17" s="368">
        <f>('[4]Проверочная  таблица'!ZW22+'[4]Проверочная  таблица'!ZI22)/1000</f>
        <v>0</v>
      </c>
      <c r="AW17" s="10">
        <f t="shared" si="14"/>
        <v>0</v>
      </c>
      <c r="AX17" s="10"/>
      <c r="AY17" s="368">
        <f>'[4]Проверочная  таблица'!XL22/1000</f>
        <v>0</v>
      </c>
      <c r="AZ17" s="368">
        <f>'[4]Проверочная  таблица'!XO22/1000</f>
        <v>0</v>
      </c>
      <c r="BA17" s="10">
        <f t="shared" si="15"/>
        <v>0</v>
      </c>
      <c r="BB17" s="10"/>
      <c r="BC17" s="368">
        <f>('[4]Проверочная  таблица'!YX22+'[4]Проверочная  таблица'!ZR22)/1000</f>
        <v>7737.9656299999997</v>
      </c>
      <c r="BD17" s="368">
        <f>('[4]Проверочная  таблица'!ZX22+'[4]Проверочная  таблица'!ZJ22)/1000</f>
        <v>4322.2500600000003</v>
      </c>
      <c r="BE17" s="10">
        <f t="shared" si="16"/>
        <v>55.857705586629756</v>
      </c>
      <c r="BF17" s="10"/>
      <c r="BG17" s="368">
        <f>'[4]Проверочная  таблица'!YY22/1000</f>
        <v>483.46926999999999</v>
      </c>
      <c r="BH17" s="368">
        <f>'[4]Проверочная  таблица'!ZK22/1000</f>
        <v>483.46926999999999</v>
      </c>
      <c r="BI17" s="10">
        <f t="shared" si="17"/>
        <v>100</v>
      </c>
      <c r="BJ17" s="10"/>
      <c r="BK17" s="368">
        <f>'[4]Проверочная  таблица'!YZ22/1000</f>
        <v>0</v>
      </c>
      <c r="BL17" s="368">
        <f>'[4]Проверочная  таблица'!ZL22/1000</f>
        <v>0</v>
      </c>
      <c r="BM17" s="10">
        <f t="shared" si="18"/>
        <v>0</v>
      </c>
      <c r="BN17" s="10"/>
      <c r="BO17" s="368">
        <f>('[4]Проверочная  таблица'!ZA22+'[4]Проверочная  таблица'!ZS22)/1000</f>
        <v>14585.763920000001</v>
      </c>
      <c r="BP17" s="368">
        <f>('[4]Проверочная  таблица'!ZM22+'[4]Проверочная  таблица'!ZY22)/1000</f>
        <v>14585.763920000001</v>
      </c>
      <c r="BQ17" s="10">
        <f t="shared" si="19"/>
        <v>100</v>
      </c>
      <c r="BS17" s="10"/>
      <c r="BT17" s="368">
        <f>('[4]Проверочная  таблица'!YV22+'[4]Проверочная  таблица'!ZP22)/1000</f>
        <v>0</v>
      </c>
      <c r="BU17" s="368">
        <f>('[4]Проверочная  таблица'!ZH22+'[4]Проверочная  таблица'!ZV22)/1000</f>
        <v>0</v>
      </c>
      <c r="BV17" s="10">
        <f t="shared" si="20"/>
        <v>0</v>
      </c>
    </row>
    <row r="18" spans="1:74" s="4" customFormat="1" ht="21.75" customHeight="1" x14ac:dyDescent="0.25">
      <c r="A18" s="11" t="s">
        <v>19</v>
      </c>
      <c r="B18" s="10"/>
      <c r="C18" s="372">
        <f t="shared" si="0"/>
        <v>55461.116119999999</v>
      </c>
      <c r="D18" s="373">
        <f>'[2]Для администрации КБ_точно'!AB21</f>
        <v>55461.116119999999</v>
      </c>
      <c r="E18" s="374">
        <f t="shared" si="1"/>
        <v>0</v>
      </c>
      <c r="F18" s="373">
        <f>'[2]Для администрации КБ_точно'!AC21</f>
        <v>52125.465710000004</v>
      </c>
      <c r="G18" s="374">
        <f t="shared" si="2"/>
        <v>0</v>
      </c>
      <c r="H18" s="17">
        <f t="shared" si="3"/>
        <v>52125.465709999997</v>
      </c>
      <c r="I18" s="17">
        <f t="shared" si="4"/>
        <v>93.985605333324472</v>
      </c>
      <c r="J18" s="10"/>
      <c r="K18" s="368">
        <f>('[4]Проверочная  таблица'!YQ23)/1000</f>
        <v>0</v>
      </c>
      <c r="L18" s="368">
        <f>('[4]Проверочная  таблица'!ZC23)/1000</f>
        <v>0</v>
      </c>
      <c r="M18" s="10">
        <f t="shared" si="5"/>
        <v>0</v>
      </c>
      <c r="N18" s="10"/>
      <c r="O18" s="368">
        <f>'[4]Проверочная  таблица'!YR23/1000</f>
        <v>2400.7654699999998</v>
      </c>
      <c r="P18" s="368">
        <f>'[4]Проверочная  таблица'!ZD23/1000</f>
        <v>2400.7654700000003</v>
      </c>
      <c r="Q18" s="10">
        <f t="shared" si="6"/>
        <v>100.00000000000003</v>
      </c>
      <c r="R18" s="10"/>
      <c r="S18" s="368">
        <f>'[4]Проверочная  таблица'!XF23/1000</f>
        <v>468.72</v>
      </c>
      <c r="T18" s="368">
        <f>'[4]Проверочная  таблица'!XI23/1000</f>
        <v>461.06799999999998</v>
      </c>
      <c r="U18" s="10">
        <f t="shared" si="7"/>
        <v>98.367468851339808</v>
      </c>
      <c r="V18" s="10"/>
      <c r="W18" s="368">
        <f>'[4]Проверочная  таблица'!XR23/1000</f>
        <v>1622.82079</v>
      </c>
      <c r="X18" s="368">
        <f>'[4]Проверочная  таблица'!XU23/1000</f>
        <v>1622.82079</v>
      </c>
      <c r="Y18" s="10">
        <f t="shared" si="8"/>
        <v>100</v>
      </c>
      <c r="Z18" s="10"/>
      <c r="AA18" s="368">
        <f>'[4]Проверочная  таблица'!XX23/1000</f>
        <v>25161.5</v>
      </c>
      <c r="AB18" s="368">
        <f>'[4]Проверочная  таблица'!YA23/1000</f>
        <v>25161.5</v>
      </c>
      <c r="AC18" s="10">
        <f t="shared" si="9"/>
        <v>100</v>
      </c>
      <c r="AD18" s="10"/>
      <c r="AE18" s="368">
        <f>'[4]Проверочная  таблица'!YS23/1000</f>
        <v>0</v>
      </c>
      <c r="AF18" s="368">
        <f>'[4]Проверочная  таблица'!ZE23/1000</f>
        <v>0</v>
      </c>
      <c r="AG18" s="10">
        <f t="shared" si="10"/>
        <v>0</v>
      </c>
      <c r="AH18" s="10"/>
      <c r="AI18" s="368">
        <f>('[4]Проверочная  таблица'!YD23+'[4]Проверочная  таблица'!YH23)/1000</f>
        <v>0</v>
      </c>
      <c r="AJ18" s="368">
        <f>('[4]Проверочная  таблица'!YF23+'[4]Проверочная  таблица'!YJ23)/1000</f>
        <v>0</v>
      </c>
      <c r="AK18" s="10">
        <f t="shared" si="11"/>
        <v>0</v>
      </c>
      <c r="AL18" s="10"/>
      <c r="AM18" s="368">
        <f>('[4]Проверочная  таблица'!YT23+'[4]Проверочная  таблица'!ZO23)/1000</f>
        <v>0</v>
      </c>
      <c r="AN18" s="368">
        <f>('[4]Проверочная  таблица'!ZF23+'[4]Проверочная  таблица'!ZU23)/1000</f>
        <v>0</v>
      </c>
      <c r="AO18" s="10">
        <f t="shared" si="12"/>
        <v>0</v>
      </c>
      <c r="AP18" s="10"/>
      <c r="AQ18" s="368">
        <f>'[4]Проверочная  таблица'!YU23/1000</f>
        <v>0</v>
      </c>
      <c r="AR18" s="368">
        <f>'[4]Проверочная  таблица'!ZG23/1000</f>
        <v>0</v>
      </c>
      <c r="AS18" s="10">
        <f t="shared" si="13"/>
        <v>0</v>
      </c>
      <c r="AT18" s="10"/>
      <c r="AU18" s="368">
        <f>('[4]Проверочная  таблица'!YW23+'[4]Проверочная  таблица'!ZQ23)/1000</f>
        <v>0</v>
      </c>
      <c r="AV18" s="368">
        <f>('[4]Проверочная  таблица'!ZW23+'[4]Проверочная  таблица'!ZI23)/1000</f>
        <v>0</v>
      </c>
      <c r="AW18" s="10">
        <f t="shared" si="14"/>
        <v>0</v>
      </c>
      <c r="AX18" s="10"/>
      <c r="AY18" s="368">
        <f>'[4]Проверочная  таблица'!XL23/1000</f>
        <v>0</v>
      </c>
      <c r="AZ18" s="368">
        <f>'[4]Проверочная  таблица'!XO23/1000</f>
        <v>0</v>
      </c>
      <c r="BA18" s="10">
        <f t="shared" si="15"/>
        <v>0</v>
      </c>
      <c r="BB18" s="10"/>
      <c r="BC18" s="368">
        <f>('[4]Проверочная  таблица'!YX23+'[4]Проверочная  таблица'!ZR23)/1000</f>
        <v>9881.9113200000011</v>
      </c>
      <c r="BD18" s="368">
        <f>('[4]Проверочная  таблица'!ZX23+'[4]Проверочная  таблица'!ZJ23)/1000</f>
        <v>6553.91291</v>
      </c>
      <c r="BE18" s="10">
        <f t="shared" si="16"/>
        <v>66.32232062977063</v>
      </c>
      <c r="BF18" s="10"/>
      <c r="BG18" s="368">
        <f>'[4]Проверочная  таблица'!YY23/1000</f>
        <v>533.24166000000002</v>
      </c>
      <c r="BH18" s="368">
        <f>'[4]Проверочная  таблица'!ZK23/1000</f>
        <v>533.24166000000002</v>
      </c>
      <c r="BI18" s="10">
        <f t="shared" si="17"/>
        <v>100</v>
      </c>
      <c r="BJ18" s="10"/>
      <c r="BK18" s="368">
        <f>'[4]Проверочная  таблица'!YZ23/1000</f>
        <v>0</v>
      </c>
      <c r="BL18" s="368">
        <f>'[4]Проверочная  таблица'!ZL23/1000</f>
        <v>0</v>
      </c>
      <c r="BM18" s="10">
        <f t="shared" si="18"/>
        <v>0</v>
      </c>
      <c r="BN18" s="10"/>
      <c r="BO18" s="368">
        <f>('[4]Проверочная  таблица'!ZA23+'[4]Проверочная  таблица'!ZS23)/1000</f>
        <v>15392.156880000002</v>
      </c>
      <c r="BP18" s="368">
        <f>('[4]Проверочная  таблица'!ZM23+'[4]Проверочная  таблица'!ZY23)/1000</f>
        <v>15392.156880000002</v>
      </c>
      <c r="BQ18" s="10">
        <f t="shared" si="19"/>
        <v>100</v>
      </c>
      <c r="BS18" s="10"/>
      <c r="BT18" s="368">
        <f>('[4]Проверочная  таблица'!YV23+'[4]Проверочная  таблица'!ZP23)/1000</f>
        <v>0</v>
      </c>
      <c r="BU18" s="368">
        <f>('[4]Проверочная  таблица'!ZH23+'[4]Проверочная  таблица'!ZV23)/1000</f>
        <v>0</v>
      </c>
      <c r="BV18" s="10">
        <f t="shared" si="20"/>
        <v>0</v>
      </c>
    </row>
    <row r="19" spans="1:74" s="4" customFormat="1" ht="21.75" customHeight="1" x14ac:dyDescent="0.25">
      <c r="A19" s="11" t="s">
        <v>20</v>
      </c>
      <c r="B19" s="10"/>
      <c r="C19" s="372">
        <f t="shared" si="0"/>
        <v>39722.490039999997</v>
      </c>
      <c r="D19" s="373">
        <f>'[2]Для администрации КБ_точно'!AB22</f>
        <v>39722.490039999997</v>
      </c>
      <c r="E19" s="374">
        <f t="shared" si="1"/>
        <v>0</v>
      </c>
      <c r="F19" s="373">
        <f>'[2]Для администрации КБ_точно'!AC22</f>
        <v>39636.917700000005</v>
      </c>
      <c r="G19" s="374">
        <f t="shared" si="2"/>
        <v>0</v>
      </c>
      <c r="H19" s="17">
        <f t="shared" si="3"/>
        <v>39636.917699999991</v>
      </c>
      <c r="I19" s="17">
        <f t="shared" si="4"/>
        <v>99.784574582525323</v>
      </c>
      <c r="J19" s="10"/>
      <c r="K19" s="368">
        <f>('[4]Проверочная  таблица'!YQ15)/1000</f>
        <v>0</v>
      </c>
      <c r="L19" s="368">
        <f>('[4]Проверочная  таблица'!ZC15)/1000</f>
        <v>0</v>
      </c>
      <c r="M19" s="10">
        <f t="shared" si="5"/>
        <v>0</v>
      </c>
      <c r="N19" s="10"/>
      <c r="O19" s="368">
        <f>'[4]Проверочная  таблица'!YR15/1000</f>
        <v>3682.6316400000001</v>
      </c>
      <c r="P19" s="368">
        <f>'[4]Проверочная  таблица'!ZD15/1000</f>
        <v>3682.6316400000001</v>
      </c>
      <c r="Q19" s="10">
        <f t="shared" si="6"/>
        <v>100</v>
      </c>
      <c r="R19" s="10"/>
      <c r="S19" s="368">
        <f>'[4]Проверочная  таблица'!XF15/1000</f>
        <v>598.91999999999996</v>
      </c>
      <c r="T19" s="368">
        <f>'[4]Проверочная  таблица'!XI15/1000</f>
        <v>578.45914000000005</v>
      </c>
      <c r="U19" s="10">
        <f t="shared" si="7"/>
        <v>96.583707339878472</v>
      </c>
      <c r="V19" s="10"/>
      <c r="W19" s="368">
        <f>'[4]Проверочная  таблица'!XR15/1000</f>
        <v>2073.6043299999997</v>
      </c>
      <c r="X19" s="368">
        <f>'[4]Проверочная  таблица'!XU15/1000</f>
        <v>2073.6043100000002</v>
      </c>
      <c r="Y19" s="10">
        <f t="shared" si="8"/>
        <v>99.999999035495861</v>
      </c>
      <c r="Z19" s="10"/>
      <c r="AA19" s="368">
        <f>'[4]Проверочная  таблица'!XX15/1000</f>
        <v>18175.919999999998</v>
      </c>
      <c r="AB19" s="368">
        <f>'[4]Проверочная  таблица'!YA15/1000</f>
        <v>18175.919999999998</v>
      </c>
      <c r="AC19" s="10">
        <f t="shared" si="9"/>
        <v>100</v>
      </c>
      <c r="AD19" s="10"/>
      <c r="AE19" s="368">
        <f>'[4]Проверочная  таблица'!YS15/1000</f>
        <v>0</v>
      </c>
      <c r="AF19" s="368">
        <f>'[4]Проверочная  таблица'!ZE15/1000</f>
        <v>0</v>
      </c>
      <c r="AG19" s="10">
        <f t="shared" si="10"/>
        <v>0</v>
      </c>
      <c r="AH19" s="10"/>
      <c r="AI19" s="368">
        <f>('[4]Проверочная  таблица'!YD15+'[4]Проверочная  таблица'!YH15)/1000</f>
        <v>0</v>
      </c>
      <c r="AJ19" s="368">
        <f>('[4]Проверочная  таблица'!YF15+'[4]Проверочная  таблица'!YJ15)/1000</f>
        <v>0</v>
      </c>
      <c r="AK19" s="10">
        <f t="shared" si="11"/>
        <v>0</v>
      </c>
      <c r="AL19" s="10"/>
      <c r="AM19" s="368">
        <f>('[4]Проверочная  таблица'!YT15+'[4]Проверочная  таблица'!ZO15)/1000</f>
        <v>0</v>
      </c>
      <c r="AN19" s="368">
        <f>('[4]Проверочная  таблица'!ZF15+'[4]Проверочная  таблица'!ZU15)/1000</f>
        <v>0</v>
      </c>
      <c r="AO19" s="10">
        <f t="shared" si="12"/>
        <v>0</v>
      </c>
      <c r="AP19" s="10"/>
      <c r="AQ19" s="368">
        <f>'[4]Проверочная  таблица'!YU15/1000</f>
        <v>0</v>
      </c>
      <c r="AR19" s="368">
        <f>'[4]Проверочная  таблица'!ZG15/1000</f>
        <v>0</v>
      </c>
      <c r="AS19" s="10">
        <f t="shared" si="13"/>
        <v>0</v>
      </c>
      <c r="AT19" s="10"/>
      <c r="AU19" s="368">
        <f>('[4]Проверочная  таблица'!YW15+'[4]Проверочная  таблица'!ZQ15)/1000</f>
        <v>0</v>
      </c>
      <c r="AV19" s="368">
        <f>('[4]Проверочная  таблица'!ZW15+'[4]Проверочная  таблица'!ZI15)/1000</f>
        <v>0</v>
      </c>
      <c r="AW19" s="10">
        <f t="shared" si="14"/>
        <v>0</v>
      </c>
      <c r="AX19" s="10"/>
      <c r="AY19" s="368">
        <f>'[4]Проверочная  таблица'!XL15/1000</f>
        <v>0</v>
      </c>
      <c r="AZ19" s="368">
        <f>'[4]Проверочная  таблица'!XO15/1000</f>
        <v>0</v>
      </c>
      <c r="BA19" s="10">
        <f t="shared" si="15"/>
        <v>0</v>
      </c>
      <c r="BB19" s="10"/>
      <c r="BC19" s="368">
        <f>('[4]Проверочная  таблица'!YX15+'[4]Проверочная  таблица'!ZR15)/1000</f>
        <v>1946.09</v>
      </c>
      <c r="BD19" s="368">
        <f>('[4]Проверочная  таблица'!ZX15+'[4]Проверочная  таблица'!ZJ15)/1000</f>
        <v>1880.9785400000001</v>
      </c>
      <c r="BE19" s="10">
        <f t="shared" si="16"/>
        <v>96.654242095689312</v>
      </c>
      <c r="BF19" s="10"/>
      <c r="BG19" s="368">
        <f>'[4]Проверочная  таблица'!YY15/1000</f>
        <v>400.56009</v>
      </c>
      <c r="BH19" s="368">
        <f>'[4]Проверочная  таблица'!ZK15/1000</f>
        <v>400.56009</v>
      </c>
      <c r="BI19" s="10">
        <f t="shared" si="17"/>
        <v>100</v>
      </c>
      <c r="BJ19" s="10"/>
      <c r="BK19" s="368">
        <f>'[4]Проверочная  таблица'!YZ15/1000</f>
        <v>0</v>
      </c>
      <c r="BL19" s="368">
        <f>'[4]Проверочная  таблица'!ZL15/1000</f>
        <v>0</v>
      </c>
      <c r="BM19" s="10">
        <f t="shared" si="18"/>
        <v>0</v>
      </c>
      <c r="BN19" s="10"/>
      <c r="BO19" s="368">
        <f>('[4]Проверочная  таблица'!ZA15+'[4]Проверочная  таблица'!ZS15)/1000</f>
        <v>12844.76398</v>
      </c>
      <c r="BP19" s="368">
        <f>('[4]Проверочная  таблица'!ZM15+'[4]Проверочная  таблица'!ZY15)/1000</f>
        <v>12844.76398</v>
      </c>
      <c r="BQ19" s="10">
        <f t="shared" si="19"/>
        <v>100</v>
      </c>
      <c r="BS19" s="10"/>
      <c r="BT19" s="368">
        <f>('[4]Проверочная  таблица'!YV15+'[4]Проверочная  таблица'!ZP15)/1000</f>
        <v>0</v>
      </c>
      <c r="BU19" s="368">
        <f>('[4]Проверочная  таблица'!ZH15+'[4]Проверочная  таблица'!ZV15)/1000</f>
        <v>0</v>
      </c>
      <c r="BV19" s="10">
        <f t="shared" si="20"/>
        <v>0</v>
      </c>
    </row>
    <row r="20" spans="1:74" s="4" customFormat="1" ht="21.75" customHeight="1" x14ac:dyDescent="0.25">
      <c r="A20" s="11" t="s">
        <v>21</v>
      </c>
      <c r="B20" s="10"/>
      <c r="C20" s="372">
        <f t="shared" si="0"/>
        <v>33044.16908</v>
      </c>
      <c r="D20" s="373">
        <f>'[2]Для администрации КБ_точно'!AB23</f>
        <v>33044.16908</v>
      </c>
      <c r="E20" s="374">
        <f t="shared" si="1"/>
        <v>0</v>
      </c>
      <c r="F20" s="373">
        <f>'[2]Для администрации КБ_точно'!AC23</f>
        <v>32944.112939999999</v>
      </c>
      <c r="G20" s="374">
        <f t="shared" si="2"/>
        <v>0</v>
      </c>
      <c r="H20" s="17">
        <f t="shared" si="3"/>
        <v>32944.112939999999</v>
      </c>
      <c r="I20" s="17">
        <f t="shared" si="4"/>
        <v>99.697204854031085</v>
      </c>
      <c r="J20" s="10"/>
      <c r="K20" s="368">
        <f>('[4]Проверочная  таблица'!YQ24)/1000</f>
        <v>0</v>
      </c>
      <c r="L20" s="368">
        <f>('[4]Проверочная  таблица'!ZC24)/1000</f>
        <v>0</v>
      </c>
      <c r="M20" s="10">
        <f t="shared" si="5"/>
        <v>0</v>
      </c>
      <c r="N20" s="10"/>
      <c r="O20" s="368">
        <f>'[4]Проверочная  таблица'!YR24/1000</f>
        <v>1547.422</v>
      </c>
      <c r="P20" s="368">
        <f>'[4]Проверочная  таблица'!ZD24/1000</f>
        <v>1547.422</v>
      </c>
      <c r="Q20" s="10">
        <f t="shared" si="6"/>
        <v>100</v>
      </c>
      <c r="R20" s="10"/>
      <c r="S20" s="368">
        <f>'[4]Проверочная  таблица'!XF24/1000</f>
        <v>312.48</v>
      </c>
      <c r="T20" s="368">
        <f>'[4]Проверочная  таблица'!XI24/1000</f>
        <v>309.66030000000001</v>
      </c>
      <c r="U20" s="10">
        <f t="shared" si="7"/>
        <v>99.097638248847915</v>
      </c>
      <c r="V20" s="10"/>
      <c r="W20" s="368">
        <f>'[4]Проверочная  таблица'!XR24/1000</f>
        <v>1081.8805199999999</v>
      </c>
      <c r="X20" s="368">
        <f>'[4]Проверочная  таблица'!XU24/1000</f>
        <v>1081.88051</v>
      </c>
      <c r="Y20" s="10">
        <f t="shared" si="8"/>
        <v>99.999999075683519</v>
      </c>
      <c r="Z20" s="10"/>
      <c r="AA20" s="368">
        <f>'[4]Проверочная  таблица'!XX24/1000</f>
        <v>13007.94</v>
      </c>
      <c r="AB20" s="368">
        <f>'[4]Проверочная  таблица'!YA24/1000</f>
        <v>12910.703750000001</v>
      </c>
      <c r="AC20" s="10">
        <f t="shared" si="9"/>
        <v>99.252485405067986</v>
      </c>
      <c r="AD20" s="10"/>
      <c r="AE20" s="368">
        <f>'[4]Проверочная  таблица'!YS24/1000</f>
        <v>0</v>
      </c>
      <c r="AF20" s="368">
        <f>'[4]Проверочная  таблица'!ZE24/1000</f>
        <v>0</v>
      </c>
      <c r="AG20" s="10">
        <f t="shared" si="10"/>
        <v>0</v>
      </c>
      <c r="AH20" s="10"/>
      <c r="AI20" s="368">
        <f>('[4]Проверочная  таблица'!YD24+'[4]Проверочная  таблица'!YH24)/1000</f>
        <v>0</v>
      </c>
      <c r="AJ20" s="368">
        <f>('[4]Проверочная  таблица'!YF24+'[4]Проверочная  таблица'!YJ24)/1000</f>
        <v>0</v>
      </c>
      <c r="AK20" s="10">
        <f t="shared" si="11"/>
        <v>0</v>
      </c>
      <c r="AL20" s="10"/>
      <c r="AM20" s="368">
        <f>('[4]Проверочная  таблица'!YT24+'[4]Проверочная  таблица'!ZO24)/1000</f>
        <v>2321.6984299999999</v>
      </c>
      <c r="AN20" s="368">
        <f>('[4]Проверочная  таблица'!ZF24+'[4]Проверочная  таблица'!ZU24)/1000</f>
        <v>2321.6982499999995</v>
      </c>
      <c r="AO20" s="10">
        <f t="shared" si="12"/>
        <v>99.999992247055076</v>
      </c>
      <c r="AP20" s="10"/>
      <c r="AQ20" s="368">
        <f>'[4]Проверочная  таблица'!YU24/1000</f>
        <v>0</v>
      </c>
      <c r="AR20" s="368">
        <f>'[4]Проверочная  таблица'!ZG24/1000</f>
        <v>0</v>
      </c>
      <c r="AS20" s="10">
        <f t="shared" si="13"/>
        <v>0</v>
      </c>
      <c r="AT20" s="10"/>
      <c r="AU20" s="368">
        <f>('[4]Проверочная  таблица'!YW24+'[4]Проверочная  таблица'!ZQ24)/1000</f>
        <v>0</v>
      </c>
      <c r="AV20" s="368">
        <f>('[4]Проверочная  таблица'!ZW24+'[4]Проверочная  таблица'!ZI24)/1000</f>
        <v>0</v>
      </c>
      <c r="AW20" s="10">
        <f t="shared" si="14"/>
        <v>0</v>
      </c>
      <c r="AX20" s="10"/>
      <c r="AY20" s="368">
        <f>'[4]Проверочная  таблица'!XL24/1000</f>
        <v>0</v>
      </c>
      <c r="AZ20" s="368">
        <f>'[4]Проверочная  таблица'!XO24/1000</f>
        <v>0</v>
      </c>
      <c r="BA20" s="10">
        <f t="shared" si="15"/>
        <v>0</v>
      </c>
      <c r="BB20" s="10"/>
      <c r="BC20" s="368">
        <f>('[4]Проверочная  таблица'!YX24+'[4]Проверочная  таблица'!ZR24)/1000</f>
        <v>2731.20289</v>
      </c>
      <c r="BD20" s="368">
        <f>('[4]Проверочная  таблица'!ZX24+'[4]Проверочная  таблица'!ZJ24)/1000</f>
        <v>2731.20289</v>
      </c>
      <c r="BE20" s="10">
        <f t="shared" si="16"/>
        <v>100</v>
      </c>
      <c r="BF20" s="10"/>
      <c r="BG20" s="368">
        <f>'[4]Проверочная  таблица'!YY24/1000</f>
        <v>368.11693000000002</v>
      </c>
      <c r="BH20" s="368">
        <f>'[4]Проверочная  таблица'!ZK24/1000</f>
        <v>368.11692999999997</v>
      </c>
      <c r="BI20" s="10">
        <f t="shared" si="17"/>
        <v>99.999999999999986</v>
      </c>
      <c r="BJ20" s="10"/>
      <c r="BK20" s="368">
        <f>'[4]Проверочная  таблица'!YZ24/1000</f>
        <v>0</v>
      </c>
      <c r="BL20" s="368">
        <f>'[4]Проверочная  таблица'!ZL24/1000</f>
        <v>0</v>
      </c>
      <c r="BM20" s="10">
        <f t="shared" si="18"/>
        <v>0</v>
      </c>
      <c r="BN20" s="10"/>
      <c r="BO20" s="368">
        <f>('[4]Проверочная  таблица'!ZA24+'[4]Проверочная  таблица'!ZS24)/1000</f>
        <v>11673.428309999999</v>
      </c>
      <c r="BP20" s="368">
        <f>('[4]Проверочная  таблица'!ZM24+'[4]Проверочная  таблица'!ZY24)/1000</f>
        <v>11673.428309999999</v>
      </c>
      <c r="BQ20" s="10">
        <f t="shared" si="19"/>
        <v>100</v>
      </c>
      <c r="BS20" s="10"/>
      <c r="BT20" s="368">
        <f>('[4]Проверочная  таблица'!YV24+'[4]Проверочная  таблица'!ZP24)/1000</f>
        <v>0</v>
      </c>
      <c r="BU20" s="368">
        <f>('[4]Проверочная  таблица'!ZH24+'[4]Проверочная  таблица'!ZV24)/1000</f>
        <v>0</v>
      </c>
      <c r="BV20" s="10">
        <f t="shared" si="20"/>
        <v>0</v>
      </c>
    </row>
    <row r="21" spans="1:74" s="4" customFormat="1" ht="21.75" customHeight="1" x14ac:dyDescent="0.25">
      <c r="A21" s="11" t="s">
        <v>22</v>
      </c>
      <c r="B21" s="10"/>
      <c r="C21" s="372">
        <f t="shared" si="0"/>
        <v>141367.74272000004</v>
      </c>
      <c r="D21" s="373">
        <f>'[2]Для администрации КБ_точно'!AB24</f>
        <v>141367.74272000001</v>
      </c>
      <c r="E21" s="374">
        <f t="shared" si="1"/>
        <v>0</v>
      </c>
      <c r="F21" s="373">
        <f>'[2]Для администрации КБ_точно'!AC24</f>
        <v>138362.97377000001</v>
      </c>
      <c r="G21" s="374">
        <f t="shared" si="2"/>
        <v>0</v>
      </c>
      <c r="H21" s="17">
        <f t="shared" si="3"/>
        <v>138362.97377000001</v>
      </c>
      <c r="I21" s="17">
        <f t="shared" si="4"/>
        <v>97.874501712918047</v>
      </c>
      <c r="J21" s="10"/>
      <c r="K21" s="368">
        <f>('[4]Проверочная  таблица'!YQ25)/1000</f>
        <v>0</v>
      </c>
      <c r="L21" s="368">
        <f>('[4]Проверочная  таблица'!ZC25)/1000</f>
        <v>0</v>
      </c>
      <c r="M21" s="10">
        <f t="shared" si="5"/>
        <v>0</v>
      </c>
      <c r="N21" s="10"/>
      <c r="O21" s="368">
        <f>'[4]Проверочная  таблица'!YR25/1000</f>
        <v>2776.03971</v>
      </c>
      <c r="P21" s="368">
        <f>'[4]Проверочная  таблица'!ZD25/1000</f>
        <v>2776.03971</v>
      </c>
      <c r="Q21" s="10">
        <f t="shared" si="6"/>
        <v>100</v>
      </c>
      <c r="R21" s="10"/>
      <c r="S21" s="368">
        <f>'[4]Проверочная  таблица'!XF25/1000</f>
        <v>781.2</v>
      </c>
      <c r="T21" s="368">
        <f>'[4]Проверочная  таблица'!XI25/1000</f>
        <v>763.53714000000002</v>
      </c>
      <c r="U21" s="10">
        <f t="shared" si="7"/>
        <v>97.739009216589849</v>
      </c>
      <c r="V21" s="10"/>
      <c r="W21" s="368">
        <f>'[4]Проверочная  таблица'!XR25/1000</f>
        <v>2704.7013099999999</v>
      </c>
      <c r="X21" s="368">
        <f>'[4]Проверочная  таблица'!XU25/1000</f>
        <v>2692.7722199999998</v>
      </c>
      <c r="Y21" s="10">
        <f t="shared" si="8"/>
        <v>99.558949819860146</v>
      </c>
      <c r="Z21" s="10"/>
      <c r="AA21" s="368">
        <f>'[4]Проверочная  таблица'!XX25/1000</f>
        <v>33187.65</v>
      </c>
      <c r="AB21" s="368">
        <f>'[4]Проверочная  таблица'!YA25/1000</f>
        <v>32155.85944</v>
      </c>
      <c r="AC21" s="10">
        <f t="shared" si="9"/>
        <v>96.89104061299912</v>
      </c>
      <c r="AD21" s="10"/>
      <c r="AE21" s="368">
        <f>'[4]Проверочная  таблица'!YS25/1000</f>
        <v>0</v>
      </c>
      <c r="AF21" s="368">
        <f>'[4]Проверочная  таблица'!ZE25/1000</f>
        <v>0</v>
      </c>
      <c r="AG21" s="10">
        <f t="shared" si="10"/>
        <v>0</v>
      </c>
      <c r="AH21" s="10"/>
      <c r="AI21" s="368">
        <f>('[4]Проверочная  таблица'!YD25+'[4]Проверочная  таблица'!YH25)/1000</f>
        <v>59400.834940000001</v>
      </c>
      <c r="AJ21" s="368">
        <f>('[4]Проверочная  таблица'!YF25+'[4]Проверочная  таблица'!YJ25)/1000</f>
        <v>59185.162790000002</v>
      </c>
      <c r="AK21" s="10">
        <f t="shared" si="11"/>
        <v>99.636920675916684</v>
      </c>
      <c r="AL21" s="10"/>
      <c r="AM21" s="368">
        <f>('[4]Проверочная  таблица'!YT25+'[4]Проверочная  таблица'!ZO25)/1000</f>
        <v>0</v>
      </c>
      <c r="AN21" s="368">
        <f>('[4]Проверочная  таблица'!ZF25+'[4]Проверочная  таблица'!ZU25)/1000</f>
        <v>0</v>
      </c>
      <c r="AO21" s="10">
        <f t="shared" si="12"/>
        <v>0</v>
      </c>
      <c r="AP21" s="10"/>
      <c r="AQ21" s="368">
        <f>'[4]Проверочная  таблица'!YU25/1000</f>
        <v>0</v>
      </c>
      <c r="AR21" s="368">
        <f>'[4]Проверочная  таблица'!ZG25/1000</f>
        <v>0</v>
      </c>
      <c r="AS21" s="10">
        <f t="shared" si="13"/>
        <v>0</v>
      </c>
      <c r="AT21" s="10"/>
      <c r="AU21" s="368">
        <f>('[4]Проверочная  таблица'!YW25+'[4]Проверочная  таблица'!ZQ25)/1000</f>
        <v>24010.525899999997</v>
      </c>
      <c r="AV21" s="368">
        <f>('[4]Проверочная  таблица'!ZW25+'[4]Проверочная  таблица'!ZI25)/1000</f>
        <v>22284.03184</v>
      </c>
      <c r="AW21" s="10">
        <f t="shared" si="14"/>
        <v>92.809428384906809</v>
      </c>
      <c r="AX21" s="10"/>
      <c r="AY21" s="368">
        <f>'[4]Проверочная  таблица'!XL25/1000</f>
        <v>0</v>
      </c>
      <c r="AZ21" s="368">
        <f>'[4]Проверочная  таблица'!XO25/1000</f>
        <v>0</v>
      </c>
      <c r="BA21" s="10">
        <f t="shared" si="15"/>
        <v>0</v>
      </c>
      <c r="BB21" s="10"/>
      <c r="BC21" s="368">
        <f>('[4]Проверочная  таблица'!YX25+'[4]Проверочная  таблица'!ZR25)/1000</f>
        <v>3519.9536699999999</v>
      </c>
      <c r="BD21" s="368">
        <f>('[4]Проверочная  таблица'!ZX25+'[4]Проверочная  таблица'!ZJ25)/1000</f>
        <v>3518.73344</v>
      </c>
      <c r="BE21" s="10">
        <f t="shared" si="16"/>
        <v>99.96533391872741</v>
      </c>
      <c r="BF21" s="10"/>
      <c r="BG21" s="368">
        <f>'[4]Проверочная  таблица'!YY25/1000</f>
        <v>523.54161999999997</v>
      </c>
      <c r="BH21" s="368">
        <f>'[4]Проверочная  таблица'!ZK25/1000</f>
        <v>523.54161999999997</v>
      </c>
      <c r="BI21" s="10">
        <f t="shared" si="17"/>
        <v>100</v>
      </c>
      <c r="BJ21" s="10"/>
      <c r="BK21" s="368">
        <f>'[4]Проверочная  таблица'!YZ25/1000</f>
        <v>0</v>
      </c>
      <c r="BL21" s="368">
        <f>'[4]Проверочная  таблица'!ZL25/1000</f>
        <v>0</v>
      </c>
      <c r="BM21" s="10">
        <f t="shared" si="18"/>
        <v>0</v>
      </c>
      <c r="BN21" s="10"/>
      <c r="BO21" s="368">
        <f>('[4]Проверочная  таблица'!ZA25+'[4]Проверочная  таблица'!ZS25)/1000</f>
        <v>14463.295570000002</v>
      </c>
      <c r="BP21" s="368">
        <f>('[4]Проверочная  таблица'!ZM25+'[4]Проверочная  таблица'!ZY25)/1000</f>
        <v>14463.295570000002</v>
      </c>
      <c r="BQ21" s="10">
        <f t="shared" si="19"/>
        <v>100</v>
      </c>
      <c r="BS21" s="10"/>
      <c r="BT21" s="368">
        <f>('[4]Проверочная  таблица'!YV25+'[4]Проверочная  таблица'!ZP25)/1000</f>
        <v>0</v>
      </c>
      <c r="BU21" s="368">
        <f>('[4]Проверочная  таблица'!ZH25+'[4]Проверочная  таблица'!ZV25)/1000</f>
        <v>0</v>
      </c>
      <c r="BV21" s="10">
        <f t="shared" si="20"/>
        <v>0</v>
      </c>
    </row>
    <row r="22" spans="1:74" s="4" customFormat="1" ht="21.75" customHeight="1" x14ac:dyDescent="0.25">
      <c r="A22" s="11" t="s">
        <v>23</v>
      </c>
      <c r="B22" s="10"/>
      <c r="C22" s="372">
        <f t="shared" si="0"/>
        <v>40728.023020000001</v>
      </c>
      <c r="D22" s="373">
        <f>'[2]Для администрации КБ_точно'!AB25</f>
        <v>40728.023020000001</v>
      </c>
      <c r="E22" s="374">
        <f t="shared" si="1"/>
        <v>0</v>
      </c>
      <c r="F22" s="373">
        <f>'[2]Для администрации КБ_точно'!AC25</f>
        <v>40676.501020000003</v>
      </c>
      <c r="G22" s="374">
        <f t="shared" si="2"/>
        <v>0</v>
      </c>
      <c r="H22" s="17">
        <f t="shared" si="3"/>
        <v>40676.501019999996</v>
      </c>
      <c r="I22" s="17">
        <f t="shared" si="4"/>
        <v>99.873497419762543</v>
      </c>
      <c r="J22" s="10"/>
      <c r="K22" s="368">
        <f>('[4]Проверочная  таблица'!YQ26)/1000</f>
        <v>0</v>
      </c>
      <c r="L22" s="368">
        <f>('[4]Проверочная  таблица'!ZC26)/1000</f>
        <v>0</v>
      </c>
      <c r="M22" s="10">
        <f t="shared" si="5"/>
        <v>0</v>
      </c>
      <c r="N22" s="10"/>
      <c r="O22" s="368">
        <f>'[4]Проверочная  таблица'!YR26/1000</f>
        <v>3223.0189799999998</v>
      </c>
      <c r="P22" s="368">
        <f>'[4]Проверочная  таблица'!ZD26/1000</f>
        <v>3222.1036300000001</v>
      </c>
      <c r="Q22" s="10">
        <f t="shared" si="6"/>
        <v>99.971599608761849</v>
      </c>
      <c r="R22" s="10"/>
      <c r="S22" s="368">
        <f>'[4]Проверочная  таблица'!XF26/1000</f>
        <v>390.6</v>
      </c>
      <c r="T22" s="368">
        <f>'[4]Проверочная  таблица'!XI26/1000</f>
        <v>390.6</v>
      </c>
      <c r="U22" s="10">
        <f t="shared" si="7"/>
        <v>100</v>
      </c>
      <c r="V22" s="10"/>
      <c r="W22" s="368">
        <f>'[4]Проверочная  таблица'!XR26/1000</f>
        <v>1352.3506500000001</v>
      </c>
      <c r="X22" s="368">
        <f>'[4]Проверочная  таблица'!XU26/1000</f>
        <v>1352.3506300000001</v>
      </c>
      <c r="Y22" s="10">
        <f t="shared" si="8"/>
        <v>99.99999852109363</v>
      </c>
      <c r="Z22" s="10"/>
      <c r="AA22" s="368">
        <f>'[4]Проверочная  таблица'!XX26/1000</f>
        <v>20679.64</v>
      </c>
      <c r="AB22" s="368">
        <f>'[4]Проверочная  таблица'!YA26/1000</f>
        <v>20679.64</v>
      </c>
      <c r="AC22" s="10">
        <f t="shared" si="9"/>
        <v>100</v>
      </c>
      <c r="AD22" s="10"/>
      <c r="AE22" s="368">
        <f>'[4]Проверочная  таблица'!YS26/1000</f>
        <v>0</v>
      </c>
      <c r="AF22" s="368">
        <f>'[4]Проверочная  таблица'!ZE26/1000</f>
        <v>0</v>
      </c>
      <c r="AG22" s="10">
        <f t="shared" si="10"/>
        <v>0</v>
      </c>
      <c r="AH22" s="10"/>
      <c r="AI22" s="368">
        <f>('[4]Проверочная  таблица'!YD26+'[4]Проверочная  таблица'!YH26)/1000</f>
        <v>0</v>
      </c>
      <c r="AJ22" s="368">
        <f>('[4]Проверочная  таблица'!YF26+'[4]Проверочная  таблица'!YJ26)/1000</f>
        <v>0</v>
      </c>
      <c r="AK22" s="10">
        <f t="shared" si="11"/>
        <v>0</v>
      </c>
      <c r="AL22" s="10"/>
      <c r="AM22" s="368">
        <f>('[4]Проверочная  таблица'!YT26+'[4]Проверочная  таблица'!ZO26)/1000</f>
        <v>0</v>
      </c>
      <c r="AN22" s="368">
        <f>('[4]Проверочная  таблица'!ZF26+'[4]Проверочная  таблица'!ZU26)/1000</f>
        <v>0</v>
      </c>
      <c r="AO22" s="10">
        <f t="shared" si="12"/>
        <v>0</v>
      </c>
      <c r="AP22" s="10"/>
      <c r="AQ22" s="368">
        <f>'[4]Проверочная  таблица'!YU26/1000</f>
        <v>0</v>
      </c>
      <c r="AR22" s="368">
        <f>'[4]Проверочная  таблица'!ZG26/1000</f>
        <v>0</v>
      </c>
      <c r="AS22" s="10">
        <f t="shared" si="13"/>
        <v>0</v>
      </c>
      <c r="AT22" s="10"/>
      <c r="AU22" s="368">
        <f>('[4]Проверочная  таблица'!YW26+'[4]Проверочная  таблица'!ZQ26)/1000</f>
        <v>0</v>
      </c>
      <c r="AV22" s="368">
        <f>('[4]Проверочная  таблица'!ZW26+'[4]Проверочная  таблица'!ZI26)/1000</f>
        <v>0</v>
      </c>
      <c r="AW22" s="10">
        <f t="shared" si="14"/>
        <v>0</v>
      </c>
      <c r="AX22" s="10"/>
      <c r="AY22" s="368">
        <f>'[4]Проверочная  таблица'!XL26/1000</f>
        <v>0</v>
      </c>
      <c r="AZ22" s="368">
        <f>'[4]Проверочная  таблица'!XO26/1000</f>
        <v>0</v>
      </c>
      <c r="BA22" s="10">
        <f t="shared" si="15"/>
        <v>0</v>
      </c>
      <c r="BB22" s="10"/>
      <c r="BC22" s="368">
        <f>('[4]Проверочная  таблица'!YX26+'[4]Проверочная  таблица'!ZR26)/1000</f>
        <v>3164.2309500000001</v>
      </c>
      <c r="BD22" s="368">
        <f>('[4]Проверочная  таблица'!ZX26+'[4]Проверочная  таблица'!ZJ26)/1000</f>
        <v>3113.6243199999999</v>
      </c>
      <c r="BE22" s="10">
        <f t="shared" si="16"/>
        <v>98.400665728903249</v>
      </c>
      <c r="BF22" s="10"/>
      <c r="BG22" s="368">
        <f>'[4]Проверочная  таблица'!YY26/1000</f>
        <v>412.35613999999998</v>
      </c>
      <c r="BH22" s="368">
        <f>'[4]Проверочная  таблица'!ZK26/1000</f>
        <v>412.35614000000004</v>
      </c>
      <c r="BI22" s="10">
        <f t="shared" si="17"/>
        <v>100.00000000000003</v>
      </c>
      <c r="BJ22" s="10"/>
      <c r="BK22" s="368">
        <f>'[4]Проверочная  таблица'!YZ26/1000</f>
        <v>0</v>
      </c>
      <c r="BL22" s="368">
        <f>'[4]Проверочная  таблица'!ZL26/1000</f>
        <v>0</v>
      </c>
      <c r="BM22" s="10">
        <f t="shared" si="18"/>
        <v>0</v>
      </c>
      <c r="BN22" s="10"/>
      <c r="BO22" s="368">
        <f>('[4]Проверочная  таблица'!ZA26+'[4]Проверочная  таблица'!ZS26)/1000</f>
        <v>11505.826300000001</v>
      </c>
      <c r="BP22" s="368">
        <f>('[4]Проверочная  таблица'!ZM26+'[4]Проверочная  таблица'!ZY26)/1000</f>
        <v>11505.826300000001</v>
      </c>
      <c r="BQ22" s="10">
        <f t="shared" si="19"/>
        <v>100</v>
      </c>
      <c r="BS22" s="10"/>
      <c r="BT22" s="368">
        <f>('[4]Проверочная  таблица'!YV26+'[4]Проверочная  таблица'!ZP26)/1000</f>
        <v>0</v>
      </c>
      <c r="BU22" s="368">
        <f>('[4]Проверочная  таблица'!ZH26+'[4]Проверочная  таблица'!ZV26)/1000</f>
        <v>0</v>
      </c>
      <c r="BV22" s="10">
        <f t="shared" si="20"/>
        <v>0</v>
      </c>
    </row>
    <row r="23" spans="1:74" s="4" customFormat="1" ht="21.75" customHeight="1" x14ac:dyDescent="0.25">
      <c r="A23" s="11" t="s">
        <v>24</v>
      </c>
      <c r="B23" s="10"/>
      <c r="C23" s="372">
        <f t="shared" si="0"/>
        <v>85452.063469999994</v>
      </c>
      <c r="D23" s="373">
        <f>'[2]Для администрации КБ_точно'!AB26</f>
        <v>85452.063469999994</v>
      </c>
      <c r="E23" s="374">
        <f t="shared" si="1"/>
        <v>0</v>
      </c>
      <c r="F23" s="373">
        <f>'[2]Для администрации КБ_точно'!AC26</f>
        <v>84185.106750000006</v>
      </c>
      <c r="G23" s="374">
        <f t="shared" si="2"/>
        <v>0</v>
      </c>
      <c r="H23" s="17">
        <f t="shared" si="3"/>
        <v>84185.106750000006</v>
      </c>
      <c r="I23" s="17">
        <f t="shared" si="4"/>
        <v>98.517348009454693</v>
      </c>
      <c r="J23" s="10"/>
      <c r="K23" s="368">
        <f>('[4]Проверочная  таблица'!YQ16)/1000</f>
        <v>0</v>
      </c>
      <c r="L23" s="368">
        <f>('[4]Проверочная  таблица'!ZC16)/1000</f>
        <v>0</v>
      </c>
      <c r="M23" s="10">
        <f t="shared" si="5"/>
        <v>0</v>
      </c>
      <c r="N23" s="10"/>
      <c r="O23" s="368">
        <f>'[4]Проверочная  таблица'!YR16/1000</f>
        <v>6324.0649700000004</v>
      </c>
      <c r="P23" s="368">
        <f>'[4]Проверочная  таблица'!ZD16/1000</f>
        <v>6324.0649699999994</v>
      </c>
      <c r="Q23" s="10">
        <f t="shared" si="6"/>
        <v>99.999999999999986</v>
      </c>
      <c r="R23" s="10"/>
      <c r="S23" s="368">
        <f>'[4]Проверочная  таблица'!XF16/1000</f>
        <v>1015.56</v>
      </c>
      <c r="T23" s="368">
        <f>'[4]Проверочная  таблица'!XI16/1000</f>
        <v>921.31693000000007</v>
      </c>
      <c r="U23" s="10">
        <f t="shared" si="7"/>
        <v>90.720088424120689</v>
      </c>
      <c r="V23" s="10"/>
      <c r="W23" s="368">
        <f>'[4]Проверочная  таблица'!XR16/1000</f>
        <v>3245.6415599999996</v>
      </c>
      <c r="X23" s="368">
        <f>'[4]Проверочная  таблица'!XU16/1000</f>
        <v>3245.6415499999998</v>
      </c>
      <c r="Y23" s="10">
        <f t="shared" si="8"/>
        <v>99.999999691894516</v>
      </c>
      <c r="Z23" s="10"/>
      <c r="AA23" s="368">
        <f>'[4]Проверочная  таблица'!XX16/1000</f>
        <v>47340.72</v>
      </c>
      <c r="AB23" s="368">
        <f>'[4]Проверочная  таблица'!YA16/1000</f>
        <v>46170.720000000001</v>
      </c>
      <c r="AC23" s="10">
        <f t="shared" si="9"/>
        <v>97.528554698787843</v>
      </c>
      <c r="AD23" s="10"/>
      <c r="AE23" s="368">
        <f>'[4]Проверочная  таблица'!YS16/1000</f>
        <v>0</v>
      </c>
      <c r="AF23" s="368">
        <f>'[4]Проверочная  таблица'!ZE16/1000</f>
        <v>0</v>
      </c>
      <c r="AG23" s="10">
        <f t="shared" si="10"/>
        <v>0</v>
      </c>
      <c r="AH23" s="10"/>
      <c r="AI23" s="368">
        <f>('[4]Проверочная  таблица'!YD16+'[4]Проверочная  таблица'!YH16)/1000</f>
        <v>0</v>
      </c>
      <c r="AJ23" s="368">
        <f>('[4]Проверочная  таблица'!YF16+'[4]Проверочная  таблица'!YJ16)/1000</f>
        <v>0</v>
      </c>
      <c r="AK23" s="10">
        <f t="shared" si="11"/>
        <v>0</v>
      </c>
      <c r="AL23" s="10"/>
      <c r="AM23" s="368">
        <f>('[4]Проверочная  таблица'!YT16+'[4]Проверочная  таблица'!ZO16)/1000</f>
        <v>0</v>
      </c>
      <c r="AN23" s="368">
        <f>('[4]Проверочная  таблица'!ZF16+'[4]Проверочная  таблица'!ZU16)/1000</f>
        <v>0</v>
      </c>
      <c r="AO23" s="10">
        <f t="shared" si="12"/>
        <v>0</v>
      </c>
      <c r="AP23" s="10"/>
      <c r="AQ23" s="368">
        <f>'[4]Проверочная  таблица'!YU16/1000</f>
        <v>0</v>
      </c>
      <c r="AR23" s="368">
        <f>'[4]Проверочная  таблица'!ZG16/1000</f>
        <v>0</v>
      </c>
      <c r="AS23" s="10">
        <f t="shared" si="13"/>
        <v>0</v>
      </c>
      <c r="AT23" s="10"/>
      <c r="AU23" s="368">
        <f>('[4]Проверочная  таблица'!YW16+'[4]Проверочная  таблица'!ZQ16)/1000</f>
        <v>0</v>
      </c>
      <c r="AV23" s="368">
        <f>('[4]Проверочная  таблица'!ZW16+'[4]Проверочная  таблица'!ZI16)/1000</f>
        <v>0</v>
      </c>
      <c r="AW23" s="10">
        <f t="shared" si="14"/>
        <v>0</v>
      </c>
      <c r="AX23" s="10"/>
      <c r="AY23" s="368">
        <f>'[4]Проверочная  таблица'!XL16/1000</f>
        <v>0</v>
      </c>
      <c r="AZ23" s="368">
        <f>'[4]Проверочная  таблица'!XO16/1000</f>
        <v>0</v>
      </c>
      <c r="BA23" s="10">
        <f t="shared" si="15"/>
        <v>0</v>
      </c>
      <c r="BB23" s="10"/>
      <c r="BC23" s="368">
        <f>('[4]Проверочная  таблица'!YX16+'[4]Проверочная  таблица'!ZR16)/1000</f>
        <v>10464.93967</v>
      </c>
      <c r="BD23" s="368">
        <f>('[4]Проверочная  таблица'!ZX16+'[4]Проверочная  таблица'!ZJ16)/1000</f>
        <v>10462.226030000002</v>
      </c>
      <c r="BE23" s="10">
        <f t="shared" si="16"/>
        <v>99.97406922461505</v>
      </c>
      <c r="BF23" s="10"/>
      <c r="BG23" s="368">
        <f>'[4]Проверочная  таблица'!YY16/1000</f>
        <v>1095.79348</v>
      </c>
      <c r="BH23" s="368">
        <f>'[4]Проверочная  таблица'!ZK16/1000</f>
        <v>1095.79348</v>
      </c>
      <c r="BI23" s="10">
        <f t="shared" si="17"/>
        <v>100</v>
      </c>
      <c r="BJ23" s="10"/>
      <c r="BK23" s="368">
        <f>'[4]Проверочная  таблица'!YZ16/1000</f>
        <v>0</v>
      </c>
      <c r="BL23" s="368">
        <f>'[4]Проверочная  таблица'!ZL16/1000</f>
        <v>0</v>
      </c>
      <c r="BM23" s="10">
        <f t="shared" si="18"/>
        <v>0</v>
      </c>
      <c r="BN23" s="10"/>
      <c r="BO23" s="368">
        <f>('[4]Проверочная  таблица'!ZA16+'[4]Проверочная  таблица'!ZS16)/1000</f>
        <v>15965.343789999999</v>
      </c>
      <c r="BP23" s="368">
        <f>('[4]Проверочная  таблица'!ZM16+'[4]Проверочная  таблица'!ZY16)/1000</f>
        <v>15965.343789999999</v>
      </c>
      <c r="BQ23" s="10">
        <f t="shared" si="19"/>
        <v>100</v>
      </c>
      <c r="BS23" s="10"/>
      <c r="BT23" s="368">
        <f>('[4]Проверочная  таблица'!YV16+'[4]Проверочная  таблица'!ZP16)/1000</f>
        <v>0</v>
      </c>
      <c r="BU23" s="368">
        <f>('[4]Проверочная  таблица'!ZH16+'[4]Проверочная  таблица'!ZV16)/1000</f>
        <v>0</v>
      </c>
      <c r="BV23" s="10">
        <f t="shared" si="20"/>
        <v>0</v>
      </c>
    </row>
    <row r="24" spans="1:74" s="4" customFormat="1" ht="21.75" customHeight="1" x14ac:dyDescent="0.25">
      <c r="A24" s="11" t="s">
        <v>25</v>
      </c>
      <c r="B24" s="10"/>
      <c r="C24" s="372">
        <f t="shared" si="0"/>
        <v>41698.182820000002</v>
      </c>
      <c r="D24" s="373">
        <f>'[2]Для администрации КБ_точно'!AB27</f>
        <v>41698.182820000002</v>
      </c>
      <c r="E24" s="374">
        <f t="shared" si="1"/>
        <v>0</v>
      </c>
      <c r="F24" s="373">
        <f>'[2]Для администрации КБ_точно'!AC27</f>
        <v>41513.642209999998</v>
      </c>
      <c r="G24" s="374">
        <f t="shared" si="2"/>
        <v>0</v>
      </c>
      <c r="H24" s="17">
        <f t="shared" si="3"/>
        <v>41513.642210000005</v>
      </c>
      <c r="I24" s="17">
        <f t="shared" si="4"/>
        <v>99.557437284985269</v>
      </c>
      <c r="J24" s="10"/>
      <c r="K24" s="368">
        <f>('[4]Проверочная  таблица'!YQ17)/1000</f>
        <v>0</v>
      </c>
      <c r="L24" s="368">
        <f>('[4]Проверочная  таблица'!ZC17)/1000</f>
        <v>0</v>
      </c>
      <c r="M24" s="10">
        <f t="shared" si="5"/>
        <v>0</v>
      </c>
      <c r="N24" s="10"/>
      <c r="O24" s="368">
        <f>'[4]Проверочная  таблица'!YR17/1000</f>
        <v>739.83</v>
      </c>
      <c r="P24" s="368">
        <f>'[4]Проверочная  таблица'!ZD17/1000</f>
        <v>739.83</v>
      </c>
      <c r="Q24" s="10">
        <f t="shared" si="6"/>
        <v>100</v>
      </c>
      <c r="R24" s="10"/>
      <c r="S24" s="368">
        <f>'[4]Проверочная  таблица'!XF17/1000</f>
        <v>390.6</v>
      </c>
      <c r="T24" s="368">
        <f>'[4]Проверочная  таблица'!XI17/1000</f>
        <v>385.69171999999998</v>
      </c>
      <c r="U24" s="10">
        <f t="shared" si="7"/>
        <v>98.743399897593434</v>
      </c>
      <c r="V24" s="10"/>
      <c r="W24" s="368">
        <f>'[4]Проверочная  таблица'!XR17/1000</f>
        <v>1352.3506500000001</v>
      </c>
      <c r="X24" s="368">
        <f>'[4]Проверочная  таблица'!XU17/1000</f>
        <v>1352.3506500000001</v>
      </c>
      <c r="Y24" s="10">
        <f t="shared" si="8"/>
        <v>100</v>
      </c>
      <c r="Z24" s="10"/>
      <c r="AA24" s="368">
        <f>'[4]Проверочная  таблица'!XX17/1000</f>
        <v>20739.13</v>
      </c>
      <c r="AB24" s="368">
        <f>'[4]Проверочная  таблица'!YA17/1000</f>
        <v>20573.452289999997</v>
      </c>
      <c r="AC24" s="10">
        <f t="shared" si="9"/>
        <v>99.201134714908463</v>
      </c>
      <c r="AD24" s="10"/>
      <c r="AE24" s="368">
        <f>'[4]Проверочная  таблица'!YS17/1000</f>
        <v>0</v>
      </c>
      <c r="AF24" s="368">
        <f>'[4]Проверочная  таблица'!ZE17/1000</f>
        <v>0</v>
      </c>
      <c r="AG24" s="10">
        <f t="shared" si="10"/>
        <v>0</v>
      </c>
      <c r="AH24" s="10"/>
      <c r="AI24" s="368">
        <f>('[4]Проверочная  таблица'!YD17+'[4]Проверочная  таблица'!YH17)/1000</f>
        <v>0</v>
      </c>
      <c r="AJ24" s="368">
        <f>('[4]Проверочная  таблица'!YF17+'[4]Проверочная  таблица'!YJ17)/1000</f>
        <v>0</v>
      </c>
      <c r="AK24" s="10">
        <f t="shared" si="11"/>
        <v>0</v>
      </c>
      <c r="AL24" s="10"/>
      <c r="AM24" s="368">
        <f>('[4]Проверочная  таблица'!YT17+'[4]Проверочная  таблица'!ZO17)/1000</f>
        <v>0</v>
      </c>
      <c r="AN24" s="368">
        <f>('[4]Проверочная  таблица'!ZF17+'[4]Проверочная  таблица'!ZU17)/1000</f>
        <v>0</v>
      </c>
      <c r="AO24" s="10">
        <f t="shared" si="12"/>
        <v>0</v>
      </c>
      <c r="AP24" s="10"/>
      <c r="AQ24" s="368">
        <f>'[4]Проверочная  таблица'!YU17/1000</f>
        <v>0</v>
      </c>
      <c r="AR24" s="368">
        <f>'[4]Проверочная  таблица'!ZG17/1000</f>
        <v>0</v>
      </c>
      <c r="AS24" s="10">
        <f t="shared" si="13"/>
        <v>0</v>
      </c>
      <c r="AT24" s="10"/>
      <c r="AU24" s="368">
        <f>('[4]Проверочная  таблица'!YW17+'[4]Проверочная  таблица'!ZQ17)/1000</f>
        <v>0</v>
      </c>
      <c r="AV24" s="368">
        <f>('[4]Проверочная  таблица'!ZW17+'[4]Проверочная  таблица'!ZI17)/1000</f>
        <v>0</v>
      </c>
      <c r="AW24" s="10">
        <f t="shared" si="14"/>
        <v>0</v>
      </c>
      <c r="AX24" s="10"/>
      <c r="AY24" s="368">
        <f>'[4]Проверочная  таблица'!XL17/1000</f>
        <v>0</v>
      </c>
      <c r="AZ24" s="368">
        <f>'[4]Проверочная  таблица'!XO17/1000</f>
        <v>0</v>
      </c>
      <c r="BA24" s="10">
        <f t="shared" si="15"/>
        <v>0</v>
      </c>
      <c r="BB24" s="10"/>
      <c r="BC24" s="368">
        <f>('[4]Проверочная  таблица'!YX17+'[4]Проверочная  таблица'!ZR17)/1000</f>
        <v>4687.6144100000001</v>
      </c>
      <c r="BD24" s="368">
        <f>('[4]Проверочная  таблица'!ZX17+'[4]Проверочная  таблица'!ZJ17)/1000</f>
        <v>4673.6597899999997</v>
      </c>
      <c r="BE24" s="10">
        <f t="shared" si="16"/>
        <v>99.702308705890331</v>
      </c>
      <c r="BF24" s="10"/>
      <c r="BG24" s="368">
        <f>'[4]Проверочная  таблица'!YY17/1000</f>
        <v>444.49353000000002</v>
      </c>
      <c r="BH24" s="368">
        <f>'[4]Проверочная  таблица'!ZK17/1000</f>
        <v>444.49353000000002</v>
      </c>
      <c r="BI24" s="10">
        <f t="shared" si="17"/>
        <v>100</v>
      </c>
      <c r="BJ24" s="10"/>
      <c r="BK24" s="368">
        <f>'[4]Проверочная  таблица'!YZ17/1000</f>
        <v>0</v>
      </c>
      <c r="BL24" s="368">
        <f>'[4]Проверочная  таблица'!ZL17/1000</f>
        <v>0</v>
      </c>
      <c r="BM24" s="10">
        <f t="shared" si="18"/>
        <v>0</v>
      </c>
      <c r="BN24" s="10"/>
      <c r="BO24" s="368">
        <f>('[4]Проверочная  таблица'!ZA17+'[4]Проверочная  таблица'!ZS17)/1000</f>
        <v>13344.16423</v>
      </c>
      <c r="BP24" s="368">
        <f>('[4]Проверочная  таблица'!ZM17+'[4]Проверочная  таблица'!ZY17)/1000</f>
        <v>13344.16423</v>
      </c>
      <c r="BQ24" s="10">
        <f t="shared" si="19"/>
        <v>100</v>
      </c>
      <c r="BS24" s="10"/>
      <c r="BT24" s="368">
        <f>('[4]Проверочная  таблица'!YV17+'[4]Проверочная  таблица'!ZP17)/1000</f>
        <v>0</v>
      </c>
      <c r="BU24" s="368">
        <f>('[4]Проверочная  таблица'!ZH17+'[4]Проверочная  таблица'!ZV17)/1000</f>
        <v>0</v>
      </c>
      <c r="BV24" s="10">
        <f t="shared" si="20"/>
        <v>0</v>
      </c>
    </row>
    <row r="25" spans="1:74" s="4" customFormat="1" ht="21.75" customHeight="1" x14ac:dyDescent="0.25">
      <c r="A25" s="11" t="s">
        <v>26</v>
      </c>
      <c r="B25" s="10"/>
      <c r="C25" s="372">
        <f t="shared" si="0"/>
        <v>51179.495359999994</v>
      </c>
      <c r="D25" s="373">
        <f>'[2]Для администрации КБ_точно'!AB28</f>
        <v>51179.495360000001</v>
      </c>
      <c r="E25" s="374">
        <f t="shared" si="1"/>
        <v>0</v>
      </c>
      <c r="F25" s="373">
        <f>'[2]Для администрации КБ_точно'!AC28</f>
        <v>50255.3243</v>
      </c>
      <c r="G25" s="374">
        <f t="shared" si="2"/>
        <v>0</v>
      </c>
      <c r="H25" s="17">
        <f t="shared" si="3"/>
        <v>50255.324299999993</v>
      </c>
      <c r="I25" s="17">
        <f t="shared" si="4"/>
        <v>98.194255231515442</v>
      </c>
      <c r="J25" s="10"/>
      <c r="K25" s="368">
        <f>('[4]Проверочная  таблица'!YQ27)/1000</f>
        <v>0</v>
      </c>
      <c r="L25" s="368">
        <f>('[4]Проверочная  таблица'!ZC27)/1000</f>
        <v>0</v>
      </c>
      <c r="M25" s="10">
        <f t="shared" si="5"/>
        <v>0</v>
      </c>
      <c r="N25" s="10"/>
      <c r="O25" s="368">
        <f>'[4]Проверочная  таблица'!YR27/1000</f>
        <v>4010.0947299999998</v>
      </c>
      <c r="P25" s="368">
        <f>'[4]Проверочная  таблица'!ZD27/1000</f>
        <v>4010.0947299999998</v>
      </c>
      <c r="Q25" s="10">
        <f t="shared" si="6"/>
        <v>100</v>
      </c>
      <c r="R25" s="10"/>
      <c r="S25" s="368">
        <f>'[4]Проверочная  таблица'!XF27/1000</f>
        <v>546.84</v>
      </c>
      <c r="T25" s="368">
        <f>'[4]Проверочная  таблица'!XI27/1000</f>
        <v>531.8823000000001</v>
      </c>
      <c r="U25" s="10">
        <f t="shared" si="7"/>
        <v>97.264702655255661</v>
      </c>
      <c r="V25" s="10"/>
      <c r="W25" s="368">
        <f>'[4]Проверочная  таблица'!XR27/1000</f>
        <v>1893.2909199999999</v>
      </c>
      <c r="X25" s="368">
        <f>'[4]Проверочная  таблица'!XU27/1000</f>
        <v>1893.2909199999999</v>
      </c>
      <c r="Y25" s="10">
        <f t="shared" si="8"/>
        <v>100</v>
      </c>
      <c r="Z25" s="10"/>
      <c r="AA25" s="368">
        <f>'[4]Проверочная  таблица'!XX27/1000</f>
        <v>23781.08</v>
      </c>
      <c r="AB25" s="368">
        <f>'[4]Проверочная  таблица'!YA27/1000</f>
        <v>23677.71099</v>
      </c>
      <c r="AC25" s="10">
        <f t="shared" si="9"/>
        <v>99.565330884888311</v>
      </c>
      <c r="AD25" s="10"/>
      <c r="AE25" s="368">
        <f>'[4]Проверочная  таблица'!YS27/1000</f>
        <v>0</v>
      </c>
      <c r="AF25" s="368">
        <f>'[4]Проверочная  таблица'!ZE27/1000</f>
        <v>0</v>
      </c>
      <c r="AG25" s="10">
        <f t="shared" si="10"/>
        <v>0</v>
      </c>
      <c r="AH25" s="10"/>
      <c r="AI25" s="368">
        <f>('[4]Проверочная  таблица'!YD27+'[4]Проверочная  таблица'!YH27)/1000</f>
        <v>0</v>
      </c>
      <c r="AJ25" s="368">
        <f>('[4]Проверочная  таблица'!YF27+'[4]Проверочная  таблица'!YJ27)/1000</f>
        <v>0</v>
      </c>
      <c r="AK25" s="10">
        <f t="shared" si="11"/>
        <v>0</v>
      </c>
      <c r="AL25" s="10"/>
      <c r="AM25" s="368">
        <f>('[4]Проверочная  таблица'!YT27+'[4]Проверочная  таблица'!ZO27)/1000</f>
        <v>2116.26044</v>
      </c>
      <c r="AN25" s="368">
        <f>('[4]Проверочная  таблица'!ZF27+'[4]Проверочная  таблица'!ZU27)/1000</f>
        <v>2116.26044</v>
      </c>
      <c r="AO25" s="10">
        <f t="shared" si="12"/>
        <v>100</v>
      </c>
      <c r="AP25" s="10"/>
      <c r="AQ25" s="368">
        <f>'[4]Проверочная  таблица'!YU27/1000</f>
        <v>0</v>
      </c>
      <c r="AR25" s="368">
        <f>'[4]Проверочная  таблица'!ZG27/1000</f>
        <v>0</v>
      </c>
      <c r="AS25" s="10">
        <f t="shared" si="13"/>
        <v>0</v>
      </c>
      <c r="AT25" s="10"/>
      <c r="AU25" s="368">
        <f>('[4]Проверочная  таблица'!YW27+'[4]Проверочная  таблица'!ZQ27)/1000</f>
        <v>0</v>
      </c>
      <c r="AV25" s="368">
        <f>('[4]Проверочная  таблица'!ZW27+'[4]Проверочная  таблица'!ZI27)/1000</f>
        <v>0</v>
      </c>
      <c r="AW25" s="10">
        <f t="shared" si="14"/>
        <v>0</v>
      </c>
      <c r="AX25" s="10"/>
      <c r="AY25" s="368">
        <f>'[4]Проверочная  таблица'!XL27/1000</f>
        <v>0</v>
      </c>
      <c r="AZ25" s="368">
        <f>'[4]Проверочная  таблица'!XO27/1000</f>
        <v>0</v>
      </c>
      <c r="BA25" s="10">
        <f t="shared" si="15"/>
        <v>0</v>
      </c>
      <c r="BB25" s="10"/>
      <c r="BC25" s="368">
        <f>('[4]Проверочная  таблица'!YX27+'[4]Проверочная  таблица'!ZR27)/1000</f>
        <v>3703.8733900000002</v>
      </c>
      <c r="BD25" s="368">
        <f>('[4]Проверочная  таблица'!ZX27+'[4]Проверочная  таблица'!ZJ27)/1000</f>
        <v>2898.0290399999999</v>
      </c>
      <c r="BE25" s="10">
        <f t="shared" si="16"/>
        <v>78.243199344349065</v>
      </c>
      <c r="BF25" s="10"/>
      <c r="BG25" s="368">
        <f>'[4]Проверочная  таблица'!YY27/1000</f>
        <v>552.83222000000001</v>
      </c>
      <c r="BH25" s="368">
        <f>'[4]Проверочная  таблица'!ZK27/1000</f>
        <v>552.83222000000001</v>
      </c>
      <c r="BI25" s="10">
        <f t="shared" si="17"/>
        <v>100</v>
      </c>
      <c r="BJ25" s="10"/>
      <c r="BK25" s="368">
        <f>'[4]Проверочная  таблица'!YZ27/1000</f>
        <v>0</v>
      </c>
      <c r="BL25" s="368">
        <f>'[4]Проверочная  таблица'!ZL27/1000</f>
        <v>0</v>
      </c>
      <c r="BM25" s="10">
        <f t="shared" si="18"/>
        <v>0</v>
      </c>
      <c r="BN25" s="10"/>
      <c r="BO25" s="368">
        <f>('[4]Проверочная  таблица'!ZA27+'[4]Проверочная  таблица'!ZS27)/1000</f>
        <v>14575.22366</v>
      </c>
      <c r="BP25" s="368">
        <f>('[4]Проверочная  таблица'!ZM27+'[4]Проверочная  таблица'!ZY27)/1000</f>
        <v>14575.22366</v>
      </c>
      <c r="BQ25" s="10">
        <f t="shared" si="19"/>
        <v>100</v>
      </c>
      <c r="BS25" s="10"/>
      <c r="BT25" s="368">
        <f>('[4]Проверочная  таблица'!YV27+'[4]Проверочная  таблица'!ZP27)/1000</f>
        <v>0</v>
      </c>
      <c r="BU25" s="368">
        <f>('[4]Проверочная  таблица'!ZH27+'[4]Проверочная  таблица'!ZV27)/1000</f>
        <v>0</v>
      </c>
      <c r="BV25" s="10">
        <f t="shared" si="20"/>
        <v>0</v>
      </c>
    </row>
    <row r="26" spans="1:74" s="4" customFormat="1" ht="21.75" customHeight="1" x14ac:dyDescent="0.25">
      <c r="A26" s="11" t="s">
        <v>27</v>
      </c>
      <c r="B26" s="10"/>
      <c r="C26" s="372">
        <f t="shared" si="0"/>
        <v>96908.295779999986</v>
      </c>
      <c r="D26" s="373">
        <f>'[2]Для администрации КБ_точно'!AB29</f>
        <v>96908.29578</v>
      </c>
      <c r="E26" s="374">
        <f t="shared" si="1"/>
        <v>0</v>
      </c>
      <c r="F26" s="373">
        <f>'[2]Для администрации КБ_точно'!AC29</f>
        <v>96449.435740000001</v>
      </c>
      <c r="G26" s="374">
        <f t="shared" si="2"/>
        <v>0</v>
      </c>
      <c r="H26" s="17">
        <f t="shared" si="3"/>
        <v>96449.435739999986</v>
      </c>
      <c r="I26" s="17">
        <f t="shared" si="4"/>
        <v>99.52650076414335</v>
      </c>
      <c r="J26" s="10"/>
      <c r="K26" s="368">
        <f>('[4]Проверочная  таблица'!YQ28)/1000</f>
        <v>0</v>
      </c>
      <c r="L26" s="368">
        <f>('[4]Проверочная  таблица'!ZC28)/1000</f>
        <v>0</v>
      </c>
      <c r="M26" s="10">
        <f t="shared" si="5"/>
        <v>0</v>
      </c>
      <c r="N26" s="10"/>
      <c r="O26" s="368">
        <f>'[4]Проверочная  таблица'!YR28/1000</f>
        <v>3904.5790000000002</v>
      </c>
      <c r="P26" s="368">
        <f>'[4]Проверочная  таблица'!ZD28/1000</f>
        <v>3904.5070000000001</v>
      </c>
      <c r="Q26" s="10">
        <f t="shared" si="6"/>
        <v>99.998156011185841</v>
      </c>
      <c r="R26" s="10"/>
      <c r="S26" s="368">
        <f>'[4]Проверочная  таблица'!XF28/1000</f>
        <v>937.44</v>
      </c>
      <c r="T26" s="368">
        <f>'[4]Проверочная  таблица'!XI28/1000</f>
        <v>937.44</v>
      </c>
      <c r="U26" s="10">
        <f t="shared" si="7"/>
        <v>100</v>
      </c>
      <c r="V26" s="10"/>
      <c r="W26" s="368">
        <f>'[4]Проверочная  таблица'!XR28/1000</f>
        <v>3245.6415599999996</v>
      </c>
      <c r="X26" s="368">
        <f>'[4]Проверочная  таблица'!XU28/1000</f>
        <v>3245.6415499999998</v>
      </c>
      <c r="Y26" s="10">
        <f t="shared" si="8"/>
        <v>99.999999691894516</v>
      </c>
      <c r="Z26" s="10"/>
      <c r="AA26" s="368">
        <f>'[4]Проверочная  таблица'!XX28/1000</f>
        <v>36909.919999999998</v>
      </c>
      <c r="AB26" s="368">
        <f>'[4]Проверочная  таблица'!YA28/1000</f>
        <v>36514.085119999996</v>
      </c>
      <c r="AC26" s="10">
        <f t="shared" si="9"/>
        <v>98.927565055681498</v>
      </c>
      <c r="AD26" s="10"/>
      <c r="AE26" s="368">
        <f>'[4]Проверочная  таблица'!YS28/1000</f>
        <v>0</v>
      </c>
      <c r="AF26" s="368">
        <f>'[4]Проверочная  таблица'!ZE28/1000</f>
        <v>0</v>
      </c>
      <c r="AG26" s="10">
        <f t="shared" si="10"/>
        <v>0</v>
      </c>
      <c r="AH26" s="10"/>
      <c r="AI26" s="368">
        <f>('[4]Проверочная  таблица'!YD28+'[4]Проверочная  таблица'!YH28)/1000</f>
        <v>0</v>
      </c>
      <c r="AJ26" s="368">
        <f>('[4]Проверочная  таблица'!YF28+'[4]Проверочная  таблица'!YJ28)/1000</f>
        <v>0</v>
      </c>
      <c r="AK26" s="10">
        <f t="shared" si="11"/>
        <v>0</v>
      </c>
      <c r="AL26" s="10"/>
      <c r="AM26" s="368">
        <f>('[4]Проверочная  таблица'!YT28+'[4]Проверочная  таблица'!ZO28)/1000</f>
        <v>21967.254970000002</v>
      </c>
      <c r="AN26" s="368">
        <f>('[4]Проверочная  таблица'!ZF28+'[4]Проверочная  таблица'!ZU28)/1000</f>
        <v>21967.254970000002</v>
      </c>
      <c r="AO26" s="10">
        <f t="shared" si="12"/>
        <v>100</v>
      </c>
      <c r="AP26" s="10"/>
      <c r="AQ26" s="368">
        <f>'[4]Проверочная  таблица'!YU28/1000</f>
        <v>0</v>
      </c>
      <c r="AR26" s="368">
        <f>'[4]Проверочная  таблица'!ZG28/1000</f>
        <v>0</v>
      </c>
      <c r="AS26" s="10">
        <f t="shared" si="13"/>
        <v>0</v>
      </c>
      <c r="AT26" s="10"/>
      <c r="AU26" s="368">
        <f>('[4]Проверочная  таблица'!YW28+'[4]Проверочная  таблица'!ZQ28)/1000</f>
        <v>7863.42533</v>
      </c>
      <c r="AV26" s="368">
        <f>('[4]Проверочная  таблица'!ZW28+'[4]Проверочная  таблица'!ZI28)/1000</f>
        <v>7863.42533</v>
      </c>
      <c r="AW26" s="10">
        <f t="shared" si="14"/>
        <v>100</v>
      </c>
      <c r="AX26" s="10"/>
      <c r="AY26" s="368">
        <f>'[4]Проверочная  таблица'!XL28/1000</f>
        <v>0</v>
      </c>
      <c r="AZ26" s="368">
        <f>'[4]Проверочная  таблица'!XO28/1000</f>
        <v>0</v>
      </c>
      <c r="BA26" s="10">
        <f t="shared" si="15"/>
        <v>0</v>
      </c>
      <c r="BB26" s="10"/>
      <c r="BC26" s="368">
        <f>('[4]Проверочная  таблица'!YX28+'[4]Проверочная  таблица'!ZR28)/1000</f>
        <v>3973.5266899999997</v>
      </c>
      <c r="BD26" s="368">
        <f>('[4]Проверочная  таблица'!ZX28+'[4]Проверочная  таблица'!ZJ28)/1000</f>
        <v>3910.5735399999999</v>
      </c>
      <c r="BE26" s="10">
        <f t="shared" si="16"/>
        <v>98.415685739360171</v>
      </c>
      <c r="BF26" s="10"/>
      <c r="BG26" s="368">
        <f>'[4]Проверочная  таблица'!YY28/1000</f>
        <v>981.66827000000001</v>
      </c>
      <c r="BH26" s="368">
        <f>'[4]Проверочная  таблица'!ZK28/1000</f>
        <v>981.66827000000001</v>
      </c>
      <c r="BI26" s="10">
        <f t="shared" si="17"/>
        <v>100</v>
      </c>
      <c r="BJ26" s="10"/>
      <c r="BK26" s="368">
        <f>'[4]Проверочная  таблица'!YZ28/1000</f>
        <v>0</v>
      </c>
      <c r="BL26" s="368">
        <f>'[4]Проверочная  таблица'!ZL28/1000</f>
        <v>0</v>
      </c>
      <c r="BM26" s="10">
        <f t="shared" si="18"/>
        <v>0</v>
      </c>
      <c r="BN26" s="10"/>
      <c r="BO26" s="368">
        <f>('[4]Проверочная  таблица'!ZA28+'[4]Проверочная  таблица'!ZS28)/1000</f>
        <v>17124.839960000001</v>
      </c>
      <c r="BP26" s="368">
        <f>('[4]Проверочная  таблица'!ZM28+'[4]Проверочная  таблица'!ZY28)/1000</f>
        <v>17124.839960000001</v>
      </c>
      <c r="BQ26" s="10">
        <f t="shared" si="19"/>
        <v>100</v>
      </c>
      <c r="BS26" s="10"/>
      <c r="BT26" s="368">
        <f>('[4]Проверочная  таблица'!YV28+'[4]Проверочная  таблица'!ZP28)/1000</f>
        <v>0</v>
      </c>
      <c r="BU26" s="368">
        <f>('[4]Проверочная  таблица'!ZH28+'[4]Проверочная  таблица'!ZV28)/1000</f>
        <v>0</v>
      </c>
      <c r="BV26" s="10">
        <f t="shared" si="20"/>
        <v>0</v>
      </c>
    </row>
    <row r="27" spans="1:74" s="4" customFormat="1" ht="21.75" customHeight="1" x14ac:dyDescent="0.25">
      <c r="A27" s="11" t="s">
        <v>28</v>
      </c>
      <c r="B27" s="10"/>
      <c r="C27" s="372">
        <f t="shared" si="0"/>
        <v>49884.012549999999</v>
      </c>
      <c r="D27" s="373">
        <f>'[2]Для администрации КБ_точно'!AB30</f>
        <v>49884.012549999999</v>
      </c>
      <c r="E27" s="374">
        <f t="shared" si="1"/>
        <v>0</v>
      </c>
      <c r="F27" s="373">
        <f>'[2]Для администрации КБ_точно'!AC30</f>
        <v>48155.118950000004</v>
      </c>
      <c r="G27" s="374">
        <f t="shared" si="2"/>
        <v>0</v>
      </c>
      <c r="H27" s="17">
        <f t="shared" si="3"/>
        <v>48155.118950000004</v>
      </c>
      <c r="I27" s="17">
        <f t="shared" si="4"/>
        <v>96.53417295116931</v>
      </c>
      <c r="J27" s="10"/>
      <c r="K27" s="368">
        <f>('[4]Проверочная  таблица'!YQ29)/1000</f>
        <v>0</v>
      </c>
      <c r="L27" s="368">
        <f>('[4]Проверочная  таблица'!ZC29)/1000</f>
        <v>0</v>
      </c>
      <c r="M27" s="10">
        <f t="shared" si="5"/>
        <v>0</v>
      </c>
      <c r="N27" s="10"/>
      <c r="O27" s="368">
        <f>'[4]Проверочная  таблица'!YR29/1000</f>
        <v>1343.5452</v>
      </c>
      <c r="P27" s="368">
        <f>'[4]Проверочная  таблица'!ZD29/1000</f>
        <v>1343.5452</v>
      </c>
      <c r="Q27" s="10">
        <f t="shared" si="6"/>
        <v>100</v>
      </c>
      <c r="R27" s="10"/>
      <c r="S27" s="368">
        <f>'[4]Проверочная  таблица'!XF29/1000</f>
        <v>390.6</v>
      </c>
      <c r="T27" s="368">
        <f>'[4]Проверочная  таблица'!XI29/1000</f>
        <v>378.37684999999999</v>
      </c>
      <c r="U27" s="10">
        <f t="shared" si="7"/>
        <v>96.870673323092674</v>
      </c>
      <c r="V27" s="10"/>
      <c r="W27" s="368">
        <f>'[4]Проверочная  таблица'!XR29/1000</f>
        <v>1352.3506500000001</v>
      </c>
      <c r="X27" s="368">
        <f>'[4]Проверочная  таблица'!XU29/1000</f>
        <v>1352.3506200000002</v>
      </c>
      <c r="Y27" s="10">
        <f t="shared" si="8"/>
        <v>99.999997781640431</v>
      </c>
      <c r="Z27" s="10"/>
      <c r="AA27" s="368">
        <f>'[4]Проверочная  таблица'!XX29/1000</f>
        <v>21300.720000000001</v>
      </c>
      <c r="AB27" s="368">
        <f>'[4]Проверочная  таблица'!YA29/1000</f>
        <v>21165.279730000002</v>
      </c>
      <c r="AC27" s="10">
        <f t="shared" si="9"/>
        <v>99.364151681257724</v>
      </c>
      <c r="AD27" s="10"/>
      <c r="AE27" s="368">
        <f>'[4]Проверочная  таблица'!YS29/1000</f>
        <v>5090.9677300000003</v>
      </c>
      <c r="AF27" s="368">
        <f>'[4]Проверочная  таблица'!ZE29/1000</f>
        <v>5090.9677300000003</v>
      </c>
      <c r="AG27" s="10">
        <f t="shared" si="10"/>
        <v>100</v>
      </c>
      <c r="AH27" s="10"/>
      <c r="AI27" s="368">
        <f>('[4]Проверочная  таблица'!YD29+'[4]Проверочная  таблица'!YH29)/1000</f>
        <v>0</v>
      </c>
      <c r="AJ27" s="368">
        <f>('[4]Проверочная  таблица'!YF29+'[4]Проверочная  таблица'!YJ29)/1000</f>
        <v>0</v>
      </c>
      <c r="AK27" s="10">
        <f t="shared" si="11"/>
        <v>0</v>
      </c>
      <c r="AL27" s="10"/>
      <c r="AM27" s="368">
        <f>('[4]Проверочная  таблица'!YT29+'[4]Проверочная  таблица'!ZO29)/1000</f>
        <v>0</v>
      </c>
      <c r="AN27" s="368">
        <f>('[4]Проверочная  таблица'!ZF29+'[4]Проверочная  таблица'!ZU29)/1000</f>
        <v>0</v>
      </c>
      <c r="AO27" s="10">
        <f t="shared" si="12"/>
        <v>0</v>
      </c>
      <c r="AP27" s="10"/>
      <c r="AQ27" s="368">
        <f>'[4]Проверочная  таблица'!YU29/1000</f>
        <v>0</v>
      </c>
      <c r="AR27" s="368">
        <f>'[4]Проверочная  таблица'!ZG29/1000</f>
        <v>0</v>
      </c>
      <c r="AS27" s="10">
        <f t="shared" si="13"/>
        <v>0</v>
      </c>
      <c r="AT27" s="10"/>
      <c r="AU27" s="368">
        <f>('[4]Проверочная  таблица'!YW29+'[4]Проверочная  таблица'!ZQ29)/1000</f>
        <v>0</v>
      </c>
      <c r="AV27" s="368">
        <f>('[4]Проверочная  таблица'!ZW29+'[4]Проверочная  таблица'!ZI29)/1000</f>
        <v>0</v>
      </c>
      <c r="AW27" s="10">
        <f t="shared" si="14"/>
        <v>0</v>
      </c>
      <c r="AX27" s="10"/>
      <c r="AY27" s="368">
        <f>'[4]Проверочная  таблица'!XL29/1000</f>
        <v>0</v>
      </c>
      <c r="AZ27" s="368">
        <f>'[4]Проверочная  таблица'!XO29/1000</f>
        <v>0</v>
      </c>
      <c r="BA27" s="10">
        <f t="shared" si="15"/>
        <v>0</v>
      </c>
      <c r="BB27" s="10"/>
      <c r="BC27" s="368">
        <f>('[4]Проверочная  таблица'!YX29+'[4]Проверочная  таблица'!ZR29)/1000</f>
        <v>6287.0349999999999</v>
      </c>
      <c r="BD27" s="368">
        <f>('[4]Проверочная  таблица'!ZX29+'[4]Проверочная  таблица'!ZJ29)/1000</f>
        <v>4830.1822699999993</v>
      </c>
      <c r="BE27" s="10">
        <f t="shared" si="16"/>
        <v>76.827666300569348</v>
      </c>
      <c r="BF27" s="10"/>
      <c r="BG27" s="368">
        <f>'[4]Проверочная  таблица'!YY29/1000</f>
        <v>422.8476</v>
      </c>
      <c r="BH27" s="368">
        <f>'[4]Проверочная  таблица'!ZK29/1000</f>
        <v>422.8476</v>
      </c>
      <c r="BI27" s="10">
        <f t="shared" si="17"/>
        <v>100</v>
      </c>
      <c r="BJ27" s="10"/>
      <c r="BK27" s="368">
        <f>'[4]Проверочная  таблица'!YZ29/1000</f>
        <v>0</v>
      </c>
      <c r="BL27" s="368">
        <f>'[4]Проверочная  таблица'!ZL29/1000</f>
        <v>0</v>
      </c>
      <c r="BM27" s="10">
        <f t="shared" si="18"/>
        <v>0</v>
      </c>
      <c r="BN27" s="10"/>
      <c r="BO27" s="368">
        <f>('[4]Проверочная  таблица'!ZA29+'[4]Проверочная  таблица'!ZS29)/1000</f>
        <v>13695.94637</v>
      </c>
      <c r="BP27" s="368">
        <f>('[4]Проверочная  таблица'!ZM29+'[4]Проверочная  таблица'!ZY29)/1000</f>
        <v>13571.568949999999</v>
      </c>
      <c r="BQ27" s="10">
        <f t="shared" si="19"/>
        <v>99.09186691711615</v>
      </c>
      <c r="BS27" s="10"/>
      <c r="BT27" s="368">
        <f>('[4]Проверочная  таблица'!YV29+'[4]Проверочная  таблица'!ZP29)/1000</f>
        <v>0</v>
      </c>
      <c r="BU27" s="368">
        <f>('[4]Проверочная  таблица'!ZH29+'[4]Проверочная  таблица'!ZV29)/1000</f>
        <v>0</v>
      </c>
      <c r="BV27" s="10">
        <f t="shared" si="20"/>
        <v>0</v>
      </c>
    </row>
    <row r="28" spans="1:74" s="4" customFormat="1" ht="21.75" customHeight="1" thickBot="1" x14ac:dyDescent="0.3">
      <c r="A28" s="33" t="s">
        <v>29</v>
      </c>
      <c r="B28" s="10"/>
      <c r="C28" s="372">
        <f t="shared" si="0"/>
        <v>110276.20419999999</v>
      </c>
      <c r="D28" s="373">
        <f>'[2]Для администрации КБ_точно'!AB31</f>
        <v>110276.20419999999</v>
      </c>
      <c r="E28" s="374">
        <f t="shared" si="1"/>
        <v>0</v>
      </c>
      <c r="F28" s="373">
        <f>'[2]Для администрации КБ_точно'!AC31</f>
        <v>55769.634229999996</v>
      </c>
      <c r="G28" s="374">
        <f t="shared" si="2"/>
        <v>0</v>
      </c>
      <c r="H28" s="17">
        <f t="shared" si="3"/>
        <v>55769.634230000011</v>
      </c>
      <c r="I28" s="17">
        <f t="shared" si="4"/>
        <v>50.572682143515436</v>
      </c>
      <c r="J28" s="10"/>
      <c r="K28" s="368">
        <f>('[4]Проверочная  таблица'!YQ30)/1000</f>
        <v>0</v>
      </c>
      <c r="L28" s="368">
        <f>('[4]Проверочная  таблица'!ZC30)/1000</f>
        <v>0</v>
      </c>
      <c r="M28" s="10">
        <f t="shared" si="5"/>
        <v>0</v>
      </c>
      <c r="N28" s="10"/>
      <c r="O28" s="368">
        <f>'[4]Проверочная  таблица'!YR30/1000</f>
        <v>3187.67904</v>
      </c>
      <c r="P28" s="368">
        <f>'[4]Проверочная  таблица'!ZD30/1000</f>
        <v>3187.67904</v>
      </c>
      <c r="Q28" s="10">
        <f t="shared" si="6"/>
        <v>100</v>
      </c>
      <c r="R28" s="10"/>
      <c r="S28" s="368">
        <f>'[4]Проверочная  таблица'!XF30/1000</f>
        <v>703.08</v>
      </c>
      <c r="T28" s="368">
        <f>'[4]Проверочная  таблица'!XI30/1000</f>
        <v>703.08</v>
      </c>
      <c r="U28" s="10">
        <f t="shared" si="7"/>
        <v>100</v>
      </c>
      <c r="V28" s="10"/>
      <c r="W28" s="368">
        <f>'[4]Проверочная  таблица'!XR30/1000</f>
        <v>2434.2311800000002</v>
      </c>
      <c r="X28" s="368">
        <f>'[4]Проверочная  таблица'!XU30/1000</f>
        <v>2434.2309399999999</v>
      </c>
      <c r="Y28" s="10">
        <f t="shared" si="8"/>
        <v>99.999990140624178</v>
      </c>
      <c r="Z28" s="10"/>
      <c r="AA28" s="368">
        <f>'[4]Проверочная  таблица'!XX30/1000</f>
        <v>29212.75</v>
      </c>
      <c r="AB28" s="368">
        <f>'[4]Проверочная  таблица'!YA30/1000</f>
        <v>29079.952229999999</v>
      </c>
      <c r="AC28" s="10">
        <f t="shared" si="9"/>
        <v>99.545411609656739</v>
      </c>
      <c r="AD28" s="10"/>
      <c r="AE28" s="368">
        <f>'[4]Проверочная  таблица'!YS30/1000</f>
        <v>0</v>
      </c>
      <c r="AF28" s="368">
        <f>'[4]Проверочная  таблица'!ZE30/1000</f>
        <v>0</v>
      </c>
      <c r="AG28" s="10">
        <f t="shared" si="10"/>
        <v>0</v>
      </c>
      <c r="AH28" s="10"/>
      <c r="AI28" s="368">
        <f>('[4]Проверочная  таблица'!YD30+'[4]Проверочная  таблица'!YH30)/1000</f>
        <v>54168.284709999993</v>
      </c>
      <c r="AJ28" s="368">
        <f>('[4]Проверочная  таблица'!YF30+'[4]Проверочная  таблица'!YJ30)/1000</f>
        <v>397.18427000000003</v>
      </c>
      <c r="AK28" s="10">
        <f t="shared" si="11"/>
        <v>0.73324136462212164</v>
      </c>
      <c r="AL28" s="10"/>
      <c r="AM28" s="368">
        <f>('[4]Проверочная  таблица'!YT30+'[4]Проверочная  таблица'!ZO30)/1000</f>
        <v>1298.7692</v>
      </c>
      <c r="AN28" s="368">
        <f>('[4]Проверочная  таблица'!ZF30+'[4]Проверочная  таблица'!ZU30)/1000</f>
        <v>1298.7692</v>
      </c>
      <c r="AO28" s="10">
        <f t="shared" si="12"/>
        <v>100</v>
      </c>
      <c r="AP28" s="10"/>
      <c r="AQ28" s="368">
        <f>'[4]Проверочная  таблица'!YU30/1000</f>
        <v>0</v>
      </c>
      <c r="AR28" s="368">
        <f>'[4]Проверочная  таблица'!ZG30/1000</f>
        <v>0</v>
      </c>
      <c r="AS28" s="10">
        <f t="shared" si="13"/>
        <v>0</v>
      </c>
      <c r="AT28" s="10"/>
      <c r="AU28" s="368">
        <f>('[4]Проверочная  таблица'!YW30+'[4]Проверочная  таблица'!ZQ30)/1000</f>
        <v>0</v>
      </c>
      <c r="AV28" s="368">
        <f>('[4]Проверочная  таблица'!ZW30+'[4]Проверочная  таблица'!ZI30)/1000</f>
        <v>0</v>
      </c>
      <c r="AW28" s="10">
        <f t="shared" si="14"/>
        <v>0</v>
      </c>
      <c r="AX28" s="10"/>
      <c r="AY28" s="368">
        <f>'[4]Проверочная  таблица'!XL30/1000</f>
        <v>0</v>
      </c>
      <c r="AZ28" s="368">
        <f>'[4]Проверочная  таблица'!XO30/1000</f>
        <v>0</v>
      </c>
      <c r="BA28" s="10">
        <f t="shared" si="15"/>
        <v>0</v>
      </c>
      <c r="BB28" s="10"/>
      <c r="BC28" s="368">
        <f>('[4]Проверочная  таблица'!YX30+'[4]Проверочная  таблица'!ZR30)/1000</f>
        <v>2800</v>
      </c>
      <c r="BD28" s="368">
        <f>('[4]Проверочная  таблица'!ZX30+'[4]Проверочная  таблица'!ZJ30)/1000</f>
        <v>2197.3284800000001</v>
      </c>
      <c r="BE28" s="10">
        <f t="shared" si="16"/>
        <v>78.476017142857145</v>
      </c>
      <c r="BF28" s="10"/>
      <c r="BG28" s="368">
        <f>'[4]Проверочная  таблица'!YY30/1000</f>
        <v>482.63648000000001</v>
      </c>
      <c r="BH28" s="368">
        <f>'[4]Проверочная  таблица'!ZK30/1000</f>
        <v>482.63648000000001</v>
      </c>
      <c r="BI28" s="10">
        <f t="shared" si="17"/>
        <v>100</v>
      </c>
      <c r="BJ28" s="10"/>
      <c r="BK28" s="368">
        <f>'[4]Проверочная  таблица'!YZ30/1000</f>
        <v>0</v>
      </c>
      <c r="BL28" s="368">
        <f>'[4]Проверочная  таблица'!ZL30/1000</f>
        <v>0</v>
      </c>
      <c r="BM28" s="10">
        <f t="shared" si="18"/>
        <v>0</v>
      </c>
      <c r="BN28" s="10"/>
      <c r="BO28" s="368">
        <f>('[4]Проверочная  таблица'!ZA30+'[4]Проверочная  таблица'!ZS30)/1000</f>
        <v>15988.773590000001</v>
      </c>
      <c r="BP28" s="368">
        <f>('[4]Проверочная  таблица'!ZM30+'[4]Проверочная  таблица'!ZY30)/1000</f>
        <v>15988.773590000001</v>
      </c>
      <c r="BQ28" s="10">
        <f t="shared" si="19"/>
        <v>100</v>
      </c>
      <c r="BS28" s="10"/>
      <c r="BT28" s="368">
        <f>('[4]Проверочная  таблица'!YV30+'[4]Проверочная  таблица'!ZP30)/1000</f>
        <v>0</v>
      </c>
      <c r="BU28" s="368">
        <f>('[4]Проверочная  таблица'!ZH30+'[4]Проверочная  таблица'!ZV30)/1000</f>
        <v>0</v>
      </c>
      <c r="BV28" s="10">
        <f t="shared" si="20"/>
        <v>0</v>
      </c>
    </row>
    <row r="29" spans="1:74" s="4" customFormat="1" ht="21.75" customHeight="1" thickBot="1" x14ac:dyDescent="0.3">
      <c r="A29" s="34" t="s">
        <v>30</v>
      </c>
      <c r="B29" s="13">
        <f>SUM(B11:B28)</f>
        <v>0</v>
      </c>
      <c r="C29" s="14">
        <f t="shared" ref="C29:H29" si="21">SUM(C11:C28)</f>
        <v>1280854.3395399998</v>
      </c>
      <c r="D29" s="48">
        <f t="shared" si="21"/>
        <v>1280854.3395400001</v>
      </c>
      <c r="E29" s="54">
        <f t="shared" si="21"/>
        <v>0</v>
      </c>
      <c r="F29" s="48">
        <f t="shared" si="21"/>
        <v>1205790.7408</v>
      </c>
      <c r="G29" s="53">
        <f t="shared" si="21"/>
        <v>0</v>
      </c>
      <c r="H29" s="13">
        <f t="shared" si="21"/>
        <v>1205790.7408</v>
      </c>
      <c r="I29" s="15">
        <f t="shared" si="4"/>
        <v>94.139567910043709</v>
      </c>
      <c r="J29" s="13">
        <f>SUM(J11:J28)</f>
        <v>0</v>
      </c>
      <c r="K29" s="14">
        <f>SUM(K11:K28)</f>
        <v>0</v>
      </c>
      <c r="L29" s="14">
        <f>SUM(L11:L28)</f>
        <v>0</v>
      </c>
      <c r="M29" s="15">
        <f>IF(ISERROR(L29/K29*100),,L29/K29*100)</f>
        <v>0</v>
      </c>
      <c r="N29" s="13">
        <f>SUM(N11:N28)</f>
        <v>0</v>
      </c>
      <c r="O29" s="14">
        <f>SUM(O11:O28)</f>
        <v>57697.077869999994</v>
      </c>
      <c r="P29" s="14">
        <f>SUM(P11:P28)</f>
        <v>57695.939239999992</v>
      </c>
      <c r="Q29" s="15">
        <f>IF(ISERROR(P29/O29*100),,P29/O29*100)</f>
        <v>99.998026537838598</v>
      </c>
      <c r="R29" s="13">
        <f>SUM(R11:R28)</f>
        <v>0</v>
      </c>
      <c r="S29" s="14">
        <f>SUM(S11:S28)</f>
        <v>11223.240000000002</v>
      </c>
      <c r="T29" s="14">
        <f>SUM(T11:T28)</f>
        <v>10920.33877</v>
      </c>
      <c r="U29" s="15">
        <f>IF(ISERROR(T29/S29*100),,T29/S29*100)</f>
        <v>97.301124897979534</v>
      </c>
      <c r="V29" s="13">
        <f>SUM(V11:V28)</f>
        <v>0</v>
      </c>
      <c r="W29" s="14">
        <f>SUM(W11:W28)</f>
        <v>38587.071960000001</v>
      </c>
      <c r="X29" s="14">
        <f>SUM(X11:X28)</f>
        <v>38575.142309999996</v>
      </c>
      <c r="Y29" s="15">
        <f>IF(ISERROR(X29/W29*100),,X29/W29*100)</f>
        <v>99.969083816433724</v>
      </c>
      <c r="Z29" s="13">
        <f>SUM(Z11:Z28)</f>
        <v>0</v>
      </c>
      <c r="AA29" s="14">
        <f>SUM(AA11:AA28)</f>
        <v>506865.94000000006</v>
      </c>
      <c r="AB29" s="14">
        <f>SUM(AB11:AB28)</f>
        <v>500788.76380000002</v>
      </c>
      <c r="AC29" s="15">
        <f>IF(ISERROR(AB29/AA29*100),,AB29/AA29*100)</f>
        <v>98.801028887441106</v>
      </c>
      <c r="AD29" s="13">
        <f>SUM(AD11:AD28)</f>
        <v>0</v>
      </c>
      <c r="AE29" s="14">
        <f>SUM(AE11:AE28)</f>
        <v>45851.97944000001</v>
      </c>
      <c r="AF29" s="14">
        <f>SUM(AF11:AF28)</f>
        <v>45851.97944000001</v>
      </c>
      <c r="AG29" s="15">
        <f>IF(ISERROR(AF29/AE29*100),,AF29/AE29*100)</f>
        <v>100</v>
      </c>
      <c r="AH29" s="13">
        <f>SUM(AH11:AH28)</f>
        <v>0</v>
      </c>
      <c r="AI29" s="14">
        <f>SUM(AI11:AI28)</f>
        <v>113569.11964999999</v>
      </c>
      <c r="AJ29" s="14">
        <f>SUM(AJ11:AJ28)</f>
        <v>59582.34706</v>
      </c>
      <c r="AK29" s="15">
        <f>IF(ISERROR(AJ29/AI29*100),,AJ29/AI29*100)</f>
        <v>52.463510541969761</v>
      </c>
      <c r="AL29" s="13">
        <f>SUM(AL11:AL28)</f>
        <v>0</v>
      </c>
      <c r="AM29" s="14">
        <f>SUM(AM11:AM28)</f>
        <v>31382.5347</v>
      </c>
      <c r="AN29" s="14">
        <f>SUM(AN11:AN28)</f>
        <v>31382.534520000001</v>
      </c>
      <c r="AO29" s="15">
        <f>IF(ISERROR(AN29/AM29*100),,AN29/AM29*100)</f>
        <v>99.999999426432566</v>
      </c>
      <c r="AP29" s="13">
        <f>SUM(AP11:AP28)</f>
        <v>0</v>
      </c>
      <c r="AQ29" s="14">
        <f>SUM(AQ11:AQ28)</f>
        <v>0</v>
      </c>
      <c r="AR29" s="14">
        <f>SUM(AR11:AR28)</f>
        <v>0</v>
      </c>
      <c r="AS29" s="15">
        <f>IF(ISERROR(AR29/AQ29*100),,AR29/AQ29*100)</f>
        <v>0</v>
      </c>
      <c r="AT29" s="13">
        <f>SUM(AT11:AT28)</f>
        <v>0</v>
      </c>
      <c r="AU29" s="14">
        <f>SUM(AU11:AU28)</f>
        <v>107733.79144999999</v>
      </c>
      <c r="AV29" s="14">
        <f>SUM(AV11:AV28)</f>
        <v>105641.93779</v>
      </c>
      <c r="AW29" s="15">
        <f>IF(ISERROR(AV29/AU29*100),,AV29/AU29*100)</f>
        <v>98.058312408905763</v>
      </c>
      <c r="AX29" s="13">
        <f>SUM(AX11:AX28)</f>
        <v>0</v>
      </c>
      <c r="AY29" s="14">
        <f>SUM(AY11:AY28)</f>
        <v>0</v>
      </c>
      <c r="AZ29" s="14">
        <f>SUM(AZ11:AZ28)</f>
        <v>0</v>
      </c>
      <c r="BA29" s="15">
        <f>IF(ISERROR(AZ29/AY29*100),,AZ29/AY29*100)</f>
        <v>0</v>
      </c>
      <c r="BB29" s="13">
        <f>SUM(BB11:BB28)</f>
        <v>0</v>
      </c>
      <c r="BC29" s="14">
        <f>SUM(BC11:BC28)</f>
        <v>99821.348439999987</v>
      </c>
      <c r="BD29" s="14">
        <f>SUM(BD11:BD28)</f>
        <v>87490.328410000002</v>
      </c>
      <c r="BE29" s="15">
        <f>IF(ISERROR(BD29/BC29*100),,BD29/BC29*100)</f>
        <v>87.646910983764315</v>
      </c>
      <c r="BF29" s="13">
        <f>SUM(BF11:BF28)</f>
        <v>0</v>
      </c>
      <c r="BG29" s="14">
        <f>SUM(BG11:BG28)</f>
        <v>9990.2334799999971</v>
      </c>
      <c r="BH29" s="14">
        <f>SUM(BH11:BH28)</f>
        <v>9990.233479999999</v>
      </c>
      <c r="BI29" s="15">
        <f>IF(ISERROR(BH29/BG29*100),,BH29/BG29*100)</f>
        <v>100.00000000000003</v>
      </c>
      <c r="BJ29" s="13">
        <f>SUM(BJ11:BJ28)</f>
        <v>0</v>
      </c>
      <c r="BK29" s="14">
        <f>SUM(BK11:BK28)</f>
        <v>0</v>
      </c>
      <c r="BL29" s="14">
        <f>SUM(BL11:BL28)</f>
        <v>0</v>
      </c>
      <c r="BM29" s="15">
        <f>IF(ISERROR(BL29/BK29*100),,BL29/BK29*100)</f>
        <v>0</v>
      </c>
      <c r="BN29" s="13">
        <f>SUM(BN11:BN28)</f>
        <v>0</v>
      </c>
      <c r="BO29" s="14">
        <f>SUM(BO11:BO28)</f>
        <v>258132.00255000003</v>
      </c>
      <c r="BP29" s="14">
        <f>SUM(BP11:BP28)</f>
        <v>257871.19597999999</v>
      </c>
      <c r="BQ29" s="15">
        <f>IF(ISERROR(BP29/BO29*100),,BP29/BO29*100)</f>
        <v>99.898963876069757</v>
      </c>
      <c r="BS29" s="13">
        <f>SUM(BS11:BS28)</f>
        <v>0</v>
      </c>
      <c r="BT29" s="14">
        <f>SUM(BT11:BT28)</f>
        <v>0</v>
      </c>
      <c r="BU29" s="14">
        <f>SUM(BU11:BU28)</f>
        <v>0</v>
      </c>
      <c r="BV29" s="15">
        <f>IF(ISERROR(BU29/BT29*100),,BU29/BT29*100)</f>
        <v>0</v>
      </c>
    </row>
    <row r="30" spans="1:74" s="4" customFormat="1" ht="21.75" customHeight="1" x14ac:dyDescent="0.25">
      <c r="A30" s="76"/>
      <c r="B30" s="12"/>
      <c r="C30" s="78"/>
      <c r="D30" s="375"/>
      <c r="E30" s="376"/>
      <c r="F30" s="375"/>
      <c r="G30" s="376"/>
      <c r="H30" s="42"/>
      <c r="I30" s="12"/>
      <c r="J30" s="12"/>
      <c r="K30" s="377"/>
      <c r="L30" s="377"/>
      <c r="M30" s="37"/>
      <c r="N30" s="12"/>
      <c r="O30" s="377"/>
      <c r="P30" s="377"/>
      <c r="Q30" s="37"/>
      <c r="R30" s="12"/>
      <c r="S30" s="377"/>
      <c r="T30" s="377"/>
      <c r="U30" s="37"/>
      <c r="V30" s="12"/>
      <c r="W30" s="377"/>
      <c r="X30" s="377"/>
      <c r="Y30" s="37"/>
      <c r="Z30" s="12"/>
      <c r="AA30" s="377"/>
      <c r="AB30" s="377"/>
      <c r="AC30" s="37"/>
      <c r="AD30" s="12"/>
      <c r="AE30" s="377"/>
      <c r="AF30" s="377"/>
      <c r="AG30" s="37"/>
      <c r="AH30" s="12"/>
      <c r="AI30" s="377"/>
      <c r="AJ30" s="377"/>
      <c r="AK30" s="37"/>
      <c r="AL30" s="12"/>
      <c r="AM30" s="377"/>
      <c r="AN30" s="377"/>
      <c r="AO30" s="37"/>
      <c r="AP30" s="12"/>
      <c r="AQ30" s="377"/>
      <c r="AR30" s="377"/>
      <c r="AS30" s="37"/>
      <c r="AT30" s="12"/>
      <c r="AU30" s="377"/>
      <c r="AV30" s="377"/>
      <c r="AW30" s="37"/>
      <c r="AX30" s="12"/>
      <c r="AY30" s="377"/>
      <c r="AZ30" s="377"/>
      <c r="BA30" s="37"/>
      <c r="BB30" s="12"/>
      <c r="BC30" s="377"/>
      <c r="BD30" s="377"/>
      <c r="BE30" s="37"/>
      <c r="BF30" s="12"/>
      <c r="BG30" s="377"/>
      <c r="BH30" s="377"/>
      <c r="BI30" s="37"/>
      <c r="BJ30" s="12"/>
      <c r="BK30" s="377"/>
      <c r="BL30" s="377"/>
      <c r="BM30" s="37"/>
      <c r="BN30" s="12"/>
      <c r="BO30" s="377"/>
      <c r="BP30" s="377"/>
      <c r="BQ30" s="37"/>
      <c r="BS30" s="12"/>
      <c r="BT30" s="377"/>
      <c r="BU30" s="377"/>
      <c r="BV30" s="37"/>
    </row>
    <row r="31" spans="1:74" s="4" customFormat="1" ht="21.75" customHeight="1" x14ac:dyDescent="0.25">
      <c r="A31" s="11" t="s">
        <v>31</v>
      </c>
      <c r="B31" s="17"/>
      <c r="C31" s="372">
        <f>AM31+AI31+AA31+K31+AE31+AQ31+BC31+W31+BG31+BK31+BO31+AU31+BT31+AY31+S31+O31</f>
        <v>318137.63549000002</v>
      </c>
      <c r="D31" s="373">
        <f>'[2]Для администрации КБ_точно'!AB34</f>
        <v>318137.63549000002</v>
      </c>
      <c r="E31" s="374">
        <f t="shared" ref="E31:E32" si="22">D31-C31</f>
        <v>0</v>
      </c>
      <c r="F31" s="373">
        <f>'[2]Для администрации КБ_точно'!AC34</f>
        <v>201731.37411999999</v>
      </c>
      <c r="G31" s="374">
        <f t="shared" ref="G31:G32" si="23">F31-H31</f>
        <v>0</v>
      </c>
      <c r="H31" s="17">
        <f>AN31+AJ31+AB31+L31+AF31+AR31+BD31+X31+BH31+BL31+BP31+AV31+BU31+AZ31+T31+P31</f>
        <v>201731.37411999999</v>
      </c>
      <c r="I31" s="17">
        <f t="shared" ref="I31:I32" si="24">IF(ISERROR(H31/C31*100),,H31/C31*100)</f>
        <v>63.41009412774774</v>
      </c>
      <c r="J31" s="17"/>
      <c r="K31" s="378">
        <f>('[4]Проверочная  таблица'!YQ33)/1000</f>
        <v>90987.296040000001</v>
      </c>
      <c r="L31" s="378">
        <f>('[4]Проверочная  таблица'!ZC33)/1000</f>
        <v>90987.296040000001</v>
      </c>
      <c r="M31" s="17">
        <f t="shared" ref="M31:M32" si="25">IF(ISERROR(L31/K31*100),,L31/K31*100)</f>
        <v>100</v>
      </c>
      <c r="N31" s="17"/>
      <c r="O31" s="378">
        <f>'[4]Проверочная  таблица'!YR33/1000</f>
        <v>6465.0611200000003</v>
      </c>
      <c r="P31" s="373">
        <f>'[4]Проверочная  таблица'!ZD33/1000</f>
        <v>6465.0611200000003</v>
      </c>
      <c r="Q31" s="17">
        <f t="shared" ref="Q31:Q32" si="26">IF(ISERROR(P31/O31*100),,P31/O31*100)</f>
        <v>100</v>
      </c>
      <c r="R31" s="17"/>
      <c r="S31" s="378">
        <f>'[4]Проверочная  таблица'!XF33/1000</f>
        <v>1093.68</v>
      </c>
      <c r="T31" s="373">
        <f>'[4]Проверочная  таблица'!XI33/1000</f>
        <v>1044.6259499999999</v>
      </c>
      <c r="U31" s="17">
        <f t="shared" ref="U31:U32" si="27">IF(ISERROR(T31/S31*100),,T31/S31*100)</f>
        <v>95.514771231073055</v>
      </c>
      <c r="V31" s="17"/>
      <c r="W31" s="378">
        <f>'[4]Проверочная  таблица'!XR33/1000</f>
        <v>3245.6415599999996</v>
      </c>
      <c r="X31" s="378">
        <f>'[4]Проверочная  таблица'!XU33/1000</f>
        <v>3245.6415499999998</v>
      </c>
      <c r="Y31" s="17">
        <f t="shared" ref="Y31:Y32" si="28">IF(ISERROR(X31/W31*100),,X31/W31*100)</f>
        <v>99.999999691894516</v>
      </c>
      <c r="Z31" s="17"/>
      <c r="AA31" s="378">
        <f>'[4]Проверочная  таблица'!XX33/1000</f>
        <v>63700.67</v>
      </c>
      <c r="AB31" s="378">
        <f>'[4]Проверочная  таблица'!YA33/1000</f>
        <v>63166.711539999997</v>
      </c>
      <c r="AC31" s="17">
        <f t="shared" ref="AC31:AC32" si="29">IF(ISERROR(AB31/AA31*100),,AB31/AA31*100)</f>
        <v>99.161769475894047</v>
      </c>
      <c r="AD31" s="17"/>
      <c r="AE31" s="378">
        <f>'[4]Проверочная  таблица'!YS33/1000</f>
        <v>0</v>
      </c>
      <c r="AF31" s="378">
        <f>'[4]Проверочная  таблица'!ZE33/1000</f>
        <v>0</v>
      </c>
      <c r="AG31" s="17">
        <f t="shared" ref="AG31:AG32" si="30">IF(ISERROR(AF31/AE31*100),,AF31/AE31*100)</f>
        <v>0</v>
      </c>
      <c r="AH31" s="17"/>
      <c r="AI31" s="378">
        <f>('[4]Проверочная  таблица'!YD33+'[4]Проверочная  таблица'!YH33)/1000</f>
        <v>115589.46483999999</v>
      </c>
      <c r="AJ31" s="378">
        <f>('[4]Проверочная  таблица'!YF33+'[4]Проверочная  таблица'!YJ33)/1000</f>
        <v>8.3819999999999992E-2</v>
      </c>
      <c r="AK31" s="17">
        <f t="shared" ref="AK31:AK32" si="31">IF(ISERROR(AJ31/AI31*100),,AJ31/AI31*100)</f>
        <v>7.2515259168319895E-5</v>
      </c>
      <c r="AL31" s="17"/>
      <c r="AM31" s="378">
        <f>('[4]Проверочная  таблица'!YT33+'[4]Проверочная  таблица'!ZO33)/1000</f>
        <v>0</v>
      </c>
      <c r="AN31" s="378">
        <f>('[4]Проверочная  таблица'!ZF33+'[4]Проверочная  таблица'!ZU33)/1000</f>
        <v>0</v>
      </c>
      <c r="AO31" s="17">
        <f t="shared" ref="AO31:AO32" si="32">IF(ISERROR(AN31/AM31*100),,AN31/AM31*100)</f>
        <v>0</v>
      </c>
      <c r="AP31" s="17"/>
      <c r="AQ31" s="378">
        <f>'[4]Проверочная  таблица'!YU33/1000</f>
        <v>0</v>
      </c>
      <c r="AR31" s="378">
        <f>'[4]Проверочная  таблица'!ZG33/1000</f>
        <v>0</v>
      </c>
      <c r="AS31" s="17">
        <f t="shared" ref="AS31:AS32" si="33">IF(ISERROR(AR31/AQ31*100),,AR31/AQ31*100)</f>
        <v>0</v>
      </c>
      <c r="AT31" s="17"/>
      <c r="AU31" s="378">
        <f>('[4]Проверочная  таблица'!YW33+'[4]Проверочная  таблица'!ZQ33)/1000</f>
        <v>7659.6226699999997</v>
      </c>
      <c r="AV31" s="378">
        <f>('[4]Проверочная  таблица'!ZW33+'[4]Проверочная  таблица'!ZI33)/1000</f>
        <v>7659.6226699999997</v>
      </c>
      <c r="AW31" s="17">
        <f t="shared" ref="AW31:AW32" si="34">IF(ISERROR(AV31/AU31*100),,AV31/AU31*100)</f>
        <v>100</v>
      </c>
      <c r="AX31" s="17"/>
      <c r="AY31" s="378">
        <f>'[4]Проверочная  таблица'!XL33/1000</f>
        <v>6050</v>
      </c>
      <c r="AZ31" s="378">
        <f>'[4]Проверочная  таблица'!XO33/1000</f>
        <v>6050</v>
      </c>
      <c r="BA31" s="17">
        <f t="shared" ref="BA31:BA32" si="35">IF(ISERROR(AZ31/AY31*100),,AZ31/AY31*100)</f>
        <v>100</v>
      </c>
      <c r="BB31" s="17"/>
      <c r="BC31" s="378">
        <f>('[4]Проверочная  таблица'!YX33+'[4]Проверочная  таблица'!ZR33)/1000</f>
        <v>3306.4204500000001</v>
      </c>
      <c r="BD31" s="378">
        <f>('[4]Проверочная  таблица'!ZX33+'[4]Проверочная  таблица'!ZJ33)/1000</f>
        <v>3072.5526199999999</v>
      </c>
      <c r="BE31" s="17">
        <f t="shared" ref="BE31:BE32" si="36">IF(ISERROR(BD31/BC31*100),,BD31/BC31*100)</f>
        <v>92.926857502348199</v>
      </c>
      <c r="BF31" s="17"/>
      <c r="BG31" s="378">
        <f>'[4]Проверочная  таблица'!YY33/1000</f>
        <v>1545.6615899999999</v>
      </c>
      <c r="BH31" s="378">
        <f>'[4]Проверочная  таблица'!ZK33/1000</f>
        <v>1545.6615900000002</v>
      </c>
      <c r="BI31" s="17">
        <f t="shared" ref="BI31:BI32" si="37">IF(ISERROR(BH31/BG31*100),,BH31/BG31*100)</f>
        <v>100.00000000000003</v>
      </c>
      <c r="BJ31" s="17"/>
      <c r="BK31" s="378">
        <f>'[4]Проверочная  таблица'!YZ33/1000</f>
        <v>0</v>
      </c>
      <c r="BL31" s="378">
        <f>'[4]Проверочная  таблица'!ZL33/1000</f>
        <v>0</v>
      </c>
      <c r="BM31" s="17">
        <f t="shared" ref="BM31:BM32" si="38">IF(ISERROR(BL31/BK31*100),,BL31/BK31*100)</f>
        <v>0</v>
      </c>
      <c r="BN31" s="17"/>
      <c r="BO31" s="378">
        <f>('[4]Проверочная  таблица'!ZA33+'[4]Проверочная  таблица'!ZS33)/1000</f>
        <v>18494.11722</v>
      </c>
      <c r="BP31" s="378">
        <f>('[4]Проверочная  таблица'!ZM33+'[4]Проверочная  таблица'!ZY33)/1000</f>
        <v>18494.11722</v>
      </c>
      <c r="BQ31" s="17">
        <f t="shared" ref="BQ31:BQ32" si="39">IF(ISERROR(BP31/BO31*100),,BP31/BO31*100)</f>
        <v>100</v>
      </c>
      <c r="BS31" s="17"/>
      <c r="BT31" s="378">
        <f>('[4]Проверочная  таблица'!YV33+'[4]Проверочная  таблица'!ZP33)/1000</f>
        <v>0</v>
      </c>
      <c r="BU31" s="378">
        <f>('[4]Проверочная  таблица'!ZH33+'[4]Проверочная  таблица'!ZV33)/1000</f>
        <v>0</v>
      </c>
      <c r="BV31" s="17">
        <f t="shared" ref="BV31:BV32" si="40">IF(ISERROR(BU31/BT31*100),,BU31/BT31*100)</f>
        <v>0</v>
      </c>
    </row>
    <row r="32" spans="1:74" s="4" customFormat="1" ht="21.75" customHeight="1" thickBot="1" x14ac:dyDescent="0.3">
      <c r="A32" s="35" t="s">
        <v>32</v>
      </c>
      <c r="B32" s="10"/>
      <c r="C32" s="372">
        <f>AM32+AI32+AA32+K32+AE32+AQ32+BC32+W32+BG32+BK32+BO32+AU32+BT32+AY32+S32+O32</f>
        <v>799473.60881999996</v>
      </c>
      <c r="D32" s="373">
        <f>'[2]Для администрации КБ_точно'!AB35</f>
        <v>799473.60881999996</v>
      </c>
      <c r="E32" s="374">
        <f t="shared" si="22"/>
        <v>0</v>
      </c>
      <c r="F32" s="373">
        <f>'[2]Для администрации КБ_точно'!AC35</f>
        <v>798794.48615999997</v>
      </c>
      <c r="G32" s="374">
        <f t="shared" si="23"/>
        <v>0</v>
      </c>
      <c r="H32" s="17">
        <f>AN32+AJ32+AB32+L32+AF32+AR32+BD32+X32+BH32+BL32+BP32+AV32+BU32+AZ32+T32+P32</f>
        <v>798794.48616000009</v>
      </c>
      <c r="I32" s="17">
        <f t="shared" si="24"/>
        <v>99.915053773819722</v>
      </c>
      <c r="J32" s="10"/>
      <c r="K32" s="368">
        <f>('[4]Проверочная  таблица'!YQ34)/1000</f>
        <v>0</v>
      </c>
      <c r="L32" s="368">
        <f>('[4]Проверочная  таблица'!ZC34)/1000</f>
        <v>0</v>
      </c>
      <c r="M32" s="10">
        <f t="shared" si="25"/>
        <v>0</v>
      </c>
      <c r="N32" s="10"/>
      <c r="O32" s="368">
        <f>'[4]Проверочная  таблица'!YR34/1000</f>
        <v>32040.971570000002</v>
      </c>
      <c r="P32" s="368">
        <f>'[4]Проверочная  таблица'!ZD34/1000</f>
        <v>32040.971570000002</v>
      </c>
      <c r="Q32" s="10">
        <f t="shared" si="26"/>
        <v>100</v>
      </c>
      <c r="R32" s="10"/>
      <c r="S32" s="368">
        <f>'[4]Проверочная  таблица'!XF34/1000</f>
        <v>5103.84</v>
      </c>
      <c r="T32" s="368">
        <f>'[4]Проверочная  таблица'!XI34/1000</f>
        <v>4858.97174</v>
      </c>
      <c r="U32" s="10">
        <f t="shared" si="27"/>
        <v>95.202273974105765</v>
      </c>
      <c r="V32" s="10"/>
      <c r="W32" s="368">
        <f>'[4]Проверочная  таблица'!XR34/1000</f>
        <v>17400.245070000001</v>
      </c>
      <c r="X32" s="368">
        <f>'[4]Проверочная  таблица'!XU34/1000</f>
        <v>17400.244790000001</v>
      </c>
      <c r="Y32" s="10">
        <f t="shared" si="28"/>
        <v>99.999998390827258</v>
      </c>
      <c r="Z32" s="10"/>
      <c r="AA32" s="368">
        <f>'[4]Проверочная  таблица'!XX34/1000</f>
        <v>182499.383</v>
      </c>
      <c r="AB32" s="368">
        <f>'[4]Проверочная  таблица'!YA34/1000</f>
        <v>182065.12888</v>
      </c>
      <c r="AC32" s="10">
        <f t="shared" si="29"/>
        <v>99.762051732525578</v>
      </c>
      <c r="AD32" s="10"/>
      <c r="AE32" s="368">
        <f>'[4]Проверочная  таблица'!YS34/1000</f>
        <v>0</v>
      </c>
      <c r="AF32" s="368">
        <f>'[4]Проверочная  таблица'!ZE34/1000</f>
        <v>0</v>
      </c>
      <c r="AG32" s="10">
        <f t="shared" si="30"/>
        <v>0</v>
      </c>
      <c r="AH32" s="10"/>
      <c r="AI32" s="368">
        <f>('[4]Проверочная  таблица'!YD34+'[4]Проверочная  таблица'!YH34)/1000</f>
        <v>0</v>
      </c>
      <c r="AJ32" s="368">
        <f>('[4]Проверочная  таблица'!YF34+'[4]Проверочная  таблица'!YJ34)/1000</f>
        <v>0</v>
      </c>
      <c r="AK32" s="10">
        <f t="shared" si="31"/>
        <v>0</v>
      </c>
      <c r="AL32" s="10"/>
      <c r="AM32" s="368">
        <f>('[4]Проверочная  таблица'!YT34+'[4]Проверочная  таблица'!ZO34)/1000</f>
        <v>0</v>
      </c>
      <c r="AN32" s="368">
        <f>('[4]Проверочная  таблица'!ZF34+'[4]Проверочная  таблица'!ZU34)/1000</f>
        <v>0</v>
      </c>
      <c r="AO32" s="10">
        <f t="shared" si="32"/>
        <v>0</v>
      </c>
      <c r="AP32" s="10"/>
      <c r="AQ32" s="368">
        <f>'[4]Проверочная  таблица'!YU34/1000</f>
        <v>508026.17936999997</v>
      </c>
      <c r="AR32" s="368">
        <f>'[4]Проверочная  таблица'!ZG34/1000</f>
        <v>508026.17937000003</v>
      </c>
      <c r="AS32" s="10">
        <f t="shared" si="33"/>
        <v>100.00000000000003</v>
      </c>
      <c r="AT32" s="10"/>
      <c r="AU32" s="368">
        <f>('[4]Проверочная  таблица'!YW34+'[4]Проверочная  таблица'!ZQ34)/1000</f>
        <v>3076.08365</v>
      </c>
      <c r="AV32" s="368">
        <f>('[4]Проверочная  таблица'!ZW34+'[4]Проверочная  таблица'!ZI34)/1000</f>
        <v>3076.08365</v>
      </c>
      <c r="AW32" s="10">
        <f t="shared" si="34"/>
        <v>100</v>
      </c>
      <c r="AX32" s="10"/>
      <c r="AY32" s="368">
        <f>'[4]Проверочная  таблица'!XL34/1000</f>
        <v>24900</v>
      </c>
      <c r="AZ32" s="368">
        <f>'[4]Проверочная  таблица'!XO34/1000</f>
        <v>24900</v>
      </c>
      <c r="BA32" s="10">
        <f t="shared" si="35"/>
        <v>100</v>
      </c>
      <c r="BB32" s="10"/>
      <c r="BC32" s="368">
        <f>('[4]Проверочная  таблица'!YX34+'[4]Проверочная  таблица'!ZR34)/1000</f>
        <v>0</v>
      </c>
      <c r="BD32" s="368">
        <f>('[4]Проверочная  таблица'!ZX34+'[4]Проверочная  таблица'!ZJ34)/1000</f>
        <v>0</v>
      </c>
      <c r="BE32" s="10">
        <f t="shared" si="36"/>
        <v>0</v>
      </c>
      <c r="BF32" s="10"/>
      <c r="BG32" s="368">
        <f>'[4]Проверочная  таблица'!YY34/1000</f>
        <v>2664.10493</v>
      </c>
      <c r="BH32" s="368">
        <f>'[4]Проверочная  таблица'!ZK34/1000</f>
        <v>2664.10493</v>
      </c>
      <c r="BI32" s="10">
        <f t="shared" si="37"/>
        <v>100</v>
      </c>
      <c r="BJ32" s="10"/>
      <c r="BK32" s="368">
        <f>'[4]Проверочная  таблица'!YZ34/1000</f>
        <v>0</v>
      </c>
      <c r="BL32" s="368">
        <f>'[4]Проверочная  таблица'!ZL34/1000</f>
        <v>0</v>
      </c>
      <c r="BM32" s="10">
        <f t="shared" si="38"/>
        <v>0</v>
      </c>
      <c r="BN32" s="10"/>
      <c r="BO32" s="368">
        <f>('[4]Проверочная  таблица'!ZA34+'[4]Проверочная  таблица'!ZS34)/1000</f>
        <v>23762.801229999997</v>
      </c>
      <c r="BP32" s="368">
        <f>('[4]Проверочная  таблица'!ZM34+'[4]Проверочная  таблица'!ZY34)/1000</f>
        <v>23762.801229999997</v>
      </c>
      <c r="BQ32" s="10">
        <f t="shared" si="39"/>
        <v>100</v>
      </c>
      <c r="BS32" s="10"/>
      <c r="BT32" s="368">
        <f>('[4]Проверочная  таблица'!YV34+'[4]Проверочная  таблица'!ZP34)/1000</f>
        <v>0</v>
      </c>
      <c r="BU32" s="368">
        <f>('[4]Проверочная  таблица'!ZH34+'[4]Проверочная  таблица'!ZV34)/1000</f>
        <v>0</v>
      </c>
      <c r="BV32" s="10">
        <f t="shared" si="40"/>
        <v>0</v>
      </c>
    </row>
    <row r="33" spans="1:76" s="4" customFormat="1" ht="21.75" customHeight="1" thickBot="1" x14ac:dyDescent="0.3">
      <c r="A33" s="20" t="s">
        <v>33</v>
      </c>
      <c r="B33" s="49">
        <f>SUM(B31:B32)</f>
        <v>0</v>
      </c>
      <c r="C33" s="79">
        <f t="shared" ref="C33:H33" si="41">SUM(C31:C32)</f>
        <v>1117611.24431</v>
      </c>
      <c r="D33" s="48">
        <f t="shared" si="41"/>
        <v>1117611.24431</v>
      </c>
      <c r="E33" s="54">
        <f t="shared" si="41"/>
        <v>0</v>
      </c>
      <c r="F33" s="48">
        <f t="shared" si="41"/>
        <v>1000525.8602799999</v>
      </c>
      <c r="G33" s="54">
        <f t="shared" si="41"/>
        <v>0</v>
      </c>
      <c r="H33" s="19">
        <f t="shared" si="41"/>
        <v>1000525.8602800001</v>
      </c>
      <c r="I33" s="15">
        <f>IF(ISERROR(H33/C33*100),,H33/C33*100)</f>
        <v>89.523603612069337</v>
      </c>
      <c r="J33" s="49">
        <f>SUM(J31:J32)</f>
        <v>0</v>
      </c>
      <c r="K33" s="19">
        <f>SUM(K31:K32)</f>
        <v>90987.296040000001</v>
      </c>
      <c r="L33" s="19">
        <f>SUM(L31:L32)</f>
        <v>90987.296040000001</v>
      </c>
      <c r="M33" s="15">
        <f>IF(ISERROR(L33/K33*100),,L33/K33*100)</f>
        <v>100</v>
      </c>
      <c r="N33" s="49">
        <f>SUM(N31:N32)</f>
        <v>0</v>
      </c>
      <c r="O33" s="19">
        <f>SUM(O31:O32)</f>
        <v>38506.03269</v>
      </c>
      <c r="P33" s="19">
        <f>SUM(P31:P32)</f>
        <v>38506.03269</v>
      </c>
      <c r="Q33" s="15">
        <f>IF(ISERROR(P33/O33*100),,P33/O33*100)</f>
        <v>100</v>
      </c>
      <c r="R33" s="49">
        <f>SUM(R31:R32)</f>
        <v>0</v>
      </c>
      <c r="S33" s="19">
        <f>SUM(S31:S32)</f>
        <v>6197.52</v>
      </c>
      <c r="T33" s="19">
        <f>SUM(T31:T32)</f>
        <v>5903.5976899999996</v>
      </c>
      <c r="U33" s="15">
        <f>IF(ISERROR(T33/S33*100),,T33/S33*100)</f>
        <v>95.257420548864687</v>
      </c>
      <c r="V33" s="49">
        <f>SUM(V31:V32)</f>
        <v>0</v>
      </c>
      <c r="W33" s="19">
        <f>SUM(W31:W32)</f>
        <v>20645.886630000001</v>
      </c>
      <c r="X33" s="19">
        <f>SUM(X31:X32)</f>
        <v>20645.886340000001</v>
      </c>
      <c r="Y33" s="15">
        <f>IF(ISERROR(X33/W33*100),,X33/W33*100)</f>
        <v>99.999998595361845</v>
      </c>
      <c r="Z33" s="49">
        <f>SUM(Z31:Z32)</f>
        <v>0</v>
      </c>
      <c r="AA33" s="19">
        <f>SUM(AA31:AA32)</f>
        <v>246200.05300000001</v>
      </c>
      <c r="AB33" s="19">
        <f>SUM(AB31:AB32)</f>
        <v>245231.84041999999</v>
      </c>
      <c r="AC33" s="15">
        <f>IF(ISERROR(AB33/AA33*100),,AB33/AA33*100)</f>
        <v>99.606737460775435</v>
      </c>
      <c r="AD33" s="49">
        <f>SUM(AD31:AD32)</f>
        <v>0</v>
      </c>
      <c r="AE33" s="19">
        <f>SUM(AE31:AE32)</f>
        <v>0</v>
      </c>
      <c r="AF33" s="19">
        <f>SUM(AF31:AF32)</f>
        <v>0</v>
      </c>
      <c r="AG33" s="15">
        <f>IF(ISERROR(AF33/AE33*100),,AF33/AE33*100)</f>
        <v>0</v>
      </c>
      <c r="AH33" s="49">
        <f>SUM(AH31:AH32)</f>
        <v>0</v>
      </c>
      <c r="AI33" s="19">
        <f>SUM(AI31:AI32)</f>
        <v>115589.46483999999</v>
      </c>
      <c r="AJ33" s="19">
        <f>SUM(AJ31:AJ32)</f>
        <v>8.3819999999999992E-2</v>
      </c>
      <c r="AK33" s="15">
        <f>IF(ISERROR(AJ33/AI33*100),,AJ33/AI33*100)</f>
        <v>7.2515259168319895E-5</v>
      </c>
      <c r="AL33" s="49">
        <f>SUM(AL31:AL32)</f>
        <v>0</v>
      </c>
      <c r="AM33" s="19">
        <f>SUM(AM31:AM32)</f>
        <v>0</v>
      </c>
      <c r="AN33" s="19">
        <f>SUM(AN31:AN32)</f>
        <v>0</v>
      </c>
      <c r="AO33" s="15">
        <f>IF(ISERROR(AN33/AM33*100),,AN33/AM33*100)</f>
        <v>0</v>
      </c>
      <c r="AP33" s="49">
        <f>SUM(AP31:AP32)</f>
        <v>0</v>
      </c>
      <c r="AQ33" s="19">
        <f>SUM(AQ31:AQ32)</f>
        <v>508026.17936999997</v>
      </c>
      <c r="AR33" s="19">
        <f>SUM(AR31:AR32)</f>
        <v>508026.17937000003</v>
      </c>
      <c r="AS33" s="15">
        <f>IF(ISERROR(AR33/AQ33*100),,AR33/AQ33*100)</f>
        <v>100.00000000000003</v>
      </c>
      <c r="AT33" s="49">
        <f>SUM(AT31:AT32)</f>
        <v>0</v>
      </c>
      <c r="AU33" s="19">
        <f>SUM(AU31:AU32)</f>
        <v>10735.706319999999</v>
      </c>
      <c r="AV33" s="19">
        <f>SUM(AV31:AV32)</f>
        <v>10735.706319999999</v>
      </c>
      <c r="AW33" s="15">
        <f>IF(ISERROR(AV33/AU33*100),,AV33/AU33*100)</f>
        <v>100</v>
      </c>
      <c r="AX33" s="49">
        <f>SUM(AX31:AX32)</f>
        <v>0</v>
      </c>
      <c r="AY33" s="19">
        <f>SUM(AY31:AY32)</f>
        <v>30950</v>
      </c>
      <c r="AZ33" s="19">
        <f>SUM(AZ31:AZ32)</f>
        <v>30950</v>
      </c>
      <c r="BA33" s="15">
        <f>IF(ISERROR(AZ33/AY33*100),,AZ33/AY33*100)</f>
        <v>100</v>
      </c>
      <c r="BB33" s="49">
        <f>SUM(BB31:BB32)</f>
        <v>0</v>
      </c>
      <c r="BC33" s="19">
        <f>SUM(BC31:BC32)</f>
        <v>3306.4204500000001</v>
      </c>
      <c r="BD33" s="19">
        <f>SUM(BD31:BD32)</f>
        <v>3072.5526199999999</v>
      </c>
      <c r="BE33" s="15">
        <f>IF(ISERROR(BD33/BC33*100),,BD33/BC33*100)</f>
        <v>92.926857502348199</v>
      </c>
      <c r="BF33" s="49">
        <f>SUM(BF31:BF32)</f>
        <v>0</v>
      </c>
      <c r="BG33" s="19">
        <f>SUM(BG31:BG32)</f>
        <v>4209.7665200000001</v>
      </c>
      <c r="BH33" s="19">
        <f>SUM(BH31:BH32)</f>
        <v>4209.7665200000001</v>
      </c>
      <c r="BI33" s="15">
        <f>IF(ISERROR(BH33/BG33*100),,BH33/BG33*100)</f>
        <v>100</v>
      </c>
      <c r="BJ33" s="49">
        <f>SUM(BJ31:BJ32)</f>
        <v>0</v>
      </c>
      <c r="BK33" s="19">
        <f>SUM(BK31:BK32)</f>
        <v>0</v>
      </c>
      <c r="BL33" s="19">
        <f>SUM(BL31:BL32)</f>
        <v>0</v>
      </c>
      <c r="BM33" s="15">
        <f>IF(ISERROR(BL33/BK33*100),,BL33/BK33*100)</f>
        <v>0</v>
      </c>
      <c r="BN33" s="49">
        <f>SUM(BN31:BN32)</f>
        <v>0</v>
      </c>
      <c r="BO33" s="19">
        <f>SUM(BO31:BO32)</f>
        <v>42256.918449999997</v>
      </c>
      <c r="BP33" s="19">
        <f>SUM(BP31:BP32)</f>
        <v>42256.918449999997</v>
      </c>
      <c r="BQ33" s="15">
        <f>IF(ISERROR(BP33/BO33*100),,BP33/BO33*100)</f>
        <v>100</v>
      </c>
      <c r="BS33" s="49">
        <f>SUM(BS31:BS32)</f>
        <v>0</v>
      </c>
      <c r="BT33" s="19">
        <f>SUM(BT31:BT32)</f>
        <v>0</v>
      </c>
      <c r="BU33" s="19">
        <f>SUM(BU31:BU32)</f>
        <v>0</v>
      </c>
      <c r="BV33" s="15">
        <f>IF(ISERROR(BU33/BT33*100),,BU33/BT33*100)</f>
        <v>0</v>
      </c>
    </row>
    <row r="34" spans="1:76" s="4" customFormat="1" ht="21.75" customHeight="1" x14ac:dyDescent="0.25">
      <c r="A34" s="20"/>
      <c r="B34" s="22"/>
      <c r="C34" s="80"/>
      <c r="D34" s="81"/>
      <c r="E34" s="82"/>
      <c r="F34" s="81"/>
      <c r="G34" s="82"/>
      <c r="H34" s="37"/>
      <c r="I34" s="37"/>
      <c r="J34" s="22"/>
      <c r="K34" s="19"/>
      <c r="L34" s="19"/>
      <c r="M34" s="19"/>
      <c r="N34" s="22"/>
      <c r="O34" s="19"/>
      <c r="P34" s="19"/>
      <c r="Q34" s="19"/>
      <c r="R34" s="22"/>
      <c r="S34" s="19"/>
      <c r="T34" s="19"/>
      <c r="U34" s="19"/>
      <c r="V34" s="22"/>
      <c r="W34" s="19"/>
      <c r="X34" s="19"/>
      <c r="Y34" s="19"/>
      <c r="Z34" s="22"/>
      <c r="AA34" s="19"/>
      <c r="AB34" s="19"/>
      <c r="AC34" s="19"/>
      <c r="AD34" s="22"/>
      <c r="AE34" s="19"/>
      <c r="AF34" s="19"/>
      <c r="AG34" s="19"/>
      <c r="AH34" s="22"/>
      <c r="AI34" s="19"/>
      <c r="AJ34" s="19"/>
      <c r="AK34" s="19"/>
      <c r="AL34" s="22"/>
      <c r="AM34" s="19"/>
      <c r="AN34" s="19"/>
      <c r="AO34" s="19"/>
      <c r="AP34" s="22"/>
      <c r="AQ34" s="19"/>
      <c r="AR34" s="19"/>
      <c r="AS34" s="19"/>
      <c r="AT34" s="22"/>
      <c r="AU34" s="19"/>
      <c r="AV34" s="19"/>
      <c r="AW34" s="19"/>
      <c r="AX34" s="22"/>
      <c r="AY34" s="19"/>
      <c r="AZ34" s="19"/>
      <c r="BA34" s="19"/>
      <c r="BB34" s="22"/>
      <c r="BC34" s="19"/>
      <c r="BD34" s="19"/>
      <c r="BE34" s="19"/>
      <c r="BF34" s="22"/>
      <c r="BG34" s="19"/>
      <c r="BH34" s="19"/>
      <c r="BI34" s="19"/>
      <c r="BJ34" s="22"/>
      <c r="BK34" s="19"/>
      <c r="BL34" s="19"/>
      <c r="BM34" s="19"/>
      <c r="BN34" s="22"/>
      <c r="BO34" s="19"/>
      <c r="BP34" s="19"/>
      <c r="BQ34" s="19"/>
      <c r="BS34" s="22"/>
      <c r="BT34" s="19"/>
      <c r="BU34" s="19"/>
      <c r="BV34" s="19"/>
    </row>
    <row r="35" spans="1:76" s="4" customFormat="1" ht="31.5" x14ac:dyDescent="0.25">
      <c r="A35" s="21" t="s">
        <v>34</v>
      </c>
      <c r="B35" s="42">
        <f>AL35+AH35+Z35+J35+AD35+AP35+BB35+V35+BF35+BJ35+BN35+AT35+BS35+AX35+R35+N35</f>
        <v>2667345.5723799998</v>
      </c>
      <c r="C35" s="80">
        <f>AM35+AI35+AA35+K35+AE35+AQ35+BC35+W35+BG35+BK35+BO35+AU35+BT35+AY35+S35+O35</f>
        <v>88233.759950000021</v>
      </c>
      <c r="D35" s="83"/>
      <c r="E35" s="82"/>
      <c r="F35" s="81"/>
      <c r="G35" s="82"/>
      <c r="H35" s="42"/>
      <c r="I35" s="42"/>
      <c r="J35" s="22"/>
      <c r="K35" s="22"/>
      <c r="L35" s="22"/>
      <c r="M35" s="22"/>
      <c r="N35" s="22"/>
      <c r="O35" s="22">
        <f>'[3]Иные межбюджетные трансферты'!$D$35/1000</f>
        <v>0</v>
      </c>
      <c r="P35" s="22"/>
      <c r="Q35" s="22"/>
      <c r="R35" s="22">
        <v>17420.759999999998</v>
      </c>
      <c r="S35" s="22"/>
      <c r="T35" s="22"/>
      <c r="U35" s="22"/>
      <c r="V35" s="22">
        <v>59232.958590000002</v>
      </c>
      <c r="W35" s="22"/>
      <c r="X35" s="22"/>
      <c r="Y35" s="22"/>
      <c r="Z35" s="22">
        <v>774794.16</v>
      </c>
      <c r="AA35" s="22">
        <f>'[3]Иные межбюджетные трансферты'!$J$35/1000</f>
        <v>0</v>
      </c>
      <c r="AB35" s="22"/>
      <c r="AC35" s="22"/>
      <c r="AD35" s="22">
        <v>176000</v>
      </c>
      <c r="AE35" s="22">
        <f>'[3]Иные межбюджетные трансферты'!$K$35/1000</f>
        <v>0</v>
      </c>
      <c r="AF35" s="22"/>
      <c r="AG35" s="22"/>
      <c r="AH35" s="22">
        <v>258716.64747</v>
      </c>
      <c r="AI35" s="22">
        <f>'[3]Иные межбюджетные трансферты'!$L$35/1000</f>
        <v>0</v>
      </c>
      <c r="AJ35" s="22"/>
      <c r="AK35" s="22"/>
      <c r="AL35" s="22">
        <v>118236.57176000001</v>
      </c>
      <c r="AM35" s="22"/>
      <c r="AN35" s="22"/>
      <c r="AO35" s="22"/>
      <c r="AP35" s="22">
        <v>575895.70455999998</v>
      </c>
      <c r="AQ35" s="22">
        <f>'[3]Иные межбюджетные трансферты'!$Q$35/1000</f>
        <v>67869.52519</v>
      </c>
      <c r="AR35" s="22"/>
      <c r="AS35" s="22"/>
      <c r="AT35" s="22">
        <v>176000</v>
      </c>
      <c r="AU35" s="22">
        <f>'[3]Иные межбюджетные трансферты'!$U$35/1000</f>
        <v>402.48862000000474</v>
      </c>
      <c r="AV35" s="22"/>
      <c r="AW35" s="22"/>
      <c r="AX35" s="22">
        <v>30950</v>
      </c>
      <c r="AY35" s="22"/>
      <c r="AZ35" s="22"/>
      <c r="BA35" s="22"/>
      <c r="BB35" s="22">
        <v>100000</v>
      </c>
      <c r="BC35" s="22">
        <f>'[3]Иные межбюджетные трансферты'!$Z$35/1000</f>
        <v>1253.7848400000037</v>
      </c>
      <c r="BD35" s="22"/>
      <c r="BE35" s="22"/>
      <c r="BF35" s="22"/>
      <c r="BG35" s="22">
        <f>'[3]Иные межбюджетные трансферты'!$AC$35/1000</f>
        <v>0</v>
      </c>
      <c r="BH35" s="22"/>
      <c r="BI35" s="22"/>
      <c r="BJ35" s="22">
        <v>35500</v>
      </c>
      <c r="BK35" s="22">
        <f>'[3]Иные межбюджетные трансферты'!$AD$35/1000</f>
        <v>0</v>
      </c>
      <c r="BL35" s="22"/>
      <c r="BM35" s="22"/>
      <c r="BN35" s="22">
        <v>344598.77</v>
      </c>
      <c r="BO35" s="22">
        <f>'[3]Иные межбюджетные трансферты'!$AE$35/1000</f>
        <v>18707.961300000014</v>
      </c>
      <c r="BP35" s="22"/>
      <c r="BQ35" s="22"/>
      <c r="BS35" s="22"/>
      <c r="BT35" s="22"/>
      <c r="BU35" s="22"/>
      <c r="BV35" s="22"/>
    </row>
    <row r="36" spans="1:76" s="4" customFormat="1" ht="21.75" customHeight="1" thickBot="1" x14ac:dyDescent="0.3">
      <c r="A36" s="18"/>
      <c r="B36" s="22"/>
      <c r="C36" s="84"/>
      <c r="D36" s="85"/>
      <c r="E36" s="86"/>
      <c r="F36" s="85"/>
      <c r="G36" s="86"/>
      <c r="H36" s="40"/>
      <c r="I36" s="40"/>
      <c r="J36" s="22"/>
      <c r="K36" s="23"/>
      <c r="L36" s="23"/>
      <c r="M36" s="23"/>
      <c r="N36" s="22"/>
      <c r="O36" s="23"/>
      <c r="P36" s="23"/>
      <c r="Q36" s="23"/>
      <c r="R36" s="22"/>
      <c r="S36" s="23"/>
      <c r="T36" s="23"/>
      <c r="U36" s="23"/>
      <c r="V36" s="22"/>
      <c r="W36" s="23"/>
      <c r="X36" s="23"/>
      <c r="Y36" s="23"/>
      <c r="Z36" s="22"/>
      <c r="AA36" s="23"/>
      <c r="AB36" s="23"/>
      <c r="AC36" s="23"/>
      <c r="AD36" s="22"/>
      <c r="AE36" s="23"/>
      <c r="AF36" s="23"/>
      <c r="AG36" s="23"/>
      <c r="AH36" s="22"/>
      <c r="AI36" s="23"/>
      <c r="AJ36" s="23"/>
      <c r="AK36" s="23"/>
      <c r="AL36" s="22"/>
      <c r="AM36" s="23"/>
      <c r="AN36" s="23"/>
      <c r="AO36" s="23"/>
      <c r="AP36" s="22"/>
      <c r="AQ36" s="23"/>
      <c r="AR36" s="23"/>
      <c r="AS36" s="23"/>
      <c r="AT36" s="22"/>
      <c r="AU36" s="23"/>
      <c r="AV36" s="23"/>
      <c r="AW36" s="23"/>
      <c r="AX36" s="22"/>
      <c r="AY36" s="23"/>
      <c r="AZ36" s="23"/>
      <c r="BA36" s="23"/>
      <c r="BB36" s="22"/>
      <c r="BC36" s="23"/>
      <c r="BD36" s="23"/>
      <c r="BE36" s="23"/>
      <c r="BF36" s="22"/>
      <c r="BG36" s="23"/>
      <c r="BH36" s="23"/>
      <c r="BI36" s="23"/>
      <c r="BJ36" s="22"/>
      <c r="BK36" s="23"/>
      <c r="BL36" s="23"/>
      <c r="BM36" s="23"/>
      <c r="BN36" s="22"/>
      <c r="BO36" s="23"/>
      <c r="BP36" s="23"/>
      <c r="BQ36" s="23"/>
      <c r="BS36" s="22"/>
      <c r="BT36" s="23"/>
      <c r="BU36" s="23"/>
      <c r="BV36" s="23"/>
    </row>
    <row r="37" spans="1:76" s="4" customFormat="1" ht="21.75" customHeight="1" thickBot="1" x14ac:dyDescent="0.3">
      <c r="A37" s="24" t="s">
        <v>35</v>
      </c>
      <c r="B37" s="49">
        <f t="shared" ref="B37:C37" si="42">B29+B33+B35</f>
        <v>2667345.5723799998</v>
      </c>
      <c r="C37" s="87">
        <f t="shared" si="42"/>
        <v>2486699.3437999999</v>
      </c>
      <c r="D37" s="88">
        <f t="shared" ref="D37:H37" si="43">D29+D33</f>
        <v>2398465.5838500001</v>
      </c>
      <c r="E37" s="89">
        <f t="shared" si="43"/>
        <v>0</v>
      </c>
      <c r="F37" s="88">
        <f t="shared" si="43"/>
        <v>2206316.6010799999</v>
      </c>
      <c r="G37" s="89">
        <f t="shared" si="43"/>
        <v>0</v>
      </c>
      <c r="H37" s="43">
        <f t="shared" si="43"/>
        <v>2206316.6010800004</v>
      </c>
      <c r="I37" s="15">
        <f>IF(ISERROR(H37/C37*100),,H37/C37*100)</f>
        <v>88.724702750291556</v>
      </c>
      <c r="J37" s="49">
        <f t="shared" ref="J37:K37" si="44">J29+J33+J35</f>
        <v>0</v>
      </c>
      <c r="K37" s="49">
        <f t="shared" si="44"/>
        <v>90987.296040000001</v>
      </c>
      <c r="L37" s="43">
        <f>L29+L33</f>
        <v>90987.296040000001</v>
      </c>
      <c r="M37" s="15">
        <f>IF(ISERROR(L37/K37*100),,L37/K37*100)</f>
        <v>100</v>
      </c>
      <c r="N37" s="49">
        <f t="shared" ref="N37:O37" si="45">N29+N33+N35</f>
        <v>0</v>
      </c>
      <c r="O37" s="49">
        <f t="shared" si="45"/>
        <v>96203.110560000001</v>
      </c>
      <c r="P37" s="43">
        <f>P29+P33</f>
        <v>96201.97193</v>
      </c>
      <c r="Q37" s="15">
        <f>IF(ISERROR(P37/O37*100),,P37/O37*100)</f>
        <v>99.998816431201263</v>
      </c>
      <c r="R37" s="49">
        <f t="shared" ref="R37:S37" si="46">R29+R33+R35</f>
        <v>17420.759999999998</v>
      </c>
      <c r="S37" s="49">
        <f t="shared" si="46"/>
        <v>17420.760000000002</v>
      </c>
      <c r="T37" s="43">
        <f>T29+T33</f>
        <v>16823.936460000001</v>
      </c>
      <c r="U37" s="15">
        <f>IF(ISERROR(T37/S37*100),,T37/S37*100)</f>
        <v>96.57406714747232</v>
      </c>
      <c r="V37" s="49">
        <f t="shared" ref="V37:W37" si="47">V29+V33+V35</f>
        <v>59232.958590000002</v>
      </c>
      <c r="W37" s="49">
        <f t="shared" si="47"/>
        <v>59232.958590000002</v>
      </c>
      <c r="X37" s="43">
        <f>X29+X33</f>
        <v>59221.028649999993</v>
      </c>
      <c r="Y37" s="15">
        <f>IF(ISERROR(X37/W37*100),,X37/W37*100)</f>
        <v>99.979859287322469</v>
      </c>
      <c r="Z37" s="49">
        <f t="shared" ref="Z37:AA37" si="48">Z29+Z33+Z35</f>
        <v>774794.16</v>
      </c>
      <c r="AA37" s="49">
        <f t="shared" si="48"/>
        <v>753065.99300000002</v>
      </c>
      <c r="AB37" s="43">
        <f>AB29+AB33</f>
        <v>746020.60421999998</v>
      </c>
      <c r="AC37" s="15">
        <f>IF(ISERROR(AB37/AA37*100),,AB37/AA37*100)</f>
        <v>99.064439392365443</v>
      </c>
      <c r="AD37" s="49">
        <f t="shared" ref="AD37:AE37" si="49">AD29+AD33+AD35</f>
        <v>176000</v>
      </c>
      <c r="AE37" s="49">
        <f t="shared" si="49"/>
        <v>45851.97944000001</v>
      </c>
      <c r="AF37" s="43">
        <f>AF29+AF33</f>
        <v>45851.97944000001</v>
      </c>
      <c r="AG37" s="15">
        <f>IF(ISERROR(AF37/AE37*100),,AF37/AE37*100)</f>
        <v>100</v>
      </c>
      <c r="AH37" s="49">
        <f t="shared" ref="AH37:AI37" si="50">AH29+AH33+AH35</f>
        <v>258716.64747</v>
      </c>
      <c r="AI37" s="49">
        <f t="shared" si="50"/>
        <v>229158.58448999998</v>
      </c>
      <c r="AJ37" s="43">
        <f>AJ29+AJ33</f>
        <v>59582.43088</v>
      </c>
      <c r="AK37" s="15">
        <f>IF(ISERROR(AJ37/AI37*100),,AJ37/AI37*100)</f>
        <v>26.000523180313177</v>
      </c>
      <c r="AL37" s="49">
        <f t="shared" ref="AL37:AM37" si="51">AL29+AL33+AL35</f>
        <v>118236.57176000001</v>
      </c>
      <c r="AM37" s="49">
        <f t="shared" si="51"/>
        <v>31382.5347</v>
      </c>
      <c r="AN37" s="43">
        <f>AN29+AN33</f>
        <v>31382.534520000001</v>
      </c>
      <c r="AO37" s="15">
        <f>IF(ISERROR(AN37/AM37*100),,AN37/AM37*100)</f>
        <v>99.999999426432566</v>
      </c>
      <c r="AP37" s="49">
        <f t="shared" ref="AP37:AQ37" si="52">AP29+AP33+AP35</f>
        <v>575895.70455999998</v>
      </c>
      <c r="AQ37" s="49">
        <f t="shared" si="52"/>
        <v>575895.70455999998</v>
      </c>
      <c r="AR37" s="43">
        <f>AR29+AR33</f>
        <v>508026.17937000003</v>
      </c>
      <c r="AS37" s="15">
        <f>IF(ISERROR(AR37/AQ37*100),,AR37/AQ37*100)</f>
        <v>88.214962422431313</v>
      </c>
      <c r="AT37" s="49">
        <f t="shared" ref="AT37" si="53">AT29+AT33+AT35</f>
        <v>176000</v>
      </c>
      <c r="AU37" s="43">
        <f>AU29+AU33+AU35</f>
        <v>118871.98638999999</v>
      </c>
      <c r="AV37" s="43">
        <f>AV29+AV33</f>
        <v>116377.64410999999</v>
      </c>
      <c r="AW37" s="15">
        <f>IF(ISERROR(AV37/AU37*100),,AV37/AU37*100)</f>
        <v>97.901656768974604</v>
      </c>
      <c r="AX37" s="49">
        <f t="shared" ref="AX37:AY37" si="54">AX29+AX33+AX35</f>
        <v>30950</v>
      </c>
      <c r="AY37" s="49">
        <f t="shared" si="54"/>
        <v>30950</v>
      </c>
      <c r="AZ37" s="43">
        <f>AZ29+AZ33</f>
        <v>30950</v>
      </c>
      <c r="BA37" s="15">
        <f>IF(ISERROR(AZ37/AY37*100),,AZ37/AY37*100)</f>
        <v>100</v>
      </c>
      <c r="BB37" s="49">
        <f t="shared" ref="BB37:BC37" si="55">BB29+BB33+BB35</f>
        <v>100000</v>
      </c>
      <c r="BC37" s="49">
        <f t="shared" si="55"/>
        <v>104381.55373</v>
      </c>
      <c r="BD37" s="43">
        <f>BD29+BD33</f>
        <v>90562.881030000004</v>
      </c>
      <c r="BE37" s="15">
        <f>IF(ISERROR(BD37/BC37*100),,BD37/BC37*100)</f>
        <v>86.761384357484985</v>
      </c>
      <c r="BF37" s="49">
        <f t="shared" ref="BF37:BG37" si="56">BF29+BF33+BF35</f>
        <v>0</v>
      </c>
      <c r="BG37" s="49">
        <f t="shared" si="56"/>
        <v>14199.999999999996</v>
      </c>
      <c r="BH37" s="43">
        <f>BH29+BH33</f>
        <v>14200</v>
      </c>
      <c r="BI37" s="15">
        <f>IF(ISERROR(BH37/BG37*100),,BH37/BG37*100)</f>
        <v>100.00000000000003</v>
      </c>
      <c r="BJ37" s="49">
        <f t="shared" ref="BJ37:BK37" si="57">BJ29+BJ33+BJ35</f>
        <v>35500</v>
      </c>
      <c r="BK37" s="49">
        <f t="shared" si="57"/>
        <v>0</v>
      </c>
      <c r="BL37" s="43">
        <f>BL29+BL33</f>
        <v>0</v>
      </c>
      <c r="BM37" s="15">
        <f>IF(ISERROR(BL37/BK37*100),,BL37/BK37*100)</f>
        <v>0</v>
      </c>
      <c r="BN37" s="49">
        <f t="shared" ref="BN37:BO37" si="58">BN29+BN33+BN35</f>
        <v>344598.77</v>
      </c>
      <c r="BO37" s="49">
        <f t="shared" si="58"/>
        <v>319096.88230000006</v>
      </c>
      <c r="BP37" s="43">
        <f>BP29+BP33</f>
        <v>300128.11442999996</v>
      </c>
      <c r="BQ37" s="15">
        <f>IF(ISERROR(BP37/BO37*100),,BP37/BO37*100)</f>
        <v>94.055483170729786</v>
      </c>
      <c r="BS37" s="49">
        <f t="shared" ref="BS37:BT37" si="59">BS29+BS33+BS35</f>
        <v>0</v>
      </c>
      <c r="BT37" s="49">
        <f t="shared" si="59"/>
        <v>0</v>
      </c>
      <c r="BU37" s="43">
        <f>BU29+BU33</f>
        <v>0</v>
      </c>
      <c r="BV37" s="15">
        <f>IF(ISERROR(BU37/BT37*100),,BU37/BT37*100)</f>
        <v>0</v>
      </c>
    </row>
    <row r="38" spans="1:76" ht="16.5" x14ac:dyDescent="0.25">
      <c r="B38" s="80">
        <f>B37-'[3]Финансовая  помощь  (план)'!$B$46</f>
        <v>0</v>
      </c>
      <c r="C38" s="80">
        <f>C37-'[1]Исполнение  по  иным  МБТ'!B42</f>
        <v>0</v>
      </c>
      <c r="D38" s="379"/>
      <c r="E38" s="379"/>
      <c r="F38" s="379"/>
      <c r="G38" s="379"/>
      <c r="H38" s="80">
        <f>H37-'[1]Исполнение  по  иным  МБТ'!G42</f>
        <v>0</v>
      </c>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c r="BC38" s="90"/>
      <c r="BD38" s="90"/>
      <c r="BE38" s="90"/>
      <c r="BF38" s="90"/>
      <c r="BR38" s="90"/>
      <c r="BS38" s="90"/>
      <c r="BT38" s="90"/>
      <c r="BU38" s="90"/>
      <c r="BV38" s="90"/>
      <c r="BW38" s="90"/>
      <c r="BX38" s="90"/>
    </row>
    <row r="39" spans="1:76" s="3" customFormat="1" ht="16.350000000000001" customHeight="1" x14ac:dyDescent="0.2">
      <c r="BG39" s="68"/>
      <c r="BH39" s="68"/>
      <c r="BI39" s="68"/>
      <c r="BJ39" s="68"/>
      <c r="BK39" s="68"/>
      <c r="BL39" s="68"/>
      <c r="BM39" s="68"/>
      <c r="BN39" s="68"/>
      <c r="BO39" s="68"/>
      <c r="BP39" s="68"/>
      <c r="BQ39" s="68"/>
    </row>
    <row r="40" spans="1:76" ht="32.1" customHeight="1" x14ac:dyDescent="0.2">
      <c r="C40" s="380"/>
      <c r="BG40" s="3"/>
      <c r="BH40" s="3"/>
      <c r="BI40" s="3"/>
      <c r="BJ40" s="3"/>
      <c r="BK40" s="3"/>
      <c r="BL40" s="3"/>
      <c r="BM40" s="3"/>
      <c r="BN40" s="3"/>
      <c r="BO40" s="3"/>
      <c r="BP40" s="3"/>
      <c r="BQ40" s="3"/>
    </row>
  </sheetData>
  <mergeCells count="55">
    <mergeCell ref="H3:M3"/>
    <mergeCell ref="AP6:AS6"/>
    <mergeCell ref="AT6:AW6"/>
    <mergeCell ref="BB6:BE6"/>
    <mergeCell ref="BF6:BM6"/>
    <mergeCell ref="J6:M6"/>
    <mergeCell ref="N6:Q6"/>
    <mergeCell ref="AP7:AS7"/>
    <mergeCell ref="AT7:AW7"/>
    <mergeCell ref="J7:M7"/>
    <mergeCell ref="N7:Q7"/>
    <mergeCell ref="BS10:BV10"/>
    <mergeCell ref="BN8:BQ8"/>
    <mergeCell ref="J8:M8"/>
    <mergeCell ref="N8:Q8"/>
    <mergeCell ref="R8:U8"/>
    <mergeCell ref="V8:Y8"/>
    <mergeCell ref="BS8:BV8"/>
    <mergeCell ref="AD7:AG7"/>
    <mergeCell ref="AH7:AK7"/>
    <mergeCell ref="AL7:AO7"/>
    <mergeCell ref="AX7:BA7"/>
    <mergeCell ref="BB10:BE10"/>
    <mergeCell ref="AT10:AW10"/>
    <mergeCell ref="AX10:BA10"/>
    <mergeCell ref="BF10:BI10"/>
    <mergeCell ref="A6:A9"/>
    <mergeCell ref="B6:I8"/>
    <mergeCell ref="AX6:BA6"/>
    <mergeCell ref="Z8:AC8"/>
    <mergeCell ref="AD8:AG8"/>
    <mergeCell ref="AH8:AK8"/>
    <mergeCell ref="AH6:AO6"/>
    <mergeCell ref="AL8:AO8"/>
    <mergeCell ref="AP8:AS8"/>
    <mergeCell ref="AT8:AW8"/>
    <mergeCell ref="AX8:BA8"/>
    <mergeCell ref="R7:AC7"/>
    <mergeCell ref="BB8:BE8"/>
    <mergeCell ref="Z10:AC10"/>
    <mergeCell ref="AD10:AG10"/>
    <mergeCell ref="AH10:AK10"/>
    <mergeCell ref="AL10:AO10"/>
    <mergeCell ref="AP10:AS10"/>
    <mergeCell ref="B10:I10"/>
    <mergeCell ref="J10:M10"/>
    <mergeCell ref="N10:Q10"/>
    <mergeCell ref="R10:U10"/>
    <mergeCell ref="V10:Y10"/>
    <mergeCell ref="BJ10:BM10"/>
    <mergeCell ref="BJ8:BM8"/>
    <mergeCell ref="BF7:BM7"/>
    <mergeCell ref="BB7:BE7"/>
    <mergeCell ref="BN10:BQ10"/>
    <mergeCell ref="BF8:BI8"/>
  </mergeCells>
  <pageMargins left="0.78740157480314965" right="0.39370078740157483" top="0.59055118110236227" bottom="0.59055118110236227" header="0.51181102362204722" footer="0.51181102362204722"/>
  <pageSetup paperSize="8" scale="70" fitToWidth="5" orientation="landscape" r:id="rId1"/>
  <headerFooter alignWithMargins="0">
    <oddFooter>&amp;L&amp;P&amp;R&amp;Z&amp;F&amp;A</oddFooter>
  </headerFooter>
  <colBreaks count="5" manualBreakCount="5">
    <brk id="17" max="37" man="1"/>
    <brk id="29" max="37" man="1"/>
    <brk id="41" max="37" man="1"/>
    <brk id="53" max="37" man="1"/>
    <brk id="6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7</vt:i4>
      </vt:variant>
    </vt:vector>
  </HeadingPairs>
  <TitlesOfParts>
    <vt:vector size="12" baseType="lpstr">
      <vt:lpstr>МБТ  всего</vt:lpstr>
      <vt:lpstr>Дотация</vt:lpstr>
      <vt:lpstr>Субсидия</vt:lpstr>
      <vt:lpstr>Субвенция</vt:lpstr>
      <vt:lpstr>Иные  МБТ</vt:lpstr>
      <vt:lpstr>Дотация!Заголовки_для_печати</vt:lpstr>
      <vt:lpstr>'Иные  МБТ'!Заголовки_для_печати</vt:lpstr>
      <vt:lpstr>Субвенция!Заголовки_для_печати</vt:lpstr>
      <vt:lpstr>Субсидия!Заголовки_для_печати</vt:lpstr>
      <vt:lpstr>'Иные  МБТ'!Область_печати</vt:lpstr>
      <vt:lpstr>Субвенция!Область_печати</vt:lpstr>
      <vt:lpstr>Субсидия!Область_печати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belanin</dc:creator>
  <cp:lastModifiedBy>u1533</cp:lastModifiedBy>
  <cp:lastPrinted>2026-04-27T06:48:21Z</cp:lastPrinted>
  <dcterms:created xsi:type="dcterms:W3CDTF">2023-03-16T08:48:57Z</dcterms:created>
  <dcterms:modified xsi:type="dcterms:W3CDTF">2026-04-27T06:48:43Z</dcterms:modified>
</cp:coreProperties>
</file>