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0" windowWidth="12975" windowHeight="7110" activeTab="0"/>
  </bookViews>
  <sheets>
    <sheet name="Средства  ОБ" sheetId="1" r:id="rId1"/>
    <sheet name="Индикаторы цели" sheetId="2" r:id="rId2"/>
  </sheets>
  <definedNames>
    <definedName name="_xlnm.Print_Titles" localSheetId="1">'Индикаторы цели'!$7:$10</definedName>
    <definedName name="_xlnm.Print_Titles" localSheetId="0">'Средства  ОБ'!$7:$9</definedName>
    <definedName name="_xlnm.Print_Area" localSheetId="0">'Средства  ОБ'!$A$1:$J$56</definedName>
  </definedNames>
  <calcPr fullCalcOnLoad="1"/>
</workbook>
</file>

<file path=xl/sharedStrings.xml><?xml version="1.0" encoding="utf-8"?>
<sst xmlns="http://schemas.openxmlformats.org/spreadsheetml/2006/main" count="308" uniqueCount="144">
  <si>
    <t>ОТЧЕТ</t>
  </si>
  <si>
    <t>№ п/п</t>
  </si>
  <si>
    <t>Название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</si>
  <si>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</si>
  <si>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</si>
  <si>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</si>
  <si>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</si>
  <si>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</si>
  <si>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Годовой план</t>
  </si>
  <si>
    <t>Факт</t>
  </si>
  <si>
    <t>% исполнения</t>
  </si>
  <si>
    <t xml:space="preserve">Всего </t>
  </si>
  <si>
    <t>Х</t>
  </si>
  <si>
    <t>028</t>
  </si>
  <si>
    <t>Ответственный исполнитель - Управление финансов Липецкой области</t>
  </si>
  <si>
    <t>Подпрограмма 1: "Долгосрочное бюджетное планирование, совершенствование организации бюджетного процесса"</t>
  </si>
  <si>
    <t>Подпрограмма 2: "Управление государственным долгом Липецкой области"</t>
  </si>
  <si>
    <t>Подпрограмма 3: "Создание условий для повышения финансовой устойчивости местных бюджетов"</t>
  </si>
  <si>
    <t>01 06</t>
  </si>
  <si>
    <t>01 13</t>
  </si>
  <si>
    <t>13 01</t>
  </si>
  <si>
    <t>14 01</t>
  </si>
  <si>
    <t>14 02</t>
  </si>
  <si>
    <t>о финансовом обеспечении государственной программы Липецкой области "Управление государственными финансами и государственным долгом Липецкой области" за счет средств областного бюджета</t>
  </si>
  <si>
    <t xml:space="preserve">       </t>
  </si>
  <si>
    <t>003</t>
  </si>
  <si>
    <t>Соисполнитель - Управление экономики администрации Липецкой области</t>
  </si>
  <si>
    <t>Соисполнитель -Управление экономики администрации Липецкой области</t>
  </si>
  <si>
    <t xml:space="preserve">Основное мероприятие 2  подпрограммы 1: "Осуществление бюджетного процесса" </t>
  </si>
  <si>
    <t>Основное мероприятие 3  подпрограммы 1: "Повышение качества финансового менеджмента главных распорядителей бюджетных средств"</t>
  </si>
  <si>
    <t>Основное мероприятие 4  подпрограммы 1: "Формирование регионального сегмента "Электронный бюджет"</t>
  </si>
  <si>
    <t xml:space="preserve">Основное мероприятие подпрограммы 2: "Обеспечение своевременности и полноты исполнения долговых обязательств Липецкой области, обслуживание государственного долга Липецкой области и выполнение других обязательств Липецкой области по выплате агентских комиссий и вознаграждений" </t>
  </si>
  <si>
    <t>Основное мероприятие 1  подпрограммы 3: "Обеспечение сбалансированности местных бюджетов"</t>
  </si>
  <si>
    <t>Основное мероприятие 2 подпрограммы 3: "Стимулирование муниципальных образований Липецкой области по результатам проведения оценки их деятельности"</t>
  </si>
  <si>
    <t>Основное мероприятие 1  подпрограммы 1: "Разработка Стратегии социально-экономического развития Липецкой области до 2030 года"</t>
  </si>
  <si>
    <t>191 01 99999</t>
  </si>
  <si>
    <t>191 02 00110</t>
  </si>
  <si>
    <t>191 02 00120</t>
  </si>
  <si>
    <t>191 03 28000</t>
  </si>
  <si>
    <t>191 04 99999</t>
  </si>
  <si>
    <t>192 01 25300</t>
  </si>
  <si>
    <t>193 01 80010</t>
  </si>
  <si>
    <t>193 01 80030</t>
  </si>
  <si>
    <t>193 01 80020</t>
  </si>
  <si>
    <t>193 02 80040</t>
  </si>
  <si>
    <t>193 02 80050</t>
  </si>
  <si>
    <t>193 02 80060</t>
  </si>
  <si>
    <t>193 02 80070</t>
  </si>
  <si>
    <t>193 02 80080</t>
  </si>
  <si>
    <t xml:space="preserve">Ответственный исполнитель, соисполнитель </t>
  </si>
  <si>
    <t>Единица измерения</t>
  </si>
  <si>
    <t>Значения индикаторов и показателей</t>
  </si>
  <si>
    <t>План</t>
  </si>
  <si>
    <t>1.</t>
  </si>
  <si>
    <t>Цель государственной программы "Обеспечение долгосрочной сбалансированности и устойчивости бюджетной системы, повышение качества управления государственными финансами Липецкой области"</t>
  </si>
  <si>
    <t>2.</t>
  </si>
  <si>
    <r>
      <t>Индикатор</t>
    </r>
    <r>
      <rPr>
        <sz val="11"/>
        <rFont val="Arial"/>
        <family val="2"/>
      </rPr>
      <t xml:space="preserve"> 
Отношение предельного объема государственного долга Липецкой области к утвержденному общему годовому объему доходов областного бюджета без учета объема безвозмездных поступлений, %.</t>
    </r>
  </si>
  <si>
    <t>Управление финансов Липецкой области</t>
  </si>
  <si>
    <t xml:space="preserve">  %</t>
  </si>
  <si>
    <t>3.</t>
  </si>
  <si>
    <t>Задача 1 государственной программы "Создание условий для повышения эффективности использования средств областного бюджета"</t>
  </si>
  <si>
    <t>4.</t>
  </si>
  <si>
    <r>
      <t>Показатель  задачи 1 государственной программы</t>
    </r>
    <r>
      <rPr>
        <sz val="11"/>
        <rFont val="Arial"/>
        <family val="2"/>
      </rPr>
      <t xml:space="preserve"> 
Отношение объема дефицита областного бюджета к общему годовому объему доходов областного бюджета без учета объема безвозмездных поступлений в отчетном финансовом году</t>
    </r>
  </si>
  <si>
    <t>5.</t>
  </si>
  <si>
    <t>Подпрограмма 1  "Долгосрочное бюджетное планирование, совершенствование организации бюджетного процесса"</t>
  </si>
  <si>
    <t>6.</t>
  </si>
  <si>
    <t>7.</t>
  </si>
  <si>
    <t xml:space="preserve">Задача 1 подпрограммы 1 "Своевременная и качественная организация бюджетного процесса, координация бюджетного и стратегического планирования" </t>
  </si>
  <si>
    <t>8.</t>
  </si>
  <si>
    <t>Управление экономики администрации области</t>
  </si>
  <si>
    <t>9.</t>
  </si>
  <si>
    <t>Задача 2 Подпрограммы 1 "Повышение эффективности бюджетных расходов и контроля за соблюдением бюджетного законодательства и законодательства в сфере закупок товаров,  работ,  услуг  для  обеспечения  нужд  Липецкой  области"</t>
  </si>
  <si>
    <t>10.</t>
  </si>
  <si>
    <t>Показатель 1 задачи 2 подпрограммы 1 
Доля расходов областного бюджета, сформированных в соответствии с государственными программами</t>
  </si>
  <si>
    <t>%</t>
  </si>
  <si>
    <t>11.</t>
  </si>
  <si>
    <t>12.</t>
  </si>
  <si>
    <t>балл</t>
  </si>
  <si>
    <t>13.</t>
  </si>
  <si>
    <t>14.</t>
  </si>
  <si>
    <t>Задача 3 Подпрограммы 1 "Обеспечение открытости и прозрачности информации о деятельности органов государственной власти Липецкой области в сфере управления региональными финансами"</t>
  </si>
  <si>
    <t>15.</t>
  </si>
  <si>
    <t>16.</t>
  </si>
  <si>
    <t>17.</t>
  </si>
  <si>
    <t>Задача 2 государственной программы "Эффективное управление государственным долгом Липецкой области"</t>
  </si>
  <si>
    <t>18.</t>
  </si>
  <si>
    <t>Показатель  задачи 2  государственной программы                                                                      Отношение объема  расходов на обслуживание  государственного долга к объему расходов областного бюджета, без учета субвенций, предоставляемых из федерального бюджета в отчетном финансовом году</t>
  </si>
  <si>
    <t>19.</t>
  </si>
  <si>
    <t xml:space="preserve">Подпрограмма 2 "Управление государственным долгом Липецкой области"        </t>
  </si>
  <si>
    <t>20.</t>
  </si>
  <si>
    <t>Задача Подпрограммы 2 "Проведение ответственной долговой политики"</t>
  </si>
  <si>
    <t>21.</t>
  </si>
  <si>
    <t>руб.</t>
  </si>
  <si>
    <t>22.</t>
  </si>
  <si>
    <t>23.</t>
  </si>
  <si>
    <t>ед.</t>
  </si>
  <si>
    <t>24.</t>
  </si>
  <si>
    <t>25.</t>
  </si>
  <si>
    <t xml:space="preserve">Задача 1  Подпрограммы 3 "Поддержание  устойчивого исполнения бюджетов муниципальных образований "                                                                                                                                                            </t>
  </si>
  <si>
    <t>26.</t>
  </si>
  <si>
    <t>Показатель задачи 1 подпрограммы 3                                                     Доля просроченной кредиторской задолженности  к общему объему расходов местных бюджетов</t>
  </si>
  <si>
    <t>27.</t>
  </si>
  <si>
    <t>Основное мероприятие 1 задачи 1 подпрограммы 3                        Обеспечение сбалансированности местных бюджетов</t>
  </si>
  <si>
    <t>28.</t>
  </si>
  <si>
    <r>
      <t>Задача 2 Подпрограммы 3 "Создание стимулов для у</t>
    </r>
    <r>
      <rPr>
        <b/>
        <sz val="11"/>
        <rFont val="Arial"/>
        <family val="2"/>
      </rPr>
      <t>величения налогового потенциала муниципальных районов и городских округов Липецкой области"</t>
    </r>
  </si>
  <si>
    <t>29.</t>
  </si>
  <si>
    <r>
      <t>Показатель задачи 2</t>
    </r>
    <r>
      <rPr>
        <b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подпрограммы 3  
Количество муниципальных образований, обеспечивших рост налоговых доходов в отчетном году к году предшествующему, в сопоставимых условиях</t>
    </r>
  </si>
  <si>
    <t>30.</t>
  </si>
  <si>
    <t>Основное мероприятие 2 задачи 2  подпрограммы 3 
Стимулирование муниципальных образований Липецкой области по результатам проведения оценки их деятельности</t>
  </si>
  <si>
    <t>Отчетный год (2016 год)</t>
  </si>
  <si>
    <t>Обоснование отклонений значений индикатора, показателя на конец года (при наличии), обоснование отклонений контрольных событий</t>
  </si>
  <si>
    <t xml:space="preserve"> о достижении значений индикаторов целей, показателей задач государственной программы Липецкой области, контрольных событий плана реализации государственной программы Липецкой области "Управление государственными финансами и государственным долгом Липецкой области"</t>
  </si>
  <si>
    <t>Фактичнское значение по итогам года, предшествующего отчетному (2015 год)</t>
  </si>
  <si>
    <t>Наименование целей, индикаторов, задач, показателей, подпрограмм, контрольных событий, основных мероприятий</t>
  </si>
  <si>
    <t>Показатель 1 задачи 1 подпрограммы 1
Наличие Стратегии социально-экономического развития Липецкой области до 2030 года</t>
  </si>
  <si>
    <t>баллы</t>
  </si>
  <si>
    <t>Показатель 2 задачи 1 подпрограммы 1
Наличие бюджетного прогноза на долгосрочный период</t>
  </si>
  <si>
    <t>Основное мероприятие 1 задачи 1 подпрограммы 1
Разработка Стратегии социально-экономического развития Липецкой области до 2030 года</t>
  </si>
  <si>
    <t>Показатель 2 задачи 2 подпрограммы 1 
Соотношение объема проверенных средств областного бюджета и общей суммы расходов областного бюджета года, предшествующего отчетному (без учета расходов по обслуживанию государственного долга)</t>
  </si>
  <si>
    <t>Показатель 3 задачи 2 подпрограммы 1                                                 Средний индекс качества финансового менеджмента главных распорядителей средств областного бюджета"</t>
  </si>
  <si>
    <t>Основное мероприятие 2  задачи 2 подпрограммы 1                             Осуществление бюджетного процесса</t>
  </si>
  <si>
    <t>Основное мероприятие 3  задачи 2 подпрограммы 1                                         Повышение качества финансового менеджмента главных распорядителей бюджетных средств</t>
  </si>
  <si>
    <t>Показатель задачи 3 подпрограммы 1                                                    Доля информации, размещаемой на едином портале бюджетной системы Липецкой области в режиме реального времени, к общему количеству рубрик информационных разделов единого портала бюджетной системы Липецкой области</t>
  </si>
  <si>
    <t>Основное мероприятие 4 задачи 3 подпрограммы 1                               Формирование регионального сегмента "Электронный бюджет"</t>
  </si>
  <si>
    <t>Показатель задачи  подпрограммы 2 
Объем просроченной задолженности по долговым обязательствам Липецкой области и обслуживанию государственного долга Липецкой области</t>
  </si>
  <si>
    <t>Задача 3  государственной программы "Обеспечение равных условий для устойчивого  исполнения расходных обязательств муниципальных образований Липецкой области и повышения качества управления муниципальными финансами"</t>
  </si>
  <si>
    <t>Основное мероприятие задачи подпрограммы 2
Обеспечение своевременности и полноты исполнения долговых обязательств Липецкой области, обслуживание государственного долга Липецкой области и выполнение других обязательств Липецкой области по выплате агентских комиссий и вознаграждений</t>
  </si>
  <si>
    <t>Показатель  задачи 3  государственной программы
Количество муниципальных районов и городских округов
Липецкой области, имеющих высокое качество управления
муниципальными финансами</t>
  </si>
  <si>
    <t>В соответствии с госпрограммой выполнение данного показателя запланированно на 2018 год</t>
  </si>
  <si>
    <t>Расходы за  2016 год (тыс. руб.)</t>
  </si>
  <si>
    <t>Причины низкого освоения средств областного бюджета (если менее 95%)</t>
  </si>
  <si>
    <t>Факт (2016 год)</t>
  </si>
  <si>
    <t>Экономия, сложившаяся по результатам проведения конкурсных процедур ( снижение цены поставки товаров, выполнения работ (оказания услуг) по результатам проведения конкурсных процедур).</t>
  </si>
  <si>
    <t>Исполнение  контракта по организации контроля в соответствии с ч5. ст.99 Федерального закона «О контрактной системе»  №44-ФЗ  было перенесено на январь 2017 года, вследствие  отсутствия на в 2016 году  федеральных стандартов обмена информацией.В 2016 году не осуществлена модернизация телефонной станции вследствие запрета закупки иностранного программного обеспечения и связанных электронных компонентов.</t>
  </si>
  <si>
    <t>004</t>
  </si>
  <si>
    <t>016</t>
  </si>
  <si>
    <t>017</t>
  </si>
  <si>
    <t>033</t>
  </si>
  <si>
    <t>036</t>
  </si>
  <si>
    <t>В соответствии со ст. 92.1 дефицит областного бюджета превысить ограничения в пределах суммы поступлений от продажи акций и иных форм участия в капитале и снижения остатков средств на счетах по учету средств бюджета субъекта Российской Федерации.</t>
  </si>
  <si>
    <t>Экономия бюджетных средств в сумме 965,6 тыс.руб. сложилась в результате снижения максимальной цены контракта при проведении закупочных процедур.</t>
  </si>
  <si>
    <t>В связи с невыполнением отдельными муниципальными районами области показателей по доведению средней заработной платы работников учреждений образования и  культуры до средней заработной платы в Липецкой области</t>
  </si>
  <si>
    <t>31.</t>
  </si>
  <si>
    <t>32.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</si>
</sst>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.0_р_._-;\-* #,##0.0_р_._-;_-* &quot;-&quot;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000000"/>
    <numFmt numFmtId="174" formatCode="_-* #,##0_р_._-;\-* #,##0_р_._-;_-* &quot;-&quot;??_р_._-;_-@_-"/>
    <numFmt numFmtId="175" formatCode="_-* #,##0.000_р_._-;\-* #,##0.000_р_._-;_-* &quot;-&quot;??_р_._-;_-@_-"/>
    <numFmt numFmtId="176" formatCode="0.000000"/>
    <numFmt numFmtId="177" formatCode="0.00000"/>
    <numFmt numFmtId="178" formatCode="0.0000"/>
    <numFmt numFmtId="179" formatCode="0.0000000"/>
    <numFmt numFmtId="180" formatCode="#,##0.0_ ;\-#,##0.0\ "/>
    <numFmt numFmtId="181" formatCode="#,##0.00&quot;р.&quot;"/>
    <numFmt numFmtId="182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Times New Roman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6" fontId="4" fillId="0" borderId="10" xfId="60" applyNumberFormat="1" applyFont="1" applyBorder="1" applyAlignment="1">
      <alignment horizontal="center" vertical="center" wrapText="1"/>
    </xf>
    <xf numFmtId="166" fontId="4" fillId="0" borderId="13" xfId="60" applyNumberFormat="1" applyFont="1" applyBorder="1" applyAlignment="1">
      <alignment horizontal="center" vertical="center" wrapText="1"/>
    </xf>
    <xf numFmtId="166" fontId="4" fillId="0" borderId="10" xfId="6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6" fontId="6" fillId="0" borderId="0" xfId="60" applyNumberFormat="1" applyFont="1" applyBorder="1" applyAlignment="1">
      <alignment horizontal="center" vertical="center" wrapText="1"/>
    </xf>
    <xf numFmtId="166" fontId="4" fillId="0" borderId="0" xfId="6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10" xfId="6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167" fontId="4" fillId="0" borderId="0" xfId="0" applyNumberFormat="1" applyFont="1" applyFill="1" applyAlignment="1">
      <alignment vertical="center" wrapText="1"/>
    </xf>
    <xf numFmtId="4" fontId="10" fillId="33" borderId="0" xfId="0" applyNumberFormat="1" applyFont="1" applyFill="1" applyBorder="1" applyAlignment="1">
      <alignment horizontal="right" vertical="top" shrinkToFi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10" xfId="60" applyNumberFormat="1" applyFont="1" applyFill="1" applyBorder="1" applyAlignment="1" quotePrefix="1">
      <alignment horizontal="center" vertical="center" wrapText="1"/>
    </xf>
    <xf numFmtId="166" fontId="4" fillId="0" borderId="13" xfId="60" applyNumberFormat="1" applyFont="1" applyFill="1" applyBorder="1" applyAlignment="1">
      <alignment horizontal="center" vertical="center" wrapText="1"/>
    </xf>
    <xf numFmtId="180" fontId="4" fillId="0" borderId="10" xfId="62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81" fontId="4" fillId="0" borderId="10" xfId="62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 wrapText="1"/>
    </xf>
    <xf numFmtId="43" fontId="7" fillId="0" borderId="10" xfId="60" applyFont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6" fontId="4" fillId="0" borderId="11" xfId="62" applyNumberFormat="1" applyFont="1" applyFill="1" applyBorder="1" applyAlignment="1">
      <alignment horizontal="center" vertical="center" wrapText="1"/>
    </xf>
    <xf numFmtId="166" fontId="4" fillId="0" borderId="15" xfId="6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6" fontId="4" fillId="0" borderId="11" xfId="60" applyNumberFormat="1" applyFont="1" applyBorder="1" applyAlignment="1">
      <alignment horizontal="center" vertical="center" wrapText="1"/>
    </xf>
    <xf numFmtId="166" fontId="4" fillId="0" borderId="14" xfId="60" applyNumberFormat="1" applyFont="1" applyBorder="1" applyAlignment="1">
      <alignment horizontal="center" vertical="center" wrapText="1"/>
    </xf>
    <xf numFmtId="166" fontId="4" fillId="0" borderId="15" xfId="6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66" fontId="4" fillId="0" borderId="0" xfId="6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7" zoomScaleNormal="77" zoomScaleSheetLayoutView="75" workbookViewId="0" topLeftCell="A1">
      <pane xSplit="6" ySplit="9" topLeftCell="G1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1" sqref="J1"/>
    </sheetView>
  </sheetViews>
  <sheetFormatPr defaultColWidth="9.00390625" defaultRowHeight="12.75"/>
  <cols>
    <col min="1" max="1" width="7.00390625" style="18" customWidth="1"/>
    <col min="2" max="2" width="42.375" style="8" customWidth="1"/>
    <col min="3" max="3" width="20.125" style="8" customWidth="1"/>
    <col min="4" max="4" width="9.75390625" style="8" customWidth="1"/>
    <col min="5" max="5" width="9.875" style="8" customWidth="1"/>
    <col min="6" max="6" width="14.125" style="8" customWidth="1"/>
    <col min="7" max="7" width="15.25390625" style="8" customWidth="1"/>
    <col min="8" max="8" width="16.00390625" style="8" customWidth="1"/>
    <col min="9" max="9" width="12.875" style="8" customWidth="1"/>
    <col min="10" max="10" width="45.75390625" style="18" customWidth="1"/>
    <col min="11" max="12" width="9.125" style="18" customWidth="1"/>
    <col min="13" max="13" width="11.625" style="18" bestFit="1" customWidth="1"/>
    <col min="14" max="16384" width="9.125" style="18" customWidth="1"/>
  </cols>
  <sheetData>
    <row r="1" ht="15">
      <c r="J1" s="5"/>
    </row>
    <row r="2" ht="12.75">
      <c r="J2" s="4"/>
    </row>
    <row r="3" spans="1:10" ht="15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30" customHeight="1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6"/>
    </row>
    <row r="5" spans="2:10" ht="18.75" customHeight="1">
      <c r="B5" s="67"/>
      <c r="C5" s="67"/>
      <c r="D5" s="67"/>
      <c r="E5" s="67"/>
      <c r="F5" s="67"/>
      <c r="G5" s="67"/>
      <c r="H5" s="67"/>
      <c r="I5" s="67"/>
      <c r="J5" s="67"/>
    </row>
    <row r="6" spans="2:10" ht="15.75" customHeight="1">
      <c r="B6" s="18"/>
      <c r="E6" s="7"/>
      <c r="F6" s="7"/>
      <c r="G6" s="7"/>
      <c r="H6" s="7"/>
      <c r="I6" s="7"/>
      <c r="J6" s="7"/>
    </row>
    <row r="7" spans="1:10" s="8" customFormat="1" ht="39.75" customHeight="1">
      <c r="A7" s="55" t="s">
        <v>1</v>
      </c>
      <c r="B7" s="55" t="s">
        <v>2</v>
      </c>
      <c r="C7" s="46" t="s">
        <v>3</v>
      </c>
      <c r="D7" s="61" t="s">
        <v>4</v>
      </c>
      <c r="E7" s="61"/>
      <c r="F7" s="61"/>
      <c r="G7" s="61" t="s">
        <v>129</v>
      </c>
      <c r="H7" s="61"/>
      <c r="I7" s="61"/>
      <c r="J7" s="2" t="s">
        <v>130</v>
      </c>
    </row>
    <row r="8" spans="1:10" ht="32.25" customHeight="1">
      <c r="A8" s="57"/>
      <c r="B8" s="57"/>
      <c r="C8" s="48"/>
      <c r="D8" s="1" t="s">
        <v>5</v>
      </c>
      <c r="E8" s="1" t="s">
        <v>6</v>
      </c>
      <c r="F8" s="1" t="s">
        <v>7</v>
      </c>
      <c r="G8" s="1" t="s">
        <v>8</v>
      </c>
      <c r="H8" s="3" t="s">
        <v>9</v>
      </c>
      <c r="I8" s="3" t="s">
        <v>10</v>
      </c>
      <c r="J8" s="6"/>
    </row>
    <row r="9" spans="1:10" s="8" customFormat="1" ht="12.75">
      <c r="A9" s="1">
        <v>1</v>
      </c>
      <c r="B9" s="1">
        <v>2</v>
      </c>
      <c r="C9" s="1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15">
      <c r="A10" s="55">
        <v>1</v>
      </c>
      <c r="B10" s="55"/>
      <c r="C10" s="9" t="s">
        <v>11</v>
      </c>
      <c r="D10" s="10" t="s">
        <v>12</v>
      </c>
      <c r="E10" s="10" t="s">
        <v>12</v>
      </c>
      <c r="F10" s="10" t="s">
        <v>12</v>
      </c>
      <c r="G10" s="43">
        <f>G18+G40+G45</f>
        <v>3402809.62</v>
      </c>
      <c r="H10" s="43">
        <f>H18+H40+H45</f>
        <v>3379616.6399999997</v>
      </c>
      <c r="I10" s="44">
        <f>H10/G10*100</f>
        <v>99.31841676173467</v>
      </c>
      <c r="J10" s="21"/>
    </row>
    <row r="11" spans="1:10" ht="15">
      <c r="A11" s="56"/>
      <c r="B11" s="56"/>
      <c r="C11" s="52" t="s">
        <v>14</v>
      </c>
      <c r="D11" s="12" t="s">
        <v>134</v>
      </c>
      <c r="E11" s="10" t="s">
        <v>12</v>
      </c>
      <c r="F11" s="10" t="s">
        <v>12</v>
      </c>
      <c r="G11" s="43">
        <f aca="true" t="shared" si="0" ref="G11:H13">G19</f>
        <v>397</v>
      </c>
      <c r="H11" s="43">
        <f t="shared" si="0"/>
        <v>397</v>
      </c>
      <c r="I11" s="44">
        <f aca="true" t="shared" si="1" ref="I11:I24">H11/G11*100</f>
        <v>100</v>
      </c>
      <c r="J11" s="21"/>
    </row>
    <row r="12" spans="1:10" ht="15">
      <c r="A12" s="56"/>
      <c r="B12" s="56"/>
      <c r="C12" s="53"/>
      <c r="D12" s="12" t="s">
        <v>135</v>
      </c>
      <c r="E12" s="10" t="s">
        <v>12</v>
      </c>
      <c r="F12" s="10" t="s">
        <v>12</v>
      </c>
      <c r="G12" s="43">
        <f t="shared" si="0"/>
        <v>423</v>
      </c>
      <c r="H12" s="43">
        <f t="shared" si="0"/>
        <v>423</v>
      </c>
      <c r="I12" s="44">
        <f t="shared" si="1"/>
        <v>100</v>
      </c>
      <c r="J12" s="21"/>
    </row>
    <row r="13" spans="1:10" ht="15">
      <c r="A13" s="56"/>
      <c r="B13" s="56"/>
      <c r="C13" s="53"/>
      <c r="D13" s="12" t="s">
        <v>136</v>
      </c>
      <c r="E13" s="10" t="s">
        <v>12</v>
      </c>
      <c r="F13" s="10" t="s">
        <v>12</v>
      </c>
      <c r="G13" s="43">
        <f t="shared" si="0"/>
        <v>406</v>
      </c>
      <c r="H13" s="43">
        <f t="shared" si="0"/>
        <v>406</v>
      </c>
      <c r="I13" s="44">
        <f t="shared" si="1"/>
        <v>100</v>
      </c>
      <c r="J13" s="21"/>
    </row>
    <row r="14" spans="1:10" ht="15">
      <c r="A14" s="56"/>
      <c r="B14" s="56"/>
      <c r="C14" s="53"/>
      <c r="D14" s="12" t="s">
        <v>13</v>
      </c>
      <c r="E14" s="10" t="s">
        <v>12</v>
      </c>
      <c r="F14" s="10" t="s">
        <v>12</v>
      </c>
      <c r="G14" s="43">
        <f>G22+G41+G46</f>
        <v>3392009.62</v>
      </c>
      <c r="H14" s="43">
        <f>H22+H41+H46</f>
        <v>3369782.48</v>
      </c>
      <c r="I14" s="44">
        <f t="shared" si="1"/>
        <v>99.34472060842798</v>
      </c>
      <c r="J14" s="21"/>
    </row>
    <row r="15" spans="1:10" ht="15">
      <c r="A15" s="56"/>
      <c r="B15" s="56"/>
      <c r="C15" s="53"/>
      <c r="D15" s="12" t="s">
        <v>137</v>
      </c>
      <c r="E15" s="10" t="s">
        <v>12</v>
      </c>
      <c r="F15" s="10" t="s">
        <v>12</v>
      </c>
      <c r="G15" s="43">
        <f aca="true" t="shared" si="2" ref="G15:H17">G23</f>
        <v>415</v>
      </c>
      <c r="H15" s="43">
        <f t="shared" si="2"/>
        <v>414.76</v>
      </c>
      <c r="I15" s="44">
        <f t="shared" si="1"/>
        <v>99.94216867469879</v>
      </c>
      <c r="J15" s="21"/>
    </row>
    <row r="16" spans="1:10" ht="15">
      <c r="A16" s="56"/>
      <c r="B16" s="56"/>
      <c r="C16" s="54"/>
      <c r="D16" s="12" t="s">
        <v>138</v>
      </c>
      <c r="E16" s="10" t="s">
        <v>12</v>
      </c>
      <c r="F16" s="10" t="s">
        <v>12</v>
      </c>
      <c r="G16" s="43">
        <f t="shared" si="2"/>
        <v>359</v>
      </c>
      <c r="H16" s="43">
        <f t="shared" si="2"/>
        <v>359</v>
      </c>
      <c r="I16" s="44">
        <f t="shared" si="1"/>
        <v>100</v>
      </c>
      <c r="J16" s="21"/>
    </row>
    <row r="17" spans="1:10" ht="63.75">
      <c r="A17" s="57"/>
      <c r="B17" s="57"/>
      <c r="C17" s="11" t="s">
        <v>26</v>
      </c>
      <c r="D17" s="12" t="s">
        <v>25</v>
      </c>
      <c r="E17" s="10" t="s">
        <v>12</v>
      </c>
      <c r="F17" s="10" t="s">
        <v>12</v>
      </c>
      <c r="G17" s="43">
        <f t="shared" si="2"/>
        <v>8800</v>
      </c>
      <c r="H17" s="43">
        <f t="shared" si="2"/>
        <v>7834.4</v>
      </c>
      <c r="I17" s="44">
        <f t="shared" si="1"/>
        <v>89.02727272727272</v>
      </c>
      <c r="J17" s="21"/>
    </row>
    <row r="18" spans="1:10" s="19" customFormat="1" ht="21.75" customHeight="1">
      <c r="A18" s="61">
        <v>2</v>
      </c>
      <c r="B18" s="62" t="s">
        <v>15</v>
      </c>
      <c r="C18" s="9" t="s">
        <v>11</v>
      </c>
      <c r="D18" s="10" t="s">
        <v>12</v>
      </c>
      <c r="E18" s="10" t="s">
        <v>12</v>
      </c>
      <c r="F18" s="10" t="s">
        <v>12</v>
      </c>
      <c r="G18" s="43">
        <f>SUM(G19:G25)</f>
        <v>156344.9</v>
      </c>
      <c r="H18" s="43">
        <f>SUM(H19:H25)</f>
        <v>133155.21</v>
      </c>
      <c r="I18" s="44">
        <f t="shared" si="1"/>
        <v>85.16760700221113</v>
      </c>
      <c r="J18" s="21"/>
    </row>
    <row r="19" spans="1:10" s="19" customFormat="1" ht="15">
      <c r="A19" s="61"/>
      <c r="B19" s="63"/>
      <c r="C19" s="52" t="s">
        <v>14</v>
      </c>
      <c r="D19" s="12" t="s">
        <v>134</v>
      </c>
      <c r="E19" s="10" t="s">
        <v>12</v>
      </c>
      <c r="F19" s="10" t="s">
        <v>12</v>
      </c>
      <c r="G19" s="43">
        <f aca="true" t="shared" si="3" ref="G19:H21">G32</f>
        <v>397</v>
      </c>
      <c r="H19" s="43">
        <f t="shared" si="3"/>
        <v>397</v>
      </c>
      <c r="I19" s="44">
        <f t="shared" si="1"/>
        <v>100</v>
      </c>
      <c r="J19" s="21"/>
    </row>
    <row r="20" spans="1:10" s="19" customFormat="1" ht="15">
      <c r="A20" s="61"/>
      <c r="B20" s="63"/>
      <c r="C20" s="53"/>
      <c r="D20" s="12" t="s">
        <v>135</v>
      </c>
      <c r="E20" s="10" t="s">
        <v>12</v>
      </c>
      <c r="F20" s="10" t="s">
        <v>12</v>
      </c>
      <c r="G20" s="43">
        <f t="shared" si="3"/>
        <v>423</v>
      </c>
      <c r="H20" s="43">
        <f t="shared" si="3"/>
        <v>423</v>
      </c>
      <c r="I20" s="44">
        <f t="shared" si="1"/>
        <v>100</v>
      </c>
      <c r="J20" s="21"/>
    </row>
    <row r="21" spans="1:10" s="19" customFormat="1" ht="15">
      <c r="A21" s="61"/>
      <c r="B21" s="63"/>
      <c r="C21" s="53"/>
      <c r="D21" s="12" t="s">
        <v>136</v>
      </c>
      <c r="E21" s="10" t="s">
        <v>12</v>
      </c>
      <c r="F21" s="10" t="s">
        <v>12</v>
      </c>
      <c r="G21" s="43">
        <f t="shared" si="3"/>
        <v>406</v>
      </c>
      <c r="H21" s="43">
        <f t="shared" si="3"/>
        <v>406</v>
      </c>
      <c r="I21" s="44">
        <f t="shared" si="1"/>
        <v>100</v>
      </c>
      <c r="J21" s="21"/>
    </row>
    <row r="22" spans="1:12" s="19" customFormat="1" ht="18.75">
      <c r="A22" s="61"/>
      <c r="B22" s="63"/>
      <c r="C22" s="53"/>
      <c r="D22" s="12" t="s">
        <v>13</v>
      </c>
      <c r="E22" s="10" t="s">
        <v>12</v>
      </c>
      <c r="F22" s="10" t="s">
        <v>12</v>
      </c>
      <c r="G22" s="43">
        <f>G29+G35+G39+G30</f>
        <v>145544.9</v>
      </c>
      <c r="H22" s="43">
        <f>H29+H35+H39+H30</f>
        <v>123321.05</v>
      </c>
      <c r="I22" s="44">
        <f t="shared" si="1"/>
        <v>84.73058829268494</v>
      </c>
      <c r="J22" s="21"/>
      <c r="L22" s="22"/>
    </row>
    <row r="23" spans="1:12" s="19" customFormat="1" ht="18.75">
      <c r="A23" s="61"/>
      <c r="B23" s="63"/>
      <c r="C23" s="53"/>
      <c r="D23" s="12" t="s">
        <v>137</v>
      </c>
      <c r="E23" s="10" t="s">
        <v>12</v>
      </c>
      <c r="F23" s="10" t="s">
        <v>12</v>
      </c>
      <c r="G23" s="43">
        <f>G36</f>
        <v>415</v>
      </c>
      <c r="H23" s="43">
        <f>H36</f>
        <v>414.76</v>
      </c>
      <c r="I23" s="44">
        <f t="shared" si="1"/>
        <v>99.94216867469879</v>
      </c>
      <c r="J23" s="21"/>
      <c r="L23" s="22"/>
    </row>
    <row r="24" spans="1:12" s="19" customFormat="1" ht="18.75">
      <c r="A24" s="61"/>
      <c r="B24" s="63"/>
      <c r="C24" s="54"/>
      <c r="D24" s="12" t="s">
        <v>138</v>
      </c>
      <c r="E24" s="10" t="s">
        <v>12</v>
      </c>
      <c r="F24" s="10" t="s">
        <v>12</v>
      </c>
      <c r="G24" s="43">
        <f>G37</f>
        <v>359</v>
      </c>
      <c r="H24" s="43">
        <f>H37</f>
        <v>359</v>
      </c>
      <c r="I24" s="44">
        <f t="shared" si="1"/>
        <v>100</v>
      </c>
      <c r="J24" s="21"/>
      <c r="L24" s="22"/>
    </row>
    <row r="25" spans="1:12" s="19" customFormat="1" ht="68.25" customHeight="1">
      <c r="A25" s="61"/>
      <c r="B25" s="64"/>
      <c r="C25" s="11" t="s">
        <v>26</v>
      </c>
      <c r="D25" s="12" t="s">
        <v>25</v>
      </c>
      <c r="E25" s="10" t="s">
        <v>12</v>
      </c>
      <c r="F25" s="10" t="s">
        <v>12</v>
      </c>
      <c r="G25" s="43">
        <f>G27</f>
        <v>8800</v>
      </c>
      <c r="H25" s="43">
        <f>H27</f>
        <v>7834.4</v>
      </c>
      <c r="I25" s="44">
        <f aca="true" t="shared" si="4" ref="I25:I53">H25/G25*100</f>
        <v>89.02727272727272</v>
      </c>
      <c r="J25" s="21"/>
      <c r="L25" s="22"/>
    </row>
    <row r="26" spans="1:12" s="19" customFormat="1" ht="21" customHeight="1">
      <c r="A26" s="61">
        <v>3</v>
      </c>
      <c r="B26" s="68" t="s">
        <v>34</v>
      </c>
      <c r="C26" s="26" t="s">
        <v>11</v>
      </c>
      <c r="D26" s="21" t="s">
        <v>12</v>
      </c>
      <c r="E26" s="21" t="s">
        <v>12</v>
      </c>
      <c r="F26" s="21" t="s">
        <v>12</v>
      </c>
      <c r="G26" s="43">
        <f>G27</f>
        <v>8800</v>
      </c>
      <c r="H26" s="43">
        <f>H27</f>
        <v>7834.4</v>
      </c>
      <c r="I26" s="43">
        <f t="shared" si="4"/>
        <v>89.02727272727272</v>
      </c>
      <c r="J26" s="21"/>
      <c r="L26" s="22"/>
    </row>
    <row r="27" spans="1:12" s="19" customFormat="1" ht="63.75">
      <c r="A27" s="61"/>
      <c r="B27" s="68"/>
      <c r="C27" s="28" t="s">
        <v>27</v>
      </c>
      <c r="D27" s="27" t="s">
        <v>25</v>
      </c>
      <c r="E27" s="27" t="s">
        <v>19</v>
      </c>
      <c r="F27" s="27" t="s">
        <v>35</v>
      </c>
      <c r="G27" s="45">
        <v>8800</v>
      </c>
      <c r="H27" s="45">
        <v>7834.4</v>
      </c>
      <c r="I27" s="43">
        <f t="shared" si="4"/>
        <v>89.02727272727272</v>
      </c>
      <c r="J27" s="42" t="s">
        <v>140</v>
      </c>
      <c r="L27" s="22"/>
    </row>
    <row r="28" spans="1:12" s="19" customFormat="1" ht="18.75" customHeight="1">
      <c r="A28" s="55">
        <v>4</v>
      </c>
      <c r="B28" s="46" t="s">
        <v>28</v>
      </c>
      <c r="C28" s="9" t="s">
        <v>11</v>
      </c>
      <c r="D28" s="10" t="s">
        <v>12</v>
      </c>
      <c r="E28" s="10" t="s">
        <v>12</v>
      </c>
      <c r="F28" s="10" t="s">
        <v>12</v>
      </c>
      <c r="G28" s="43">
        <f>G29+G30</f>
        <v>91891.9</v>
      </c>
      <c r="H28" s="43">
        <f>H29+H30</f>
        <v>89389.26</v>
      </c>
      <c r="I28" s="43">
        <f t="shared" si="4"/>
        <v>97.27653906383479</v>
      </c>
      <c r="J28" s="21"/>
      <c r="L28" s="23" t="s">
        <v>24</v>
      </c>
    </row>
    <row r="29" spans="1:13" s="19" customFormat="1" ht="15">
      <c r="A29" s="56"/>
      <c r="B29" s="47"/>
      <c r="C29" s="52" t="s">
        <v>14</v>
      </c>
      <c r="D29" s="12" t="s">
        <v>13</v>
      </c>
      <c r="E29" s="12" t="s">
        <v>18</v>
      </c>
      <c r="F29" s="12" t="s">
        <v>36</v>
      </c>
      <c r="G29" s="45">
        <v>81364.9</v>
      </c>
      <c r="H29" s="45">
        <v>80671.59</v>
      </c>
      <c r="I29" s="43">
        <f t="shared" si="4"/>
        <v>99.14790038456385</v>
      </c>
      <c r="J29" s="42"/>
      <c r="M29" s="24"/>
    </row>
    <row r="30" spans="1:13" s="19" customFormat="1" ht="70.5" customHeight="1">
      <c r="A30" s="57"/>
      <c r="B30" s="48"/>
      <c r="C30" s="54"/>
      <c r="D30" s="12" t="s">
        <v>13</v>
      </c>
      <c r="E30" s="12" t="s">
        <v>18</v>
      </c>
      <c r="F30" s="12" t="s">
        <v>37</v>
      </c>
      <c r="G30" s="45">
        <f>10527</f>
        <v>10527</v>
      </c>
      <c r="H30" s="45">
        <v>8717.67</v>
      </c>
      <c r="I30" s="44">
        <f t="shared" si="4"/>
        <v>82.81248218865774</v>
      </c>
      <c r="J30" s="29" t="s">
        <v>132</v>
      </c>
      <c r="M30" s="24"/>
    </row>
    <row r="31" spans="1:10" s="19" customFormat="1" ht="15" customHeight="1">
      <c r="A31" s="46">
        <v>5</v>
      </c>
      <c r="B31" s="55" t="s">
        <v>29</v>
      </c>
      <c r="C31" s="9" t="s">
        <v>11</v>
      </c>
      <c r="D31" s="10" t="s">
        <v>12</v>
      </c>
      <c r="E31" s="10" t="s">
        <v>12</v>
      </c>
      <c r="F31" s="10" t="s">
        <v>12</v>
      </c>
      <c r="G31" s="43">
        <f>SUM(G32:G37)</f>
        <v>2000</v>
      </c>
      <c r="H31" s="43">
        <f>SUM(H32:H37)</f>
        <v>1999.76</v>
      </c>
      <c r="I31" s="43">
        <f t="shared" si="4"/>
        <v>99.988</v>
      </c>
      <c r="J31" s="21"/>
    </row>
    <row r="32" spans="1:10" s="19" customFormat="1" ht="15">
      <c r="A32" s="47"/>
      <c r="B32" s="56"/>
      <c r="C32" s="52" t="s">
        <v>14</v>
      </c>
      <c r="D32" s="12" t="s">
        <v>134</v>
      </c>
      <c r="E32" s="13" t="s">
        <v>19</v>
      </c>
      <c r="F32" s="14" t="s">
        <v>38</v>
      </c>
      <c r="G32" s="45">
        <v>397</v>
      </c>
      <c r="H32" s="45">
        <v>397</v>
      </c>
      <c r="I32" s="43">
        <f t="shared" si="4"/>
        <v>100</v>
      </c>
      <c r="J32" s="21"/>
    </row>
    <row r="33" spans="1:10" s="19" customFormat="1" ht="15">
      <c r="A33" s="47"/>
      <c r="B33" s="56"/>
      <c r="C33" s="53"/>
      <c r="D33" s="12" t="s">
        <v>135</v>
      </c>
      <c r="E33" s="13" t="s">
        <v>19</v>
      </c>
      <c r="F33" s="14" t="s">
        <v>38</v>
      </c>
      <c r="G33" s="45">
        <v>423</v>
      </c>
      <c r="H33" s="45">
        <v>423</v>
      </c>
      <c r="I33" s="43">
        <f t="shared" si="4"/>
        <v>100</v>
      </c>
      <c r="J33" s="21"/>
    </row>
    <row r="34" spans="1:10" s="19" customFormat="1" ht="15">
      <c r="A34" s="47"/>
      <c r="B34" s="56"/>
      <c r="C34" s="53"/>
      <c r="D34" s="12" t="s">
        <v>136</v>
      </c>
      <c r="E34" s="13" t="s">
        <v>19</v>
      </c>
      <c r="F34" s="14" t="s">
        <v>38</v>
      </c>
      <c r="G34" s="45">
        <v>406</v>
      </c>
      <c r="H34" s="45">
        <v>406</v>
      </c>
      <c r="I34" s="43">
        <f t="shared" si="4"/>
        <v>100</v>
      </c>
      <c r="J34" s="21"/>
    </row>
    <row r="35" spans="1:10" s="19" customFormat="1" ht="15">
      <c r="A35" s="47"/>
      <c r="B35" s="56"/>
      <c r="C35" s="53"/>
      <c r="D35" s="12" t="s">
        <v>13</v>
      </c>
      <c r="E35" s="13" t="s">
        <v>19</v>
      </c>
      <c r="F35" s="14" t="s">
        <v>38</v>
      </c>
      <c r="G35" s="45">
        <v>0</v>
      </c>
      <c r="H35" s="45">
        <v>0</v>
      </c>
      <c r="I35" s="43"/>
      <c r="J35" s="41"/>
    </row>
    <row r="36" spans="1:10" s="19" customFormat="1" ht="15">
      <c r="A36" s="47"/>
      <c r="B36" s="56"/>
      <c r="C36" s="53"/>
      <c r="D36" s="12" t="s">
        <v>137</v>
      </c>
      <c r="E36" s="13" t="s">
        <v>19</v>
      </c>
      <c r="F36" s="14" t="s">
        <v>38</v>
      </c>
      <c r="G36" s="45">
        <v>415</v>
      </c>
      <c r="H36" s="45">
        <v>414.76</v>
      </c>
      <c r="I36" s="43">
        <f t="shared" si="4"/>
        <v>99.94216867469879</v>
      </c>
      <c r="J36" s="41"/>
    </row>
    <row r="37" spans="1:10" s="19" customFormat="1" ht="15">
      <c r="A37" s="48"/>
      <c r="B37" s="57"/>
      <c r="C37" s="54"/>
      <c r="D37" s="12" t="s">
        <v>138</v>
      </c>
      <c r="E37" s="13" t="s">
        <v>19</v>
      </c>
      <c r="F37" s="14" t="s">
        <v>38</v>
      </c>
      <c r="G37" s="45">
        <v>359</v>
      </c>
      <c r="H37" s="45">
        <v>359</v>
      </c>
      <c r="I37" s="43">
        <f t="shared" si="4"/>
        <v>100</v>
      </c>
      <c r="J37" s="41"/>
    </row>
    <row r="38" spans="1:10" s="19" customFormat="1" ht="15">
      <c r="A38" s="46">
        <v>6</v>
      </c>
      <c r="B38" s="51" t="s">
        <v>30</v>
      </c>
      <c r="C38" s="9" t="s">
        <v>11</v>
      </c>
      <c r="D38" s="10" t="s">
        <v>12</v>
      </c>
      <c r="E38" s="10" t="s">
        <v>12</v>
      </c>
      <c r="F38" s="10" t="s">
        <v>12</v>
      </c>
      <c r="G38" s="43">
        <f>G39</f>
        <v>53653</v>
      </c>
      <c r="H38" s="43">
        <f>H39</f>
        <v>33931.79</v>
      </c>
      <c r="I38" s="44">
        <f t="shared" si="4"/>
        <v>63.24304325946359</v>
      </c>
      <c r="J38" s="21"/>
    </row>
    <row r="39" spans="1:10" s="19" customFormat="1" ht="141.75" customHeight="1">
      <c r="A39" s="48"/>
      <c r="B39" s="51"/>
      <c r="C39" s="11" t="s">
        <v>14</v>
      </c>
      <c r="D39" s="12" t="s">
        <v>13</v>
      </c>
      <c r="E39" s="12" t="s">
        <v>18</v>
      </c>
      <c r="F39" s="12" t="s">
        <v>39</v>
      </c>
      <c r="G39" s="45">
        <v>53653</v>
      </c>
      <c r="H39" s="45">
        <v>33931.79</v>
      </c>
      <c r="I39" s="43">
        <f t="shared" si="4"/>
        <v>63.24304325946359</v>
      </c>
      <c r="J39" s="29" t="s">
        <v>133</v>
      </c>
    </row>
    <row r="40" spans="1:10" s="19" customFormat="1" ht="15">
      <c r="A40" s="55">
        <v>7</v>
      </c>
      <c r="B40" s="51" t="s">
        <v>16</v>
      </c>
      <c r="C40" s="9" t="s">
        <v>11</v>
      </c>
      <c r="D40" s="10" t="s">
        <v>12</v>
      </c>
      <c r="E40" s="10" t="s">
        <v>12</v>
      </c>
      <c r="F40" s="10" t="s">
        <v>12</v>
      </c>
      <c r="G40" s="43">
        <f>G42</f>
        <v>1281645.32</v>
      </c>
      <c r="H40" s="43">
        <f>H42</f>
        <v>1281642.03</v>
      </c>
      <c r="I40" s="44">
        <f t="shared" si="4"/>
        <v>99.99974329871544</v>
      </c>
      <c r="J40" s="21"/>
    </row>
    <row r="41" spans="1:10" s="19" customFormat="1" ht="69" customHeight="1">
      <c r="A41" s="56"/>
      <c r="B41" s="51"/>
      <c r="C41" s="11" t="s">
        <v>14</v>
      </c>
      <c r="D41" s="12" t="s">
        <v>13</v>
      </c>
      <c r="E41" s="10" t="s">
        <v>12</v>
      </c>
      <c r="F41" s="10" t="s">
        <v>12</v>
      </c>
      <c r="G41" s="43">
        <f>G43+G44</f>
        <v>1281645.32</v>
      </c>
      <c r="H41" s="43">
        <f>H43+H44</f>
        <v>1281642.03</v>
      </c>
      <c r="I41" s="44">
        <f t="shared" si="4"/>
        <v>99.99974329871544</v>
      </c>
      <c r="J41" s="21"/>
    </row>
    <row r="42" spans="1:10" s="19" customFormat="1" ht="24.75" customHeight="1">
      <c r="A42" s="46">
        <v>8</v>
      </c>
      <c r="B42" s="62" t="s">
        <v>31</v>
      </c>
      <c r="C42" s="9" t="s">
        <v>11</v>
      </c>
      <c r="D42" s="10" t="s">
        <v>12</v>
      </c>
      <c r="E42" s="10" t="s">
        <v>12</v>
      </c>
      <c r="F42" s="10" t="s">
        <v>12</v>
      </c>
      <c r="G42" s="43">
        <f>G43+G44</f>
        <v>1281645.32</v>
      </c>
      <c r="H42" s="43">
        <f>H43+H44</f>
        <v>1281642.03</v>
      </c>
      <c r="I42" s="44">
        <f t="shared" si="4"/>
        <v>99.99974329871544</v>
      </c>
      <c r="J42" s="21"/>
    </row>
    <row r="43" spans="1:13" s="19" customFormat="1" ht="42" customHeight="1">
      <c r="A43" s="47"/>
      <c r="B43" s="63"/>
      <c r="C43" s="52" t="s">
        <v>14</v>
      </c>
      <c r="D43" s="12" t="s">
        <v>13</v>
      </c>
      <c r="E43" s="12" t="s">
        <v>20</v>
      </c>
      <c r="F43" s="12" t="s">
        <v>40</v>
      </c>
      <c r="G43" s="45">
        <v>1281609.32</v>
      </c>
      <c r="H43" s="45">
        <v>1281606.03</v>
      </c>
      <c r="I43" s="44">
        <f t="shared" si="4"/>
        <v>99.99974329150477</v>
      </c>
      <c r="J43" s="49"/>
      <c r="M43" s="65"/>
    </row>
    <row r="44" spans="1:13" s="19" customFormat="1" ht="58.5" customHeight="1">
      <c r="A44" s="48"/>
      <c r="B44" s="64"/>
      <c r="C44" s="54"/>
      <c r="D44" s="12" t="s">
        <v>13</v>
      </c>
      <c r="E44" s="12" t="s">
        <v>19</v>
      </c>
      <c r="F44" s="12" t="s">
        <v>40</v>
      </c>
      <c r="G44" s="45">
        <v>36</v>
      </c>
      <c r="H44" s="45">
        <v>36</v>
      </c>
      <c r="I44" s="44">
        <f t="shared" si="4"/>
        <v>100</v>
      </c>
      <c r="J44" s="50"/>
      <c r="M44" s="65"/>
    </row>
    <row r="45" spans="1:10" s="19" customFormat="1" ht="15">
      <c r="A45" s="55">
        <v>9</v>
      </c>
      <c r="B45" s="51" t="s">
        <v>17</v>
      </c>
      <c r="C45" s="9" t="s">
        <v>11</v>
      </c>
      <c r="D45" s="10" t="s">
        <v>12</v>
      </c>
      <c r="E45" s="10" t="s">
        <v>12</v>
      </c>
      <c r="F45" s="10" t="s">
        <v>12</v>
      </c>
      <c r="G45" s="43">
        <f>G47+G51</f>
        <v>1964819.4</v>
      </c>
      <c r="H45" s="43">
        <f>H47+H51</f>
        <v>1964819.4</v>
      </c>
      <c r="I45" s="44">
        <f t="shared" si="4"/>
        <v>100</v>
      </c>
      <c r="J45" s="21"/>
    </row>
    <row r="46" spans="1:10" s="19" customFormat="1" ht="70.5" customHeight="1">
      <c r="A46" s="56"/>
      <c r="B46" s="51"/>
      <c r="C46" s="11" t="s">
        <v>14</v>
      </c>
      <c r="D46" s="12" t="s">
        <v>13</v>
      </c>
      <c r="E46" s="10" t="s">
        <v>12</v>
      </c>
      <c r="F46" s="10" t="s">
        <v>12</v>
      </c>
      <c r="G46" s="43">
        <f>G48+G49+G50+G52+G53+G54+G55+G56</f>
        <v>1964819.4</v>
      </c>
      <c r="H46" s="43">
        <f>H48+H49+H50+H52+H53+H54+H55+H56</f>
        <v>1964819.4</v>
      </c>
      <c r="I46" s="44">
        <f t="shared" si="4"/>
        <v>100</v>
      </c>
      <c r="J46" s="21"/>
    </row>
    <row r="47" spans="1:10" s="19" customFormat="1" ht="15.75" customHeight="1">
      <c r="A47" s="46">
        <v>10</v>
      </c>
      <c r="B47" s="58" t="s">
        <v>32</v>
      </c>
      <c r="C47" s="9" t="s">
        <v>11</v>
      </c>
      <c r="D47" s="10" t="s">
        <v>12</v>
      </c>
      <c r="E47" s="10" t="s">
        <v>12</v>
      </c>
      <c r="F47" s="10" t="s">
        <v>12</v>
      </c>
      <c r="G47" s="43">
        <f>G48+G49+G50</f>
        <v>1952819.4</v>
      </c>
      <c r="H47" s="43">
        <f>H48+H49+H50</f>
        <v>1952819.4</v>
      </c>
      <c r="I47" s="44">
        <f t="shared" si="4"/>
        <v>100</v>
      </c>
      <c r="J47" s="21"/>
    </row>
    <row r="48" spans="1:13" s="19" customFormat="1" ht="18.75" customHeight="1">
      <c r="A48" s="47"/>
      <c r="B48" s="59"/>
      <c r="C48" s="52" t="s">
        <v>14</v>
      </c>
      <c r="D48" s="12" t="s">
        <v>13</v>
      </c>
      <c r="E48" s="12" t="s">
        <v>21</v>
      </c>
      <c r="F48" s="12" t="s">
        <v>41</v>
      </c>
      <c r="G48" s="45">
        <v>568198</v>
      </c>
      <c r="H48" s="45">
        <v>568198</v>
      </c>
      <c r="I48" s="43">
        <f t="shared" si="4"/>
        <v>100</v>
      </c>
      <c r="J48" s="21"/>
      <c r="L48" s="20"/>
      <c r="M48" s="25"/>
    </row>
    <row r="49" spans="1:13" s="19" customFormat="1" ht="21.75" customHeight="1">
      <c r="A49" s="47"/>
      <c r="B49" s="59"/>
      <c r="C49" s="53"/>
      <c r="D49" s="12" t="s">
        <v>13</v>
      </c>
      <c r="E49" s="12" t="s">
        <v>21</v>
      </c>
      <c r="F49" s="12" t="s">
        <v>43</v>
      </c>
      <c r="G49" s="45">
        <v>607350</v>
      </c>
      <c r="H49" s="45">
        <v>607350</v>
      </c>
      <c r="I49" s="43">
        <f t="shared" si="4"/>
        <v>100</v>
      </c>
      <c r="J49" s="21"/>
      <c r="L49" s="20"/>
      <c r="M49" s="25"/>
    </row>
    <row r="50" spans="1:13" s="19" customFormat="1" ht="44.25" customHeight="1">
      <c r="A50" s="48"/>
      <c r="B50" s="60"/>
      <c r="C50" s="54"/>
      <c r="D50" s="12" t="s">
        <v>13</v>
      </c>
      <c r="E50" s="12" t="s">
        <v>22</v>
      </c>
      <c r="F50" s="12" t="s">
        <v>42</v>
      </c>
      <c r="G50" s="45">
        <v>777271.4</v>
      </c>
      <c r="H50" s="45">
        <v>777271.4</v>
      </c>
      <c r="I50" s="43">
        <f>H50/G50*100</f>
        <v>100</v>
      </c>
      <c r="J50" s="21"/>
      <c r="L50" s="20"/>
      <c r="M50" s="25"/>
    </row>
    <row r="51" spans="1:13" s="19" customFormat="1" ht="15" customHeight="1">
      <c r="A51" s="55">
        <v>11</v>
      </c>
      <c r="B51" s="58" t="s">
        <v>33</v>
      </c>
      <c r="C51" s="1" t="s">
        <v>11</v>
      </c>
      <c r="D51" s="10" t="s">
        <v>12</v>
      </c>
      <c r="E51" s="10" t="s">
        <v>12</v>
      </c>
      <c r="F51" s="10" t="s">
        <v>12</v>
      </c>
      <c r="G51" s="43">
        <f>G52+G53+G54+G55+G56</f>
        <v>12000</v>
      </c>
      <c r="H51" s="43">
        <f>H52+H53+H54+H55+H56</f>
        <v>12000</v>
      </c>
      <c r="I51" s="43">
        <f t="shared" si="4"/>
        <v>100</v>
      </c>
      <c r="J51" s="21"/>
      <c r="L51" s="20"/>
      <c r="M51" s="20"/>
    </row>
    <row r="52" spans="1:13" s="19" customFormat="1" ht="15">
      <c r="A52" s="56"/>
      <c r="B52" s="59"/>
      <c r="C52" s="52" t="s">
        <v>14</v>
      </c>
      <c r="D52" s="12" t="s">
        <v>13</v>
      </c>
      <c r="E52" s="12" t="s">
        <v>22</v>
      </c>
      <c r="F52" s="12" t="s">
        <v>44</v>
      </c>
      <c r="G52" s="45">
        <v>1500</v>
      </c>
      <c r="H52" s="45">
        <v>1500</v>
      </c>
      <c r="I52" s="43">
        <f t="shared" si="4"/>
        <v>100</v>
      </c>
      <c r="J52" s="29"/>
      <c r="M52" s="25"/>
    </row>
    <row r="53" spans="1:13" s="19" customFormat="1" ht="15">
      <c r="A53" s="56"/>
      <c r="B53" s="59"/>
      <c r="C53" s="53"/>
      <c r="D53" s="12" t="s">
        <v>13</v>
      </c>
      <c r="E53" s="12" t="s">
        <v>22</v>
      </c>
      <c r="F53" s="12" t="s">
        <v>45</v>
      </c>
      <c r="G53" s="45">
        <v>3000</v>
      </c>
      <c r="H53" s="45">
        <v>3000</v>
      </c>
      <c r="I53" s="43">
        <f t="shared" si="4"/>
        <v>100</v>
      </c>
      <c r="J53" s="29"/>
      <c r="M53" s="25"/>
    </row>
    <row r="54" spans="1:13" s="19" customFormat="1" ht="78" customHeight="1">
      <c r="A54" s="56"/>
      <c r="B54" s="59"/>
      <c r="C54" s="53"/>
      <c r="D54" s="12" t="s">
        <v>13</v>
      </c>
      <c r="E54" s="12" t="s">
        <v>22</v>
      </c>
      <c r="F54" s="12" t="s">
        <v>46</v>
      </c>
      <c r="G54" s="45">
        <v>3000</v>
      </c>
      <c r="H54" s="45">
        <v>3000</v>
      </c>
      <c r="I54" s="43">
        <f>H54/G54*100</f>
        <v>100</v>
      </c>
      <c r="J54" s="29"/>
      <c r="M54" s="25"/>
    </row>
    <row r="55" spans="1:13" s="19" customFormat="1" ht="15">
      <c r="A55" s="56"/>
      <c r="B55" s="59"/>
      <c r="C55" s="53"/>
      <c r="D55" s="12" t="s">
        <v>13</v>
      </c>
      <c r="E55" s="12" t="s">
        <v>22</v>
      </c>
      <c r="F55" s="12" t="s">
        <v>47</v>
      </c>
      <c r="G55" s="45">
        <v>1500</v>
      </c>
      <c r="H55" s="45">
        <v>1500</v>
      </c>
      <c r="I55" s="44">
        <f>H55/G55*100</f>
        <v>100</v>
      </c>
      <c r="J55" s="29"/>
      <c r="M55" s="20"/>
    </row>
    <row r="56" spans="1:10" s="19" customFormat="1" ht="87.75" customHeight="1">
      <c r="A56" s="57"/>
      <c r="B56" s="60"/>
      <c r="C56" s="54"/>
      <c r="D56" s="12" t="s">
        <v>13</v>
      </c>
      <c r="E56" s="12" t="s">
        <v>22</v>
      </c>
      <c r="F56" s="12" t="s">
        <v>48</v>
      </c>
      <c r="G56" s="45">
        <v>3000</v>
      </c>
      <c r="H56" s="45">
        <v>3000</v>
      </c>
      <c r="I56" s="43">
        <f>H56/G56*100</f>
        <v>100</v>
      </c>
      <c r="J56" s="29"/>
    </row>
    <row r="57" spans="1:10" s="19" customFormat="1" ht="12.75">
      <c r="A57" s="20"/>
      <c r="B57" s="15"/>
      <c r="C57" s="16"/>
      <c r="D57" s="17"/>
      <c r="E57" s="17"/>
      <c r="F57" s="17"/>
      <c r="G57" s="17"/>
      <c r="H57" s="16"/>
      <c r="I57" s="17"/>
      <c r="J57" s="17"/>
    </row>
    <row r="58" spans="1:10" s="19" customFormat="1" ht="12.75">
      <c r="A58" s="20"/>
      <c r="B58" s="15"/>
      <c r="C58" s="16"/>
      <c r="D58" s="17"/>
      <c r="E58" s="17"/>
      <c r="F58" s="17"/>
      <c r="G58" s="17"/>
      <c r="H58" s="16"/>
      <c r="I58" s="17"/>
      <c r="J58" s="17"/>
    </row>
    <row r="60" s="4" customFormat="1" ht="12.75"/>
  </sheetData>
  <sheetProtection/>
  <mergeCells count="39">
    <mergeCell ref="B38:B39"/>
    <mergeCell ref="C7:C8"/>
    <mergeCell ref="B7:B8"/>
    <mergeCell ref="A10:A17"/>
    <mergeCell ref="A31:A37"/>
    <mergeCell ref="B31:B37"/>
    <mergeCell ref="C32:C37"/>
    <mergeCell ref="B10:B17"/>
    <mergeCell ref="B26:B27"/>
    <mergeCell ref="C48:C50"/>
    <mergeCell ref="C29:C30"/>
    <mergeCell ref="M43:M44"/>
    <mergeCell ref="A3:J3"/>
    <mergeCell ref="D7:F7"/>
    <mergeCell ref="G7:I7"/>
    <mergeCell ref="A4:J4"/>
    <mergeCell ref="B5:J5"/>
    <mergeCell ref="A7:A8"/>
    <mergeCell ref="A40:A41"/>
    <mergeCell ref="B42:B44"/>
    <mergeCell ref="C19:C24"/>
    <mergeCell ref="A45:A46"/>
    <mergeCell ref="A42:A44"/>
    <mergeCell ref="A28:A30"/>
    <mergeCell ref="B28:B30"/>
    <mergeCell ref="B45:B46"/>
    <mergeCell ref="C43:C44"/>
    <mergeCell ref="B18:B25"/>
    <mergeCell ref="A38:A39"/>
    <mergeCell ref="A47:A50"/>
    <mergeCell ref="J43:J44"/>
    <mergeCell ref="B40:B41"/>
    <mergeCell ref="C11:C16"/>
    <mergeCell ref="A51:A56"/>
    <mergeCell ref="B51:B56"/>
    <mergeCell ref="C52:C56"/>
    <mergeCell ref="A26:A27"/>
    <mergeCell ref="A18:A25"/>
    <mergeCell ref="B47:B50"/>
  </mergeCells>
  <printOptions/>
  <pageMargins left="0.2755905511811024" right="0.1968503937007874" top="0.23" bottom="0.28" header="0.1968503937007874" footer="0.15748031496062992"/>
  <pageSetup fitToHeight="4" horizontalDpi="600" verticalDpi="600" orientation="landscape" paperSize="9" scale="70" r:id="rId1"/>
  <headerFooter alignWithMargins="0">
    <oddFooter>&amp;L&amp;P&amp;R&amp;Z&amp;F&amp;A</oddFooter>
  </headerFooter>
  <rowBreaks count="2" manualBreakCount="2">
    <brk id="30" max="9" man="1"/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2">
      <pane xSplit="2" ySplit="8" topLeftCell="C34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H2" sqref="H2"/>
    </sheetView>
  </sheetViews>
  <sheetFormatPr defaultColWidth="8.875" defaultRowHeight="12.75"/>
  <cols>
    <col min="1" max="1" width="5.375" style="31" customWidth="1"/>
    <col min="2" max="2" width="69.125" style="31" customWidth="1"/>
    <col min="3" max="3" width="19.375" style="31" customWidth="1"/>
    <col min="4" max="4" width="16.00390625" style="31" customWidth="1"/>
    <col min="5" max="5" width="21.625" style="31" customWidth="1"/>
    <col min="6" max="6" width="10.25390625" style="31" customWidth="1"/>
    <col min="7" max="7" width="10.75390625" style="31" customWidth="1"/>
    <col min="8" max="8" width="36.125" style="31" customWidth="1"/>
    <col min="9" max="9" width="3.75390625" style="31" customWidth="1"/>
    <col min="10" max="16384" width="8.875" style="31" customWidth="1"/>
  </cols>
  <sheetData>
    <row r="2" ht="15.75">
      <c r="H2" s="32"/>
    </row>
    <row r="3" ht="5.25" customHeight="1"/>
    <row r="4" spans="1:8" ht="21.75" customHeight="1">
      <c r="A4" s="76" t="s">
        <v>0</v>
      </c>
      <c r="B4" s="76"/>
      <c r="C4" s="76"/>
      <c r="D4" s="76"/>
      <c r="E4" s="76"/>
      <c r="F4" s="76"/>
      <c r="G4" s="76"/>
      <c r="H4" s="76"/>
    </row>
    <row r="5" spans="1:8" ht="58.5" customHeight="1">
      <c r="A5" s="76" t="s">
        <v>111</v>
      </c>
      <c r="B5" s="76"/>
      <c r="C5" s="76"/>
      <c r="D5" s="76"/>
      <c r="E5" s="76"/>
      <c r="F5" s="76"/>
      <c r="G5" s="76"/>
      <c r="H5" s="76"/>
    </row>
    <row r="6" spans="1:8" ht="15">
      <c r="A6" s="77"/>
      <c r="B6" s="78"/>
      <c r="C6" s="78"/>
      <c r="D6" s="78"/>
      <c r="E6" s="79"/>
      <c r="F6" s="79"/>
      <c r="G6" s="33"/>
      <c r="H6" s="33"/>
    </row>
    <row r="7" spans="1:8" ht="15" customHeight="1">
      <c r="A7" s="80" t="s">
        <v>1</v>
      </c>
      <c r="B7" s="75" t="s">
        <v>113</v>
      </c>
      <c r="C7" s="75" t="s">
        <v>49</v>
      </c>
      <c r="D7" s="75" t="s">
        <v>50</v>
      </c>
      <c r="E7" s="75" t="s">
        <v>51</v>
      </c>
      <c r="F7" s="75"/>
      <c r="G7" s="75"/>
      <c r="H7" s="75" t="s">
        <v>110</v>
      </c>
    </row>
    <row r="8" spans="1:8" ht="43.5" customHeight="1">
      <c r="A8" s="81"/>
      <c r="B8" s="75"/>
      <c r="C8" s="75"/>
      <c r="D8" s="75"/>
      <c r="E8" s="75" t="s">
        <v>112</v>
      </c>
      <c r="F8" s="75" t="s">
        <v>109</v>
      </c>
      <c r="G8" s="75"/>
      <c r="H8" s="75"/>
    </row>
    <row r="9" spans="1:8" ht="46.5" customHeight="1">
      <c r="A9" s="82"/>
      <c r="B9" s="75"/>
      <c r="C9" s="75"/>
      <c r="D9" s="75"/>
      <c r="E9" s="75"/>
      <c r="F9" s="34" t="s">
        <v>52</v>
      </c>
      <c r="G9" s="34" t="s">
        <v>131</v>
      </c>
      <c r="H9" s="75"/>
    </row>
    <row r="10" spans="1:8" ht="14.2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</row>
    <row r="11" spans="1:8" ht="36" customHeight="1">
      <c r="A11" s="35" t="s">
        <v>53</v>
      </c>
      <c r="B11" s="69" t="s">
        <v>54</v>
      </c>
      <c r="C11" s="69"/>
      <c r="D11" s="72"/>
      <c r="E11" s="72"/>
      <c r="F11" s="72"/>
      <c r="G11" s="72"/>
      <c r="H11" s="72"/>
    </row>
    <row r="12" spans="1:8" ht="72">
      <c r="A12" s="35" t="s">
        <v>55</v>
      </c>
      <c r="B12" s="36" t="s">
        <v>56</v>
      </c>
      <c r="C12" s="35" t="s">
        <v>57</v>
      </c>
      <c r="D12" s="35" t="s">
        <v>58</v>
      </c>
      <c r="E12" s="37">
        <v>68.99</v>
      </c>
      <c r="F12" s="37">
        <v>63.17</v>
      </c>
      <c r="G12" s="37">
        <v>63.17</v>
      </c>
      <c r="H12" s="37"/>
    </row>
    <row r="13" spans="1:8" ht="15">
      <c r="A13" s="35" t="s">
        <v>59</v>
      </c>
      <c r="B13" s="69" t="s">
        <v>60</v>
      </c>
      <c r="C13" s="69"/>
      <c r="D13" s="69"/>
      <c r="E13" s="69"/>
      <c r="F13" s="69"/>
      <c r="G13" s="69"/>
      <c r="H13" s="69"/>
    </row>
    <row r="14" spans="1:8" ht="160.5" customHeight="1">
      <c r="A14" s="35" t="s">
        <v>61</v>
      </c>
      <c r="B14" s="36" t="s">
        <v>62</v>
      </c>
      <c r="C14" s="35" t="s">
        <v>57</v>
      </c>
      <c r="D14" s="35" t="s">
        <v>58</v>
      </c>
      <c r="E14" s="37">
        <v>-0.036</v>
      </c>
      <c r="F14" s="37">
        <v>-5.89</v>
      </c>
      <c r="G14" s="37">
        <v>-5.89</v>
      </c>
      <c r="H14" s="37" t="s">
        <v>139</v>
      </c>
    </row>
    <row r="15" spans="1:8" ht="15">
      <c r="A15" s="35" t="s">
        <v>63</v>
      </c>
      <c r="B15" s="69" t="s">
        <v>64</v>
      </c>
      <c r="C15" s="69"/>
      <c r="D15" s="69"/>
      <c r="E15" s="69"/>
      <c r="F15" s="69"/>
      <c r="G15" s="69"/>
      <c r="H15" s="69"/>
    </row>
    <row r="16" spans="1:8" ht="15">
      <c r="A16" s="35" t="s">
        <v>65</v>
      </c>
      <c r="B16" s="69" t="s">
        <v>67</v>
      </c>
      <c r="C16" s="69"/>
      <c r="D16" s="69"/>
      <c r="E16" s="69"/>
      <c r="F16" s="69"/>
      <c r="G16" s="69"/>
      <c r="H16" s="69"/>
    </row>
    <row r="17" spans="1:8" ht="66.75" customHeight="1">
      <c r="A17" s="35" t="s">
        <v>66</v>
      </c>
      <c r="B17" s="38" t="s">
        <v>114</v>
      </c>
      <c r="C17" s="35" t="s">
        <v>69</v>
      </c>
      <c r="D17" s="35" t="s">
        <v>115</v>
      </c>
      <c r="E17" s="37">
        <v>0</v>
      </c>
      <c r="F17" s="37">
        <v>0</v>
      </c>
      <c r="G17" s="30" t="s">
        <v>12</v>
      </c>
      <c r="H17" s="37" t="s">
        <v>128</v>
      </c>
    </row>
    <row r="18" spans="1:8" ht="63.75" customHeight="1">
      <c r="A18" s="35" t="s">
        <v>68</v>
      </c>
      <c r="B18" s="38" t="s">
        <v>116</v>
      </c>
      <c r="C18" s="35" t="s">
        <v>57</v>
      </c>
      <c r="D18" s="35" t="s">
        <v>115</v>
      </c>
      <c r="E18" s="37">
        <v>0</v>
      </c>
      <c r="F18" s="37">
        <v>0</v>
      </c>
      <c r="G18" s="30" t="s">
        <v>12</v>
      </c>
      <c r="H18" s="37" t="s">
        <v>128</v>
      </c>
    </row>
    <row r="19" spans="1:8" ht="57">
      <c r="A19" s="35" t="s">
        <v>70</v>
      </c>
      <c r="B19" s="38" t="s">
        <v>117</v>
      </c>
      <c r="C19" s="35" t="s">
        <v>69</v>
      </c>
      <c r="D19" s="35"/>
      <c r="E19" s="37"/>
      <c r="F19" s="37"/>
      <c r="G19" s="37"/>
      <c r="H19" s="37"/>
    </row>
    <row r="20" spans="1:8" ht="32.25" customHeight="1">
      <c r="A20" s="35" t="s">
        <v>72</v>
      </c>
      <c r="B20" s="69" t="s">
        <v>71</v>
      </c>
      <c r="C20" s="69"/>
      <c r="D20" s="69"/>
      <c r="E20" s="69"/>
      <c r="F20" s="69"/>
      <c r="G20" s="69"/>
      <c r="H20" s="69"/>
    </row>
    <row r="21" spans="1:8" ht="60" customHeight="1">
      <c r="A21" s="35" t="s">
        <v>75</v>
      </c>
      <c r="B21" s="38" t="s">
        <v>73</v>
      </c>
      <c r="C21" s="35" t="s">
        <v>57</v>
      </c>
      <c r="D21" s="35" t="s">
        <v>74</v>
      </c>
      <c r="E21" s="37">
        <v>87.45</v>
      </c>
      <c r="F21" s="37">
        <v>85</v>
      </c>
      <c r="G21" s="37">
        <v>88.01</v>
      </c>
      <c r="H21" s="37"/>
    </row>
    <row r="22" spans="1:8" ht="71.25">
      <c r="A22" s="35" t="s">
        <v>76</v>
      </c>
      <c r="B22" s="38" t="s">
        <v>118</v>
      </c>
      <c r="C22" s="35" t="s">
        <v>57</v>
      </c>
      <c r="D22" s="35" t="s">
        <v>74</v>
      </c>
      <c r="E22" s="37">
        <v>36</v>
      </c>
      <c r="F22" s="37">
        <v>36</v>
      </c>
      <c r="G22" s="37">
        <v>36</v>
      </c>
      <c r="H22" s="37"/>
    </row>
    <row r="23" spans="1:8" ht="58.5" customHeight="1">
      <c r="A23" s="35" t="s">
        <v>78</v>
      </c>
      <c r="B23" s="38" t="s">
        <v>119</v>
      </c>
      <c r="C23" s="35" t="s">
        <v>57</v>
      </c>
      <c r="D23" s="35" t="s">
        <v>77</v>
      </c>
      <c r="E23" s="37">
        <v>0</v>
      </c>
      <c r="F23" s="37">
        <v>3.7</v>
      </c>
      <c r="G23" s="37">
        <v>3.7</v>
      </c>
      <c r="H23" s="37"/>
    </row>
    <row r="24" spans="1:8" ht="45" customHeight="1">
      <c r="A24" s="35" t="s">
        <v>79</v>
      </c>
      <c r="B24" s="38" t="s">
        <v>120</v>
      </c>
      <c r="C24" s="35" t="s">
        <v>57</v>
      </c>
      <c r="D24" s="35"/>
      <c r="E24" s="37"/>
      <c r="F24" s="37"/>
      <c r="G24" s="37"/>
      <c r="H24" s="37"/>
    </row>
    <row r="25" spans="1:8" ht="60.75" customHeight="1">
      <c r="A25" s="35" t="s">
        <v>81</v>
      </c>
      <c r="B25" s="38" t="s">
        <v>121</v>
      </c>
      <c r="C25" s="35" t="s">
        <v>57</v>
      </c>
      <c r="D25" s="35"/>
      <c r="E25" s="37"/>
      <c r="F25" s="37"/>
      <c r="G25" s="37"/>
      <c r="H25" s="37"/>
    </row>
    <row r="26" spans="1:8" ht="32.25" customHeight="1">
      <c r="A26" s="35" t="s">
        <v>82</v>
      </c>
      <c r="B26" s="69" t="s">
        <v>80</v>
      </c>
      <c r="C26" s="69"/>
      <c r="D26" s="69"/>
      <c r="E26" s="69"/>
      <c r="F26" s="69"/>
      <c r="G26" s="69"/>
      <c r="H26" s="69"/>
    </row>
    <row r="27" spans="1:8" ht="71.25">
      <c r="A27" s="35" t="s">
        <v>83</v>
      </c>
      <c r="B27" s="38" t="s">
        <v>122</v>
      </c>
      <c r="C27" s="35" t="s">
        <v>57</v>
      </c>
      <c r="D27" s="35" t="s">
        <v>74</v>
      </c>
      <c r="E27" s="37">
        <v>67.86</v>
      </c>
      <c r="F27" s="37">
        <v>100</v>
      </c>
      <c r="G27" s="37">
        <v>100</v>
      </c>
      <c r="H27" s="37"/>
    </row>
    <row r="28" spans="1:8" ht="57" customHeight="1">
      <c r="A28" s="35" t="s">
        <v>85</v>
      </c>
      <c r="B28" s="38" t="s">
        <v>123</v>
      </c>
      <c r="C28" s="35" t="s">
        <v>57</v>
      </c>
      <c r="D28" s="35"/>
      <c r="E28" s="37"/>
      <c r="F28" s="37"/>
      <c r="G28" s="37"/>
      <c r="H28" s="37"/>
    </row>
    <row r="29" spans="1:8" ht="14.25">
      <c r="A29" s="35" t="s">
        <v>87</v>
      </c>
      <c r="B29" s="69" t="s">
        <v>84</v>
      </c>
      <c r="C29" s="72"/>
      <c r="D29" s="72"/>
      <c r="E29" s="72"/>
      <c r="F29" s="72"/>
      <c r="G29" s="72"/>
      <c r="H29" s="73"/>
    </row>
    <row r="30" spans="1:9" ht="71.25">
      <c r="A30" s="35" t="s">
        <v>89</v>
      </c>
      <c r="B30" s="38" t="s">
        <v>86</v>
      </c>
      <c r="C30" s="35" t="s">
        <v>57</v>
      </c>
      <c r="D30" s="35" t="s">
        <v>58</v>
      </c>
      <c r="E30" s="37">
        <v>3.58</v>
      </c>
      <c r="F30" s="37">
        <v>2.56</v>
      </c>
      <c r="G30" s="37">
        <v>2.56</v>
      </c>
      <c r="H30" s="37"/>
      <c r="I30" s="39"/>
    </row>
    <row r="31" spans="1:8" ht="15">
      <c r="A31" s="35" t="s">
        <v>91</v>
      </c>
      <c r="B31" s="69" t="s">
        <v>88</v>
      </c>
      <c r="C31" s="69"/>
      <c r="D31" s="69"/>
      <c r="E31" s="69"/>
      <c r="F31" s="69"/>
      <c r="G31" s="69"/>
      <c r="H31" s="74"/>
    </row>
    <row r="32" spans="1:9" s="33" customFormat="1" ht="15">
      <c r="A32" s="35" t="s">
        <v>93</v>
      </c>
      <c r="B32" s="69" t="s">
        <v>90</v>
      </c>
      <c r="C32" s="69"/>
      <c r="D32" s="69"/>
      <c r="E32" s="69"/>
      <c r="F32" s="69"/>
      <c r="G32" s="69"/>
      <c r="H32" s="69"/>
      <c r="I32" s="31"/>
    </row>
    <row r="33" spans="1:9" s="33" customFormat="1" ht="57">
      <c r="A33" s="35" t="s">
        <v>94</v>
      </c>
      <c r="B33" s="38" t="s">
        <v>124</v>
      </c>
      <c r="C33" s="35" t="s">
        <v>57</v>
      </c>
      <c r="D33" s="35" t="s">
        <v>92</v>
      </c>
      <c r="E33" s="37">
        <v>0</v>
      </c>
      <c r="F33" s="37">
        <v>0</v>
      </c>
      <c r="G33" s="37">
        <v>0</v>
      </c>
      <c r="H33" s="37"/>
      <c r="I33" s="31"/>
    </row>
    <row r="34" spans="1:9" s="33" customFormat="1" ht="85.5">
      <c r="A34" s="35" t="s">
        <v>96</v>
      </c>
      <c r="B34" s="38" t="s">
        <v>126</v>
      </c>
      <c r="C34" s="35" t="s">
        <v>57</v>
      </c>
      <c r="D34" s="35"/>
      <c r="E34" s="37"/>
      <c r="F34" s="37"/>
      <c r="G34" s="37"/>
      <c r="H34" s="37"/>
      <c r="I34" s="31"/>
    </row>
    <row r="35" spans="1:9" s="33" customFormat="1" ht="39" customHeight="1">
      <c r="A35" s="35" t="s">
        <v>97</v>
      </c>
      <c r="B35" s="69" t="s">
        <v>125</v>
      </c>
      <c r="C35" s="69"/>
      <c r="D35" s="69"/>
      <c r="E35" s="69"/>
      <c r="F35" s="69"/>
      <c r="G35" s="69"/>
      <c r="H35" s="69"/>
      <c r="I35" s="31"/>
    </row>
    <row r="36" spans="1:9" s="33" customFormat="1" ht="125.25" customHeight="1">
      <c r="A36" s="35" t="s">
        <v>99</v>
      </c>
      <c r="B36" s="38" t="s">
        <v>127</v>
      </c>
      <c r="C36" s="35" t="s">
        <v>57</v>
      </c>
      <c r="D36" s="35" t="s">
        <v>95</v>
      </c>
      <c r="E36" s="37">
        <v>6</v>
      </c>
      <c r="F36" s="37">
        <v>8</v>
      </c>
      <c r="G36" s="37">
        <v>3</v>
      </c>
      <c r="H36" s="37" t="s">
        <v>141</v>
      </c>
      <c r="I36" s="31"/>
    </row>
    <row r="37" spans="1:9" s="33" customFormat="1" ht="15">
      <c r="A37" s="35" t="s">
        <v>101</v>
      </c>
      <c r="B37" s="69" t="s">
        <v>98</v>
      </c>
      <c r="C37" s="69"/>
      <c r="D37" s="69"/>
      <c r="E37" s="69"/>
      <c r="F37" s="69"/>
      <c r="G37" s="69"/>
      <c r="H37" s="69"/>
      <c r="I37" s="31"/>
    </row>
    <row r="38" spans="1:9" s="33" customFormat="1" ht="42.75">
      <c r="A38" s="35" t="s">
        <v>103</v>
      </c>
      <c r="B38" s="38" t="s">
        <v>100</v>
      </c>
      <c r="C38" s="35" t="s">
        <v>57</v>
      </c>
      <c r="D38" s="35" t="s">
        <v>74</v>
      </c>
      <c r="E38" s="40">
        <v>0</v>
      </c>
      <c r="F38" s="40">
        <v>0</v>
      </c>
      <c r="G38" s="40">
        <v>0</v>
      </c>
      <c r="H38" s="40"/>
      <c r="I38" s="31"/>
    </row>
    <row r="39" spans="1:9" s="33" customFormat="1" ht="42.75">
      <c r="A39" s="35" t="s">
        <v>105</v>
      </c>
      <c r="B39" s="38" t="s">
        <v>102</v>
      </c>
      <c r="C39" s="35" t="s">
        <v>57</v>
      </c>
      <c r="D39" s="35"/>
      <c r="E39" s="37"/>
      <c r="F39" s="37"/>
      <c r="G39" s="37"/>
      <c r="H39" s="37"/>
      <c r="I39" s="31"/>
    </row>
    <row r="40" spans="1:9" s="33" customFormat="1" ht="15">
      <c r="A40" s="35" t="s">
        <v>107</v>
      </c>
      <c r="B40" s="70" t="s">
        <v>104</v>
      </c>
      <c r="C40" s="71"/>
      <c r="D40" s="71"/>
      <c r="E40" s="71"/>
      <c r="F40" s="71"/>
      <c r="G40" s="71"/>
      <c r="H40" s="71"/>
      <c r="I40" s="31"/>
    </row>
    <row r="41" spans="1:9" s="33" customFormat="1" ht="57.75">
      <c r="A41" s="35" t="s">
        <v>142</v>
      </c>
      <c r="B41" s="38" t="s">
        <v>106</v>
      </c>
      <c r="C41" s="35" t="s">
        <v>57</v>
      </c>
      <c r="D41" s="35" t="s">
        <v>95</v>
      </c>
      <c r="E41" s="37">
        <v>19</v>
      </c>
      <c r="F41" s="37">
        <v>18</v>
      </c>
      <c r="G41" s="37">
        <v>19</v>
      </c>
      <c r="H41" s="37"/>
      <c r="I41" s="31"/>
    </row>
    <row r="42" spans="1:9" s="33" customFormat="1" ht="42.75">
      <c r="A42" s="35" t="s">
        <v>143</v>
      </c>
      <c r="B42" s="38" t="s">
        <v>108</v>
      </c>
      <c r="C42" s="35" t="s">
        <v>57</v>
      </c>
      <c r="D42" s="35"/>
      <c r="E42" s="37"/>
      <c r="F42" s="37"/>
      <c r="G42" s="37"/>
      <c r="H42" s="37"/>
      <c r="I42" s="31"/>
    </row>
  </sheetData>
  <sheetProtection/>
  <mergeCells count="23">
    <mergeCell ref="A4:H4"/>
    <mergeCell ref="A5:H5"/>
    <mergeCell ref="A6:F6"/>
    <mergeCell ref="A7:A9"/>
    <mergeCell ref="B7:B9"/>
    <mergeCell ref="C7:C9"/>
    <mergeCell ref="D7:D9"/>
    <mergeCell ref="E8:E9"/>
    <mergeCell ref="F8:G8"/>
    <mergeCell ref="B11:H11"/>
    <mergeCell ref="B13:H13"/>
    <mergeCell ref="H7:H9"/>
    <mergeCell ref="B15:H15"/>
    <mergeCell ref="B32:H32"/>
    <mergeCell ref="E7:G7"/>
    <mergeCell ref="B35:H35"/>
    <mergeCell ref="B37:H37"/>
    <mergeCell ref="B40:H40"/>
    <mergeCell ref="B16:H16"/>
    <mergeCell ref="B20:H20"/>
    <mergeCell ref="B26:H26"/>
    <mergeCell ref="B29:H29"/>
    <mergeCell ref="B31:H31"/>
  </mergeCells>
  <printOptions/>
  <pageMargins left="0.73" right="0.19" top="0.27" bottom="0.47" header="0.18" footer="0.16"/>
  <pageSetup fitToHeight="4" fitToWidth="1" horizontalDpi="600" verticalDpi="600" orientation="landscape" paperSize="9" scale="74" r:id="rId1"/>
  <headerFooter alignWithMargins="0">
    <oddFooter>&amp;L&amp;P&amp;R&amp;Z&amp;F&amp;A</oddFooter>
  </headerFooter>
  <rowBreaks count="2" manualBreakCount="2">
    <brk id="21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sinepupova</cp:lastModifiedBy>
  <cp:lastPrinted>2017-02-22T10:29:27Z</cp:lastPrinted>
  <dcterms:created xsi:type="dcterms:W3CDTF">2012-04-10T07:52:51Z</dcterms:created>
  <dcterms:modified xsi:type="dcterms:W3CDTF">2017-03-02T13:09:11Z</dcterms:modified>
  <cp:category/>
  <cp:version/>
  <cp:contentType/>
  <cp:contentStatus/>
</cp:coreProperties>
</file>