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2025  ГОД\Для  сайта\"/>
    </mc:Choice>
  </mc:AlternateContent>
  <xr:revisionPtr revIDLastSave="0" documentId="13_ncr:1_{334DF7FB-441E-4129-A51C-8DE6518DA4AF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МБТ" sheetId="1" r:id="rId1"/>
  </sheets>
  <externalReferences>
    <externalReference r:id="rId2"/>
  </externalReferences>
  <definedNames>
    <definedName name="_xlnm.Print_Area" localSheetId="0">МБТ!$A$1:$P$38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J29" i="1"/>
  <c r="I29" i="1"/>
  <c r="H29" i="1"/>
  <c r="K28" i="1"/>
  <c r="J28" i="1"/>
  <c r="I28" i="1"/>
  <c r="H2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I8" i="1"/>
  <c r="J8" i="1"/>
  <c r="K8" i="1"/>
  <c r="H8" i="1"/>
  <c r="F29" i="1" l="1"/>
  <c r="E29" i="1"/>
  <c r="D29" i="1"/>
  <c r="C29" i="1"/>
  <c r="F28" i="1"/>
  <c r="E28" i="1"/>
  <c r="D28" i="1"/>
  <c r="C2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G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G22" i="1"/>
  <c r="C23" i="1"/>
  <c r="D23" i="1"/>
  <c r="E23" i="1"/>
  <c r="F23" i="1"/>
  <c r="C24" i="1"/>
  <c r="D24" i="1"/>
  <c r="E24" i="1"/>
  <c r="F24" i="1"/>
  <c r="C25" i="1"/>
  <c r="D25" i="1"/>
  <c r="E25" i="1"/>
  <c r="F25" i="1"/>
  <c r="F8" i="1"/>
  <c r="E8" i="1"/>
  <c r="D8" i="1"/>
  <c r="C8" i="1"/>
  <c r="B28" i="1" l="1"/>
  <c r="B25" i="1"/>
  <c r="G28" i="1"/>
  <c r="G29" i="1"/>
  <c r="B22" i="1"/>
  <c r="G14" i="1"/>
  <c r="G9" i="1"/>
  <c r="B18" i="1"/>
  <c r="B17" i="1"/>
  <c r="B16" i="1"/>
  <c r="B15" i="1"/>
  <c r="G10" i="1"/>
  <c r="B20" i="1"/>
  <c r="B19" i="1"/>
  <c r="G24" i="1"/>
  <c r="B14" i="1"/>
  <c r="B13" i="1"/>
  <c r="B12" i="1"/>
  <c r="B11" i="1"/>
  <c r="G25" i="1"/>
  <c r="G23" i="1"/>
  <c r="B10" i="1"/>
  <c r="B9" i="1"/>
  <c r="G21" i="1"/>
  <c r="G20" i="1"/>
  <c r="G19" i="1"/>
  <c r="G16" i="1"/>
  <c r="G11" i="1"/>
  <c r="G17" i="1"/>
  <c r="G15" i="1"/>
  <c r="G13" i="1"/>
  <c r="G12" i="1"/>
  <c r="B24" i="1"/>
  <c r="B23" i="1"/>
  <c r="B21" i="1"/>
  <c r="B29" i="1"/>
  <c r="D26" i="1"/>
  <c r="C26" i="1"/>
  <c r="F26" i="1"/>
  <c r="E26" i="1"/>
  <c r="B8" i="1"/>
  <c r="C30" i="1"/>
  <c r="D30" i="1"/>
  <c r="E30" i="1"/>
  <c r="F30" i="1"/>
  <c r="B30" i="1" l="1"/>
  <c r="F33" i="1"/>
  <c r="C33" i="1"/>
  <c r="E33" i="1"/>
  <c r="D33" i="1"/>
  <c r="B26" i="1"/>
  <c r="P29" i="1"/>
  <c r="O29" i="1"/>
  <c r="N29" i="1"/>
  <c r="M29" i="1"/>
  <c r="P28" i="1"/>
  <c r="O28" i="1"/>
  <c r="N28" i="1"/>
  <c r="M2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P8" i="1"/>
  <c r="O8" i="1"/>
  <c r="N8" i="1"/>
  <c r="M8" i="1"/>
  <c r="B33" i="1" l="1"/>
  <c r="B35" i="1" s="1"/>
  <c r="K30" i="1"/>
  <c r="P30" i="1" s="1"/>
  <c r="J30" i="1"/>
  <c r="O30" i="1" s="1"/>
  <c r="K26" i="1"/>
  <c r="P26" i="1" s="1"/>
  <c r="H30" i="1"/>
  <c r="M30" i="1" s="1"/>
  <c r="J26" i="1"/>
  <c r="O26" i="1" s="1"/>
  <c r="H26" i="1" l="1"/>
  <c r="K33" i="1"/>
  <c r="P33" i="1" s="1"/>
  <c r="J33" i="1"/>
  <c r="O33" i="1" s="1"/>
  <c r="H33" i="1" l="1"/>
  <c r="M33" i="1" s="1"/>
  <c r="M26" i="1"/>
  <c r="L13" i="1"/>
  <c r="L19" i="1"/>
  <c r="L16" i="1"/>
  <c r="L11" i="1"/>
  <c r="L22" i="1" l="1"/>
  <c r="L23" i="1"/>
  <c r="L14" i="1" l="1"/>
  <c r="L29" i="1" l="1"/>
  <c r="L18" i="1" l="1"/>
  <c r="L9" i="1"/>
  <c r="I30" i="1" l="1"/>
  <c r="N30" i="1" s="1"/>
  <c r="G30" i="1" l="1"/>
  <c r="L30" i="1" s="1"/>
  <c r="L28" i="1"/>
  <c r="L21" i="1"/>
  <c r="L20" i="1" l="1"/>
  <c r="L24" i="1"/>
  <c r="L15" i="1"/>
  <c r="L17" i="1"/>
  <c r="L25" i="1"/>
  <c r="L12" i="1"/>
  <c r="G8" i="1" l="1"/>
  <c r="L8" i="1" s="1"/>
  <c r="I26" i="1" l="1"/>
  <c r="I33" i="1" l="1"/>
  <c r="N33" i="1" s="1"/>
  <c r="N26" i="1"/>
  <c r="G26" i="1"/>
  <c r="L10" i="1"/>
  <c r="G33" i="1" l="1"/>
  <c r="G35" i="1" s="1"/>
  <c r="L26" i="1"/>
  <c r="L33" i="1" l="1"/>
</calcChain>
</file>

<file path=xl/sharedStrings.xml><?xml version="1.0" encoding="utf-8"?>
<sst xmlns="http://schemas.openxmlformats.org/spreadsheetml/2006/main" count="52" uniqueCount="40">
  <si>
    <t>тыс.руб.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</si>
  <si>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</si>
  <si>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</si>
  <si>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</si>
  <si>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</si>
  <si>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</si>
  <si>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</si>
  <si>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</si>
  <si>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</si>
  <si>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</si>
  <si>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</si>
  <si>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</si>
  <si>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</si>
  <si>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</si>
  <si>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</si>
  <si>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</si>
  <si>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</si>
  <si>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</si>
  <si>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</si>
  <si>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</si>
  <si>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</si>
  <si>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</si>
  <si>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</si>
  <si>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</si>
  <si>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</si>
  <si>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</si>
  <si>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</si>
  <si>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</si>
  <si>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</si>
  <si>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</si>
  <si>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Исполнено</t>
  </si>
  <si>
    <t>Годовой  план</t>
  </si>
  <si>
    <t>Процент  выполнения  плана, %</t>
  </si>
  <si>
    <t>Распределение  трансфертов  утверждено:</t>
  </si>
  <si>
    <t>Постановления  Правительства  Липецкой  области   "Об внесении изменений в распределение объемов субсидий между муниципальными образованиями"</t>
  </si>
  <si>
    <t>Постановления  Правительства  Липецкой  области   "Об утверждении распределения иных межбюджетных трансфертов из областного бюджета местным бюджетам"</t>
  </si>
  <si>
    <t>Постановления Правительства Липецкой области "О распределении  дотаций  местным  бюджетам  на  поддержку  мер  по  обеспечению  сбалансированности  местных  бюджетов  из  областного  бюджета", "О распределении иных дотаций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округов, муниципальных  округов,   муниципальных районов и поселений Липецкой области"</t>
  </si>
  <si>
    <t>Наименование  муниципальных  образований</t>
  </si>
  <si>
    <t>Закон  Липецкой  области  от  19.12.2024  года  № 580-ОЗ  "Об областном бюджете на 2025 год и на плановый период 2026 и 2027 годов"</t>
  </si>
  <si>
    <t>ОБЪЕМ  МЕЖБЮДЖЕТНЫХ  ТРАНСФЕРТОВ,  ПРЕДОСТАВЛЕННЫХ  ИЗ  ОБЛАСТНОГО  БЮДЖЕТА  БЮДЖЕТАМ  МУНИЦИПАЛЬНЫХ  ОБРАЗОВАНИЙ  В  I  ПОЛУГОДИИ  2025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</si>
</sst>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_р_._-;\-* #,##0.0_р_._-;_-* &quot;-&quot;?_р_.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1"/>
      <color rgb="FFFF000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8" xfId="0" applyFont="1" applyBorder="1" applyAlignment="1">
      <alignment horizontal="left"/>
    </xf>
    <xf numFmtId="164" fontId="3" fillId="0" borderId="0" xfId="0" applyNumberFormat="1" applyFont="1"/>
    <xf numFmtId="165" fontId="4" fillId="0" borderId="5" xfId="0" applyNumberFormat="1" applyFont="1" applyBorder="1"/>
    <xf numFmtId="165" fontId="4" fillId="0" borderId="11" xfId="1" applyNumberFormat="1" applyFont="1" applyBorder="1"/>
    <xf numFmtId="165" fontId="4" fillId="0" borderId="5" xfId="1" applyNumberFormat="1" applyFont="1" applyBorder="1"/>
    <xf numFmtId="165" fontId="4" fillId="2" borderId="5" xfId="0" applyNumberFormat="1" applyFont="1" applyFill="1" applyBorder="1"/>
    <xf numFmtId="165" fontId="4" fillId="2" borderId="10" xfId="0" applyNumberFormat="1" applyFont="1" applyFill="1" applyBorder="1"/>
    <xf numFmtId="165" fontId="4" fillId="0" borderId="9" xfId="0" applyNumberFormat="1" applyFont="1" applyBorder="1"/>
    <xf numFmtId="165" fontId="4" fillId="0" borderId="3" xfId="0" applyNumberFormat="1" applyFont="1" applyBorder="1"/>
    <xf numFmtId="165" fontId="4" fillId="0" borderId="14" xfId="0" applyNumberFormat="1" applyFont="1" applyBorder="1"/>
    <xf numFmtId="165" fontId="4" fillId="2" borderId="9" xfId="0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10" xfId="0" applyNumberFormat="1" applyFont="1" applyBorder="1"/>
    <xf numFmtId="165" fontId="4" fillId="0" borderId="8" xfId="0" applyNumberFormat="1" applyFont="1" applyBorder="1"/>
    <xf numFmtId="165" fontId="4" fillId="0" borderId="0" xfId="0" applyNumberFormat="1" applyFont="1" applyBorder="1"/>
    <xf numFmtId="165" fontId="4" fillId="0" borderId="0" xfId="1" applyNumberFormat="1" applyFont="1"/>
    <xf numFmtId="165" fontId="4" fillId="0" borderId="10" xfId="1" applyNumberFormat="1" applyFont="1" applyBorder="1"/>
    <xf numFmtId="165" fontId="4" fillId="2" borderId="10" xfId="1" applyNumberFormat="1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6" fontId="3" fillId="0" borderId="0" xfId="0" applyNumberFormat="1" applyFont="1"/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5%20%20&#1043;&#1054;&#1044;/&#1055;&#1088;&#1086;&#1074;&#1077;&#1088;&#1086;&#1095;&#1085;&#1072;&#1103;%20%20&#1090;&#1072;&#1073;&#1083;&#1080;&#1094;&#1072;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Дотация"/>
      <sheetName val="Субсидия"/>
      <sheetName val="Субвенция"/>
      <sheetName val="Иные  МБТ"/>
      <sheetName val="субсидия  фед."/>
      <sheetName val="субсидия  ВР 522"/>
      <sheetName val="субсидия  ВР 523"/>
      <sheetName val="Федеральная  субсидия"/>
      <sheetName val="ВУС"/>
      <sheetName val="Бюджетирование"/>
    </sheetNames>
    <sheetDataSet>
      <sheetData sheetId="0"/>
      <sheetData sheetId="1"/>
      <sheetData sheetId="2"/>
      <sheetData sheetId="3"/>
      <sheetData sheetId="4">
        <row r="11">
          <cell r="C11">
            <v>166926160.63</v>
          </cell>
          <cell r="D11">
            <v>103838737.81999999</v>
          </cell>
          <cell r="E11">
            <v>207072369.22999999</v>
          </cell>
          <cell r="F11">
            <v>54850334.469999999</v>
          </cell>
          <cell r="AB11">
            <v>83536363.629999995</v>
          </cell>
          <cell r="AC11">
            <v>23030726.27</v>
          </cell>
          <cell r="AD11">
            <v>131932017.78</v>
          </cell>
          <cell r="AE11">
            <v>30801230.600000001</v>
          </cell>
        </row>
        <row r="12">
          <cell r="C12">
            <v>191449559.34999999</v>
          </cell>
          <cell r="D12">
            <v>222353757.85999998</v>
          </cell>
          <cell r="E12">
            <v>1183451334.0599997</v>
          </cell>
          <cell r="F12">
            <v>101969059.13</v>
          </cell>
          <cell r="AB12">
            <v>102866620.64</v>
          </cell>
          <cell r="AC12">
            <v>64394661.700000003</v>
          </cell>
          <cell r="AD12">
            <v>749049081.45000005</v>
          </cell>
          <cell r="AE12">
            <v>51361057.130000003</v>
          </cell>
        </row>
        <row r="13">
          <cell r="C13">
            <v>117375648.34999999</v>
          </cell>
          <cell r="D13">
            <v>298630674.81999999</v>
          </cell>
          <cell r="E13">
            <v>545018641.83000004</v>
          </cell>
          <cell r="F13">
            <v>46468834.519999996</v>
          </cell>
          <cell r="AB13">
            <v>62585009.630000003</v>
          </cell>
          <cell r="AC13">
            <v>100083906.96000001</v>
          </cell>
          <cell r="AD13">
            <v>332930035.13</v>
          </cell>
          <cell r="AE13">
            <v>25227869.870000001</v>
          </cell>
        </row>
        <row r="14">
          <cell r="C14">
            <v>107451350.91</v>
          </cell>
          <cell r="D14">
            <v>327388721.67000002</v>
          </cell>
          <cell r="E14">
            <v>510798179.81999999</v>
          </cell>
          <cell r="F14">
            <v>73063560.909999996</v>
          </cell>
          <cell r="AB14">
            <v>59102437.710000001</v>
          </cell>
          <cell r="AC14">
            <v>71045172.25</v>
          </cell>
          <cell r="AD14">
            <v>309951244.93000001</v>
          </cell>
          <cell r="AE14">
            <v>26125633.09</v>
          </cell>
        </row>
        <row r="15">
          <cell r="C15">
            <v>335265513.63</v>
          </cell>
          <cell r="D15">
            <v>988169003.69999993</v>
          </cell>
          <cell r="E15">
            <v>576328409.82000005</v>
          </cell>
          <cell r="F15">
            <v>63178603.890000001</v>
          </cell>
          <cell r="AB15">
            <v>143613963.63</v>
          </cell>
          <cell r="AC15">
            <v>157120442.69</v>
          </cell>
          <cell r="AD15">
            <v>356135837.53000003</v>
          </cell>
          <cell r="AE15">
            <v>43596526.700000003</v>
          </cell>
        </row>
        <row r="16">
          <cell r="C16">
            <v>124371195.03</v>
          </cell>
          <cell r="D16">
            <v>238505540</v>
          </cell>
          <cell r="E16">
            <v>338421878.29000002</v>
          </cell>
          <cell r="F16">
            <v>56020075.380000003</v>
          </cell>
          <cell r="AB16">
            <v>76242141.629999995</v>
          </cell>
          <cell r="AC16">
            <v>50138681.270000003</v>
          </cell>
          <cell r="AD16">
            <v>218599229.73999998</v>
          </cell>
          <cell r="AE16">
            <v>30521321.280000001</v>
          </cell>
        </row>
        <row r="17">
          <cell r="C17">
            <v>109557436.20999999</v>
          </cell>
          <cell r="D17">
            <v>78488382.010000005</v>
          </cell>
          <cell r="E17">
            <v>571172214.31000006</v>
          </cell>
          <cell r="F17">
            <v>55761712.82</v>
          </cell>
          <cell r="AB17">
            <v>59683009.270000003</v>
          </cell>
          <cell r="AC17">
            <v>13642474.799999999</v>
          </cell>
          <cell r="AD17">
            <v>341033088.73000002</v>
          </cell>
          <cell r="AE17">
            <v>39256273.130000003</v>
          </cell>
        </row>
        <row r="18">
          <cell r="C18">
            <v>182561471.5</v>
          </cell>
          <cell r="D18">
            <v>194171432</v>
          </cell>
          <cell r="E18">
            <v>427349124.04000002</v>
          </cell>
          <cell r="F18">
            <v>40699229.710000001</v>
          </cell>
          <cell r="AB18">
            <v>94646014</v>
          </cell>
          <cell r="AC18">
            <v>68929056.719999999</v>
          </cell>
          <cell r="AD18">
            <v>300971797.08000004</v>
          </cell>
          <cell r="AE18">
            <v>22317176.02</v>
          </cell>
        </row>
        <row r="19">
          <cell r="C19">
            <v>370862650</v>
          </cell>
          <cell r="D19">
            <v>220228526.97</v>
          </cell>
          <cell r="E19">
            <v>302180204.18000001</v>
          </cell>
          <cell r="F19">
            <v>32623715.75</v>
          </cell>
          <cell r="AB19">
            <v>218949600</v>
          </cell>
          <cell r="AC19">
            <v>69774340.699999988</v>
          </cell>
          <cell r="AD19">
            <v>157799910.81</v>
          </cell>
          <cell r="AE19">
            <v>17597190.280000001</v>
          </cell>
        </row>
        <row r="20">
          <cell r="C20">
            <v>64672576</v>
          </cell>
          <cell r="D20">
            <v>68339421.120000005</v>
          </cell>
          <cell r="E20">
            <v>273066818.92000002</v>
          </cell>
          <cell r="F20">
            <v>26535320.009999998</v>
          </cell>
          <cell r="AB20">
            <v>34993002</v>
          </cell>
          <cell r="AC20">
            <v>16648541.950000001</v>
          </cell>
          <cell r="AD20">
            <v>208467196.91999999</v>
          </cell>
          <cell r="AE20">
            <v>15757442.41</v>
          </cell>
        </row>
        <row r="21">
          <cell r="C21">
            <v>584533320.95000005</v>
          </cell>
          <cell r="D21">
            <v>931055280.49000001</v>
          </cell>
          <cell r="E21">
            <v>648747905.54000008</v>
          </cell>
          <cell r="F21">
            <v>133067399.91999999</v>
          </cell>
          <cell r="AB21">
            <v>310016305.63</v>
          </cell>
          <cell r="AC21">
            <v>294925102.13</v>
          </cell>
          <cell r="AD21">
            <v>364611296.69</v>
          </cell>
          <cell r="AE21">
            <v>24577699.93</v>
          </cell>
        </row>
        <row r="22">
          <cell r="C22">
            <v>70431711.409999996</v>
          </cell>
          <cell r="D22">
            <v>174084056.02999997</v>
          </cell>
          <cell r="E22">
            <v>384881477.47000003</v>
          </cell>
          <cell r="F22">
            <v>32447827.16</v>
          </cell>
          <cell r="AB22">
            <v>36383626</v>
          </cell>
          <cell r="AC22">
            <v>30649182.379999999</v>
          </cell>
          <cell r="AD22">
            <v>237535106.51999998</v>
          </cell>
          <cell r="AE22">
            <v>18396712.530000001</v>
          </cell>
        </row>
        <row r="23">
          <cell r="C23">
            <v>168704944.63</v>
          </cell>
          <cell r="D23">
            <v>653126075.63999999</v>
          </cell>
          <cell r="E23">
            <v>1073499391.17</v>
          </cell>
          <cell r="F23">
            <v>68225441.549999997</v>
          </cell>
          <cell r="AB23">
            <v>158420651.63</v>
          </cell>
          <cell r="AC23">
            <v>74784022.769999996</v>
          </cell>
          <cell r="AD23">
            <v>699950388.41999996</v>
          </cell>
          <cell r="AE23">
            <v>37522457.199999996</v>
          </cell>
        </row>
        <row r="24">
          <cell r="C24">
            <v>44987711.630000003</v>
          </cell>
          <cell r="D24">
            <v>138638962.81</v>
          </cell>
          <cell r="E24">
            <v>321786078.87</v>
          </cell>
          <cell r="F24">
            <v>32366798.75</v>
          </cell>
          <cell r="AB24">
            <v>28487017.629999999</v>
          </cell>
          <cell r="AC24">
            <v>27515388.690000001</v>
          </cell>
          <cell r="AD24">
            <v>174796031.56999999</v>
          </cell>
          <cell r="AE24">
            <v>18696881.710000001</v>
          </cell>
        </row>
        <row r="25">
          <cell r="C25">
            <v>89239103.540000007</v>
          </cell>
          <cell r="D25">
            <v>237683168.68000001</v>
          </cell>
          <cell r="E25">
            <v>448816959.74000007</v>
          </cell>
          <cell r="F25">
            <v>41158521.539999999</v>
          </cell>
          <cell r="AB25">
            <v>49117750.630000003</v>
          </cell>
          <cell r="AC25">
            <v>91811701.510000005</v>
          </cell>
          <cell r="AD25">
            <v>275988666.16000003</v>
          </cell>
          <cell r="AE25">
            <v>21313769.84</v>
          </cell>
        </row>
        <row r="26">
          <cell r="C26">
            <v>267291896.91999999</v>
          </cell>
          <cell r="D26">
            <v>236817500.24000001</v>
          </cell>
          <cell r="E26">
            <v>749672682.5</v>
          </cell>
          <cell r="F26">
            <v>81109211.140000001</v>
          </cell>
          <cell r="AB26">
            <v>143882533.24000001</v>
          </cell>
          <cell r="AC26">
            <v>53070369.689999998</v>
          </cell>
          <cell r="AD26">
            <v>527353467.04999995</v>
          </cell>
          <cell r="AE26">
            <v>46587539.649999999</v>
          </cell>
        </row>
        <row r="27">
          <cell r="C27">
            <v>179674972.06</v>
          </cell>
          <cell r="D27">
            <v>251104725.73000002</v>
          </cell>
          <cell r="E27">
            <v>355393862.5200001</v>
          </cell>
          <cell r="F27">
            <v>40192174.75</v>
          </cell>
          <cell r="AB27">
            <v>53875621</v>
          </cell>
          <cell r="AC27">
            <v>60582684.359999999</v>
          </cell>
          <cell r="AD27">
            <v>238705033.38999999</v>
          </cell>
          <cell r="AE27">
            <v>24376929.84</v>
          </cell>
        </row>
        <row r="28">
          <cell r="C28">
            <v>170854748.42000002</v>
          </cell>
          <cell r="D28">
            <v>791366061.82999992</v>
          </cell>
          <cell r="E28">
            <v>508760833.98000002</v>
          </cell>
          <cell r="F28">
            <v>122973053.91</v>
          </cell>
          <cell r="AB28">
            <v>90563100</v>
          </cell>
          <cell r="AC28">
            <v>153951569.39000002</v>
          </cell>
          <cell r="AD28">
            <v>329042261.24000001</v>
          </cell>
          <cell r="AE28">
            <v>27877846.32</v>
          </cell>
        </row>
        <row r="31">
          <cell r="C31">
            <v>156553222.63</v>
          </cell>
          <cell r="D31">
            <v>547614999.63999999</v>
          </cell>
          <cell r="E31">
            <v>1455675603.6500001</v>
          </cell>
          <cell r="F31">
            <v>304104920.69999999</v>
          </cell>
          <cell r="AB31">
            <v>57608647.630000003</v>
          </cell>
          <cell r="AC31">
            <v>129269289.26000001</v>
          </cell>
          <cell r="AD31">
            <v>804022898.10000002</v>
          </cell>
          <cell r="AE31">
            <v>142306967.52000001</v>
          </cell>
        </row>
        <row r="32">
          <cell r="C32">
            <v>1139346175</v>
          </cell>
          <cell r="D32">
            <v>4013982244.0499997</v>
          </cell>
          <cell r="E32">
            <v>8576559434.3100004</v>
          </cell>
          <cell r="F32">
            <v>850622580.88999999</v>
          </cell>
          <cell r="AB32">
            <v>407874375</v>
          </cell>
          <cell r="AC32">
            <v>1644652026.9500003</v>
          </cell>
          <cell r="AD32">
            <v>4753026850.4200001</v>
          </cell>
          <cell r="AE32">
            <v>434258331.38</v>
          </cell>
        </row>
        <row r="36">
          <cell r="B36">
            <v>37073790423.059998</v>
          </cell>
          <cell r="AA36">
            <v>18078845429.060005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38"/>
  <sheetViews>
    <sheetView tabSelected="1" topLeftCell="A2" zoomScale="60" zoomScaleNormal="60" zoomScaleSheetLayoutView="50" workbookViewId="0">
      <pane xSplit="1" ySplit="6" topLeftCell="B26" activePane="bottomRight" state="frozen"/>
      <selection activeCell="A2" sqref="A2"/>
      <selection pane="topRight" activeCell="C2" sqref="C2"/>
      <selection pane="bottomLeft" activeCell="A8" sqref="A8"/>
      <selection pane="bottomRight" activeCell="P11" sqref="P11"/>
    </sheetView>
  </sheetViews>
  <sheetFormatPr defaultColWidth="9.08984375" defaultRowHeight="14" x14ac:dyDescent="0.3"/>
  <cols>
    <col min="1" max="1" width="24.90625" style="1" customWidth="1"/>
    <col min="2" max="2" width="18.81640625" style="1" customWidth="1"/>
    <col min="3" max="3" width="28.1796875" style="1" customWidth="1"/>
    <col min="4" max="4" width="19.453125" style="1" customWidth="1"/>
    <col min="5" max="5" width="19.08984375" style="1" customWidth="1"/>
    <col min="6" max="6" width="18.6328125" style="1" customWidth="1"/>
    <col min="7" max="7" width="18.08984375" style="1" customWidth="1"/>
    <col min="8" max="10" width="17.6328125" style="1" customWidth="1"/>
    <col min="11" max="11" width="18.1796875" style="1" customWidth="1"/>
    <col min="12" max="12" width="9.90625" style="1" customWidth="1"/>
    <col min="13" max="13" width="10.26953125" style="1" customWidth="1"/>
    <col min="14" max="14" width="11.54296875" style="1" customWidth="1"/>
    <col min="15" max="15" width="11.81640625" style="1" customWidth="1"/>
    <col min="16" max="16" width="17.1796875" style="1" customWidth="1"/>
    <col min="17" max="16384" width="9.08984375" style="1"/>
  </cols>
  <sheetData>
    <row r="1" spans="1:16" x14ac:dyDescent="0.3">
      <c r="G1" s="2"/>
      <c r="H1" s="2"/>
    </row>
    <row r="2" spans="1:16" ht="15.5" x14ac:dyDescent="0.35">
      <c r="A2" s="49" t="s">
        <v>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4" spans="1:16" ht="14.5" thickBot="1" x14ac:dyDescent="0.35">
      <c r="N4" s="1" t="s">
        <v>0</v>
      </c>
    </row>
    <row r="5" spans="1:16" ht="14.5" thickBot="1" x14ac:dyDescent="0.35">
      <c r="A5" s="50" t="s">
        <v>37</v>
      </c>
      <c r="B5" s="55" t="s">
        <v>31</v>
      </c>
      <c r="C5" s="52"/>
      <c r="D5" s="52"/>
      <c r="E5" s="52"/>
      <c r="F5" s="53"/>
      <c r="G5" s="55" t="s">
        <v>30</v>
      </c>
      <c r="H5" s="52"/>
      <c r="I5" s="52"/>
      <c r="J5" s="52"/>
      <c r="K5" s="53"/>
      <c r="L5" s="44" t="s">
        <v>32</v>
      </c>
      <c r="M5" s="45"/>
      <c r="N5" s="45"/>
      <c r="O5" s="45"/>
      <c r="P5" s="46"/>
    </row>
    <row r="6" spans="1:16" ht="13.5" customHeight="1" thickBot="1" x14ac:dyDescent="0.35">
      <c r="A6" s="54"/>
      <c r="B6" s="50" t="s">
        <v>1</v>
      </c>
      <c r="C6" s="52" t="s">
        <v>2</v>
      </c>
      <c r="D6" s="52"/>
      <c r="E6" s="52"/>
      <c r="F6" s="53"/>
      <c r="G6" s="50" t="s">
        <v>1</v>
      </c>
      <c r="H6" s="52" t="s">
        <v>2</v>
      </c>
      <c r="I6" s="52"/>
      <c r="J6" s="52"/>
      <c r="K6" s="53"/>
      <c r="L6" s="47" t="s">
        <v>1</v>
      </c>
      <c r="M6" s="45" t="s">
        <v>2</v>
      </c>
      <c r="N6" s="45"/>
      <c r="O6" s="45"/>
      <c r="P6" s="46"/>
    </row>
    <row r="7" spans="1:16" ht="42.5" thickBot="1" x14ac:dyDescent="0.35">
      <c r="A7" s="51"/>
      <c r="B7" s="51"/>
      <c r="C7" s="3" t="s">
        <v>3</v>
      </c>
      <c r="D7" s="4" t="s">
        <v>5</v>
      </c>
      <c r="E7" s="3" t="s">
        <v>4</v>
      </c>
      <c r="F7" s="4" t="s">
        <v>29</v>
      </c>
      <c r="G7" s="51"/>
      <c r="H7" s="3" t="s">
        <v>3</v>
      </c>
      <c r="I7" s="4" t="s">
        <v>5</v>
      </c>
      <c r="J7" s="3" t="s">
        <v>4</v>
      </c>
      <c r="K7" s="4" t="s">
        <v>29</v>
      </c>
      <c r="L7" s="48"/>
      <c r="M7" s="5" t="s">
        <v>3</v>
      </c>
      <c r="N7" s="6" t="s">
        <v>5</v>
      </c>
      <c r="O7" s="5" t="s">
        <v>4</v>
      </c>
      <c r="P7" s="6" t="s">
        <v>29</v>
      </c>
    </row>
    <row r="8" spans="1:16" ht="21" customHeight="1" x14ac:dyDescent="0.35">
      <c r="A8" s="7" t="s">
        <v>6</v>
      </c>
      <c r="B8" s="16">
        <f t="shared" ref="B8" si="0">SUM(C8:F8)</f>
        <v>532687.60214999993</v>
      </c>
      <c r="C8" s="17">
        <f>'[1]Район  и  поселения'!C11/1000</f>
        <v>166926.16063</v>
      </c>
      <c r="D8" s="18">
        <f>'[1]Район  и  поселения'!D11/1000</f>
        <v>103838.73781999999</v>
      </c>
      <c r="E8" s="17">
        <f>'[1]Район  и  поселения'!E11/1000</f>
        <v>207072.36922999998</v>
      </c>
      <c r="F8" s="18">
        <f>'[1]Район  и  поселения'!F11/1000</f>
        <v>54850.334470000002</v>
      </c>
      <c r="G8" s="16">
        <f t="shared" ref="G8" si="1">SUM(H8:K8)</f>
        <v>269300.33827999997</v>
      </c>
      <c r="H8" s="17">
        <f>'[1]Район  и  поселения'!AB11/1000</f>
        <v>83536.363629999993</v>
      </c>
      <c r="I8" s="18">
        <f>'[1]Район  и  поселения'!AC11/1000</f>
        <v>23030.726269999999</v>
      </c>
      <c r="J8" s="17">
        <f>'[1]Район  и  поселения'!AD11/1000</f>
        <v>131932.01777999999</v>
      </c>
      <c r="K8" s="18">
        <f>'[1]Район  и  поселения'!AE11/1000</f>
        <v>30801.230600000003</v>
      </c>
      <c r="L8" s="19">
        <f>G8/B8*100</f>
        <v>50.555022717455223</v>
      </c>
      <c r="M8" s="19">
        <f t="shared" ref="M8:P8" si="2">H8/C8*100</f>
        <v>50.043901635743261</v>
      </c>
      <c r="N8" s="19">
        <f t="shared" si="2"/>
        <v>22.179320312928667</v>
      </c>
      <c r="O8" s="19">
        <f t="shared" si="2"/>
        <v>63.712999600376477</v>
      </c>
      <c r="P8" s="19">
        <f t="shared" si="2"/>
        <v>56.155046086084518</v>
      </c>
    </row>
    <row r="9" spans="1:16" ht="21" customHeight="1" x14ac:dyDescent="0.35">
      <c r="A9" s="8" t="s">
        <v>7</v>
      </c>
      <c r="B9" s="16">
        <f t="shared" ref="B9:B25" si="3">SUM(C9:F9)</f>
        <v>1699223.7103999997</v>
      </c>
      <c r="C9" s="17">
        <f>'[1]Район  и  поселения'!C12/1000</f>
        <v>191449.55935</v>
      </c>
      <c r="D9" s="18">
        <f>'[1]Район  и  поселения'!D12/1000</f>
        <v>222353.75785999998</v>
      </c>
      <c r="E9" s="17">
        <f>'[1]Район  и  поселения'!E12/1000</f>
        <v>1183451.3340599998</v>
      </c>
      <c r="F9" s="18">
        <f>'[1]Район  и  поселения'!F12/1000</f>
        <v>101969.05912999999</v>
      </c>
      <c r="G9" s="16">
        <f t="shared" ref="G9:G25" si="4">SUM(H9:K9)</f>
        <v>967671.42092000006</v>
      </c>
      <c r="H9" s="17">
        <f>'[1]Район  и  поселения'!AB12/1000</f>
        <v>102866.62063999999</v>
      </c>
      <c r="I9" s="18">
        <f>'[1]Район  и  поселения'!AC12/1000</f>
        <v>64394.661700000004</v>
      </c>
      <c r="J9" s="17">
        <f>'[1]Район  и  поселения'!AD12/1000</f>
        <v>749049.08145000006</v>
      </c>
      <c r="K9" s="18">
        <f>'[1]Район  и  поселения'!AE12/1000</f>
        <v>51361.057130000001</v>
      </c>
      <c r="L9" s="19">
        <f t="shared" ref="L9:L24" si="5">G9/B9*100</f>
        <v>56.947853010608519</v>
      </c>
      <c r="M9" s="19">
        <f t="shared" ref="M9:M24" si="6">H9/C9*100</f>
        <v>53.730403448954192</v>
      </c>
      <c r="N9" s="19">
        <f t="shared" ref="N9:N24" si="7">I9/D9*100</f>
        <v>28.960455770909277</v>
      </c>
      <c r="O9" s="19">
        <f t="shared" ref="O9:O24" si="8">J9/E9*100</f>
        <v>63.293610805294342</v>
      </c>
      <c r="P9" s="19">
        <f t="shared" ref="P9:P24" si="9">K9/F9*100</f>
        <v>50.369256682578559</v>
      </c>
    </row>
    <row r="10" spans="1:16" ht="21" customHeight="1" x14ac:dyDescent="0.35">
      <c r="A10" s="8" t="s">
        <v>8</v>
      </c>
      <c r="B10" s="16">
        <f t="shared" si="3"/>
        <v>1007493.7995200001</v>
      </c>
      <c r="C10" s="17">
        <f>'[1]Район  и  поселения'!C13/1000</f>
        <v>117375.64834999999</v>
      </c>
      <c r="D10" s="18">
        <f>'[1]Район  и  поселения'!D13/1000</f>
        <v>298630.67482000001</v>
      </c>
      <c r="E10" s="17">
        <f>'[1]Район  и  поселения'!E13/1000</f>
        <v>545018.6418300001</v>
      </c>
      <c r="F10" s="18">
        <f>'[1]Район  и  поселения'!F13/1000</f>
        <v>46468.834519999997</v>
      </c>
      <c r="G10" s="16">
        <f t="shared" si="4"/>
        <v>520826.82159000001</v>
      </c>
      <c r="H10" s="17">
        <f>'[1]Район  и  поселения'!AB13/1000</f>
        <v>62585.00963</v>
      </c>
      <c r="I10" s="18">
        <f>'[1]Район  и  поселения'!AC13/1000</f>
        <v>100083.90696000001</v>
      </c>
      <c r="J10" s="17">
        <f>'[1]Район  и  поселения'!AD13/1000</f>
        <v>332930.03512999997</v>
      </c>
      <c r="K10" s="18">
        <f>'[1]Район  и  поселения'!AE13/1000</f>
        <v>25227.869870000002</v>
      </c>
      <c r="L10" s="19">
        <f t="shared" si="5"/>
        <v>51.695288034341978</v>
      </c>
      <c r="M10" s="19">
        <f t="shared" si="6"/>
        <v>53.32026745733414</v>
      </c>
      <c r="N10" s="19">
        <f t="shared" si="7"/>
        <v>33.5142754575784</v>
      </c>
      <c r="O10" s="19">
        <f t="shared" si="8"/>
        <v>61.085990382297069</v>
      </c>
      <c r="P10" s="19">
        <f t="shared" si="9"/>
        <v>54.289870039977075</v>
      </c>
    </row>
    <row r="11" spans="1:16" ht="21" customHeight="1" x14ac:dyDescent="0.35">
      <c r="A11" s="8" t="s">
        <v>9</v>
      </c>
      <c r="B11" s="16">
        <f t="shared" si="3"/>
        <v>1018701.81331</v>
      </c>
      <c r="C11" s="17">
        <f>'[1]Район  и  поселения'!C14/1000</f>
        <v>107451.35090999999</v>
      </c>
      <c r="D11" s="18">
        <f>'[1]Район  и  поселения'!D14/1000</f>
        <v>327388.72167</v>
      </c>
      <c r="E11" s="17">
        <f>'[1]Район  и  поселения'!E14/1000</f>
        <v>510798.17982000002</v>
      </c>
      <c r="F11" s="18">
        <f>'[1]Район  и  поселения'!F14/1000</f>
        <v>73063.56091</v>
      </c>
      <c r="G11" s="16">
        <f t="shared" si="4"/>
        <v>466224.48797999998</v>
      </c>
      <c r="H11" s="17">
        <f>'[1]Район  и  поселения'!AB14/1000</f>
        <v>59102.437709999998</v>
      </c>
      <c r="I11" s="18">
        <f>'[1]Район  и  поселения'!AC14/1000</f>
        <v>71045.172250000003</v>
      </c>
      <c r="J11" s="17">
        <f>'[1]Район  и  поселения'!AD14/1000</f>
        <v>309951.24492999999</v>
      </c>
      <c r="K11" s="18">
        <f>'[1]Район  и  поселения'!AE14/1000</f>
        <v>26125.633089999999</v>
      </c>
      <c r="L11" s="19">
        <f t="shared" si="5"/>
        <v>45.766531666919072</v>
      </c>
      <c r="M11" s="19">
        <f t="shared" si="6"/>
        <v>55.003903822022224</v>
      </c>
      <c r="N11" s="19">
        <f t="shared" si="7"/>
        <v>21.700555806443401</v>
      </c>
      <c r="O11" s="19">
        <f t="shared" si="8"/>
        <v>60.679786493997213</v>
      </c>
      <c r="P11" s="19">
        <f t="shared" si="9"/>
        <v>35.757404600333757</v>
      </c>
    </row>
    <row r="12" spans="1:16" ht="21" customHeight="1" x14ac:dyDescent="0.35">
      <c r="A12" s="8" t="s">
        <v>10</v>
      </c>
      <c r="B12" s="16">
        <f t="shared" si="3"/>
        <v>1962941.5310399998</v>
      </c>
      <c r="C12" s="17">
        <f>'[1]Район  и  поселения'!C15/1000</f>
        <v>335265.51363</v>
      </c>
      <c r="D12" s="18">
        <f>'[1]Район  и  поселения'!D15/1000</f>
        <v>988169.00369999988</v>
      </c>
      <c r="E12" s="17">
        <f>'[1]Район  и  поселения'!E15/1000</f>
        <v>576328.40982000006</v>
      </c>
      <c r="F12" s="18">
        <f>'[1]Район  и  поселения'!F15/1000</f>
        <v>63178.603889999999</v>
      </c>
      <c r="G12" s="16">
        <f t="shared" si="4"/>
        <v>700466.77055000002</v>
      </c>
      <c r="H12" s="17">
        <f>'[1]Район  и  поселения'!AB15/1000</f>
        <v>143613.96362999998</v>
      </c>
      <c r="I12" s="18">
        <f>'[1]Район  и  поселения'!AC15/1000</f>
        <v>157120.44269</v>
      </c>
      <c r="J12" s="17">
        <f>'[1]Район  и  поселения'!AD15/1000</f>
        <v>356135.83753000002</v>
      </c>
      <c r="K12" s="18">
        <f>'[1]Район  и  поселения'!AE15/1000</f>
        <v>43596.526700000002</v>
      </c>
      <c r="L12" s="19">
        <f t="shared" si="5"/>
        <v>35.684545844770064</v>
      </c>
      <c r="M12" s="19">
        <f t="shared" si="6"/>
        <v>42.835889106236195</v>
      </c>
      <c r="N12" s="19">
        <f t="shared" si="7"/>
        <v>15.900158991194232</v>
      </c>
      <c r="O12" s="19">
        <f t="shared" si="8"/>
        <v>61.793906297492605</v>
      </c>
      <c r="P12" s="19">
        <f t="shared" si="9"/>
        <v>69.00520748433398</v>
      </c>
    </row>
    <row r="13" spans="1:16" ht="21" customHeight="1" x14ac:dyDescent="0.35">
      <c r="A13" s="8" t="s">
        <v>11</v>
      </c>
      <c r="B13" s="16">
        <f t="shared" si="3"/>
        <v>757318.68870000006</v>
      </c>
      <c r="C13" s="17">
        <f>'[1]Район  и  поселения'!C16/1000</f>
        <v>124371.19503</v>
      </c>
      <c r="D13" s="18">
        <f>'[1]Район  и  поселения'!D16/1000</f>
        <v>238505.54</v>
      </c>
      <c r="E13" s="17">
        <f>'[1]Район  и  поселения'!E16/1000</f>
        <v>338421.87829000002</v>
      </c>
      <c r="F13" s="18">
        <f>'[1]Район  и  поселения'!F16/1000</f>
        <v>56020.075380000002</v>
      </c>
      <c r="G13" s="16">
        <f t="shared" si="4"/>
        <v>375501.37391999998</v>
      </c>
      <c r="H13" s="17">
        <f>'[1]Район  и  поселения'!AB16/1000</f>
        <v>76242.141629999998</v>
      </c>
      <c r="I13" s="18">
        <f>'[1]Район  и  поселения'!AC16/1000</f>
        <v>50138.681270000001</v>
      </c>
      <c r="J13" s="17">
        <f>'[1]Район  и  поселения'!AD16/1000</f>
        <v>218599.22973999998</v>
      </c>
      <c r="K13" s="18">
        <f>'[1]Район  и  поселения'!AE16/1000</f>
        <v>30521.32128</v>
      </c>
      <c r="L13" s="19">
        <f t="shared" si="5"/>
        <v>49.583006404421241</v>
      </c>
      <c r="M13" s="19">
        <f t="shared" si="6"/>
        <v>61.302089773769055</v>
      </c>
      <c r="N13" s="19">
        <f t="shared" si="7"/>
        <v>21.022019559797229</v>
      </c>
      <c r="O13" s="19">
        <f t="shared" si="8"/>
        <v>64.593705006470714</v>
      </c>
      <c r="P13" s="19">
        <f t="shared" si="9"/>
        <v>54.482827937958412</v>
      </c>
    </row>
    <row r="14" spans="1:16" ht="21" customHeight="1" x14ac:dyDescent="0.35">
      <c r="A14" s="8" t="s">
        <v>12</v>
      </c>
      <c r="B14" s="16">
        <f t="shared" si="3"/>
        <v>814979.7453500001</v>
      </c>
      <c r="C14" s="17">
        <f>'[1]Район  и  поселения'!C17/1000</f>
        <v>109557.43621</v>
      </c>
      <c r="D14" s="18">
        <f>'[1]Район  и  поселения'!D17/1000</f>
        <v>78488.382010000001</v>
      </c>
      <c r="E14" s="17">
        <f>'[1]Район  и  поселения'!E17/1000</f>
        <v>571172.21431000007</v>
      </c>
      <c r="F14" s="18">
        <f>'[1]Район  и  поселения'!F17/1000</f>
        <v>55761.712820000001</v>
      </c>
      <c r="G14" s="16">
        <f t="shared" si="4"/>
        <v>453614.84593000001</v>
      </c>
      <c r="H14" s="17">
        <f>'[1]Район  и  поселения'!AB17/1000</f>
        <v>59683.009270000002</v>
      </c>
      <c r="I14" s="18">
        <f>'[1]Район  и  поселения'!AC17/1000</f>
        <v>13642.474799999998</v>
      </c>
      <c r="J14" s="17">
        <f>'[1]Район  и  поселения'!AD17/1000</f>
        <v>341033.08873000002</v>
      </c>
      <c r="K14" s="18">
        <f>'[1]Район  и  поселения'!AE17/1000</f>
        <v>39256.273130000001</v>
      </c>
      <c r="L14" s="19">
        <f t="shared" si="5"/>
        <v>55.659646576270582</v>
      </c>
      <c r="M14" s="19">
        <f t="shared" si="6"/>
        <v>54.47645667392166</v>
      </c>
      <c r="N14" s="19">
        <f t="shared" si="7"/>
        <v>17.381521252740114</v>
      </c>
      <c r="O14" s="19">
        <f t="shared" si="8"/>
        <v>59.707576836870871</v>
      </c>
      <c r="P14" s="19">
        <f t="shared" si="9"/>
        <v>70.400048966788546</v>
      </c>
    </row>
    <row r="15" spans="1:16" ht="21" customHeight="1" x14ac:dyDescent="0.35">
      <c r="A15" s="8" t="s">
        <v>13</v>
      </c>
      <c r="B15" s="16">
        <f t="shared" si="3"/>
        <v>844781.25725000002</v>
      </c>
      <c r="C15" s="17">
        <f>'[1]Район  и  поселения'!C18/1000</f>
        <v>182561.47150000001</v>
      </c>
      <c r="D15" s="18">
        <f>'[1]Район  и  поселения'!D18/1000</f>
        <v>194171.432</v>
      </c>
      <c r="E15" s="17">
        <f>'[1]Район  и  поселения'!E18/1000</f>
        <v>427349.12404000002</v>
      </c>
      <c r="F15" s="18">
        <f>'[1]Район  и  поселения'!F18/1000</f>
        <v>40699.22971</v>
      </c>
      <c r="G15" s="16">
        <f t="shared" si="4"/>
        <v>486864.04382000002</v>
      </c>
      <c r="H15" s="17">
        <f>'[1]Район  и  поселения'!AB18/1000</f>
        <v>94646.013999999996</v>
      </c>
      <c r="I15" s="18">
        <f>'[1]Район  и  поселения'!AC18/1000</f>
        <v>68929.056719999993</v>
      </c>
      <c r="J15" s="17">
        <f>'[1]Район  и  поселения'!AD18/1000</f>
        <v>300971.79708000005</v>
      </c>
      <c r="K15" s="18">
        <f>'[1]Район  и  поселения'!AE18/1000</f>
        <v>22317.176019999999</v>
      </c>
      <c r="L15" s="19">
        <f t="shared" si="5"/>
        <v>57.631965629171155</v>
      </c>
      <c r="M15" s="19">
        <f t="shared" si="6"/>
        <v>51.843367180571832</v>
      </c>
      <c r="N15" s="19">
        <f t="shared" si="7"/>
        <v>35.499072139510204</v>
      </c>
      <c r="O15" s="19">
        <f t="shared" si="8"/>
        <v>70.427615303086228</v>
      </c>
      <c r="P15" s="19">
        <f t="shared" si="9"/>
        <v>54.834394112664398</v>
      </c>
    </row>
    <row r="16" spans="1:16" ht="21" customHeight="1" x14ac:dyDescent="0.35">
      <c r="A16" s="8" t="s">
        <v>14</v>
      </c>
      <c r="B16" s="16">
        <f t="shared" si="3"/>
        <v>925895.0969</v>
      </c>
      <c r="C16" s="17">
        <f>'[1]Район  и  поселения'!C19/1000</f>
        <v>370862.65</v>
      </c>
      <c r="D16" s="18">
        <f>'[1]Район  и  поселения'!D19/1000</f>
        <v>220228.52697000001</v>
      </c>
      <c r="E16" s="17">
        <f>'[1]Район  и  поселения'!E19/1000</f>
        <v>302180.20418</v>
      </c>
      <c r="F16" s="18">
        <f>'[1]Район  и  поселения'!F19/1000</f>
        <v>32623.715749999999</v>
      </c>
      <c r="G16" s="16">
        <f t="shared" si="4"/>
        <v>464121.04178999993</v>
      </c>
      <c r="H16" s="17">
        <f>'[1]Район  и  поселения'!AB19/1000</f>
        <v>218949.6</v>
      </c>
      <c r="I16" s="18">
        <f>'[1]Район  и  поселения'!AC19/1000</f>
        <v>69774.340699999986</v>
      </c>
      <c r="J16" s="17">
        <f>'[1]Район  и  поселения'!AD19/1000</f>
        <v>157799.91081</v>
      </c>
      <c r="K16" s="18">
        <f>'[1]Район  и  поселения'!AE19/1000</f>
        <v>17597.190280000003</v>
      </c>
      <c r="L16" s="19">
        <f t="shared" si="5"/>
        <v>50.126741500622366</v>
      </c>
      <c r="M16" s="19">
        <f t="shared" si="6"/>
        <v>59.037921451513107</v>
      </c>
      <c r="N16" s="19">
        <f t="shared" si="7"/>
        <v>31.682698722089164</v>
      </c>
      <c r="O16" s="19">
        <f t="shared" si="8"/>
        <v>52.220466009084824</v>
      </c>
      <c r="P16" s="19">
        <f t="shared" si="9"/>
        <v>53.939871272940465</v>
      </c>
    </row>
    <row r="17" spans="1:16" ht="21" customHeight="1" x14ac:dyDescent="0.35">
      <c r="A17" s="8" t="s">
        <v>15</v>
      </c>
      <c r="B17" s="16">
        <f t="shared" si="3"/>
        <v>432614.13605000003</v>
      </c>
      <c r="C17" s="17">
        <f>'[1]Район  и  поселения'!C20/1000</f>
        <v>64672.576000000001</v>
      </c>
      <c r="D17" s="18">
        <f>'[1]Район  и  поселения'!D20/1000</f>
        <v>68339.421119999999</v>
      </c>
      <c r="E17" s="17">
        <f>'[1]Район  и  поселения'!E20/1000</f>
        <v>273066.81891999999</v>
      </c>
      <c r="F17" s="18">
        <f>'[1]Район  и  поселения'!F20/1000</f>
        <v>26535.320009999999</v>
      </c>
      <c r="G17" s="16">
        <f t="shared" si="4"/>
        <v>275866.18328</v>
      </c>
      <c r="H17" s="17">
        <f>'[1]Район  и  поселения'!AB20/1000</f>
        <v>34993.002</v>
      </c>
      <c r="I17" s="18">
        <f>'[1]Район  и  поселения'!AC20/1000</f>
        <v>16648.541950000003</v>
      </c>
      <c r="J17" s="17">
        <f>'[1]Район  и  поселения'!AD20/1000</f>
        <v>208467.19691999999</v>
      </c>
      <c r="K17" s="18">
        <f>'[1]Район  и  поселения'!AE20/1000</f>
        <v>15757.44241</v>
      </c>
      <c r="L17" s="19">
        <f t="shared" si="5"/>
        <v>63.767260542803051</v>
      </c>
      <c r="M17" s="19">
        <f t="shared" si="6"/>
        <v>54.107945228592726</v>
      </c>
      <c r="N17" s="19">
        <f t="shared" si="7"/>
        <v>24.361549567073656</v>
      </c>
      <c r="O17" s="19">
        <f t="shared" si="8"/>
        <v>76.342925055670847</v>
      </c>
      <c r="P17" s="19">
        <f t="shared" si="9"/>
        <v>59.382899486652917</v>
      </c>
    </row>
    <row r="18" spans="1:16" ht="21" customHeight="1" x14ac:dyDescent="0.35">
      <c r="A18" s="8" t="s">
        <v>16</v>
      </c>
      <c r="B18" s="16">
        <f t="shared" si="3"/>
        <v>2297403.9068999998</v>
      </c>
      <c r="C18" s="17">
        <f>'[1]Район  и  поселения'!C21/1000</f>
        <v>584533.32095000008</v>
      </c>
      <c r="D18" s="18">
        <f>'[1]Район  и  поселения'!D21/1000</f>
        <v>931055.28049000003</v>
      </c>
      <c r="E18" s="17">
        <f>'[1]Район  и  поселения'!E21/1000</f>
        <v>648747.90554000007</v>
      </c>
      <c r="F18" s="18">
        <f>'[1]Район  и  поселения'!F21/1000</f>
        <v>133067.39992</v>
      </c>
      <c r="G18" s="16">
        <f t="shared" si="4"/>
        <v>994130.40438000008</v>
      </c>
      <c r="H18" s="17">
        <f>'[1]Район  и  поселения'!AB21/1000</f>
        <v>310016.30563000002</v>
      </c>
      <c r="I18" s="18">
        <f>'[1]Район  и  поселения'!AC21/1000</f>
        <v>294925.10213000001</v>
      </c>
      <c r="J18" s="17">
        <f>'[1]Район  и  поселения'!AD21/1000</f>
        <v>364611.29668999999</v>
      </c>
      <c r="K18" s="18">
        <f>'[1]Район  и  поселения'!AE21/1000</f>
        <v>24577.699929999999</v>
      </c>
      <c r="L18" s="19">
        <f t="shared" si="5"/>
        <v>43.27190362104978</v>
      </c>
      <c r="M18" s="19">
        <f t="shared" si="6"/>
        <v>53.036549760097984</v>
      </c>
      <c r="N18" s="19">
        <f t="shared" si="7"/>
        <v>31.676433001355779</v>
      </c>
      <c r="O18" s="19">
        <f t="shared" si="8"/>
        <v>56.202308104025015</v>
      </c>
      <c r="P18" s="19">
        <f t="shared" si="9"/>
        <v>18.470113600157582</v>
      </c>
    </row>
    <row r="19" spans="1:16" ht="21" customHeight="1" x14ac:dyDescent="0.35">
      <c r="A19" s="8" t="s">
        <v>17</v>
      </c>
      <c r="B19" s="16">
        <f t="shared" si="3"/>
        <v>661845.07206999999</v>
      </c>
      <c r="C19" s="17">
        <f>'[1]Район  и  поселения'!C22/1000</f>
        <v>70431.711410000004</v>
      </c>
      <c r="D19" s="18">
        <f>'[1]Район  и  поселения'!D22/1000</f>
        <v>174084.05602999998</v>
      </c>
      <c r="E19" s="17">
        <f>'[1]Район  и  поселения'!E22/1000</f>
        <v>384881.47747000004</v>
      </c>
      <c r="F19" s="18">
        <f>'[1]Район  и  поселения'!F22/1000</f>
        <v>32447.827160000001</v>
      </c>
      <c r="G19" s="16">
        <f t="shared" si="4"/>
        <v>322964.62742999999</v>
      </c>
      <c r="H19" s="17">
        <f>'[1]Район  и  поселения'!AB22/1000</f>
        <v>36383.625999999997</v>
      </c>
      <c r="I19" s="18">
        <f>'[1]Район  и  поселения'!AC22/1000</f>
        <v>30649.182379999998</v>
      </c>
      <c r="J19" s="17">
        <f>'[1]Район  и  поселения'!AD22/1000</f>
        <v>237535.10651999997</v>
      </c>
      <c r="K19" s="18">
        <f>'[1]Район  и  поселения'!AE22/1000</f>
        <v>18396.712530000001</v>
      </c>
      <c r="L19" s="19">
        <f t="shared" si="5"/>
        <v>48.797617608587657</v>
      </c>
      <c r="M19" s="19">
        <f t="shared" si="6"/>
        <v>51.65801777583129</v>
      </c>
      <c r="N19" s="19">
        <f t="shared" si="7"/>
        <v>17.605967530259182</v>
      </c>
      <c r="O19" s="19">
        <f t="shared" si="8"/>
        <v>61.716429712706791</v>
      </c>
      <c r="P19" s="19">
        <f t="shared" si="9"/>
        <v>56.696284898480087</v>
      </c>
    </row>
    <row r="20" spans="1:16" ht="21" customHeight="1" x14ac:dyDescent="0.35">
      <c r="A20" s="8" t="s">
        <v>18</v>
      </c>
      <c r="B20" s="16">
        <f t="shared" si="3"/>
        <v>1963555.85299</v>
      </c>
      <c r="C20" s="17">
        <f>'[1]Район  и  поселения'!C23/1000</f>
        <v>168704.94462999998</v>
      </c>
      <c r="D20" s="18">
        <f>'[1]Район  и  поселения'!D23/1000</f>
        <v>653126.07563999994</v>
      </c>
      <c r="E20" s="17">
        <f>'[1]Район  и  поселения'!E23/1000</f>
        <v>1073499.39117</v>
      </c>
      <c r="F20" s="18">
        <f>'[1]Район  и  поселения'!F23/1000</f>
        <v>68225.441550000003</v>
      </c>
      <c r="G20" s="16">
        <f t="shared" si="4"/>
        <v>970677.52001999994</v>
      </c>
      <c r="H20" s="17">
        <f>'[1]Район  и  поселения'!AB23/1000</f>
        <v>158420.65163000001</v>
      </c>
      <c r="I20" s="18">
        <f>'[1]Район  и  поселения'!AC23/1000</f>
        <v>74784.022769999996</v>
      </c>
      <c r="J20" s="17">
        <f>'[1]Район  и  поселения'!AD23/1000</f>
        <v>699950.38841999997</v>
      </c>
      <c r="K20" s="18">
        <f>'[1]Район  и  поселения'!AE23/1000</f>
        <v>37522.457199999997</v>
      </c>
      <c r="L20" s="19">
        <f t="shared" si="5"/>
        <v>49.43467834347075</v>
      </c>
      <c r="M20" s="19">
        <f t="shared" si="6"/>
        <v>93.903976541674425</v>
      </c>
      <c r="N20" s="19">
        <f t="shared" si="7"/>
        <v>11.450166447070567</v>
      </c>
      <c r="O20" s="19">
        <f t="shared" si="8"/>
        <v>65.202681452583661</v>
      </c>
      <c r="P20" s="19">
        <f t="shared" si="9"/>
        <v>54.997749149781782</v>
      </c>
    </row>
    <row r="21" spans="1:16" ht="21" customHeight="1" x14ac:dyDescent="0.35">
      <c r="A21" s="8" t="s">
        <v>19</v>
      </c>
      <c r="B21" s="16">
        <f t="shared" si="3"/>
        <v>537779.55206000002</v>
      </c>
      <c r="C21" s="17">
        <f>'[1]Район  и  поселения'!C24/1000</f>
        <v>44987.711630000005</v>
      </c>
      <c r="D21" s="18">
        <f>'[1]Район  и  поселения'!D24/1000</f>
        <v>138638.96281</v>
      </c>
      <c r="E21" s="17">
        <f>'[1]Район  и  поселения'!E24/1000</f>
        <v>321786.07887000003</v>
      </c>
      <c r="F21" s="18">
        <f>'[1]Район  и  поселения'!F24/1000</f>
        <v>32366.798750000002</v>
      </c>
      <c r="G21" s="16">
        <f t="shared" si="4"/>
        <v>249495.31959999999</v>
      </c>
      <c r="H21" s="17">
        <f>'[1]Район  и  поселения'!AB24/1000</f>
        <v>28487.017629999998</v>
      </c>
      <c r="I21" s="18">
        <f>'[1]Район  и  поселения'!AC24/1000</f>
        <v>27515.38869</v>
      </c>
      <c r="J21" s="17">
        <f>'[1]Район  и  поселения'!AD24/1000</f>
        <v>174796.03156999999</v>
      </c>
      <c r="K21" s="18">
        <f>'[1]Район  и  поселения'!AE24/1000</f>
        <v>18696.881710000001</v>
      </c>
      <c r="L21" s="19">
        <f t="shared" si="5"/>
        <v>46.393604711129633</v>
      </c>
      <c r="M21" s="19">
        <f t="shared" si="6"/>
        <v>63.321775208951649</v>
      </c>
      <c r="N21" s="19">
        <f t="shared" si="7"/>
        <v>19.846793522041065</v>
      </c>
      <c r="O21" s="19">
        <f t="shared" si="8"/>
        <v>54.320569797121863</v>
      </c>
      <c r="P21" s="19">
        <f t="shared" si="9"/>
        <v>57.76561919025125</v>
      </c>
    </row>
    <row r="22" spans="1:16" ht="21" customHeight="1" x14ac:dyDescent="0.35">
      <c r="A22" s="8" t="s">
        <v>20</v>
      </c>
      <c r="B22" s="16">
        <f t="shared" si="3"/>
        <v>816897.75350000011</v>
      </c>
      <c r="C22" s="17">
        <f>'[1]Район  и  поселения'!C25/1000</f>
        <v>89239.103540000011</v>
      </c>
      <c r="D22" s="18">
        <f>'[1]Район  и  поселения'!D25/1000</f>
        <v>237683.16868</v>
      </c>
      <c r="E22" s="17">
        <f>'[1]Район  и  поселения'!E25/1000</f>
        <v>448816.95974000008</v>
      </c>
      <c r="F22" s="18">
        <f>'[1]Район  и  поселения'!F25/1000</f>
        <v>41158.521540000002</v>
      </c>
      <c r="G22" s="16">
        <f t="shared" si="4"/>
        <v>438231.88814000005</v>
      </c>
      <c r="H22" s="17">
        <f>'[1]Район  и  поселения'!AB25/1000</f>
        <v>49117.750630000002</v>
      </c>
      <c r="I22" s="18">
        <f>'[1]Район  и  поселения'!AC25/1000</f>
        <v>91811.701509999999</v>
      </c>
      <c r="J22" s="17">
        <f>'[1]Район  и  поселения'!AD25/1000</f>
        <v>275988.66616000002</v>
      </c>
      <c r="K22" s="18">
        <f>'[1]Район  и  поселения'!AE25/1000</f>
        <v>21313.769840000001</v>
      </c>
      <c r="L22" s="19">
        <f t="shared" si="5"/>
        <v>53.645867706502393</v>
      </c>
      <c r="M22" s="19">
        <f t="shared" si="6"/>
        <v>55.040614127173235</v>
      </c>
      <c r="N22" s="19">
        <f t="shared" si="7"/>
        <v>38.627767384576082</v>
      </c>
      <c r="O22" s="19">
        <f t="shared" si="8"/>
        <v>61.49247709353061</v>
      </c>
      <c r="P22" s="19">
        <f t="shared" si="9"/>
        <v>51.784585652053039</v>
      </c>
    </row>
    <row r="23" spans="1:16" ht="21" customHeight="1" x14ac:dyDescent="0.35">
      <c r="A23" s="8" t="s">
        <v>21</v>
      </c>
      <c r="B23" s="16">
        <f t="shared" si="3"/>
        <v>1334891.2908000001</v>
      </c>
      <c r="C23" s="17">
        <f>'[1]Район  и  поселения'!C26/1000</f>
        <v>267291.89691999997</v>
      </c>
      <c r="D23" s="18">
        <f>'[1]Район  и  поселения'!D26/1000</f>
        <v>236817.50024000002</v>
      </c>
      <c r="E23" s="17">
        <f>'[1]Район  и  поселения'!E26/1000</f>
        <v>749672.6825</v>
      </c>
      <c r="F23" s="18">
        <f>'[1]Район  и  поселения'!F26/1000</f>
        <v>81109.211139999999</v>
      </c>
      <c r="G23" s="16">
        <f t="shared" si="4"/>
        <v>770893.90963000001</v>
      </c>
      <c r="H23" s="17">
        <f>'[1]Район  и  поселения'!AB26/1000</f>
        <v>143882.53324000002</v>
      </c>
      <c r="I23" s="18">
        <f>'[1]Район  и  поселения'!AC26/1000</f>
        <v>53070.36969</v>
      </c>
      <c r="J23" s="17">
        <f>'[1]Район  и  поселения'!AD26/1000</f>
        <v>527353.46704999998</v>
      </c>
      <c r="K23" s="18">
        <f>'[1]Район  и  поселения'!AE26/1000</f>
        <v>46587.539649999999</v>
      </c>
      <c r="L23" s="19">
        <f t="shared" si="5"/>
        <v>57.749564698111364</v>
      </c>
      <c r="M23" s="19">
        <f t="shared" si="6"/>
        <v>53.82974003250979</v>
      </c>
      <c r="N23" s="19">
        <f t="shared" si="7"/>
        <v>22.409817533001757</v>
      </c>
      <c r="O23" s="19">
        <f t="shared" si="8"/>
        <v>70.344495585911915</v>
      </c>
      <c r="P23" s="19">
        <f t="shared" si="9"/>
        <v>57.438038165094149</v>
      </c>
    </row>
    <row r="24" spans="1:16" ht="21" customHeight="1" x14ac:dyDescent="0.35">
      <c r="A24" s="8" t="s">
        <v>22</v>
      </c>
      <c r="B24" s="16">
        <f t="shared" si="3"/>
        <v>826365.73506000009</v>
      </c>
      <c r="C24" s="17">
        <f>'[1]Район  и  поселения'!C27/1000</f>
        <v>179674.97206</v>
      </c>
      <c r="D24" s="18">
        <f>'[1]Район  и  поселения'!D27/1000</f>
        <v>251104.72573000001</v>
      </c>
      <c r="E24" s="17">
        <f>'[1]Район  и  поселения'!E27/1000</f>
        <v>355393.86252000008</v>
      </c>
      <c r="F24" s="18">
        <f>'[1]Район  и  поселения'!F27/1000</f>
        <v>40192.174749999998</v>
      </c>
      <c r="G24" s="16">
        <f t="shared" si="4"/>
        <v>377540.26858999999</v>
      </c>
      <c r="H24" s="17">
        <f>'[1]Район  и  поселения'!AB27/1000</f>
        <v>53875.620999999999</v>
      </c>
      <c r="I24" s="18">
        <f>'[1]Район  и  поселения'!AC27/1000</f>
        <v>60582.684359999999</v>
      </c>
      <c r="J24" s="17">
        <f>'[1]Район  и  поселения'!AD27/1000</f>
        <v>238705.03339</v>
      </c>
      <c r="K24" s="18">
        <f>'[1]Район  и  поселения'!AE27/1000</f>
        <v>24376.929840000001</v>
      </c>
      <c r="L24" s="19">
        <f t="shared" si="5"/>
        <v>45.686825163750029</v>
      </c>
      <c r="M24" s="19">
        <f t="shared" si="6"/>
        <v>29.985044874257149</v>
      </c>
      <c r="N24" s="19">
        <f t="shared" si="7"/>
        <v>24.126461253915803</v>
      </c>
      <c r="O24" s="19">
        <f t="shared" si="8"/>
        <v>67.166335315249484</v>
      </c>
      <c r="P24" s="19">
        <f t="shared" si="9"/>
        <v>60.650935142542892</v>
      </c>
    </row>
    <row r="25" spans="1:16" ht="21" customHeight="1" thickBot="1" x14ac:dyDescent="0.4">
      <c r="A25" s="9" t="s">
        <v>23</v>
      </c>
      <c r="B25" s="16">
        <f t="shared" si="3"/>
        <v>1593954.6981399998</v>
      </c>
      <c r="C25" s="17">
        <f>'[1]Район  и  поселения'!C28/1000</f>
        <v>170854.74842000002</v>
      </c>
      <c r="D25" s="18">
        <f>'[1]Район  и  поселения'!D28/1000</f>
        <v>791366.0618299999</v>
      </c>
      <c r="E25" s="17">
        <f>'[1]Район  и  поселения'!E28/1000</f>
        <v>508760.83398</v>
      </c>
      <c r="F25" s="18">
        <f>'[1]Район  и  поселения'!F28/1000</f>
        <v>122973.05391</v>
      </c>
      <c r="G25" s="16">
        <f t="shared" si="4"/>
        <v>601434.77695000009</v>
      </c>
      <c r="H25" s="17">
        <f>'[1]Район  и  поселения'!AB28/1000</f>
        <v>90563.1</v>
      </c>
      <c r="I25" s="18">
        <f>'[1]Район  и  поселения'!AC28/1000</f>
        <v>153951.56939000002</v>
      </c>
      <c r="J25" s="17">
        <f>'[1]Район  и  поселения'!AD28/1000</f>
        <v>329042.26124000002</v>
      </c>
      <c r="K25" s="18">
        <f>'[1]Район  и  поселения'!AE28/1000</f>
        <v>27877.846320000001</v>
      </c>
      <c r="L25" s="20">
        <f t="shared" ref="L25:L33" si="10">G25/B25*100</f>
        <v>37.732237788929623</v>
      </c>
      <c r="M25" s="20">
        <f t="shared" ref="M25:M33" si="11">H25/C25*100</f>
        <v>53.005901701587597</v>
      </c>
      <c r="N25" s="20">
        <f t="shared" ref="N25:N33" si="12">I25/D25*100</f>
        <v>19.453900895622649</v>
      </c>
      <c r="O25" s="20">
        <f t="shared" ref="O25:O33" si="13">J25/E25*100</f>
        <v>64.675234267922249</v>
      </c>
      <c r="P25" s="20">
        <f t="shared" ref="P25:P33" si="14">K25/F25*100</f>
        <v>22.669882086853672</v>
      </c>
    </row>
    <row r="26" spans="1:16" ht="21" customHeight="1" thickBot="1" x14ac:dyDescent="0.4">
      <c r="A26" s="10" t="s">
        <v>24</v>
      </c>
      <c r="B26" s="21">
        <f>SUM(B8:B25)</f>
        <v>20029331.24219</v>
      </c>
      <c r="C26" s="22">
        <f t="shared" ref="C26:F26" si="15">SUM(C8:C25)</f>
        <v>3346211.9711699993</v>
      </c>
      <c r="D26" s="21">
        <f t="shared" si="15"/>
        <v>6153990.0294200005</v>
      </c>
      <c r="E26" s="23">
        <f t="shared" si="15"/>
        <v>9426418.3662899993</v>
      </c>
      <c r="F26" s="21">
        <f t="shared" si="15"/>
        <v>1102710.87531</v>
      </c>
      <c r="G26" s="21">
        <f>SUM(G8:G25)</f>
        <v>9705826.0427999999</v>
      </c>
      <c r="H26" s="23">
        <f>SUM(H8:H25)</f>
        <v>1806964.7678999999</v>
      </c>
      <c r="I26" s="21">
        <f>SUM(I8:I25)</f>
        <v>1422098.0262300004</v>
      </c>
      <c r="J26" s="23">
        <f>SUM(J8:J25)</f>
        <v>5954851.6911399979</v>
      </c>
      <c r="K26" s="21">
        <f>SUM(K8:K25)</f>
        <v>521911.55753000005</v>
      </c>
      <c r="L26" s="24">
        <f t="shared" si="10"/>
        <v>48.458063454238271</v>
      </c>
      <c r="M26" s="24">
        <f t="shared" si="11"/>
        <v>54.000307914390632</v>
      </c>
      <c r="N26" s="24">
        <f t="shared" si="12"/>
        <v>23.108552653343022</v>
      </c>
      <c r="O26" s="24">
        <f t="shared" si="13"/>
        <v>63.171943571221711</v>
      </c>
      <c r="P26" s="24">
        <f t="shared" si="14"/>
        <v>47.329863993884842</v>
      </c>
    </row>
    <row r="27" spans="1:16" ht="21" customHeight="1" x14ac:dyDescent="0.35">
      <c r="A27" s="11"/>
      <c r="B27" s="16"/>
      <c r="C27" s="25"/>
      <c r="D27" s="26"/>
      <c r="E27" s="27"/>
      <c r="F27" s="26"/>
      <c r="G27" s="16"/>
      <c r="H27" s="17"/>
      <c r="I27" s="18"/>
      <c r="J27" s="17"/>
      <c r="K27" s="18"/>
      <c r="L27" s="19"/>
      <c r="M27" s="19"/>
      <c r="N27" s="19"/>
      <c r="O27" s="19"/>
      <c r="P27" s="19"/>
    </row>
    <row r="28" spans="1:16" ht="21" customHeight="1" x14ac:dyDescent="0.35">
      <c r="A28" s="12" t="s">
        <v>25</v>
      </c>
      <c r="B28" s="16">
        <f t="shared" ref="B28:B29" si="16">SUM(C28:F28)</f>
        <v>2463948.7466200003</v>
      </c>
      <c r="C28" s="17">
        <f>'[1]Район  и  поселения'!C31/1000</f>
        <v>156553.22263</v>
      </c>
      <c r="D28" s="18">
        <f>'[1]Район  и  поселения'!D31/1000</f>
        <v>547614.99963999994</v>
      </c>
      <c r="E28" s="17">
        <f>'[1]Район  и  поселения'!E31/1000</f>
        <v>1455675.6036500002</v>
      </c>
      <c r="F28" s="18">
        <f>'[1]Район  и  поселения'!F31/1000</f>
        <v>304104.92070000002</v>
      </c>
      <c r="G28" s="16">
        <f t="shared" ref="G28:G29" si="17">SUM(H28:K28)</f>
        <v>1133207.8025100001</v>
      </c>
      <c r="H28" s="17">
        <f>'[1]Район  и  поселения'!AB31/1000</f>
        <v>57608.647629999999</v>
      </c>
      <c r="I28" s="18">
        <f>'[1]Район  и  поселения'!AC31/1000</f>
        <v>129269.28926000001</v>
      </c>
      <c r="J28" s="17">
        <f>'[1]Район  и  поселения'!AD31/1000</f>
        <v>804022.89809999999</v>
      </c>
      <c r="K28" s="18">
        <f>'[1]Район  и  поселения'!AE31/1000</f>
        <v>142306.96752000001</v>
      </c>
      <c r="L28" s="19">
        <f t="shared" si="10"/>
        <v>45.991533065146498</v>
      </c>
      <c r="M28" s="19">
        <f t="shared" si="11"/>
        <v>36.798123131679667</v>
      </c>
      <c r="N28" s="19">
        <f t="shared" si="12"/>
        <v>23.6058707933459</v>
      </c>
      <c r="O28" s="19">
        <f t="shared" si="13"/>
        <v>55.233658933623076</v>
      </c>
      <c r="P28" s="19">
        <f t="shared" si="14"/>
        <v>46.795351812273388</v>
      </c>
    </row>
    <row r="29" spans="1:16" ht="21" customHeight="1" thickBot="1" x14ac:dyDescent="0.4">
      <c r="A29" s="9" t="s">
        <v>26</v>
      </c>
      <c r="B29" s="16">
        <f t="shared" si="16"/>
        <v>14580510.434250001</v>
      </c>
      <c r="C29" s="17">
        <f>'[1]Район  и  поселения'!C32/1000</f>
        <v>1139346.175</v>
      </c>
      <c r="D29" s="18">
        <f>'[1]Район  и  поселения'!D32/1000</f>
        <v>4013982.2440499999</v>
      </c>
      <c r="E29" s="17">
        <f>'[1]Район  и  поселения'!E32/1000</f>
        <v>8576559.4343100004</v>
      </c>
      <c r="F29" s="18">
        <f>'[1]Район  и  поселения'!F32/1000</f>
        <v>850622.58088999998</v>
      </c>
      <c r="G29" s="16">
        <f t="shared" si="17"/>
        <v>7239811.5837500002</v>
      </c>
      <c r="H29" s="17">
        <f>'[1]Район  и  поселения'!AB32/1000</f>
        <v>407874.375</v>
      </c>
      <c r="I29" s="18">
        <f>'[1]Район  и  поселения'!AC32/1000</f>
        <v>1644652.0269500003</v>
      </c>
      <c r="J29" s="17">
        <f>'[1]Район  и  поселения'!AD32/1000</f>
        <v>4753026.85042</v>
      </c>
      <c r="K29" s="18">
        <f>'[1]Район  и  поселения'!AE32/1000</f>
        <v>434258.33137999999</v>
      </c>
      <c r="L29" s="20">
        <f t="shared" si="10"/>
        <v>49.654033830965844</v>
      </c>
      <c r="M29" s="20">
        <f t="shared" si="11"/>
        <v>35.7989857647962</v>
      </c>
      <c r="N29" s="20">
        <f t="shared" si="12"/>
        <v>40.973076783981753</v>
      </c>
      <c r="O29" s="20">
        <f t="shared" si="13"/>
        <v>55.418806187080186</v>
      </c>
      <c r="P29" s="20">
        <f t="shared" si="14"/>
        <v>51.051822645671919</v>
      </c>
    </row>
    <row r="30" spans="1:16" ht="21" customHeight="1" thickBot="1" x14ac:dyDescent="0.4">
      <c r="A30" s="13" t="s">
        <v>27</v>
      </c>
      <c r="B30" s="21">
        <f>SUM(B28:B29)</f>
        <v>17044459.18087</v>
      </c>
      <c r="C30" s="22">
        <f t="shared" ref="C30:F30" si="18">SUM(C28:C29)</f>
        <v>1295899.39763</v>
      </c>
      <c r="D30" s="21">
        <f t="shared" si="18"/>
        <v>4561597.2436899999</v>
      </c>
      <c r="E30" s="23">
        <f t="shared" si="18"/>
        <v>10032235.03796</v>
      </c>
      <c r="F30" s="21">
        <f t="shared" si="18"/>
        <v>1154727.50159</v>
      </c>
      <c r="G30" s="21">
        <f>SUM(G28:G29)</f>
        <v>8373019.3862600001</v>
      </c>
      <c r="H30" s="22">
        <f>SUM(H28:H29)</f>
        <v>465483.02263000002</v>
      </c>
      <c r="I30" s="21">
        <f>SUM(I28:I29)</f>
        <v>1773921.3162100003</v>
      </c>
      <c r="J30" s="23">
        <f>SUM(J28:J29)</f>
        <v>5557049.7485199999</v>
      </c>
      <c r="K30" s="21">
        <f>SUM(K28:K29)</f>
        <v>576565.29890000005</v>
      </c>
      <c r="L30" s="24">
        <f t="shared" si="10"/>
        <v>49.124582349069385</v>
      </c>
      <c r="M30" s="24">
        <f t="shared" si="11"/>
        <v>35.919688170339199</v>
      </c>
      <c r="N30" s="24">
        <f t="shared" si="12"/>
        <v>38.888161787274036</v>
      </c>
      <c r="O30" s="24">
        <f t="shared" si="13"/>
        <v>55.391941351984066</v>
      </c>
      <c r="P30" s="24">
        <f t="shared" si="14"/>
        <v>49.93085365214732</v>
      </c>
    </row>
    <row r="31" spans="1:16" ht="21" customHeight="1" x14ac:dyDescent="0.35">
      <c r="A31" s="13"/>
      <c r="B31" s="28"/>
      <c r="C31" s="29"/>
      <c r="D31" s="28"/>
      <c r="E31" s="30"/>
      <c r="F31" s="28"/>
      <c r="G31" s="28"/>
      <c r="H31" s="31"/>
      <c r="I31" s="32"/>
      <c r="J31" s="31"/>
      <c r="K31" s="32"/>
      <c r="L31" s="33"/>
      <c r="M31" s="33"/>
      <c r="N31" s="33"/>
      <c r="O31" s="33"/>
      <c r="P31" s="33"/>
    </row>
    <row r="32" spans="1:16" ht="21" customHeight="1" thickBot="1" x14ac:dyDescent="0.4">
      <c r="A32" s="14"/>
      <c r="B32" s="28"/>
      <c r="C32" s="29"/>
      <c r="D32" s="28"/>
      <c r="E32" s="30"/>
      <c r="F32" s="28"/>
      <c r="G32" s="28"/>
      <c r="H32" s="31"/>
      <c r="I32" s="32"/>
      <c r="J32" s="31"/>
      <c r="K32" s="32"/>
      <c r="L32" s="33"/>
      <c r="M32" s="33"/>
      <c r="N32" s="33"/>
      <c r="O32" s="33"/>
      <c r="P32" s="33"/>
    </row>
    <row r="33" spans="1:16" ht="21" customHeight="1" thickBot="1" x14ac:dyDescent="0.4">
      <c r="A33" s="10" t="s">
        <v>28</v>
      </c>
      <c r="B33" s="21">
        <f>B26+B30</f>
        <v>37073790.42306</v>
      </c>
      <c r="C33" s="22">
        <f t="shared" ref="C33:F33" si="19">C26+C30</f>
        <v>4642111.3687999994</v>
      </c>
      <c r="D33" s="21">
        <f t="shared" si="19"/>
        <v>10715587.27311</v>
      </c>
      <c r="E33" s="23">
        <f t="shared" si="19"/>
        <v>19458653.40425</v>
      </c>
      <c r="F33" s="21">
        <f t="shared" si="19"/>
        <v>2257438.3769</v>
      </c>
      <c r="G33" s="21">
        <f>G26+G30</f>
        <v>18078845.429060001</v>
      </c>
      <c r="H33" s="22">
        <f>H26+H30</f>
        <v>2272447.7905299999</v>
      </c>
      <c r="I33" s="21">
        <f>I26+I30</f>
        <v>3196019.3424400007</v>
      </c>
      <c r="J33" s="23">
        <f>J26+J30</f>
        <v>11511901.439659998</v>
      </c>
      <c r="K33" s="21">
        <f>K26+K30</f>
        <v>1098476.8564300002</v>
      </c>
      <c r="L33" s="24">
        <f t="shared" si="10"/>
        <v>48.764491633461112</v>
      </c>
      <c r="M33" s="24">
        <f t="shared" si="11"/>
        <v>48.952892552369654</v>
      </c>
      <c r="N33" s="24">
        <f t="shared" si="12"/>
        <v>29.825890648664515</v>
      </c>
      <c r="O33" s="24">
        <f t="shared" si="13"/>
        <v>59.160832974935786</v>
      </c>
      <c r="P33" s="24">
        <f t="shared" si="14"/>
        <v>48.660325246107945</v>
      </c>
    </row>
    <row r="34" spans="1:16" hidden="1" x14ac:dyDescent="0.3"/>
    <row r="35" spans="1:16" x14ac:dyDescent="0.3">
      <c r="B35" s="37">
        <f>B33-'[1]Район  и  поселения'!$B$36/1000</f>
        <v>0</v>
      </c>
      <c r="G35" s="15">
        <f>G33-'[1]Район  и  поселения'!$AA$36/1000</f>
        <v>0</v>
      </c>
    </row>
    <row r="36" spans="1:16" x14ac:dyDescent="0.3">
      <c r="C36" s="39" t="s">
        <v>33</v>
      </c>
      <c r="D36" s="40"/>
      <c r="E36" s="40"/>
      <c r="F36" s="41"/>
    </row>
    <row r="37" spans="1:16" s="34" customFormat="1" ht="46.5" customHeight="1" x14ac:dyDescent="0.25">
      <c r="C37" s="38" t="s">
        <v>38</v>
      </c>
      <c r="D37" s="38"/>
      <c r="E37" s="38"/>
      <c r="F37" s="42" t="s">
        <v>35</v>
      </c>
    </row>
    <row r="38" spans="1:16" s="35" customFormat="1" ht="328" customHeight="1" x14ac:dyDescent="0.25">
      <c r="C38" s="36" t="s">
        <v>36</v>
      </c>
      <c r="D38" s="36" t="s">
        <v>34</v>
      </c>
      <c r="E38" s="36"/>
      <c r="F38" s="43"/>
    </row>
  </sheetData>
  <mergeCells count="14">
    <mergeCell ref="A2:P2"/>
    <mergeCell ref="G6:G7"/>
    <mergeCell ref="H6:K6"/>
    <mergeCell ref="A5:A7"/>
    <mergeCell ref="B5:F5"/>
    <mergeCell ref="B6:B7"/>
    <mergeCell ref="C6:F6"/>
    <mergeCell ref="G5:K5"/>
    <mergeCell ref="C37:E37"/>
    <mergeCell ref="C36:F36"/>
    <mergeCell ref="F37:F38"/>
    <mergeCell ref="L5:P5"/>
    <mergeCell ref="L6:L7"/>
    <mergeCell ref="M6:P6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49" orientation="landscape" horizontalDpi="300" verticalDpi="300" r:id="rId1"/>
  <headerFooter alignWithMargins="0">
    <oddFooter>&amp;R&amp;Z&amp;F&amp;A</oddFooter>
  </headerFooter>
  <colBreaks count="1" manualBreakCount="1">
    <brk id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2025-07-04T07:33:09Z</cp:lastPrinted>
  <dcterms:created xsi:type="dcterms:W3CDTF">2007-12-05T11:50:40Z</dcterms:created>
  <dcterms:modified xsi:type="dcterms:W3CDTF">2025-07-04T07:36:50Z</dcterms:modified>
</cp:coreProperties>
</file>