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Обмен\!Исходящие\buh_uchet\К рейтингам по 2024 году\"/>
    </mc:Choice>
  </mc:AlternateContent>
  <xr:revisionPtr revIDLastSave="0" documentId="8_{E2756220-FCD8-4543-A63E-6BC388F62AF6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Сроки погашения" sheetId="2" r:id="rId1"/>
    <sheet name="Динамика" sheetId="1" r:id="rId2"/>
    <sheet name="Изменения в Закон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" i="2" l="1"/>
  <c r="H10" i="2"/>
  <c r="G10" i="2"/>
  <c r="D10" i="2"/>
  <c r="E10" i="2" s="1"/>
  <c r="F10" i="2" s="1"/>
  <c r="C10" i="2"/>
  <c r="B9" i="2"/>
  <c r="B10" i="2" l="1"/>
  <c r="B8" i="2" s="1"/>
  <c r="F6" i="1"/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<sst xmlns="http://schemas.openxmlformats.org/spreadsheetml/2006/main" count="60" uniqueCount="44">
  <si>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</si>
  <si>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</si>
  <si>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</si>
  <si>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</si>
  <si>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</si>
  <si>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</si>
  <si>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</si>
  <si>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</si>
  <si>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</si>
  <si>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</si>
  <si>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</si>
  <si>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</si>
  <si>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01.12.2024г.</t>
  </si>
  <si>
    <t>Сведения об объеме государственного долга Липецкой области по состоянию на 01.01.2025 г.</t>
  </si>
  <si>
    <t>По состоянию на 01.01.2025г.</t>
  </si>
  <si>
    <t>Отклонение к 01.12.2024г.</t>
  </si>
  <si>
    <t>Сведения о долговых обязательствах Липецкой области по состоянию на 01.01.2025 года, в том числе по видам обязательств и срокам их погашения</t>
  </si>
  <si>
    <t>тыс.руб.</t>
  </si>
  <si>
    <t>Структура государственного долга Липецкой области</t>
  </si>
  <si>
    <t>Объем государственного долга по состоянию на 01.01.2025 г.</t>
  </si>
  <si>
    <t>в том числе со сроками погашения</t>
  </si>
  <si>
    <t>2025 г.</t>
  </si>
  <si>
    <t>2026 г.</t>
  </si>
  <si>
    <t>2027 г.</t>
  </si>
  <si>
    <t>2028 г.</t>
  </si>
  <si>
    <t>2029 г.</t>
  </si>
  <si>
    <t>2030 г.</t>
  </si>
  <si>
    <t>2031-2039 г.г.</t>
  </si>
  <si>
    <t>всего:</t>
  </si>
  <si>
    <t>Облигационные займы</t>
  </si>
  <si>
    <t xml:space="preserve">Бюджетные кредиты, полученные из федерального бюджета </t>
  </si>
  <si>
    <t>3</t>
  </si>
  <si>
    <t>Государственный внешний долг Липецкой области</t>
  </si>
  <si>
    <t>-</t>
  </si>
  <si>
    <t>Уточненный верхний предел долга по Закону Липецкой области от 19.12.2023 N 423-ОЗ
"Об областном бюджете на 2024 год и на плановый период 2025 и 2026 годов" , млн.руб.</t>
  </si>
  <si>
    <t xml:space="preserve">Изменения в Закон Липецкой области от 19.12.2023 г. № 423-ОЗ "Об областном бюджете на 2024 год и на плановый период 2025 и 2026 годов" </t>
  </si>
  <si>
    <t>Статья 10. Государственные внутренние заимствования, государственный внутренний долг и предоставление государственных гарантий Липецкой области</t>
  </si>
  <si>
    <t>Дата, номер, наименование документа</t>
  </si>
  <si>
    <t>Верхний предел государственного внутреннего долга  Липецкой области на 1 января 2025 года в рублях</t>
  </si>
  <si>
    <t>Сумма всего</t>
  </si>
  <si>
    <t>в том числе  по государственным гарантиям</t>
  </si>
  <si>
    <t xml:space="preserve"> Закон Липецкой области от 19.12.2023 г. № 423-ОЗ "Об областном бюджете на 2024 год и на плановый период 2025 и 2026 годов" </t>
  </si>
  <si>
    <t xml:space="preserve">Закон Липецкой области от 22.02.2024 г. № 454-ОЗ "О внесении изменений в Закон Липецкой области от 19.12.2023 № 423-ОЗ "Об областном бюджете на 2024 год и на плановый период 2025 и 2026 годов"" </t>
  </si>
  <si>
    <t xml:space="preserve">Закон Липецкой области от 26.09.2024 г. № 517-ОЗ "О внесении изменений в Закон Липецкой области от 19.12.2023 г. № 423-ОЗ "Об областном бюджете на 2024 год и на плановый период 2025 и 2026 годов""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</si>
</sst>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 Cyr"/>
      <family val="1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4" fontId="6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 inden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B8" sqref="B8"/>
    </sheetView>
  </sheetViews>
  <sheetFormatPr defaultRowHeight="15" x14ac:dyDescent="0.25"/>
  <cols>
    <col min="1" max="1" width="29.5703125" customWidth="1"/>
    <col min="2" max="2" width="23.28515625" customWidth="1"/>
    <col min="3" max="9" width="16.28515625" customWidth="1"/>
  </cols>
  <sheetData>
    <row r="1" spans="1:9" ht="64.5" customHeight="1" x14ac:dyDescent="0.25">
      <c r="A1" s="29" t="s">
        <v>16</v>
      </c>
      <c r="B1" s="29"/>
      <c r="C1" s="29"/>
      <c r="D1" s="29"/>
      <c r="E1" s="29"/>
      <c r="F1" s="29"/>
      <c r="G1" s="29"/>
      <c r="H1" s="29"/>
      <c r="I1" s="29"/>
    </row>
    <row r="2" spans="1:9" ht="15.75" x14ac:dyDescent="0.25">
      <c r="A2" s="20"/>
      <c r="B2" s="20"/>
      <c r="D2" s="30"/>
      <c r="E2" s="30"/>
      <c r="F2" s="30"/>
      <c r="I2" s="21" t="s">
        <v>17</v>
      </c>
    </row>
    <row r="3" spans="1:9" x14ac:dyDescent="0.25">
      <c r="A3" s="45" t="s">
        <v>18</v>
      </c>
      <c r="B3" s="45" t="s">
        <v>19</v>
      </c>
      <c r="C3" s="45" t="s">
        <v>20</v>
      </c>
      <c r="D3" s="45"/>
      <c r="E3" s="45"/>
      <c r="F3" s="45"/>
      <c r="G3" s="45"/>
      <c r="H3" s="45"/>
      <c r="I3" s="45"/>
    </row>
    <row r="4" spans="1:9" x14ac:dyDescent="0.25">
      <c r="A4" s="45"/>
      <c r="B4" s="45"/>
      <c r="C4" s="46"/>
      <c r="D4" s="46"/>
      <c r="E4" s="46"/>
      <c r="F4" s="46"/>
      <c r="G4" s="46"/>
      <c r="H4" s="46"/>
      <c r="I4" s="46"/>
    </row>
    <row r="5" spans="1:9" x14ac:dyDescent="0.25">
      <c r="A5" s="45"/>
      <c r="B5" s="45"/>
      <c r="C5" s="46"/>
      <c r="D5" s="46"/>
      <c r="E5" s="46"/>
      <c r="F5" s="46"/>
      <c r="G5" s="46"/>
      <c r="H5" s="46"/>
      <c r="I5" s="46"/>
    </row>
    <row r="6" spans="1:9" x14ac:dyDescent="0.25">
      <c r="A6" s="45"/>
      <c r="B6" s="45"/>
      <c r="C6" s="45" t="s">
        <v>21</v>
      </c>
      <c r="D6" s="45" t="s">
        <v>22</v>
      </c>
      <c r="E6" s="45" t="s">
        <v>23</v>
      </c>
      <c r="F6" s="45" t="s">
        <v>24</v>
      </c>
      <c r="G6" s="45" t="s">
        <v>25</v>
      </c>
      <c r="H6" s="45" t="s">
        <v>26</v>
      </c>
      <c r="I6" s="45" t="s">
        <v>27</v>
      </c>
    </row>
    <row r="7" spans="1:9" x14ac:dyDescent="0.25">
      <c r="A7" s="45"/>
      <c r="B7" s="46"/>
      <c r="C7" s="45"/>
      <c r="D7" s="45"/>
      <c r="E7" s="45"/>
      <c r="F7" s="45"/>
      <c r="G7" s="45"/>
      <c r="H7" s="45"/>
      <c r="I7" s="45"/>
    </row>
    <row r="8" spans="1:9" ht="30.75" customHeight="1" x14ac:dyDescent="0.25">
      <c r="A8" s="47" t="s">
        <v>28</v>
      </c>
      <c r="B8" s="48">
        <f>B9+B10</f>
        <v>13915738.500000002</v>
      </c>
      <c r="C8" s="49"/>
      <c r="D8" s="49"/>
      <c r="E8" s="49"/>
      <c r="F8" s="49"/>
      <c r="G8" s="49"/>
      <c r="H8" s="49"/>
      <c r="I8" s="50"/>
    </row>
    <row r="9" spans="1:9" ht="39" customHeight="1" x14ac:dyDescent="0.25">
      <c r="A9" s="51" t="s">
        <v>29</v>
      </c>
      <c r="B9" s="52">
        <f>SUM(C9:I9)</f>
        <v>950016</v>
      </c>
      <c r="C9" s="53">
        <v>950016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</row>
    <row r="10" spans="1:9" ht="53.25" customHeight="1" x14ac:dyDescent="0.25">
      <c r="A10" s="51" t="s">
        <v>30</v>
      </c>
      <c r="B10" s="54">
        <f>C10+D10+E10+F10+G10+H10+I10-0.15</f>
        <v>12965722.500000002</v>
      </c>
      <c r="C10" s="55">
        <f>1120634.53+562500+198721.97+118117.73</f>
        <v>1999974.23</v>
      </c>
      <c r="D10" s="55">
        <f>118117.73+562500+98198.17+100523.8+170100+73694.88+292878.18+73764.74+176566.32+65372.86+5037.29+38494.8+21778.56+68438</f>
        <v>1865465.3300000003</v>
      </c>
      <c r="E10" s="55">
        <f>D10</f>
        <v>1865465.3300000003</v>
      </c>
      <c r="F10" s="55">
        <f>E10</f>
        <v>1865465.3300000003</v>
      </c>
      <c r="G10" s="56">
        <f>230850+100014.78+397477.53+100109.29+239625.72+88720.31+5037.29+89660.64+28457.09+68438+98198.17+100523.8+38494.8+21778.56</f>
        <v>1607385.9800000002</v>
      </c>
      <c r="H10" s="56">
        <f>5037.29+89660.34+28457.09+68438+98198.17+100523.8+38494.8+21778.56</f>
        <v>450588.04999999993</v>
      </c>
      <c r="I10" s="56">
        <f>(5037.29*4)+(38494.8*4)+(21778.56*4)+(89660.64*8)+(28457.09*8)+(68438*9)+(98198.17*8)+(100523.8*7)</f>
        <v>3311378.4</v>
      </c>
    </row>
  </sheetData>
  <mergeCells count="13">
    <mergeCell ref="H6:H7"/>
    <mergeCell ref="I6:I7"/>
    <mergeCell ref="C8:I8"/>
    <mergeCell ref="A1:I1"/>
    <mergeCell ref="D2:F2"/>
    <mergeCell ref="A3:A7"/>
    <mergeCell ref="B3:B7"/>
    <mergeCell ref="C3:I5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5"/>
  <sheetViews>
    <sheetView zoomScale="98" zoomScaleNormal="98" workbookViewId="0">
      <selection activeCell="E13" sqref="E13"/>
    </sheetView>
  </sheetViews>
  <sheetFormatPr defaultRowHeight="15" x14ac:dyDescent="0.25"/>
  <cols>
    <col min="2" max="2" width="52.85546875" customWidth="1"/>
    <col min="3" max="3" width="27.140625" customWidth="1"/>
    <col min="4" max="5" width="17.85546875" customWidth="1"/>
    <col min="6" max="6" width="17.5703125" customWidth="1"/>
    <col min="7" max="7" width="17.85546875" customWidth="1"/>
    <col min="8" max="8" width="25.85546875" customWidth="1"/>
    <col min="258" max="258" width="52.85546875" customWidth="1"/>
    <col min="259" max="260" width="17.85546875" customWidth="1"/>
    <col min="261" max="261" width="17.5703125" customWidth="1"/>
    <col min="262" max="262" width="17.85546875" customWidth="1"/>
    <col min="263" max="263" width="25.85546875" customWidth="1"/>
    <col min="514" max="514" width="52.85546875" customWidth="1"/>
    <col min="515" max="516" width="17.85546875" customWidth="1"/>
    <col min="517" max="517" width="17.5703125" customWidth="1"/>
    <col min="518" max="518" width="17.85546875" customWidth="1"/>
    <col min="519" max="519" width="25.85546875" customWidth="1"/>
    <col min="770" max="770" width="52.85546875" customWidth="1"/>
    <col min="771" max="772" width="17.85546875" customWidth="1"/>
    <col min="773" max="773" width="17.5703125" customWidth="1"/>
    <col min="774" max="774" width="17.85546875" customWidth="1"/>
    <col min="775" max="775" width="25.85546875" customWidth="1"/>
    <col min="1026" max="1026" width="52.85546875" customWidth="1"/>
    <col min="1027" max="1028" width="17.85546875" customWidth="1"/>
    <col min="1029" max="1029" width="17.5703125" customWidth="1"/>
    <col min="1030" max="1030" width="17.85546875" customWidth="1"/>
    <col min="1031" max="1031" width="25.85546875" customWidth="1"/>
    <col min="1282" max="1282" width="52.85546875" customWidth="1"/>
    <col min="1283" max="1284" width="17.85546875" customWidth="1"/>
    <col min="1285" max="1285" width="17.5703125" customWidth="1"/>
    <col min="1286" max="1286" width="17.85546875" customWidth="1"/>
    <col min="1287" max="1287" width="25.85546875" customWidth="1"/>
    <col min="1538" max="1538" width="52.85546875" customWidth="1"/>
    <col min="1539" max="1540" width="17.85546875" customWidth="1"/>
    <col min="1541" max="1541" width="17.5703125" customWidth="1"/>
    <col min="1542" max="1542" width="17.85546875" customWidth="1"/>
    <col min="1543" max="1543" width="25.85546875" customWidth="1"/>
    <col min="1794" max="1794" width="52.85546875" customWidth="1"/>
    <col min="1795" max="1796" width="17.85546875" customWidth="1"/>
    <col min="1797" max="1797" width="17.5703125" customWidth="1"/>
    <col min="1798" max="1798" width="17.85546875" customWidth="1"/>
    <col min="1799" max="1799" width="25.85546875" customWidth="1"/>
    <col min="2050" max="2050" width="52.85546875" customWidth="1"/>
    <col min="2051" max="2052" width="17.85546875" customWidth="1"/>
    <col min="2053" max="2053" width="17.5703125" customWidth="1"/>
    <col min="2054" max="2054" width="17.85546875" customWidth="1"/>
    <col min="2055" max="2055" width="25.85546875" customWidth="1"/>
    <col min="2306" max="2306" width="52.85546875" customWidth="1"/>
    <col min="2307" max="2308" width="17.85546875" customWidth="1"/>
    <col min="2309" max="2309" width="17.5703125" customWidth="1"/>
    <col min="2310" max="2310" width="17.85546875" customWidth="1"/>
    <col min="2311" max="2311" width="25.85546875" customWidth="1"/>
    <col min="2562" max="2562" width="52.85546875" customWidth="1"/>
    <col min="2563" max="2564" width="17.85546875" customWidth="1"/>
    <col min="2565" max="2565" width="17.5703125" customWidth="1"/>
    <col min="2566" max="2566" width="17.85546875" customWidth="1"/>
    <col min="2567" max="2567" width="25.85546875" customWidth="1"/>
    <col min="2818" max="2818" width="52.85546875" customWidth="1"/>
    <col min="2819" max="2820" width="17.85546875" customWidth="1"/>
    <col min="2821" max="2821" width="17.5703125" customWidth="1"/>
    <col min="2822" max="2822" width="17.85546875" customWidth="1"/>
    <col min="2823" max="2823" width="25.85546875" customWidth="1"/>
    <col min="3074" max="3074" width="52.85546875" customWidth="1"/>
    <col min="3075" max="3076" width="17.85546875" customWidth="1"/>
    <col min="3077" max="3077" width="17.5703125" customWidth="1"/>
    <col min="3078" max="3078" width="17.85546875" customWidth="1"/>
    <col min="3079" max="3079" width="25.85546875" customWidth="1"/>
    <col min="3330" max="3330" width="52.85546875" customWidth="1"/>
    <col min="3331" max="3332" width="17.85546875" customWidth="1"/>
    <col min="3333" max="3333" width="17.5703125" customWidth="1"/>
    <col min="3334" max="3334" width="17.85546875" customWidth="1"/>
    <col min="3335" max="3335" width="25.85546875" customWidth="1"/>
    <col min="3586" max="3586" width="52.85546875" customWidth="1"/>
    <col min="3587" max="3588" width="17.85546875" customWidth="1"/>
    <col min="3589" max="3589" width="17.5703125" customWidth="1"/>
    <col min="3590" max="3590" width="17.85546875" customWidth="1"/>
    <col min="3591" max="3591" width="25.85546875" customWidth="1"/>
    <col min="3842" max="3842" width="52.85546875" customWidth="1"/>
    <col min="3843" max="3844" width="17.85546875" customWidth="1"/>
    <col min="3845" max="3845" width="17.5703125" customWidth="1"/>
    <col min="3846" max="3846" width="17.85546875" customWidth="1"/>
    <col min="3847" max="3847" width="25.85546875" customWidth="1"/>
    <col min="4098" max="4098" width="52.85546875" customWidth="1"/>
    <col min="4099" max="4100" width="17.85546875" customWidth="1"/>
    <col min="4101" max="4101" width="17.5703125" customWidth="1"/>
    <col min="4102" max="4102" width="17.85546875" customWidth="1"/>
    <col min="4103" max="4103" width="25.85546875" customWidth="1"/>
    <col min="4354" max="4354" width="52.85546875" customWidth="1"/>
    <col min="4355" max="4356" width="17.85546875" customWidth="1"/>
    <col min="4357" max="4357" width="17.5703125" customWidth="1"/>
    <col min="4358" max="4358" width="17.85546875" customWidth="1"/>
    <col min="4359" max="4359" width="25.85546875" customWidth="1"/>
    <col min="4610" max="4610" width="52.85546875" customWidth="1"/>
    <col min="4611" max="4612" width="17.85546875" customWidth="1"/>
    <col min="4613" max="4613" width="17.5703125" customWidth="1"/>
    <col min="4614" max="4614" width="17.85546875" customWidth="1"/>
    <col min="4615" max="4615" width="25.85546875" customWidth="1"/>
    <col min="4866" max="4866" width="52.85546875" customWidth="1"/>
    <col min="4867" max="4868" width="17.85546875" customWidth="1"/>
    <col min="4869" max="4869" width="17.5703125" customWidth="1"/>
    <col min="4870" max="4870" width="17.85546875" customWidth="1"/>
    <col min="4871" max="4871" width="25.85546875" customWidth="1"/>
    <col min="5122" max="5122" width="52.85546875" customWidth="1"/>
    <col min="5123" max="5124" width="17.85546875" customWidth="1"/>
    <col min="5125" max="5125" width="17.5703125" customWidth="1"/>
    <col min="5126" max="5126" width="17.85546875" customWidth="1"/>
    <col min="5127" max="5127" width="25.85546875" customWidth="1"/>
    <col min="5378" max="5378" width="52.85546875" customWidth="1"/>
    <col min="5379" max="5380" width="17.85546875" customWidth="1"/>
    <col min="5381" max="5381" width="17.5703125" customWidth="1"/>
    <col min="5382" max="5382" width="17.85546875" customWidth="1"/>
    <col min="5383" max="5383" width="25.85546875" customWidth="1"/>
    <col min="5634" max="5634" width="52.85546875" customWidth="1"/>
    <col min="5635" max="5636" width="17.85546875" customWidth="1"/>
    <col min="5637" max="5637" width="17.5703125" customWidth="1"/>
    <col min="5638" max="5638" width="17.85546875" customWidth="1"/>
    <col min="5639" max="5639" width="25.85546875" customWidth="1"/>
    <col min="5890" max="5890" width="52.85546875" customWidth="1"/>
    <col min="5891" max="5892" width="17.85546875" customWidth="1"/>
    <col min="5893" max="5893" width="17.5703125" customWidth="1"/>
    <col min="5894" max="5894" width="17.85546875" customWidth="1"/>
    <col min="5895" max="5895" width="25.85546875" customWidth="1"/>
    <col min="6146" max="6146" width="52.85546875" customWidth="1"/>
    <col min="6147" max="6148" width="17.85546875" customWidth="1"/>
    <col min="6149" max="6149" width="17.5703125" customWidth="1"/>
    <col min="6150" max="6150" width="17.85546875" customWidth="1"/>
    <col min="6151" max="6151" width="25.85546875" customWidth="1"/>
    <col min="6402" max="6402" width="52.85546875" customWidth="1"/>
    <col min="6403" max="6404" width="17.85546875" customWidth="1"/>
    <col min="6405" max="6405" width="17.5703125" customWidth="1"/>
    <col min="6406" max="6406" width="17.85546875" customWidth="1"/>
    <col min="6407" max="6407" width="25.85546875" customWidth="1"/>
    <col min="6658" max="6658" width="52.85546875" customWidth="1"/>
    <col min="6659" max="6660" width="17.85546875" customWidth="1"/>
    <col min="6661" max="6661" width="17.5703125" customWidth="1"/>
    <col min="6662" max="6662" width="17.85546875" customWidth="1"/>
    <col min="6663" max="6663" width="25.85546875" customWidth="1"/>
    <col min="6914" max="6914" width="52.85546875" customWidth="1"/>
    <col min="6915" max="6916" width="17.85546875" customWidth="1"/>
    <col min="6917" max="6917" width="17.5703125" customWidth="1"/>
    <col min="6918" max="6918" width="17.85546875" customWidth="1"/>
    <col min="6919" max="6919" width="25.85546875" customWidth="1"/>
    <col min="7170" max="7170" width="52.85546875" customWidth="1"/>
    <col min="7171" max="7172" width="17.85546875" customWidth="1"/>
    <col min="7173" max="7173" width="17.5703125" customWidth="1"/>
    <col min="7174" max="7174" width="17.85546875" customWidth="1"/>
    <col min="7175" max="7175" width="25.85546875" customWidth="1"/>
    <col min="7426" max="7426" width="52.85546875" customWidth="1"/>
    <col min="7427" max="7428" width="17.85546875" customWidth="1"/>
    <col min="7429" max="7429" width="17.5703125" customWidth="1"/>
    <col min="7430" max="7430" width="17.85546875" customWidth="1"/>
    <col min="7431" max="7431" width="25.85546875" customWidth="1"/>
    <col min="7682" max="7682" width="52.85546875" customWidth="1"/>
    <col min="7683" max="7684" width="17.85546875" customWidth="1"/>
    <col min="7685" max="7685" width="17.5703125" customWidth="1"/>
    <col min="7686" max="7686" width="17.85546875" customWidth="1"/>
    <col min="7687" max="7687" width="25.85546875" customWidth="1"/>
    <col min="7938" max="7938" width="52.85546875" customWidth="1"/>
    <col min="7939" max="7940" width="17.85546875" customWidth="1"/>
    <col min="7941" max="7941" width="17.5703125" customWidth="1"/>
    <col min="7942" max="7942" width="17.85546875" customWidth="1"/>
    <col min="7943" max="7943" width="25.85546875" customWidth="1"/>
    <col min="8194" max="8194" width="52.85546875" customWidth="1"/>
    <col min="8195" max="8196" width="17.85546875" customWidth="1"/>
    <col min="8197" max="8197" width="17.5703125" customWidth="1"/>
    <col min="8198" max="8198" width="17.85546875" customWidth="1"/>
    <col min="8199" max="8199" width="25.85546875" customWidth="1"/>
    <col min="8450" max="8450" width="52.85546875" customWidth="1"/>
    <col min="8451" max="8452" width="17.85546875" customWidth="1"/>
    <col min="8453" max="8453" width="17.5703125" customWidth="1"/>
    <col min="8454" max="8454" width="17.85546875" customWidth="1"/>
    <col min="8455" max="8455" width="25.85546875" customWidth="1"/>
    <col min="8706" max="8706" width="52.85546875" customWidth="1"/>
    <col min="8707" max="8708" width="17.85546875" customWidth="1"/>
    <col min="8709" max="8709" width="17.5703125" customWidth="1"/>
    <col min="8710" max="8710" width="17.85546875" customWidth="1"/>
    <col min="8711" max="8711" width="25.85546875" customWidth="1"/>
    <col min="8962" max="8962" width="52.85546875" customWidth="1"/>
    <col min="8963" max="8964" width="17.85546875" customWidth="1"/>
    <col min="8965" max="8965" width="17.5703125" customWidth="1"/>
    <col min="8966" max="8966" width="17.85546875" customWidth="1"/>
    <col min="8967" max="8967" width="25.85546875" customWidth="1"/>
    <col min="9218" max="9218" width="52.85546875" customWidth="1"/>
    <col min="9219" max="9220" width="17.85546875" customWidth="1"/>
    <col min="9221" max="9221" width="17.5703125" customWidth="1"/>
    <col min="9222" max="9222" width="17.85546875" customWidth="1"/>
    <col min="9223" max="9223" width="25.85546875" customWidth="1"/>
    <col min="9474" max="9474" width="52.85546875" customWidth="1"/>
    <col min="9475" max="9476" width="17.85546875" customWidth="1"/>
    <col min="9477" max="9477" width="17.5703125" customWidth="1"/>
    <col min="9478" max="9478" width="17.85546875" customWidth="1"/>
    <col min="9479" max="9479" width="25.85546875" customWidth="1"/>
    <col min="9730" max="9730" width="52.85546875" customWidth="1"/>
    <col min="9731" max="9732" width="17.85546875" customWidth="1"/>
    <col min="9733" max="9733" width="17.5703125" customWidth="1"/>
    <col min="9734" max="9734" width="17.85546875" customWidth="1"/>
    <col min="9735" max="9735" width="25.85546875" customWidth="1"/>
    <col min="9986" max="9986" width="52.85546875" customWidth="1"/>
    <col min="9987" max="9988" width="17.85546875" customWidth="1"/>
    <col min="9989" max="9989" width="17.5703125" customWidth="1"/>
    <col min="9990" max="9990" width="17.85546875" customWidth="1"/>
    <col min="9991" max="9991" width="25.85546875" customWidth="1"/>
    <col min="10242" max="10242" width="52.85546875" customWidth="1"/>
    <col min="10243" max="10244" width="17.85546875" customWidth="1"/>
    <col min="10245" max="10245" width="17.5703125" customWidth="1"/>
    <col min="10246" max="10246" width="17.85546875" customWidth="1"/>
    <col min="10247" max="10247" width="25.85546875" customWidth="1"/>
    <col min="10498" max="10498" width="52.85546875" customWidth="1"/>
    <col min="10499" max="10500" width="17.85546875" customWidth="1"/>
    <col min="10501" max="10501" width="17.5703125" customWidth="1"/>
    <col min="10502" max="10502" width="17.85546875" customWidth="1"/>
    <col min="10503" max="10503" width="25.85546875" customWidth="1"/>
    <col min="10754" max="10754" width="52.85546875" customWidth="1"/>
    <col min="10755" max="10756" width="17.85546875" customWidth="1"/>
    <col min="10757" max="10757" width="17.5703125" customWidth="1"/>
    <col min="10758" max="10758" width="17.85546875" customWidth="1"/>
    <col min="10759" max="10759" width="25.85546875" customWidth="1"/>
    <col min="11010" max="11010" width="52.85546875" customWidth="1"/>
    <col min="11011" max="11012" width="17.85546875" customWidth="1"/>
    <col min="11013" max="11013" width="17.5703125" customWidth="1"/>
    <col min="11014" max="11014" width="17.85546875" customWidth="1"/>
    <col min="11015" max="11015" width="25.85546875" customWidth="1"/>
    <col min="11266" max="11266" width="52.85546875" customWidth="1"/>
    <col min="11267" max="11268" width="17.85546875" customWidth="1"/>
    <col min="11269" max="11269" width="17.5703125" customWidth="1"/>
    <col min="11270" max="11270" width="17.85546875" customWidth="1"/>
    <col min="11271" max="11271" width="25.85546875" customWidth="1"/>
    <col min="11522" max="11522" width="52.85546875" customWidth="1"/>
    <col min="11523" max="11524" width="17.85546875" customWidth="1"/>
    <col min="11525" max="11525" width="17.5703125" customWidth="1"/>
    <col min="11526" max="11526" width="17.85546875" customWidth="1"/>
    <col min="11527" max="11527" width="25.85546875" customWidth="1"/>
    <col min="11778" max="11778" width="52.85546875" customWidth="1"/>
    <col min="11779" max="11780" width="17.85546875" customWidth="1"/>
    <col min="11781" max="11781" width="17.5703125" customWidth="1"/>
    <col min="11782" max="11782" width="17.85546875" customWidth="1"/>
    <col min="11783" max="11783" width="25.85546875" customWidth="1"/>
    <col min="12034" max="12034" width="52.85546875" customWidth="1"/>
    <col min="12035" max="12036" width="17.85546875" customWidth="1"/>
    <col min="12037" max="12037" width="17.5703125" customWidth="1"/>
    <col min="12038" max="12038" width="17.85546875" customWidth="1"/>
    <col min="12039" max="12039" width="25.85546875" customWidth="1"/>
    <col min="12290" max="12290" width="52.85546875" customWidth="1"/>
    <col min="12291" max="12292" width="17.85546875" customWidth="1"/>
    <col min="12293" max="12293" width="17.5703125" customWidth="1"/>
    <col min="12294" max="12294" width="17.85546875" customWidth="1"/>
    <col min="12295" max="12295" width="25.85546875" customWidth="1"/>
    <col min="12546" max="12546" width="52.85546875" customWidth="1"/>
    <col min="12547" max="12548" width="17.85546875" customWidth="1"/>
    <col min="12549" max="12549" width="17.5703125" customWidth="1"/>
    <col min="12550" max="12550" width="17.85546875" customWidth="1"/>
    <col min="12551" max="12551" width="25.85546875" customWidth="1"/>
    <col min="12802" max="12802" width="52.85546875" customWidth="1"/>
    <col min="12803" max="12804" width="17.85546875" customWidth="1"/>
    <col min="12805" max="12805" width="17.5703125" customWidth="1"/>
    <col min="12806" max="12806" width="17.85546875" customWidth="1"/>
    <col min="12807" max="12807" width="25.85546875" customWidth="1"/>
    <col min="13058" max="13058" width="52.85546875" customWidth="1"/>
    <col min="13059" max="13060" width="17.85546875" customWidth="1"/>
    <col min="13061" max="13061" width="17.5703125" customWidth="1"/>
    <col min="13062" max="13062" width="17.85546875" customWidth="1"/>
    <col min="13063" max="13063" width="25.85546875" customWidth="1"/>
    <col min="13314" max="13314" width="52.85546875" customWidth="1"/>
    <col min="13315" max="13316" width="17.85546875" customWidth="1"/>
    <col min="13317" max="13317" width="17.5703125" customWidth="1"/>
    <col min="13318" max="13318" width="17.85546875" customWidth="1"/>
    <col min="13319" max="13319" width="25.85546875" customWidth="1"/>
    <col min="13570" max="13570" width="52.85546875" customWidth="1"/>
    <col min="13571" max="13572" width="17.85546875" customWidth="1"/>
    <col min="13573" max="13573" width="17.5703125" customWidth="1"/>
    <col min="13574" max="13574" width="17.85546875" customWidth="1"/>
    <col min="13575" max="13575" width="25.85546875" customWidth="1"/>
    <col min="13826" max="13826" width="52.85546875" customWidth="1"/>
    <col min="13827" max="13828" width="17.85546875" customWidth="1"/>
    <col min="13829" max="13829" width="17.5703125" customWidth="1"/>
    <col min="13830" max="13830" width="17.85546875" customWidth="1"/>
    <col min="13831" max="13831" width="25.85546875" customWidth="1"/>
    <col min="14082" max="14082" width="52.85546875" customWidth="1"/>
    <col min="14083" max="14084" width="17.85546875" customWidth="1"/>
    <col min="14085" max="14085" width="17.5703125" customWidth="1"/>
    <col min="14086" max="14086" width="17.85546875" customWidth="1"/>
    <col min="14087" max="14087" width="25.85546875" customWidth="1"/>
    <col min="14338" max="14338" width="52.85546875" customWidth="1"/>
    <col min="14339" max="14340" width="17.85546875" customWidth="1"/>
    <col min="14341" max="14341" width="17.5703125" customWidth="1"/>
    <col min="14342" max="14342" width="17.85546875" customWidth="1"/>
    <col min="14343" max="14343" width="25.85546875" customWidth="1"/>
    <col min="14594" max="14594" width="52.85546875" customWidth="1"/>
    <col min="14595" max="14596" width="17.85546875" customWidth="1"/>
    <col min="14597" max="14597" width="17.5703125" customWidth="1"/>
    <col min="14598" max="14598" width="17.85546875" customWidth="1"/>
    <col min="14599" max="14599" width="25.85546875" customWidth="1"/>
    <col min="14850" max="14850" width="52.85546875" customWidth="1"/>
    <col min="14851" max="14852" width="17.85546875" customWidth="1"/>
    <col min="14853" max="14853" width="17.5703125" customWidth="1"/>
    <col min="14854" max="14854" width="17.85546875" customWidth="1"/>
    <col min="14855" max="14855" width="25.85546875" customWidth="1"/>
    <col min="15106" max="15106" width="52.85546875" customWidth="1"/>
    <col min="15107" max="15108" width="17.85546875" customWidth="1"/>
    <col min="15109" max="15109" width="17.5703125" customWidth="1"/>
    <col min="15110" max="15110" width="17.85546875" customWidth="1"/>
    <col min="15111" max="15111" width="25.85546875" customWidth="1"/>
    <col min="15362" max="15362" width="52.85546875" customWidth="1"/>
    <col min="15363" max="15364" width="17.85546875" customWidth="1"/>
    <col min="15365" max="15365" width="17.5703125" customWidth="1"/>
    <col min="15366" max="15366" width="17.85546875" customWidth="1"/>
    <col min="15367" max="15367" width="25.85546875" customWidth="1"/>
    <col min="15618" max="15618" width="52.85546875" customWidth="1"/>
    <col min="15619" max="15620" width="17.85546875" customWidth="1"/>
    <col min="15621" max="15621" width="17.5703125" customWidth="1"/>
    <col min="15622" max="15622" width="17.85546875" customWidth="1"/>
    <col min="15623" max="15623" width="25.85546875" customWidth="1"/>
    <col min="15874" max="15874" width="52.85546875" customWidth="1"/>
    <col min="15875" max="15876" width="17.85546875" customWidth="1"/>
    <col min="15877" max="15877" width="17.5703125" customWidth="1"/>
    <col min="15878" max="15878" width="17.85546875" customWidth="1"/>
    <col min="15879" max="15879" width="25.85546875" customWidth="1"/>
    <col min="16130" max="16130" width="52.85546875" customWidth="1"/>
    <col min="16131" max="16132" width="17.85546875" customWidth="1"/>
    <col min="16133" max="16133" width="17.5703125" customWidth="1"/>
    <col min="16134" max="16134" width="17.85546875" customWidth="1"/>
    <col min="16135" max="16135" width="25.85546875" customWidth="1"/>
  </cols>
  <sheetData>
    <row r="2" spans="1:8" ht="24" customHeight="1" x14ac:dyDescent="0.3">
      <c r="A2" s="36" t="s">
        <v>13</v>
      </c>
      <c r="B2" s="36"/>
      <c r="C2" s="36"/>
      <c r="D2" s="36"/>
      <c r="E2" s="36"/>
      <c r="F2" s="36"/>
      <c r="G2" s="36"/>
      <c r="H2" s="36"/>
    </row>
    <row r="3" spans="1:8" ht="18.75" x14ac:dyDescent="0.3">
      <c r="A3" s="1"/>
      <c r="B3" s="1"/>
      <c r="C3" s="1"/>
      <c r="D3" s="1"/>
      <c r="E3" s="1"/>
      <c r="F3" s="1"/>
      <c r="G3" s="1"/>
      <c r="H3" s="1"/>
    </row>
    <row r="4" spans="1:8" s="3" customFormat="1" ht="86.25" customHeight="1" x14ac:dyDescent="0.25">
      <c r="A4" s="37" t="s">
        <v>0</v>
      </c>
      <c r="B4" s="33" t="s">
        <v>1</v>
      </c>
      <c r="C4" s="33" t="s">
        <v>34</v>
      </c>
      <c r="D4" s="38" t="s">
        <v>12</v>
      </c>
      <c r="E4" s="39"/>
      <c r="F4" s="38" t="s">
        <v>14</v>
      </c>
      <c r="G4" s="39"/>
      <c r="H4" s="2" t="s">
        <v>15</v>
      </c>
    </row>
    <row r="5" spans="1:8" s="3" customFormat="1" ht="110.25" customHeight="1" x14ac:dyDescent="0.25">
      <c r="A5" s="37"/>
      <c r="B5" s="34"/>
      <c r="C5" s="34"/>
      <c r="D5" s="4" t="s">
        <v>2</v>
      </c>
      <c r="E5" s="4" t="s">
        <v>3</v>
      </c>
      <c r="F5" s="4" t="s">
        <v>2</v>
      </c>
      <c r="G5" s="4" t="s">
        <v>3</v>
      </c>
      <c r="H5" s="4" t="s">
        <v>2</v>
      </c>
    </row>
    <row r="6" spans="1:8" ht="37.5" x14ac:dyDescent="0.25">
      <c r="A6" s="5">
        <v>1</v>
      </c>
      <c r="B6" s="6" t="s">
        <v>4</v>
      </c>
      <c r="C6" s="27">
        <v>13915.7</v>
      </c>
      <c r="D6" s="18">
        <v>13915.74</v>
      </c>
      <c r="E6" s="18">
        <f>E7+E8</f>
        <v>100</v>
      </c>
      <c r="F6" s="18">
        <f>F7+F8</f>
        <v>13915.74</v>
      </c>
      <c r="G6" s="18">
        <v>100</v>
      </c>
      <c r="H6" s="18">
        <f>F6-D6</f>
        <v>0</v>
      </c>
    </row>
    <row r="7" spans="1:8" ht="37.5" x14ac:dyDescent="0.25">
      <c r="A7" s="8" t="s">
        <v>5</v>
      </c>
      <c r="B7" s="9" t="s">
        <v>6</v>
      </c>
      <c r="C7" s="22" t="s">
        <v>33</v>
      </c>
      <c r="D7" s="18">
        <v>950.02</v>
      </c>
      <c r="E7" s="18">
        <f>D7/D6*100</f>
        <v>6.8269456026053961</v>
      </c>
      <c r="F7" s="18">
        <v>950.02</v>
      </c>
      <c r="G7" s="18">
        <f>F7/F6*100</f>
        <v>6.8269456026053961</v>
      </c>
      <c r="H7" s="18">
        <f>F7-D7</f>
        <v>0</v>
      </c>
    </row>
    <row r="8" spans="1:8" ht="37.5" x14ac:dyDescent="0.25">
      <c r="A8" s="8" t="s">
        <v>7</v>
      </c>
      <c r="B8" s="9" t="s">
        <v>8</v>
      </c>
      <c r="C8" s="22" t="s">
        <v>33</v>
      </c>
      <c r="D8" s="18">
        <v>12965.72</v>
      </c>
      <c r="E8" s="18">
        <f>D8/D6*100</f>
        <v>93.173054397394608</v>
      </c>
      <c r="F8" s="18">
        <v>12965.72</v>
      </c>
      <c r="G8" s="18">
        <f>F8/F6*100</f>
        <v>93.173054397394608</v>
      </c>
      <c r="H8" s="18">
        <f>F8-D8</f>
        <v>0</v>
      </c>
    </row>
    <row r="9" spans="1:8" ht="37.5" x14ac:dyDescent="0.25">
      <c r="A9" s="15" t="s">
        <v>9</v>
      </c>
      <c r="B9" s="6" t="s">
        <v>32</v>
      </c>
      <c r="C9" s="22" t="s">
        <v>33</v>
      </c>
      <c r="D9" s="27" t="s">
        <v>33</v>
      </c>
      <c r="E9" s="22" t="s">
        <v>33</v>
      </c>
      <c r="F9" s="28" t="s">
        <v>33</v>
      </c>
      <c r="G9" s="28" t="s">
        <v>33</v>
      </c>
      <c r="H9" s="28" t="s">
        <v>33</v>
      </c>
    </row>
    <row r="10" spans="1:8" ht="24" customHeight="1" x14ac:dyDescent="0.25">
      <c r="A10" s="11"/>
      <c r="B10" s="11"/>
      <c r="C10" s="11"/>
      <c r="D10" s="11"/>
      <c r="E10" s="11"/>
      <c r="F10" s="12"/>
      <c r="G10" s="12"/>
      <c r="H10" s="12"/>
    </row>
    <row r="11" spans="1:8" s="3" customFormat="1" ht="18.75" x14ac:dyDescent="0.25">
      <c r="A11" s="31" t="s">
        <v>0</v>
      </c>
      <c r="B11" s="33" t="s">
        <v>1</v>
      </c>
      <c r="C11" s="38" t="s">
        <v>14</v>
      </c>
      <c r="D11" s="39"/>
      <c r="F11" s="35"/>
      <c r="G11" s="35"/>
      <c r="H11" s="13"/>
    </row>
    <row r="12" spans="1:8" s="3" customFormat="1" ht="18.75" x14ac:dyDescent="0.25">
      <c r="A12" s="32"/>
      <c r="B12" s="34"/>
      <c r="C12" s="19" t="s">
        <v>2</v>
      </c>
      <c r="D12" s="19" t="s">
        <v>3</v>
      </c>
      <c r="F12" s="14"/>
      <c r="G12" s="14"/>
      <c r="H12" s="13"/>
    </row>
    <row r="13" spans="1:8" ht="37.5" x14ac:dyDescent="0.25">
      <c r="A13" s="15" t="s">
        <v>31</v>
      </c>
      <c r="B13" s="16" t="s">
        <v>10</v>
      </c>
      <c r="C13" s="7" t="s">
        <v>11</v>
      </c>
      <c r="D13" s="18">
        <v>14.6</v>
      </c>
      <c r="F13" s="10"/>
      <c r="G13" s="17"/>
      <c r="H13" s="17"/>
    </row>
    <row r="14" spans="1:8" x14ac:dyDescent="0.25">
      <c r="F14" s="17"/>
      <c r="G14" s="17"/>
      <c r="H14" s="17"/>
    </row>
    <row r="15" spans="1:8" x14ac:dyDescent="0.25">
      <c r="F15" s="17"/>
      <c r="G15" s="17"/>
      <c r="H15" s="17"/>
    </row>
  </sheetData>
  <mergeCells count="10">
    <mergeCell ref="A11:A12"/>
    <mergeCell ref="B11:B12"/>
    <mergeCell ref="F11:G11"/>
    <mergeCell ref="A2:H2"/>
    <mergeCell ref="A4:A5"/>
    <mergeCell ref="B4:B5"/>
    <mergeCell ref="D4:E4"/>
    <mergeCell ref="F4:G4"/>
    <mergeCell ref="C4:C5"/>
    <mergeCell ref="C11:D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8"/>
  <sheetViews>
    <sheetView tabSelected="1" workbookViewId="0">
      <selection activeCell="G5" sqref="G5"/>
    </sheetView>
  </sheetViews>
  <sheetFormatPr defaultRowHeight="15" x14ac:dyDescent="0.25"/>
  <cols>
    <col min="1" max="1" width="7.85546875" customWidth="1"/>
    <col min="2" max="2" width="57.85546875" customWidth="1"/>
    <col min="3" max="3" width="24.85546875" customWidth="1"/>
    <col min="4" max="4" width="23.42578125" customWidth="1"/>
  </cols>
  <sheetData>
    <row r="1" spans="1:4" ht="54.75" customHeight="1" x14ac:dyDescent="0.25">
      <c r="A1" s="40" t="s">
        <v>35</v>
      </c>
      <c r="B1" s="40"/>
      <c r="C1" s="40"/>
      <c r="D1" s="40"/>
    </row>
    <row r="2" spans="1:4" ht="37.5" customHeight="1" x14ac:dyDescent="0.25">
      <c r="A2" s="41" t="s">
        <v>36</v>
      </c>
      <c r="B2" s="41"/>
      <c r="C2" s="41"/>
      <c r="D2" s="41"/>
    </row>
    <row r="3" spans="1:4" ht="15.75" x14ac:dyDescent="0.25">
      <c r="A3" s="42"/>
      <c r="B3" s="42"/>
      <c r="C3" s="42"/>
      <c r="D3" s="42"/>
    </row>
    <row r="4" spans="1:4" ht="51.75" customHeight="1" x14ac:dyDescent="0.25">
      <c r="A4" s="43" t="s">
        <v>0</v>
      </c>
      <c r="B4" s="44" t="s">
        <v>37</v>
      </c>
      <c r="C4" s="44" t="s">
        <v>38</v>
      </c>
      <c r="D4" s="44"/>
    </row>
    <row r="5" spans="1:4" ht="45" x14ac:dyDescent="0.25">
      <c r="A5" s="43"/>
      <c r="B5" s="44"/>
      <c r="C5" s="23" t="s">
        <v>39</v>
      </c>
      <c r="D5" s="24" t="s">
        <v>40</v>
      </c>
    </row>
    <row r="6" spans="1:4" ht="55.5" customHeight="1" x14ac:dyDescent="0.25">
      <c r="A6" s="23">
        <v>1</v>
      </c>
      <c r="B6" s="25" t="s">
        <v>41</v>
      </c>
      <c r="C6" s="26">
        <v>14203144539.18</v>
      </c>
      <c r="D6" s="26">
        <v>0</v>
      </c>
    </row>
    <row r="7" spans="1:4" ht="72.75" customHeight="1" x14ac:dyDescent="0.25">
      <c r="A7" s="23">
        <v>2</v>
      </c>
      <c r="B7" s="25" t="s">
        <v>42</v>
      </c>
      <c r="C7" s="26">
        <v>13712775612.85</v>
      </c>
      <c r="D7" s="26">
        <v>0</v>
      </c>
    </row>
    <row r="8" spans="1:4" ht="74.25" customHeight="1" x14ac:dyDescent="0.25">
      <c r="A8" s="23">
        <v>3</v>
      </c>
      <c r="B8" s="25" t="s">
        <v>43</v>
      </c>
      <c r="C8" s="26">
        <v>13915722512.85</v>
      </c>
      <c r="D8" s="26">
        <v>0</v>
      </c>
    </row>
  </sheetData>
  <mergeCells count="6">
    <mergeCell ref="A1:D1"/>
    <mergeCell ref="A2:D2"/>
    <mergeCell ref="A3:D3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Сроки погашения</vt:lpstr>
      <vt:lpstr>Динамика</vt:lpstr>
      <vt:lpstr>Изменения в Закон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u1496</cp:lastModifiedBy>
  <cp:lastPrinted>2025-04-30T06:33:55Z</cp:lastPrinted>
  <dcterms:created xsi:type="dcterms:W3CDTF">2021-04-01T09:09:08Z</dcterms:created>
  <dcterms:modified xsi:type="dcterms:W3CDTF">2025-04-30T06:35:28Z</dcterms:modified>
</cp:coreProperties>
</file>