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Raygroup\2025  ГОД\Для  сайта\"/>
    </mc:Choice>
  </mc:AlternateContent>
  <xr:revisionPtr revIDLastSave="0" documentId="13_ncr:1_{6867C4E2-331F-4632-BE1A-16807ADDB01C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МБТ" sheetId="1" r:id="rId1"/>
  </sheets>
  <externalReferences>
    <externalReference r:id="rId2"/>
  </externalReferences>
  <definedNames>
    <definedName name="_xlnm.Print_Area" localSheetId="0">МБТ!$A$1:$P$38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5" i="1" l="1"/>
  <c r="K29" i="1"/>
  <c r="J29" i="1"/>
  <c r="I29" i="1"/>
  <c r="H29" i="1"/>
  <c r="K28" i="1"/>
  <c r="J28" i="1"/>
  <c r="I28" i="1"/>
  <c r="H2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I8" i="1"/>
  <c r="J8" i="1"/>
  <c r="K8" i="1"/>
  <c r="H8" i="1"/>
  <c r="F29" i="1" l="1"/>
  <c r="E29" i="1"/>
  <c r="D29" i="1"/>
  <c r="C29" i="1"/>
  <c r="F28" i="1"/>
  <c r="E28" i="1"/>
  <c r="B28" i="1" s="1"/>
  <c r="D28" i="1"/>
  <c r="C2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G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G22" i="1"/>
  <c r="C23" i="1"/>
  <c r="D23" i="1"/>
  <c r="E23" i="1"/>
  <c r="F23" i="1"/>
  <c r="C24" i="1"/>
  <c r="D24" i="1"/>
  <c r="E24" i="1"/>
  <c r="F24" i="1"/>
  <c r="C25" i="1"/>
  <c r="D25" i="1"/>
  <c r="E25" i="1"/>
  <c r="B25" i="1" s="1"/>
  <c r="F25" i="1"/>
  <c r="F8" i="1"/>
  <c r="E8" i="1"/>
  <c r="D8" i="1"/>
  <c r="C8" i="1"/>
  <c r="G28" i="1" l="1"/>
  <c r="G29" i="1"/>
  <c r="B22" i="1"/>
  <c r="G14" i="1"/>
  <c r="G9" i="1"/>
  <c r="B18" i="1"/>
  <c r="B17" i="1"/>
  <c r="B16" i="1"/>
  <c r="B15" i="1"/>
  <c r="G10" i="1"/>
  <c r="B20" i="1"/>
  <c r="B19" i="1"/>
  <c r="G24" i="1"/>
  <c r="B14" i="1"/>
  <c r="B13" i="1"/>
  <c r="B12" i="1"/>
  <c r="B11" i="1"/>
  <c r="G25" i="1"/>
  <c r="G23" i="1"/>
  <c r="B10" i="1"/>
  <c r="B9" i="1"/>
  <c r="G21" i="1"/>
  <c r="G20" i="1"/>
  <c r="G19" i="1"/>
  <c r="G16" i="1"/>
  <c r="G11" i="1"/>
  <c r="G17" i="1"/>
  <c r="G15" i="1"/>
  <c r="G13" i="1"/>
  <c r="G12" i="1"/>
  <c r="B24" i="1"/>
  <c r="B23" i="1"/>
  <c r="B21" i="1"/>
  <c r="B29" i="1"/>
  <c r="D26" i="1"/>
  <c r="C26" i="1"/>
  <c r="F26" i="1"/>
  <c r="E26" i="1"/>
  <c r="B8" i="1"/>
  <c r="C30" i="1"/>
  <c r="D30" i="1"/>
  <c r="E30" i="1"/>
  <c r="F30" i="1"/>
  <c r="B30" i="1" l="1"/>
  <c r="F33" i="1"/>
  <c r="C33" i="1"/>
  <c r="E33" i="1"/>
  <c r="D33" i="1"/>
  <c r="B26" i="1"/>
  <c r="P29" i="1"/>
  <c r="O29" i="1"/>
  <c r="N29" i="1"/>
  <c r="M29" i="1"/>
  <c r="P28" i="1"/>
  <c r="O28" i="1"/>
  <c r="N28" i="1"/>
  <c r="M28" i="1"/>
  <c r="M9" i="1"/>
  <c r="N9" i="1"/>
  <c r="O9" i="1"/>
  <c r="P9" i="1"/>
  <c r="M10" i="1"/>
  <c r="N10" i="1"/>
  <c r="O10" i="1"/>
  <c r="P10" i="1"/>
  <c r="M11" i="1"/>
  <c r="N11" i="1"/>
  <c r="O11" i="1"/>
  <c r="P11" i="1"/>
  <c r="M12" i="1"/>
  <c r="N12" i="1"/>
  <c r="O12" i="1"/>
  <c r="P12" i="1"/>
  <c r="M13" i="1"/>
  <c r="N13" i="1"/>
  <c r="O13" i="1"/>
  <c r="P13" i="1"/>
  <c r="M14" i="1"/>
  <c r="N14" i="1"/>
  <c r="O14" i="1"/>
  <c r="P14" i="1"/>
  <c r="M15" i="1"/>
  <c r="N15" i="1"/>
  <c r="O15" i="1"/>
  <c r="P15" i="1"/>
  <c r="M16" i="1"/>
  <c r="N16" i="1"/>
  <c r="O16" i="1"/>
  <c r="P16" i="1"/>
  <c r="M17" i="1"/>
  <c r="N17" i="1"/>
  <c r="O17" i="1"/>
  <c r="P17" i="1"/>
  <c r="M18" i="1"/>
  <c r="N18" i="1"/>
  <c r="O18" i="1"/>
  <c r="P18" i="1"/>
  <c r="M19" i="1"/>
  <c r="N19" i="1"/>
  <c r="O19" i="1"/>
  <c r="P19" i="1"/>
  <c r="M20" i="1"/>
  <c r="N20" i="1"/>
  <c r="O20" i="1"/>
  <c r="P20" i="1"/>
  <c r="M21" i="1"/>
  <c r="N21" i="1"/>
  <c r="O21" i="1"/>
  <c r="P21" i="1"/>
  <c r="M22" i="1"/>
  <c r="N22" i="1"/>
  <c r="O22" i="1"/>
  <c r="P22" i="1"/>
  <c r="M23" i="1"/>
  <c r="N23" i="1"/>
  <c r="O23" i="1"/>
  <c r="P23" i="1"/>
  <c r="M24" i="1"/>
  <c r="N24" i="1"/>
  <c r="O24" i="1"/>
  <c r="P24" i="1"/>
  <c r="M25" i="1"/>
  <c r="N25" i="1"/>
  <c r="O25" i="1"/>
  <c r="P25" i="1"/>
  <c r="P8" i="1"/>
  <c r="O8" i="1"/>
  <c r="N8" i="1"/>
  <c r="M8" i="1"/>
  <c r="B33" i="1" l="1"/>
  <c r="B35" i="1" s="1"/>
  <c r="K30" i="1"/>
  <c r="P30" i="1" s="1"/>
  <c r="J30" i="1"/>
  <c r="O30" i="1" s="1"/>
  <c r="K26" i="1"/>
  <c r="P26" i="1" s="1"/>
  <c r="H30" i="1"/>
  <c r="M30" i="1" s="1"/>
  <c r="J26" i="1"/>
  <c r="O26" i="1" s="1"/>
  <c r="H26" i="1" l="1"/>
  <c r="K33" i="1"/>
  <c r="P33" i="1" s="1"/>
  <c r="J33" i="1"/>
  <c r="O33" i="1" s="1"/>
  <c r="H33" i="1" l="1"/>
  <c r="M33" i="1" s="1"/>
  <c r="M26" i="1"/>
  <c r="L13" i="1"/>
  <c r="L19" i="1"/>
  <c r="L16" i="1"/>
  <c r="L11" i="1"/>
  <c r="L22" i="1" l="1"/>
  <c r="L23" i="1"/>
  <c r="L14" i="1" l="1"/>
  <c r="L29" i="1" l="1"/>
  <c r="L18" i="1" l="1"/>
  <c r="L9" i="1"/>
  <c r="I30" i="1" l="1"/>
  <c r="N30" i="1" s="1"/>
  <c r="G30" i="1" l="1"/>
  <c r="L30" i="1" s="1"/>
  <c r="L28" i="1"/>
  <c r="L21" i="1"/>
  <c r="L20" i="1" l="1"/>
  <c r="L24" i="1"/>
  <c r="L15" i="1"/>
  <c r="L17" i="1"/>
  <c r="L25" i="1"/>
  <c r="L12" i="1"/>
  <c r="G8" i="1" l="1"/>
  <c r="L8" i="1" s="1"/>
  <c r="I26" i="1" l="1"/>
  <c r="I33" i="1" l="1"/>
  <c r="N33" i="1" s="1"/>
  <c r="N26" i="1"/>
  <c r="G26" i="1"/>
  <c r="L10" i="1"/>
  <c r="G33" i="1" l="1"/>
  <c r="L26" i="1"/>
  <c r="L33" i="1" l="1"/>
</calcChain>
</file>

<file path=xl/sharedStrings.xml><?xml version="1.0" encoding="utf-8"?>
<sst xmlns="http://schemas.openxmlformats.org/spreadsheetml/2006/main" count="52" uniqueCount="40">
  <si>
    <t>тыс.руб.</t>
  </si>
  <si>
    <t>Всего</t>
  </si>
  <si>
    <t>в  том  числе</t>
  </si>
  <si>
    <t>дотация</t>
  </si>
  <si>
    <t>субвенция</t>
  </si>
  <si>
    <t>субсидия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</si>
  <si>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</si>
  <si>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</si>
  <si>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</si>
  <si>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</si>
  <si>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</si>
  <si>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</si>
  <si>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</si>
  <si>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</si>
  <si>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</si>
  <si>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</si>
  <si>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</si>
  <si>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</si>
  <si>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</si>
  <si>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</si>
  <si>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</si>
  <si>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</si>
  <si>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</si>
  <si>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</si>
  <si>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</si>
  <si>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Елец</t>
  </si>
  <si>
    <t>г. Липецк</t>
  </si>
  <si>
    <t>Итого  по  городам</t>
  </si>
  <si>
    <t>Всего  по  области</t>
  </si>
  <si>
    <t>иные  межбюджетные  трансферты</t>
  </si>
  <si>
    <t>Исполнено</t>
  </si>
  <si>
    <t>Годовой  план</t>
  </si>
  <si>
    <t>Процент  выполнения  плана, %</t>
  </si>
  <si>
    <t>Распределение  трансфертов  утверждено:</t>
  </si>
  <si>
    <t>Постановления  Правительства  Липецкой  области   "Об внесении изменений в распределение объемов субсидий между муниципальными образованиями"</t>
  </si>
  <si>
    <t>Постановления  Правительства  Липецкой  области   "Об утверждении распределения иных межбюджетных трансфертов из областного бюджета местным бюджетам"</t>
  </si>
  <si>
    <t>Постановления Правительства Липецкой области "О распределении  дотаций  местным  бюджетам  на  поддержку  мер  по  обеспечению  сбалансированности  местных  бюджетов  из  областного  бюджета", "О распределении иных дотаций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округов, муниципальных  округов,   муниципальных районов и поселений Липецкой области"</t>
  </si>
  <si>
    <t>Наименование  муниципальных  образований</t>
  </si>
  <si>
    <t>ОБЪЕМ  МЕЖБЮДЖЕТНЫХ  ТРАНСФЕРТОВ,  ПРЕДОСТАВЛЕННЫХ  ИЗ  ОБЛАСТНОГО  БЮДЖЕТА  БЮДЖЕТАМ  МУНИЦИПАЛЬНЫХ  ОБРАЗОВАНИЙ  В  I  КВАРТАЛЕ  2025  ГОДА</t>
  </si>
  <si>
    <t>Закон  Липецкой  области  от  19.12.2024  года  № 580-ОЗ  "Об областном бюджете на 2025 год и на плановый период 2026 и 2027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</si>
</sst>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_р_._-;\-* #,##0.0_р_._-;_-* &quot;-&quot;?_р_._-;_-@_-"/>
  </numFmts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1"/>
      <color rgb="FFFF0000"/>
      <name val="Arial Cyr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/>
    <xf numFmtId="0" fontId="2" fillId="0" borderId="8" xfId="0" applyFont="1" applyBorder="1" applyAlignment="1">
      <alignment horizontal="left"/>
    </xf>
    <xf numFmtId="164" fontId="3" fillId="0" borderId="0" xfId="0" applyNumberFormat="1" applyFont="1"/>
    <xf numFmtId="165" fontId="4" fillId="0" borderId="5" xfId="0" applyNumberFormat="1" applyFont="1" applyBorder="1"/>
    <xf numFmtId="165" fontId="4" fillId="0" borderId="11" xfId="1" applyNumberFormat="1" applyFont="1" applyBorder="1"/>
    <xf numFmtId="165" fontId="4" fillId="0" borderId="5" xfId="1" applyNumberFormat="1" applyFont="1" applyBorder="1"/>
    <xf numFmtId="165" fontId="4" fillId="2" borderId="5" xfId="0" applyNumberFormat="1" applyFont="1" applyFill="1" applyBorder="1"/>
    <xf numFmtId="165" fontId="4" fillId="2" borderId="10" xfId="0" applyNumberFormat="1" applyFont="1" applyFill="1" applyBorder="1"/>
    <xf numFmtId="165" fontId="4" fillId="0" borderId="9" xfId="0" applyNumberFormat="1" applyFont="1" applyBorder="1"/>
    <xf numFmtId="165" fontId="4" fillId="0" borderId="3" xfId="0" applyNumberFormat="1" applyFont="1" applyBorder="1"/>
    <xf numFmtId="165" fontId="4" fillId="0" borderId="14" xfId="0" applyNumberFormat="1" applyFont="1" applyBorder="1"/>
    <xf numFmtId="165" fontId="4" fillId="2" borderId="9" xfId="0" applyNumberFormat="1" applyFont="1" applyFill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4" fillId="0" borderId="10" xfId="0" applyNumberFormat="1" applyFont="1" applyBorder="1"/>
    <xf numFmtId="165" fontId="4" fillId="0" borderId="8" xfId="0" applyNumberFormat="1" applyFont="1" applyBorder="1"/>
    <xf numFmtId="165" fontId="4" fillId="0" borderId="0" xfId="0" applyNumberFormat="1" applyFont="1" applyBorder="1"/>
    <xf numFmtId="165" fontId="4" fillId="0" borderId="0" xfId="1" applyNumberFormat="1" applyFont="1"/>
    <xf numFmtId="165" fontId="4" fillId="0" borderId="10" xfId="1" applyNumberFormat="1" applyFont="1" applyBorder="1"/>
    <xf numFmtId="165" fontId="4" fillId="2" borderId="10" xfId="1" applyNumberFormat="1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6" fontId="3" fillId="0" borderId="0" xfId="0" applyNumberFormat="1" applyFont="1"/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25%20%20&#1043;&#1054;&#1044;/&#1055;&#1088;&#1086;&#1074;&#1077;&#1088;&#1086;&#1095;&#1085;&#1072;&#1103;%20%20&#1090;&#1072;&#1073;&#1083;&#1080;&#1094;&#1072;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очная  таблица"/>
      <sheetName val="Прочая  субсидия_МР  и  ГО"/>
      <sheetName val="Прочая  субсидия_БП"/>
      <sheetName val="Субвенция  на  полномочия"/>
      <sheetName val="Район  и  поселения"/>
      <sheetName val="Федеральные  средства  по  МО"/>
      <sheetName val="Федеральные  средства"/>
      <sheetName val="МБТ  по  программам"/>
      <sheetName val="МБТ  по  видам  расходов"/>
      <sheetName val="Дотация"/>
      <sheetName val="Субсидия"/>
      <sheetName val="Субвенция"/>
      <sheetName val="Иные  МБТ"/>
      <sheetName val="субсидия  фед."/>
      <sheetName val="субсидия  ВР 522"/>
      <sheetName val="субсидия  ВР 523"/>
      <sheetName val="Федеральная  субсидия"/>
      <sheetName val="ВУС"/>
      <sheetName val="Бюджетирование"/>
    </sheetNames>
    <sheetDataSet>
      <sheetData sheetId="0"/>
      <sheetData sheetId="1"/>
      <sheetData sheetId="2"/>
      <sheetData sheetId="3"/>
      <sheetData sheetId="4">
        <row r="11">
          <cell r="C11">
            <v>166926160.63</v>
          </cell>
          <cell r="D11">
            <v>119082623.70999999</v>
          </cell>
          <cell r="E11">
            <v>207072369.22999999</v>
          </cell>
          <cell r="F11">
            <v>42952215.859999999</v>
          </cell>
          <cell r="AB11">
            <v>41836363.630000003</v>
          </cell>
          <cell r="AC11">
            <v>2263938.9699999997</v>
          </cell>
          <cell r="AD11">
            <v>50071900.82</v>
          </cell>
          <cell r="AE11">
            <v>6687835.5099999998</v>
          </cell>
        </row>
        <row r="12">
          <cell r="C12">
            <v>181349131.34999999</v>
          </cell>
          <cell r="D12">
            <v>216324587.30999997</v>
          </cell>
          <cell r="E12">
            <v>1181974412.1999998</v>
          </cell>
          <cell r="F12">
            <v>89383501.699999988</v>
          </cell>
          <cell r="AB12">
            <v>47601207.32</v>
          </cell>
          <cell r="AC12">
            <v>1454245.92</v>
          </cell>
          <cell r="AD12">
            <v>317230804.65999997</v>
          </cell>
          <cell r="AE12">
            <v>20271649.039999999</v>
          </cell>
        </row>
        <row r="13">
          <cell r="C13">
            <v>110786841.34999999</v>
          </cell>
          <cell r="D13">
            <v>313821324.81999999</v>
          </cell>
          <cell r="E13">
            <v>545018641.83000004</v>
          </cell>
          <cell r="F13">
            <v>35279651.07</v>
          </cell>
          <cell r="AB13">
            <v>29270620</v>
          </cell>
          <cell r="AC13">
            <v>21193616.32</v>
          </cell>
          <cell r="AD13">
            <v>135097187.15000001</v>
          </cell>
          <cell r="AE13">
            <v>10905732.699999999</v>
          </cell>
        </row>
        <row r="14">
          <cell r="C14">
            <v>98031546.909999996</v>
          </cell>
          <cell r="D14">
            <v>338750705</v>
          </cell>
          <cell r="E14">
            <v>508970819.04000002</v>
          </cell>
          <cell r="F14">
            <v>60242973.5</v>
          </cell>
          <cell r="AB14">
            <v>25418101</v>
          </cell>
          <cell r="AC14">
            <v>10166857.41</v>
          </cell>
          <cell r="AD14">
            <v>129104074.76000001</v>
          </cell>
          <cell r="AE14">
            <v>8912788.1900000013</v>
          </cell>
        </row>
        <row r="15">
          <cell r="C15">
            <v>333565513.63</v>
          </cell>
          <cell r="D15">
            <v>988066545.32999992</v>
          </cell>
          <cell r="E15">
            <v>576328409.82000005</v>
          </cell>
          <cell r="F15">
            <v>53464166.359999999</v>
          </cell>
          <cell r="AB15">
            <v>41913963.630000003</v>
          </cell>
          <cell r="AC15">
            <v>16133445.310000001</v>
          </cell>
          <cell r="AD15">
            <v>143718640.59</v>
          </cell>
          <cell r="AE15">
            <v>11089616.300000001</v>
          </cell>
        </row>
        <row r="16">
          <cell r="C16">
            <v>118725195.03</v>
          </cell>
          <cell r="D16">
            <v>238505540</v>
          </cell>
          <cell r="E16">
            <v>338066784.96000004</v>
          </cell>
          <cell r="F16">
            <v>50002289.950000003</v>
          </cell>
          <cell r="AB16">
            <v>36696237.629999995</v>
          </cell>
          <cell r="AC16">
            <v>6541263.4499999993</v>
          </cell>
          <cell r="AD16">
            <v>84317889.350000009</v>
          </cell>
          <cell r="AE16">
            <v>7582559.71</v>
          </cell>
        </row>
        <row r="17">
          <cell r="C17">
            <v>101946436.21000001</v>
          </cell>
          <cell r="D17">
            <v>61734092.889999993</v>
          </cell>
          <cell r="E17">
            <v>571172214.31000006</v>
          </cell>
          <cell r="F17">
            <v>47838033.299999997</v>
          </cell>
          <cell r="AB17">
            <v>25931925.060000002</v>
          </cell>
          <cell r="AC17">
            <v>1920186.5399999998</v>
          </cell>
          <cell r="AD17">
            <v>141674504.13</v>
          </cell>
          <cell r="AE17">
            <v>12254406.640000001</v>
          </cell>
        </row>
        <row r="18">
          <cell r="C18">
            <v>172441572.5</v>
          </cell>
          <cell r="D18">
            <v>217921432</v>
          </cell>
          <cell r="E18">
            <v>427349124.04000002</v>
          </cell>
          <cell r="F18">
            <v>28945607.09</v>
          </cell>
          <cell r="AB18">
            <v>42973560</v>
          </cell>
          <cell r="AC18">
            <v>16000977.84</v>
          </cell>
          <cell r="AD18">
            <v>116973082.37999998</v>
          </cell>
          <cell r="AE18">
            <v>8823451.620000001</v>
          </cell>
        </row>
        <row r="19">
          <cell r="C19">
            <v>315262650</v>
          </cell>
          <cell r="D19">
            <v>211204753.67000002</v>
          </cell>
          <cell r="E19">
            <v>302180204.18000001</v>
          </cell>
          <cell r="F19">
            <v>24197562.48</v>
          </cell>
          <cell r="AB19">
            <v>75704800</v>
          </cell>
          <cell r="AC19">
            <v>3938638.71</v>
          </cell>
          <cell r="AD19">
            <v>78425918.620000005</v>
          </cell>
          <cell r="AE19">
            <v>7538501.8699999992</v>
          </cell>
        </row>
        <row r="20">
          <cell r="C20">
            <v>60225194</v>
          </cell>
          <cell r="D20">
            <v>101198671.12</v>
          </cell>
          <cell r="E20">
            <v>273066818.92000002</v>
          </cell>
          <cell r="F20">
            <v>20115541.689999998</v>
          </cell>
          <cell r="AB20">
            <v>15489310</v>
          </cell>
          <cell r="AC20">
            <v>4088308.08</v>
          </cell>
          <cell r="AD20">
            <v>104269330.98999999</v>
          </cell>
          <cell r="AE20">
            <v>5733152.9500000002</v>
          </cell>
        </row>
        <row r="21">
          <cell r="C21">
            <v>575364988.95000005</v>
          </cell>
          <cell r="D21">
            <v>848080131.61000001</v>
          </cell>
          <cell r="E21">
            <v>648747905.54000008</v>
          </cell>
          <cell r="F21">
            <v>124630253.10999998</v>
          </cell>
          <cell r="AB21">
            <v>145356170</v>
          </cell>
          <cell r="AC21">
            <v>131585231.55</v>
          </cell>
          <cell r="AD21">
            <v>170388904.15000001</v>
          </cell>
          <cell r="AE21">
            <v>11535886.489999998</v>
          </cell>
        </row>
        <row r="22">
          <cell r="C22">
            <v>70431711.409999996</v>
          </cell>
          <cell r="D22">
            <v>58272377.680000007</v>
          </cell>
          <cell r="E22">
            <v>384881477.47000003</v>
          </cell>
          <cell r="F22">
            <v>23919423.799999997</v>
          </cell>
          <cell r="AB22">
            <v>17607919</v>
          </cell>
          <cell r="AC22">
            <v>13376570.68</v>
          </cell>
          <cell r="AD22">
            <v>103454700.78000002</v>
          </cell>
          <cell r="AE22">
            <v>6515438.8900000006</v>
          </cell>
        </row>
        <row r="23">
          <cell r="C23">
            <v>168704944.63</v>
          </cell>
          <cell r="D23">
            <v>373126075.63999999</v>
          </cell>
          <cell r="E23">
            <v>1073499391.17</v>
          </cell>
          <cell r="F23">
            <v>56228539.280000001</v>
          </cell>
          <cell r="AB23">
            <v>153278507.63</v>
          </cell>
          <cell r="AC23">
            <v>13216605.550000001</v>
          </cell>
          <cell r="AD23">
            <v>287236137.11000001</v>
          </cell>
          <cell r="AE23">
            <v>14998554.360000001</v>
          </cell>
        </row>
        <row r="24">
          <cell r="C24">
            <v>44987711.630000003</v>
          </cell>
          <cell r="D24">
            <v>116585468.19000001</v>
          </cell>
          <cell r="E24">
            <v>321786078.87</v>
          </cell>
          <cell r="F24">
            <v>25728511.390000001</v>
          </cell>
          <cell r="AB24">
            <v>14311690.630000001</v>
          </cell>
          <cell r="AC24">
            <v>5260343.5299999993</v>
          </cell>
          <cell r="AD24">
            <v>78440792.959999993</v>
          </cell>
          <cell r="AE24">
            <v>8124394.8500000006</v>
          </cell>
        </row>
        <row r="25">
          <cell r="C25">
            <v>81568966.540000007</v>
          </cell>
          <cell r="D25">
            <v>214541949.90000004</v>
          </cell>
          <cell r="E25">
            <v>448816959.74000007</v>
          </cell>
          <cell r="F25">
            <v>31303399.990000002</v>
          </cell>
          <cell r="AB25">
            <v>20793444.630000003</v>
          </cell>
          <cell r="AC25">
            <v>6967813.6799999997</v>
          </cell>
          <cell r="AD25">
            <v>121829918.53</v>
          </cell>
          <cell r="AE25">
            <v>8647302.0399999991</v>
          </cell>
        </row>
        <row r="26">
          <cell r="C26">
            <v>258438786.91999999</v>
          </cell>
          <cell r="D26">
            <v>288208909.24000001</v>
          </cell>
          <cell r="E26">
            <v>749672682.5</v>
          </cell>
          <cell r="F26">
            <v>75063478.710000008</v>
          </cell>
          <cell r="AB26">
            <v>63552827.670000002</v>
          </cell>
          <cell r="AC26">
            <v>6555612.7500000009</v>
          </cell>
          <cell r="AD26">
            <v>209080006.97999999</v>
          </cell>
          <cell r="AE26">
            <v>12566127.49</v>
          </cell>
        </row>
        <row r="27">
          <cell r="C27">
            <v>92193177.060000002</v>
          </cell>
          <cell r="D27">
            <v>301097376.85000002</v>
          </cell>
          <cell r="E27">
            <v>354890358.11000007</v>
          </cell>
          <cell r="F27">
            <v>30420441.119999997</v>
          </cell>
          <cell r="AB27">
            <v>26046913</v>
          </cell>
          <cell r="AC27">
            <v>4975845.91</v>
          </cell>
          <cell r="AD27">
            <v>81629538.030000001</v>
          </cell>
          <cell r="AE27">
            <v>7499879.9700000007</v>
          </cell>
        </row>
        <row r="28">
          <cell r="C28">
            <v>163452484.42000002</v>
          </cell>
          <cell r="D28">
            <v>783873724.29999995</v>
          </cell>
          <cell r="E28">
            <v>508760833.98000002</v>
          </cell>
          <cell r="F28">
            <v>114844221.44</v>
          </cell>
          <cell r="AB28">
            <v>53837200</v>
          </cell>
          <cell r="AC28">
            <v>21978659.689999998</v>
          </cell>
          <cell r="AD28">
            <v>132210746.82000001</v>
          </cell>
          <cell r="AE28">
            <v>9997250.1899999995</v>
          </cell>
        </row>
        <row r="31">
          <cell r="C31">
            <v>156553222.63</v>
          </cell>
          <cell r="D31">
            <v>385623870.08000004</v>
          </cell>
          <cell r="E31">
            <v>1455675603.6500001</v>
          </cell>
          <cell r="F31">
            <v>295913004.68000001</v>
          </cell>
          <cell r="AB31">
            <v>8618071</v>
          </cell>
          <cell r="AC31">
            <v>19581694.130000003</v>
          </cell>
          <cell r="AD31">
            <v>371732796.96999997</v>
          </cell>
          <cell r="AE31">
            <v>18179400.84</v>
          </cell>
        </row>
        <row r="32">
          <cell r="C32">
            <v>844146175</v>
          </cell>
          <cell r="D32">
            <v>3465186007.9699998</v>
          </cell>
          <cell r="E32">
            <v>8569476400.9000006</v>
          </cell>
          <cell r="F32">
            <v>815215008.79999995</v>
          </cell>
          <cell r="AB32">
            <v>117038175</v>
          </cell>
          <cell r="AC32">
            <v>527147703.96999991</v>
          </cell>
          <cell r="AD32">
            <v>2096417356.2899997</v>
          </cell>
          <cell r="AE32">
            <v>179206966.07999998</v>
          </cell>
        </row>
        <row r="36">
          <cell r="B36">
            <v>35249403893.889999</v>
          </cell>
          <cell r="AA36">
            <v>7167999694.6199989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38"/>
  <sheetViews>
    <sheetView tabSelected="1" topLeftCell="A2" zoomScale="60" zoomScaleNormal="60" zoomScaleSheetLayoutView="50" workbookViewId="0">
      <pane xSplit="1" ySplit="6" topLeftCell="B8" activePane="bottomRight" state="frozen"/>
      <selection activeCell="A2" sqref="A2"/>
      <selection pane="topRight" activeCell="C2" sqref="C2"/>
      <selection pane="bottomLeft" activeCell="A8" sqref="A8"/>
      <selection pane="bottomRight" activeCell="L29" sqref="L29"/>
    </sheetView>
  </sheetViews>
  <sheetFormatPr defaultColWidth="9.08984375" defaultRowHeight="14" x14ac:dyDescent="0.3"/>
  <cols>
    <col min="1" max="1" width="24.90625" style="1" customWidth="1"/>
    <col min="2" max="2" width="18.81640625" style="1" customWidth="1"/>
    <col min="3" max="3" width="28.1796875" style="1" customWidth="1"/>
    <col min="4" max="4" width="19.453125" style="1" customWidth="1"/>
    <col min="5" max="5" width="19.08984375" style="1" customWidth="1"/>
    <col min="6" max="6" width="18.6328125" style="1" customWidth="1"/>
    <col min="7" max="7" width="18.08984375" style="1" customWidth="1"/>
    <col min="8" max="10" width="17.6328125" style="1" customWidth="1"/>
    <col min="11" max="11" width="18.1796875" style="1" customWidth="1"/>
    <col min="12" max="12" width="9.90625" style="1" customWidth="1"/>
    <col min="13" max="13" width="10.26953125" style="1" customWidth="1"/>
    <col min="14" max="14" width="11.54296875" style="1" customWidth="1"/>
    <col min="15" max="15" width="11.81640625" style="1" customWidth="1"/>
    <col min="16" max="16" width="17.1796875" style="1" customWidth="1"/>
    <col min="17" max="16384" width="9.08984375" style="1"/>
  </cols>
  <sheetData>
    <row r="1" spans="1:16" x14ac:dyDescent="0.3">
      <c r="G1" s="2"/>
      <c r="H1" s="2"/>
    </row>
    <row r="2" spans="1:16" ht="15.5" x14ac:dyDescent="0.35">
      <c r="A2" s="38" t="s">
        <v>38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4" spans="1:16" ht="14.5" thickBot="1" x14ac:dyDescent="0.35">
      <c r="N4" s="1" t="s">
        <v>0</v>
      </c>
    </row>
    <row r="5" spans="1:16" ht="14.5" thickBot="1" x14ac:dyDescent="0.35">
      <c r="A5" s="39" t="s">
        <v>37</v>
      </c>
      <c r="B5" s="44" t="s">
        <v>31</v>
      </c>
      <c r="C5" s="41"/>
      <c r="D5" s="41"/>
      <c r="E5" s="41"/>
      <c r="F5" s="42"/>
      <c r="G5" s="44" t="s">
        <v>30</v>
      </c>
      <c r="H5" s="41"/>
      <c r="I5" s="41"/>
      <c r="J5" s="41"/>
      <c r="K5" s="42"/>
      <c r="L5" s="51" t="s">
        <v>32</v>
      </c>
      <c r="M5" s="52"/>
      <c r="N5" s="52"/>
      <c r="O5" s="52"/>
      <c r="P5" s="53"/>
    </row>
    <row r="6" spans="1:16" ht="13.5" customHeight="1" thickBot="1" x14ac:dyDescent="0.35">
      <c r="A6" s="43"/>
      <c r="B6" s="39" t="s">
        <v>1</v>
      </c>
      <c r="C6" s="41" t="s">
        <v>2</v>
      </c>
      <c r="D6" s="41"/>
      <c r="E6" s="41"/>
      <c r="F6" s="42"/>
      <c r="G6" s="39" t="s">
        <v>1</v>
      </c>
      <c r="H6" s="41" t="s">
        <v>2</v>
      </c>
      <c r="I6" s="41"/>
      <c r="J6" s="41"/>
      <c r="K6" s="42"/>
      <c r="L6" s="54" t="s">
        <v>1</v>
      </c>
      <c r="M6" s="52" t="s">
        <v>2</v>
      </c>
      <c r="N6" s="52"/>
      <c r="O6" s="52"/>
      <c r="P6" s="53"/>
    </row>
    <row r="7" spans="1:16" ht="42.5" thickBot="1" x14ac:dyDescent="0.35">
      <c r="A7" s="40"/>
      <c r="B7" s="40"/>
      <c r="C7" s="3" t="s">
        <v>3</v>
      </c>
      <c r="D7" s="4" t="s">
        <v>5</v>
      </c>
      <c r="E7" s="3" t="s">
        <v>4</v>
      </c>
      <c r="F7" s="4" t="s">
        <v>29</v>
      </c>
      <c r="G7" s="40"/>
      <c r="H7" s="3" t="s">
        <v>3</v>
      </c>
      <c r="I7" s="4" t="s">
        <v>5</v>
      </c>
      <c r="J7" s="3" t="s">
        <v>4</v>
      </c>
      <c r="K7" s="4" t="s">
        <v>29</v>
      </c>
      <c r="L7" s="55"/>
      <c r="M7" s="5" t="s">
        <v>3</v>
      </c>
      <c r="N7" s="6" t="s">
        <v>5</v>
      </c>
      <c r="O7" s="5" t="s">
        <v>4</v>
      </c>
      <c r="P7" s="6" t="s">
        <v>29</v>
      </c>
    </row>
    <row r="8" spans="1:16" ht="21" customHeight="1" x14ac:dyDescent="0.35">
      <c r="A8" s="7" t="s">
        <v>6</v>
      </c>
      <c r="B8" s="16">
        <f t="shared" ref="B8" si="0">SUM(C8:F8)</f>
        <v>536033.36942999996</v>
      </c>
      <c r="C8" s="17">
        <f>'[1]Район  и  поселения'!C11/1000</f>
        <v>166926.16063</v>
      </c>
      <c r="D8" s="18">
        <f>'[1]Район  и  поселения'!D11/1000</f>
        <v>119082.62371</v>
      </c>
      <c r="E8" s="17">
        <f>'[1]Район  и  поселения'!E11/1000</f>
        <v>207072.36922999998</v>
      </c>
      <c r="F8" s="18">
        <f>'[1]Район  и  поселения'!F11/1000</f>
        <v>42952.215859999997</v>
      </c>
      <c r="G8" s="16">
        <f t="shared" ref="G8" si="1">SUM(H8:K8)</f>
        <v>100860.03893000001</v>
      </c>
      <c r="H8" s="17">
        <f>'[1]Район  и  поселения'!AB11/1000</f>
        <v>41836.36363</v>
      </c>
      <c r="I8" s="18">
        <f>'[1]Район  и  поселения'!AC11/1000</f>
        <v>2263.9389699999997</v>
      </c>
      <c r="J8" s="17">
        <f>'[1]Район  и  поселения'!AD11/1000</f>
        <v>50071.900820000003</v>
      </c>
      <c r="K8" s="18">
        <f>'[1]Район  и  поселения'!AE11/1000</f>
        <v>6687.8355099999999</v>
      </c>
      <c r="L8" s="19">
        <f>G8/B8*100</f>
        <v>18.816000025754221</v>
      </c>
      <c r="M8" s="19">
        <f t="shared" ref="M8:P8" si="2">H8/C8*100</f>
        <v>25.062796311916831</v>
      </c>
      <c r="N8" s="19">
        <f t="shared" si="2"/>
        <v>1.9011497223250085</v>
      </c>
      <c r="O8" s="19">
        <f t="shared" si="2"/>
        <v>24.180870198275468</v>
      </c>
      <c r="P8" s="19">
        <f t="shared" si="2"/>
        <v>15.570408594980462</v>
      </c>
    </row>
    <row r="9" spans="1:16" ht="21" customHeight="1" x14ac:dyDescent="0.35">
      <c r="A9" s="8" t="s">
        <v>7</v>
      </c>
      <c r="B9" s="16">
        <f t="shared" ref="B9:B25" si="3">SUM(C9:F9)</f>
        <v>1669031.6325599998</v>
      </c>
      <c r="C9" s="17">
        <f>'[1]Район  и  поселения'!C12/1000</f>
        <v>181349.13134999998</v>
      </c>
      <c r="D9" s="18">
        <f>'[1]Район  и  поселения'!D12/1000</f>
        <v>216324.58730999997</v>
      </c>
      <c r="E9" s="17">
        <f>'[1]Район  и  поселения'!E12/1000</f>
        <v>1181974.4121999999</v>
      </c>
      <c r="F9" s="18">
        <f>'[1]Район  и  поселения'!F12/1000</f>
        <v>89383.501699999993</v>
      </c>
      <c r="G9" s="16">
        <f t="shared" ref="G9:G25" si="4">SUM(H9:K9)</f>
        <v>386557.90693999996</v>
      </c>
      <c r="H9" s="17">
        <f>'[1]Район  и  поселения'!AB12/1000</f>
        <v>47601.207320000001</v>
      </c>
      <c r="I9" s="18">
        <f>'[1]Район  и  поселения'!AC12/1000</f>
        <v>1454.2459199999998</v>
      </c>
      <c r="J9" s="17">
        <f>'[1]Район  и  поселения'!AD12/1000</f>
        <v>317230.80465999997</v>
      </c>
      <c r="K9" s="18">
        <f>'[1]Район  и  поселения'!AE12/1000</f>
        <v>20271.64904</v>
      </c>
      <c r="L9" s="19">
        <f t="shared" ref="L9:L24" si="5">G9/B9*100</f>
        <v>23.160609984790305</v>
      </c>
      <c r="M9" s="19">
        <f t="shared" ref="M9:M24" si="6">H9/C9*100</f>
        <v>26.248379005538592</v>
      </c>
      <c r="N9" s="19">
        <f t="shared" ref="N9:N24" si="7">I9/D9*100</f>
        <v>0.67225179443704164</v>
      </c>
      <c r="O9" s="19">
        <f t="shared" ref="O9:O24" si="8">J9/E9*100</f>
        <v>26.83905856045908</v>
      </c>
      <c r="P9" s="19">
        <f t="shared" ref="P9:P24" si="9">K9/F9*100</f>
        <v>22.679408005336629</v>
      </c>
    </row>
    <row r="10" spans="1:16" ht="21" customHeight="1" x14ac:dyDescent="0.35">
      <c r="A10" s="8" t="s">
        <v>8</v>
      </c>
      <c r="B10" s="16">
        <f t="shared" si="3"/>
        <v>1004906.4590700001</v>
      </c>
      <c r="C10" s="17">
        <f>'[1]Район  и  поселения'!C13/1000</f>
        <v>110786.84134999999</v>
      </c>
      <c r="D10" s="18">
        <f>'[1]Район  и  поселения'!D13/1000</f>
        <v>313821.32481999998</v>
      </c>
      <c r="E10" s="17">
        <f>'[1]Район  и  поселения'!E13/1000</f>
        <v>545018.6418300001</v>
      </c>
      <c r="F10" s="18">
        <f>'[1]Район  и  поселения'!F13/1000</f>
        <v>35279.65107</v>
      </c>
      <c r="G10" s="16">
        <f t="shared" si="4"/>
        <v>196467.15617</v>
      </c>
      <c r="H10" s="17">
        <f>'[1]Район  и  поселения'!AB13/1000</f>
        <v>29270.62</v>
      </c>
      <c r="I10" s="18">
        <f>'[1]Район  и  поселения'!AC13/1000</f>
        <v>21193.616320000001</v>
      </c>
      <c r="J10" s="17">
        <f>'[1]Район  и  поселения'!AD13/1000</f>
        <v>135097.18715000001</v>
      </c>
      <c r="K10" s="18">
        <f>'[1]Район  и  поселения'!AE13/1000</f>
        <v>10905.732699999999</v>
      </c>
      <c r="L10" s="19">
        <f t="shared" si="5"/>
        <v>19.550790463803203</v>
      </c>
      <c r="M10" s="19">
        <f t="shared" si="6"/>
        <v>26.420664803979449</v>
      </c>
      <c r="N10" s="19">
        <f t="shared" si="7"/>
        <v>6.7534022208835323</v>
      </c>
      <c r="O10" s="19">
        <f t="shared" si="8"/>
        <v>24.787626840870328</v>
      </c>
      <c r="P10" s="19">
        <f t="shared" si="9"/>
        <v>30.912246491217914</v>
      </c>
    </row>
    <row r="11" spans="1:16" ht="21" customHeight="1" x14ac:dyDescent="0.35">
      <c r="A11" s="8" t="s">
        <v>9</v>
      </c>
      <c r="B11" s="16">
        <f t="shared" si="3"/>
        <v>1005996.04445</v>
      </c>
      <c r="C11" s="17">
        <f>'[1]Район  и  поселения'!C14/1000</f>
        <v>98031.54690999999</v>
      </c>
      <c r="D11" s="18">
        <f>'[1]Район  и  поселения'!D14/1000</f>
        <v>338750.70500000002</v>
      </c>
      <c r="E11" s="17">
        <f>'[1]Район  и  поселения'!E14/1000</f>
        <v>508970.81904000003</v>
      </c>
      <c r="F11" s="18">
        <f>'[1]Район  и  поселения'!F14/1000</f>
        <v>60242.9735</v>
      </c>
      <c r="G11" s="16">
        <f t="shared" si="4"/>
        <v>173601.82136</v>
      </c>
      <c r="H11" s="17">
        <f>'[1]Район  и  поселения'!AB14/1000</f>
        <v>25418.100999999999</v>
      </c>
      <c r="I11" s="18">
        <f>'[1]Район  и  поселения'!AC14/1000</f>
        <v>10166.857410000001</v>
      </c>
      <c r="J11" s="17">
        <f>'[1]Район  и  поселения'!AD14/1000</f>
        <v>129104.07476</v>
      </c>
      <c r="K11" s="18">
        <f>'[1]Район  и  поселения'!AE14/1000</f>
        <v>8912.7881900000011</v>
      </c>
      <c r="L11" s="19">
        <f t="shared" si="5"/>
        <v>17.256710134969953</v>
      </c>
      <c r="M11" s="19">
        <f t="shared" si="6"/>
        <v>25.928491185940018</v>
      </c>
      <c r="N11" s="19">
        <f t="shared" si="7"/>
        <v>3.0012800740887018</v>
      </c>
      <c r="O11" s="19">
        <f t="shared" si="8"/>
        <v>25.365712518354361</v>
      </c>
      <c r="P11" s="19">
        <f t="shared" si="9"/>
        <v>14.794734841566214</v>
      </c>
    </row>
    <row r="12" spans="1:16" ht="21" customHeight="1" x14ac:dyDescent="0.35">
      <c r="A12" s="8" t="s">
        <v>10</v>
      </c>
      <c r="B12" s="16">
        <f t="shared" si="3"/>
        <v>1951424.6351399997</v>
      </c>
      <c r="C12" s="17">
        <f>'[1]Район  и  поселения'!C15/1000</f>
        <v>333565.51363</v>
      </c>
      <c r="D12" s="18">
        <f>'[1]Район  и  поселения'!D15/1000</f>
        <v>988066.54532999988</v>
      </c>
      <c r="E12" s="17">
        <f>'[1]Район  и  поселения'!E15/1000</f>
        <v>576328.40982000006</v>
      </c>
      <c r="F12" s="18">
        <f>'[1]Район  и  поселения'!F15/1000</f>
        <v>53464.166360000003</v>
      </c>
      <c r="G12" s="16">
        <f t="shared" si="4"/>
        <v>212855.66583000001</v>
      </c>
      <c r="H12" s="17">
        <f>'[1]Район  и  поселения'!AB15/1000</f>
        <v>41913.963630000006</v>
      </c>
      <c r="I12" s="18">
        <f>'[1]Район  и  поселения'!AC15/1000</f>
        <v>16133.445310000001</v>
      </c>
      <c r="J12" s="17">
        <f>'[1]Район  и  поселения'!AD15/1000</f>
        <v>143718.64059</v>
      </c>
      <c r="K12" s="18">
        <f>'[1]Район  и  поселения'!AE15/1000</f>
        <v>11089.616300000002</v>
      </c>
      <c r="L12" s="19">
        <f t="shared" si="5"/>
        <v>10.907706195618939</v>
      </c>
      <c r="M12" s="19">
        <f t="shared" si="6"/>
        <v>12.565436748503961</v>
      </c>
      <c r="N12" s="19">
        <f t="shared" si="7"/>
        <v>1.632829831781387</v>
      </c>
      <c r="O12" s="19">
        <f t="shared" si="8"/>
        <v>24.936934938689983</v>
      </c>
      <c r="P12" s="19">
        <f t="shared" si="9"/>
        <v>20.742147600933812</v>
      </c>
    </row>
    <row r="13" spans="1:16" ht="21" customHeight="1" x14ac:dyDescent="0.35">
      <c r="A13" s="8" t="s">
        <v>11</v>
      </c>
      <c r="B13" s="16">
        <f t="shared" si="3"/>
        <v>745299.80993999995</v>
      </c>
      <c r="C13" s="17">
        <f>'[1]Район  и  поселения'!C16/1000</f>
        <v>118725.19503</v>
      </c>
      <c r="D13" s="18">
        <f>'[1]Район  и  поселения'!D16/1000</f>
        <v>238505.54</v>
      </c>
      <c r="E13" s="17">
        <f>'[1]Район  и  поселения'!E16/1000</f>
        <v>338066.78496000002</v>
      </c>
      <c r="F13" s="18">
        <f>'[1]Район  и  поселения'!F16/1000</f>
        <v>50002.289950000006</v>
      </c>
      <c r="G13" s="16">
        <f t="shared" si="4"/>
        <v>135137.95014</v>
      </c>
      <c r="H13" s="17">
        <f>'[1]Район  и  поселения'!AB16/1000</f>
        <v>36696.237629999996</v>
      </c>
      <c r="I13" s="18">
        <f>'[1]Район  и  поселения'!AC16/1000</f>
        <v>6541.2634499999995</v>
      </c>
      <c r="J13" s="17">
        <f>'[1]Район  и  поселения'!AD16/1000</f>
        <v>84317.889350000012</v>
      </c>
      <c r="K13" s="18">
        <f>'[1]Район  и  поселения'!AE16/1000</f>
        <v>7582.5597099999995</v>
      </c>
      <c r="L13" s="19">
        <f t="shared" si="5"/>
        <v>18.132025305477971</v>
      </c>
      <c r="M13" s="19">
        <f t="shared" si="6"/>
        <v>30.908551146812123</v>
      </c>
      <c r="N13" s="19">
        <f t="shared" si="7"/>
        <v>2.7426044065894652</v>
      </c>
      <c r="O13" s="19">
        <f t="shared" si="8"/>
        <v>24.941193013083637</v>
      </c>
      <c r="P13" s="19">
        <f t="shared" si="9"/>
        <v>15.164424904503795</v>
      </c>
    </row>
    <row r="14" spans="1:16" ht="21" customHeight="1" x14ac:dyDescent="0.35">
      <c r="A14" s="8" t="s">
        <v>12</v>
      </c>
      <c r="B14" s="16">
        <f t="shared" si="3"/>
        <v>782690.77671000012</v>
      </c>
      <c r="C14" s="17">
        <f>'[1]Район  и  поселения'!C17/1000</f>
        <v>101946.43621000001</v>
      </c>
      <c r="D14" s="18">
        <f>'[1]Район  и  поселения'!D17/1000</f>
        <v>61734.092889999993</v>
      </c>
      <c r="E14" s="17">
        <f>'[1]Район  и  поселения'!E17/1000</f>
        <v>571172.21431000007</v>
      </c>
      <c r="F14" s="18">
        <f>'[1]Район  и  поселения'!F17/1000</f>
        <v>47838.033299999996</v>
      </c>
      <c r="G14" s="16">
        <f t="shared" si="4"/>
        <v>181781.02236999999</v>
      </c>
      <c r="H14" s="17">
        <f>'[1]Район  и  поселения'!AB17/1000</f>
        <v>25931.925060000001</v>
      </c>
      <c r="I14" s="18">
        <f>'[1]Район  и  поселения'!AC17/1000</f>
        <v>1920.1865399999997</v>
      </c>
      <c r="J14" s="17">
        <f>'[1]Район  и  поселения'!AD17/1000</f>
        <v>141674.50412999999</v>
      </c>
      <c r="K14" s="18">
        <f>'[1]Район  и  поселения'!AE17/1000</f>
        <v>12254.406640000001</v>
      </c>
      <c r="L14" s="19">
        <f t="shared" si="5"/>
        <v>23.225139196619519</v>
      </c>
      <c r="M14" s="19">
        <f t="shared" si="6"/>
        <v>25.43681370733028</v>
      </c>
      <c r="N14" s="19">
        <f t="shared" si="7"/>
        <v>3.1104150885013513</v>
      </c>
      <c r="O14" s="19">
        <f t="shared" si="8"/>
        <v>24.804165990663378</v>
      </c>
      <c r="P14" s="19">
        <f t="shared" si="9"/>
        <v>25.616451586022876</v>
      </c>
    </row>
    <row r="15" spans="1:16" ht="21" customHeight="1" x14ac:dyDescent="0.35">
      <c r="A15" s="8" t="s">
        <v>13</v>
      </c>
      <c r="B15" s="16">
        <f t="shared" si="3"/>
        <v>846657.73563000001</v>
      </c>
      <c r="C15" s="17">
        <f>'[1]Район  и  поселения'!C18/1000</f>
        <v>172441.57250000001</v>
      </c>
      <c r="D15" s="18">
        <f>'[1]Район  и  поселения'!D18/1000</f>
        <v>217921.432</v>
      </c>
      <c r="E15" s="17">
        <f>'[1]Район  и  поселения'!E18/1000</f>
        <v>427349.12404000002</v>
      </c>
      <c r="F15" s="18">
        <f>'[1]Район  и  поселения'!F18/1000</f>
        <v>28945.607090000001</v>
      </c>
      <c r="G15" s="16">
        <f t="shared" si="4"/>
        <v>184771.07183999999</v>
      </c>
      <c r="H15" s="17">
        <f>'[1]Район  и  поселения'!AB18/1000</f>
        <v>42973.56</v>
      </c>
      <c r="I15" s="18">
        <f>'[1]Район  и  поселения'!AC18/1000</f>
        <v>16000.97784</v>
      </c>
      <c r="J15" s="17">
        <f>'[1]Район  и  поселения'!AD18/1000</f>
        <v>116973.08237999998</v>
      </c>
      <c r="K15" s="18">
        <f>'[1]Район  и  поселения'!AE18/1000</f>
        <v>8823.4516200000016</v>
      </c>
      <c r="L15" s="19">
        <f t="shared" si="5"/>
        <v>21.823585147132849</v>
      </c>
      <c r="M15" s="19">
        <f t="shared" si="6"/>
        <v>24.920649572480556</v>
      </c>
      <c r="N15" s="19">
        <f t="shared" si="7"/>
        <v>7.3425443716797894</v>
      </c>
      <c r="O15" s="19">
        <f t="shared" si="8"/>
        <v>27.371784753922007</v>
      </c>
      <c r="P15" s="19">
        <f t="shared" si="9"/>
        <v>30.482869447392897</v>
      </c>
    </row>
    <row r="16" spans="1:16" ht="21" customHeight="1" x14ac:dyDescent="0.35">
      <c r="A16" s="8" t="s">
        <v>14</v>
      </c>
      <c r="B16" s="16">
        <f t="shared" si="3"/>
        <v>852845.17032999999</v>
      </c>
      <c r="C16" s="17">
        <f>'[1]Район  и  поселения'!C19/1000</f>
        <v>315262.65000000002</v>
      </c>
      <c r="D16" s="18">
        <f>'[1]Район  и  поселения'!D19/1000</f>
        <v>211204.75367000001</v>
      </c>
      <c r="E16" s="17">
        <f>'[1]Район  и  поселения'!E19/1000</f>
        <v>302180.20418</v>
      </c>
      <c r="F16" s="18">
        <f>'[1]Район  и  поселения'!F19/1000</f>
        <v>24197.562480000001</v>
      </c>
      <c r="G16" s="16">
        <f t="shared" si="4"/>
        <v>165607.85920000004</v>
      </c>
      <c r="H16" s="17">
        <f>'[1]Район  и  поселения'!AB19/1000</f>
        <v>75704.800000000003</v>
      </c>
      <c r="I16" s="18">
        <f>'[1]Район  и  поселения'!AC19/1000</f>
        <v>3938.6387100000002</v>
      </c>
      <c r="J16" s="17">
        <f>'[1]Район  и  поселения'!AD19/1000</f>
        <v>78425.918620000011</v>
      </c>
      <c r="K16" s="18">
        <f>'[1]Район  и  поселения'!AE19/1000</f>
        <v>7538.5018699999991</v>
      </c>
      <c r="L16" s="19">
        <f t="shared" si="5"/>
        <v>19.418279537881386</v>
      </c>
      <c r="M16" s="19">
        <f t="shared" si="6"/>
        <v>24.01324736691771</v>
      </c>
      <c r="N16" s="19">
        <f t="shared" si="7"/>
        <v>1.8648437791101919</v>
      </c>
      <c r="O16" s="19">
        <f t="shared" si="8"/>
        <v>25.953360787751656</v>
      </c>
      <c r="P16" s="19">
        <f t="shared" si="9"/>
        <v>31.153972125212171</v>
      </c>
    </row>
    <row r="17" spans="1:16" ht="21" customHeight="1" x14ac:dyDescent="0.35">
      <c r="A17" s="8" t="s">
        <v>15</v>
      </c>
      <c r="B17" s="16">
        <f t="shared" si="3"/>
        <v>454606.22572999995</v>
      </c>
      <c r="C17" s="17">
        <f>'[1]Район  и  поселения'!C20/1000</f>
        <v>60225.194000000003</v>
      </c>
      <c r="D17" s="18">
        <f>'[1]Район  и  поселения'!D20/1000</f>
        <v>101198.67112</v>
      </c>
      <c r="E17" s="17">
        <f>'[1]Район  и  поселения'!E20/1000</f>
        <v>273066.81891999999</v>
      </c>
      <c r="F17" s="18">
        <f>'[1]Район  и  поселения'!F20/1000</f>
        <v>20115.541689999998</v>
      </c>
      <c r="G17" s="16">
        <f t="shared" si="4"/>
        <v>129580.10201999999</v>
      </c>
      <c r="H17" s="17">
        <f>'[1]Район  и  поселения'!AB20/1000</f>
        <v>15489.31</v>
      </c>
      <c r="I17" s="18">
        <f>'[1]Район  и  поселения'!AC20/1000</f>
        <v>4088.3080800000002</v>
      </c>
      <c r="J17" s="17">
        <f>'[1]Район  и  поселения'!AD20/1000</f>
        <v>104269.33098999999</v>
      </c>
      <c r="K17" s="18">
        <f>'[1]Район  и  поселения'!AE20/1000</f>
        <v>5733.1529500000006</v>
      </c>
      <c r="L17" s="19">
        <f t="shared" si="5"/>
        <v>28.50381158153349</v>
      </c>
      <c r="M17" s="19">
        <f t="shared" si="6"/>
        <v>25.718987306209424</v>
      </c>
      <c r="N17" s="19">
        <f t="shared" si="7"/>
        <v>4.039883167193115</v>
      </c>
      <c r="O17" s="19">
        <f t="shared" si="8"/>
        <v>38.184548163849826</v>
      </c>
      <c r="P17" s="19">
        <f t="shared" si="9"/>
        <v>28.501111420977104</v>
      </c>
    </row>
    <row r="18" spans="1:16" ht="21" customHeight="1" x14ac:dyDescent="0.35">
      <c r="A18" s="8" t="s">
        <v>16</v>
      </c>
      <c r="B18" s="16">
        <f t="shared" si="3"/>
        <v>2196823.2792100003</v>
      </c>
      <c r="C18" s="17">
        <f>'[1]Район  и  поселения'!C21/1000</f>
        <v>575364.98895000003</v>
      </c>
      <c r="D18" s="18">
        <f>'[1]Район  и  поселения'!D21/1000</f>
        <v>848080.13161000004</v>
      </c>
      <c r="E18" s="17">
        <f>'[1]Район  и  поселения'!E21/1000</f>
        <v>648747.90554000007</v>
      </c>
      <c r="F18" s="18">
        <f>'[1]Район  и  поселения'!F21/1000</f>
        <v>124630.25310999999</v>
      </c>
      <c r="G18" s="16">
        <f t="shared" si="4"/>
        <v>458866.19219000003</v>
      </c>
      <c r="H18" s="17">
        <f>'[1]Район  и  поселения'!AB21/1000</f>
        <v>145356.17000000001</v>
      </c>
      <c r="I18" s="18">
        <f>'[1]Район  и  поселения'!AC21/1000</f>
        <v>131585.23155</v>
      </c>
      <c r="J18" s="17">
        <f>'[1]Район  и  поселения'!AD21/1000</f>
        <v>170388.90415000002</v>
      </c>
      <c r="K18" s="18">
        <f>'[1]Район  и  поселения'!AE21/1000</f>
        <v>11535.886489999999</v>
      </c>
      <c r="L18" s="19">
        <f t="shared" si="5"/>
        <v>20.88771529929403</v>
      </c>
      <c r="M18" s="19">
        <f t="shared" si="6"/>
        <v>25.263297696522102</v>
      </c>
      <c r="N18" s="19">
        <f t="shared" si="7"/>
        <v>15.515660212461041</v>
      </c>
      <c r="O18" s="19">
        <f t="shared" si="8"/>
        <v>26.264270403797752</v>
      </c>
      <c r="P18" s="19">
        <f t="shared" si="9"/>
        <v>9.2560884714069402</v>
      </c>
    </row>
    <row r="19" spans="1:16" ht="21" customHeight="1" x14ac:dyDescent="0.35">
      <c r="A19" s="8" t="s">
        <v>17</v>
      </c>
      <c r="B19" s="16">
        <f t="shared" si="3"/>
        <v>537504.99036000005</v>
      </c>
      <c r="C19" s="17">
        <f>'[1]Район  и  поселения'!C22/1000</f>
        <v>70431.711410000004</v>
      </c>
      <c r="D19" s="18">
        <f>'[1]Район  и  поселения'!D22/1000</f>
        <v>58272.377680000005</v>
      </c>
      <c r="E19" s="17">
        <f>'[1]Район  и  поселения'!E22/1000</f>
        <v>384881.47747000004</v>
      </c>
      <c r="F19" s="18">
        <f>'[1]Район  и  поселения'!F22/1000</f>
        <v>23919.423799999997</v>
      </c>
      <c r="G19" s="16">
        <f t="shared" si="4"/>
        <v>140954.62935</v>
      </c>
      <c r="H19" s="17">
        <f>'[1]Район  и  поселения'!AB22/1000</f>
        <v>17607.919000000002</v>
      </c>
      <c r="I19" s="18">
        <f>'[1]Район  и  поселения'!AC22/1000</f>
        <v>13376.570679999999</v>
      </c>
      <c r="J19" s="17">
        <f>'[1]Район  и  поселения'!AD22/1000</f>
        <v>103454.70078000001</v>
      </c>
      <c r="K19" s="18">
        <f>'[1]Район  и  поселения'!AE22/1000</f>
        <v>6515.4388900000004</v>
      </c>
      <c r="L19" s="19">
        <f t="shared" si="5"/>
        <v>26.223873615683836</v>
      </c>
      <c r="M19" s="19">
        <f t="shared" si="6"/>
        <v>24.999987431087757</v>
      </c>
      <c r="N19" s="19">
        <f t="shared" si="7"/>
        <v>22.955251205737305</v>
      </c>
      <c r="O19" s="19">
        <f t="shared" si="8"/>
        <v>26.879625764288406</v>
      </c>
      <c r="P19" s="19">
        <f t="shared" si="9"/>
        <v>27.239113050875417</v>
      </c>
    </row>
    <row r="20" spans="1:16" ht="21" customHeight="1" x14ac:dyDescent="0.35">
      <c r="A20" s="8" t="s">
        <v>18</v>
      </c>
      <c r="B20" s="16">
        <f t="shared" si="3"/>
        <v>1671558.9507199998</v>
      </c>
      <c r="C20" s="17">
        <f>'[1]Район  и  поселения'!C23/1000</f>
        <v>168704.94462999998</v>
      </c>
      <c r="D20" s="18">
        <f>'[1]Район  и  поселения'!D23/1000</f>
        <v>373126.07564</v>
      </c>
      <c r="E20" s="17">
        <f>'[1]Район  и  поселения'!E23/1000</f>
        <v>1073499.39117</v>
      </c>
      <c r="F20" s="18">
        <f>'[1]Район  и  поселения'!F23/1000</f>
        <v>56228.539280000005</v>
      </c>
      <c r="G20" s="16">
        <f t="shared" si="4"/>
        <v>468729.80465000001</v>
      </c>
      <c r="H20" s="17">
        <f>'[1]Район  и  поселения'!AB23/1000</f>
        <v>153278.50763000001</v>
      </c>
      <c r="I20" s="18">
        <f>'[1]Район  и  поселения'!AC23/1000</f>
        <v>13216.60555</v>
      </c>
      <c r="J20" s="17">
        <f>'[1]Район  и  поселения'!AD23/1000</f>
        <v>287236.13711000001</v>
      </c>
      <c r="K20" s="18">
        <f>'[1]Район  и  поселения'!AE23/1000</f>
        <v>14998.554360000002</v>
      </c>
      <c r="L20" s="19">
        <f t="shared" si="5"/>
        <v>28.0414761590132</v>
      </c>
      <c r="M20" s="19">
        <f t="shared" si="6"/>
        <v>90.85596629438875</v>
      </c>
      <c r="N20" s="19">
        <f t="shared" si="7"/>
        <v>3.5421286296677006</v>
      </c>
      <c r="O20" s="19">
        <f t="shared" si="8"/>
        <v>26.756991151801511</v>
      </c>
      <c r="P20" s="19">
        <f t="shared" si="9"/>
        <v>26.674273513156788</v>
      </c>
    </row>
    <row r="21" spans="1:16" ht="21" customHeight="1" x14ac:dyDescent="0.35">
      <c r="A21" s="8" t="s">
        <v>19</v>
      </c>
      <c r="B21" s="16">
        <f t="shared" si="3"/>
        <v>509087.77008000005</v>
      </c>
      <c r="C21" s="17">
        <f>'[1]Район  и  поселения'!C24/1000</f>
        <v>44987.711630000005</v>
      </c>
      <c r="D21" s="18">
        <f>'[1]Район  и  поселения'!D24/1000</f>
        <v>116585.46819000001</v>
      </c>
      <c r="E21" s="17">
        <f>'[1]Район  и  поселения'!E24/1000</f>
        <v>321786.07887000003</v>
      </c>
      <c r="F21" s="18">
        <f>'[1]Район  и  поселения'!F24/1000</f>
        <v>25728.51139</v>
      </c>
      <c r="G21" s="16">
        <f t="shared" si="4"/>
        <v>106137.22196999998</v>
      </c>
      <c r="H21" s="17">
        <f>'[1]Район  и  поселения'!AB24/1000</f>
        <v>14311.690630000001</v>
      </c>
      <c r="I21" s="18">
        <f>'[1]Район  и  поселения'!AC24/1000</f>
        <v>5260.3435299999992</v>
      </c>
      <c r="J21" s="17">
        <f>'[1]Район  и  поселения'!AD24/1000</f>
        <v>78440.792959999992</v>
      </c>
      <c r="K21" s="18">
        <f>'[1]Район  и  поселения'!AE24/1000</f>
        <v>8124.3948500000006</v>
      </c>
      <c r="L21" s="19">
        <f t="shared" si="5"/>
        <v>20.848511437098789</v>
      </c>
      <c r="M21" s="19">
        <f t="shared" si="6"/>
        <v>31.812444135203062</v>
      </c>
      <c r="N21" s="19">
        <f t="shared" si="7"/>
        <v>4.5120061802446827</v>
      </c>
      <c r="O21" s="19">
        <f t="shared" si="8"/>
        <v>24.376689394226307</v>
      </c>
      <c r="P21" s="19">
        <f t="shared" si="9"/>
        <v>31.577399589304417</v>
      </c>
    </row>
    <row r="22" spans="1:16" ht="21" customHeight="1" x14ac:dyDescent="0.35">
      <c r="A22" s="8" t="s">
        <v>20</v>
      </c>
      <c r="B22" s="16">
        <f t="shared" si="3"/>
        <v>776231.27617000008</v>
      </c>
      <c r="C22" s="17">
        <f>'[1]Район  и  поселения'!C25/1000</f>
        <v>81568.966540000009</v>
      </c>
      <c r="D22" s="18">
        <f>'[1]Район  и  поселения'!D25/1000</f>
        <v>214541.94990000004</v>
      </c>
      <c r="E22" s="17">
        <f>'[1]Район  и  поселения'!E25/1000</f>
        <v>448816.95974000008</v>
      </c>
      <c r="F22" s="18">
        <f>'[1]Район  и  поселения'!F25/1000</f>
        <v>31303.399990000002</v>
      </c>
      <c r="G22" s="16">
        <f t="shared" si="4"/>
        <v>158238.47888000001</v>
      </c>
      <c r="H22" s="17">
        <f>'[1]Район  и  поселения'!AB25/1000</f>
        <v>20793.444630000002</v>
      </c>
      <c r="I22" s="18">
        <f>'[1]Район  и  поселения'!AC25/1000</f>
        <v>6967.8136799999993</v>
      </c>
      <c r="J22" s="17">
        <f>'[1]Район  и  поселения'!AD25/1000</f>
        <v>121829.91853</v>
      </c>
      <c r="K22" s="18">
        <f>'[1]Район  и  поселения'!AE25/1000</f>
        <v>8647.3020399999987</v>
      </c>
      <c r="L22" s="19">
        <f t="shared" si="5"/>
        <v>20.385480943355429</v>
      </c>
      <c r="M22" s="19">
        <f t="shared" si="6"/>
        <v>25.491857396284722</v>
      </c>
      <c r="N22" s="19">
        <f t="shared" si="7"/>
        <v>3.2477628189954277</v>
      </c>
      <c r="O22" s="19">
        <f t="shared" si="8"/>
        <v>27.144677999818935</v>
      </c>
      <c r="P22" s="19">
        <f t="shared" si="9"/>
        <v>27.624162368184972</v>
      </c>
    </row>
    <row r="23" spans="1:16" ht="21" customHeight="1" x14ac:dyDescent="0.35">
      <c r="A23" s="8" t="s">
        <v>21</v>
      </c>
      <c r="B23" s="16">
        <f t="shared" si="3"/>
        <v>1371383.8573699999</v>
      </c>
      <c r="C23" s="17">
        <f>'[1]Район  и  поселения'!C26/1000</f>
        <v>258438.78691999998</v>
      </c>
      <c r="D23" s="18">
        <f>'[1]Район  и  поселения'!D26/1000</f>
        <v>288208.90924000001</v>
      </c>
      <c r="E23" s="17">
        <f>'[1]Район  и  поселения'!E26/1000</f>
        <v>749672.6825</v>
      </c>
      <c r="F23" s="18">
        <f>'[1]Район  и  поселения'!F26/1000</f>
        <v>75063.47871000001</v>
      </c>
      <c r="G23" s="16">
        <f t="shared" si="4"/>
        <v>291754.57488999993</v>
      </c>
      <c r="H23" s="17">
        <f>'[1]Район  и  поселения'!AB26/1000</f>
        <v>63552.827669999999</v>
      </c>
      <c r="I23" s="18">
        <f>'[1]Район  и  поселения'!AC26/1000</f>
        <v>6555.6127500000011</v>
      </c>
      <c r="J23" s="17">
        <f>'[1]Район  и  поселения'!AD26/1000</f>
        <v>209080.00697999998</v>
      </c>
      <c r="K23" s="18">
        <f>'[1]Район  и  поселения'!AE26/1000</f>
        <v>12566.127490000001</v>
      </c>
      <c r="L23" s="19">
        <f t="shared" si="5"/>
        <v>21.274464718399003</v>
      </c>
      <c r="M23" s="19">
        <f t="shared" si="6"/>
        <v>24.59105632997451</v>
      </c>
      <c r="N23" s="19">
        <f t="shared" si="7"/>
        <v>2.2746044760680699</v>
      </c>
      <c r="O23" s="19">
        <f t="shared" si="8"/>
        <v>27.889505895127769</v>
      </c>
      <c r="P23" s="19">
        <f t="shared" si="9"/>
        <v>16.740667640182167</v>
      </c>
    </row>
    <row r="24" spans="1:16" ht="21" customHeight="1" x14ac:dyDescent="0.35">
      <c r="A24" s="8" t="s">
        <v>22</v>
      </c>
      <c r="B24" s="16">
        <f t="shared" si="3"/>
        <v>778601.35314000014</v>
      </c>
      <c r="C24" s="17">
        <f>'[1]Район  и  поселения'!C27/1000</f>
        <v>92193.177060000002</v>
      </c>
      <c r="D24" s="18">
        <f>'[1]Район  и  поселения'!D27/1000</f>
        <v>301097.37685</v>
      </c>
      <c r="E24" s="17">
        <f>'[1]Район  и  поселения'!E27/1000</f>
        <v>354890.35811000009</v>
      </c>
      <c r="F24" s="18">
        <f>'[1]Район  и  поселения'!F27/1000</f>
        <v>30420.441119999996</v>
      </c>
      <c r="G24" s="16">
        <f t="shared" si="4"/>
        <v>120152.17690999999</v>
      </c>
      <c r="H24" s="17">
        <f>'[1]Район  и  поселения'!AB27/1000</f>
        <v>26046.913</v>
      </c>
      <c r="I24" s="18">
        <f>'[1]Район  и  поселения'!AC27/1000</f>
        <v>4975.84591</v>
      </c>
      <c r="J24" s="17">
        <f>'[1]Район  и  поселения'!AD27/1000</f>
        <v>81629.538029999996</v>
      </c>
      <c r="K24" s="18">
        <f>'[1]Район  и  поселения'!AE27/1000</f>
        <v>7499.8799700000009</v>
      </c>
      <c r="L24" s="19">
        <f t="shared" si="5"/>
        <v>15.431796570278431</v>
      </c>
      <c r="M24" s="19">
        <f t="shared" si="6"/>
        <v>28.252538670023785</v>
      </c>
      <c r="N24" s="19">
        <f t="shared" si="7"/>
        <v>1.6525703285946776</v>
      </c>
      <c r="O24" s="19">
        <f t="shared" si="8"/>
        <v>23.00134003773033</v>
      </c>
      <c r="P24" s="19">
        <f t="shared" si="9"/>
        <v>24.654080262725664</v>
      </c>
    </row>
    <row r="25" spans="1:16" ht="21" customHeight="1" thickBot="1" x14ac:dyDescent="0.4">
      <c r="A25" s="9" t="s">
        <v>23</v>
      </c>
      <c r="B25" s="16">
        <f t="shared" si="3"/>
        <v>1570931.2641400001</v>
      </c>
      <c r="C25" s="17">
        <f>'[1]Район  и  поселения'!C28/1000</f>
        <v>163452.48442000002</v>
      </c>
      <c r="D25" s="18">
        <f>'[1]Район  и  поселения'!D28/1000</f>
        <v>783873.7243</v>
      </c>
      <c r="E25" s="17">
        <f>'[1]Район  и  поселения'!E28/1000</f>
        <v>508760.83398</v>
      </c>
      <c r="F25" s="18">
        <f>'[1]Район  и  поселения'!F28/1000</f>
        <v>114844.22143999999</v>
      </c>
      <c r="G25" s="16">
        <f t="shared" si="4"/>
        <v>218023.8567</v>
      </c>
      <c r="H25" s="17">
        <f>'[1]Район  и  поселения'!AB28/1000</f>
        <v>53837.2</v>
      </c>
      <c r="I25" s="18">
        <f>'[1]Район  и  поселения'!AC28/1000</f>
        <v>21978.659689999997</v>
      </c>
      <c r="J25" s="17">
        <f>'[1]Район  и  поселения'!AD28/1000</f>
        <v>132210.74682</v>
      </c>
      <c r="K25" s="18">
        <f>'[1]Район  и  поселения'!AE28/1000</f>
        <v>9997.2501899999988</v>
      </c>
      <c r="L25" s="20">
        <f t="shared" ref="L25:L33" si="10">G25/B25*100</f>
        <v>13.878637574849989</v>
      </c>
      <c r="M25" s="20">
        <f t="shared" ref="M25:M33" si="11">H25/C25*100</f>
        <v>32.937523214185227</v>
      </c>
      <c r="N25" s="20">
        <f t="shared" ref="N25:N33" si="12">I25/D25*100</f>
        <v>2.8038520757443375</v>
      </c>
      <c r="O25" s="20">
        <f t="shared" ref="O25:O33" si="13">J25/E25*100</f>
        <v>25.986816985443767</v>
      </c>
      <c r="P25" s="20">
        <f t="shared" ref="P25:P33" si="14">K25/F25*100</f>
        <v>8.7050528660887228</v>
      </c>
    </row>
    <row r="26" spans="1:16" ht="21" customHeight="1" thickBot="1" x14ac:dyDescent="0.4">
      <c r="A26" s="10" t="s">
        <v>24</v>
      </c>
      <c r="B26" s="21">
        <f>SUM(B8:B25)</f>
        <v>19261614.600179996</v>
      </c>
      <c r="C26" s="22">
        <f t="shared" ref="C26:F26" si="15">SUM(C8:C25)</f>
        <v>3114403.0131699997</v>
      </c>
      <c r="D26" s="21">
        <f t="shared" si="15"/>
        <v>5790396.28926</v>
      </c>
      <c r="E26" s="23">
        <f t="shared" si="15"/>
        <v>9422255.4859100003</v>
      </c>
      <c r="F26" s="21">
        <f t="shared" si="15"/>
        <v>934559.81183999998</v>
      </c>
      <c r="G26" s="21">
        <f>SUM(G8:G25)</f>
        <v>3830077.5303399991</v>
      </c>
      <c r="H26" s="23">
        <f>SUM(H8:H25)</f>
        <v>877620.76083000004</v>
      </c>
      <c r="I26" s="21">
        <f>SUM(I8:I25)</f>
        <v>287618.16189000005</v>
      </c>
      <c r="J26" s="23">
        <f>SUM(J8:J25)</f>
        <v>2485154.0788099999</v>
      </c>
      <c r="K26" s="21">
        <f>SUM(K8:K25)</f>
        <v>179684.52881000005</v>
      </c>
      <c r="L26" s="24">
        <f t="shared" si="10"/>
        <v>19.884509216087253</v>
      </c>
      <c r="M26" s="24">
        <f t="shared" si="11"/>
        <v>28.179421774213882</v>
      </c>
      <c r="N26" s="24">
        <f t="shared" si="12"/>
        <v>4.9671585073282962</v>
      </c>
      <c r="O26" s="24">
        <f t="shared" si="13"/>
        <v>26.375362910996081</v>
      </c>
      <c r="P26" s="24">
        <f t="shared" si="14"/>
        <v>19.226648367880244</v>
      </c>
    </row>
    <row r="27" spans="1:16" ht="21" customHeight="1" x14ac:dyDescent="0.35">
      <c r="A27" s="11"/>
      <c r="B27" s="16"/>
      <c r="C27" s="25"/>
      <c r="D27" s="26"/>
      <c r="E27" s="27"/>
      <c r="F27" s="26"/>
      <c r="G27" s="16"/>
      <c r="H27" s="17"/>
      <c r="I27" s="18"/>
      <c r="J27" s="17"/>
      <c r="K27" s="18"/>
      <c r="L27" s="19"/>
      <c r="M27" s="19"/>
      <c r="N27" s="19"/>
      <c r="O27" s="19"/>
      <c r="P27" s="19"/>
    </row>
    <row r="28" spans="1:16" ht="21" customHeight="1" x14ac:dyDescent="0.35">
      <c r="A28" s="12" t="s">
        <v>25</v>
      </c>
      <c r="B28" s="16">
        <f t="shared" ref="B28:B29" si="16">SUM(C28:F28)</f>
        <v>2293765.7010400002</v>
      </c>
      <c r="C28" s="17">
        <f>'[1]Район  и  поселения'!C31/1000</f>
        <v>156553.22263</v>
      </c>
      <c r="D28" s="18">
        <f>'[1]Район  и  поселения'!D31/1000</f>
        <v>385623.87008000002</v>
      </c>
      <c r="E28" s="17">
        <f>'[1]Район  и  поселения'!E31/1000</f>
        <v>1455675.6036500002</v>
      </c>
      <c r="F28" s="18">
        <f>'[1]Район  и  поселения'!F31/1000</f>
        <v>295913.00468000001</v>
      </c>
      <c r="G28" s="16">
        <f t="shared" ref="G28:G29" si="17">SUM(H28:K28)</f>
        <v>418111.96294</v>
      </c>
      <c r="H28" s="17">
        <f>'[1]Район  и  поселения'!AB31/1000</f>
        <v>8618.0709999999999</v>
      </c>
      <c r="I28" s="18">
        <f>'[1]Район  и  поселения'!AC31/1000</f>
        <v>19581.694130000003</v>
      </c>
      <c r="J28" s="17">
        <f>'[1]Район  и  поселения'!AD31/1000</f>
        <v>371732.79696999997</v>
      </c>
      <c r="K28" s="18">
        <f>'[1]Район  и  поселения'!AE31/1000</f>
        <v>18179.400839999998</v>
      </c>
      <c r="L28" s="19">
        <f t="shared" si="10"/>
        <v>18.228189686088111</v>
      </c>
      <c r="M28" s="19">
        <f t="shared" si="11"/>
        <v>5.5048825282683991</v>
      </c>
      <c r="N28" s="19">
        <f t="shared" si="12"/>
        <v>5.0779258363694302</v>
      </c>
      <c r="O28" s="19">
        <f t="shared" si="13"/>
        <v>25.536788281531074</v>
      </c>
      <c r="P28" s="19">
        <f t="shared" si="14"/>
        <v>6.1434950652673006</v>
      </c>
    </row>
    <row r="29" spans="1:16" ht="21" customHeight="1" thickBot="1" x14ac:dyDescent="0.4">
      <c r="A29" s="9" t="s">
        <v>26</v>
      </c>
      <c r="B29" s="16">
        <f t="shared" si="16"/>
        <v>13694023.592670001</v>
      </c>
      <c r="C29" s="17">
        <f>'[1]Район  и  поселения'!C32/1000</f>
        <v>844146.17500000005</v>
      </c>
      <c r="D29" s="18">
        <f>'[1]Район  и  поселения'!D32/1000</f>
        <v>3465186.0079699997</v>
      </c>
      <c r="E29" s="17">
        <f>'[1]Район  и  поселения'!E32/1000</f>
        <v>8569476.4009000007</v>
      </c>
      <c r="F29" s="18">
        <f>'[1]Район  и  поселения'!F32/1000</f>
        <v>815215.00879999995</v>
      </c>
      <c r="G29" s="16">
        <f t="shared" si="17"/>
        <v>2919810.2013399997</v>
      </c>
      <c r="H29" s="17">
        <f>'[1]Район  и  поселения'!AB32/1000</f>
        <v>117038.175</v>
      </c>
      <c r="I29" s="18">
        <f>'[1]Район  и  поселения'!AC32/1000</f>
        <v>527147.70396999991</v>
      </c>
      <c r="J29" s="17">
        <f>'[1]Район  и  поселения'!AD32/1000</f>
        <v>2096417.3562899998</v>
      </c>
      <c r="K29" s="18">
        <f>'[1]Район  и  поселения'!AE32/1000</f>
        <v>179206.96607999998</v>
      </c>
      <c r="L29" s="20">
        <f t="shared" si="10"/>
        <v>21.321784511185491</v>
      </c>
      <c r="M29" s="20">
        <f t="shared" si="11"/>
        <v>13.864681078487385</v>
      </c>
      <c r="N29" s="20">
        <f t="shared" si="12"/>
        <v>15.21268130361687</v>
      </c>
      <c r="O29" s="20">
        <f t="shared" si="13"/>
        <v>24.463774193599804</v>
      </c>
      <c r="P29" s="20">
        <f t="shared" si="14"/>
        <v>21.982785418020384</v>
      </c>
    </row>
    <row r="30" spans="1:16" ht="21" customHeight="1" thickBot="1" x14ac:dyDescent="0.4">
      <c r="A30" s="13" t="s">
        <v>27</v>
      </c>
      <c r="B30" s="21">
        <f>SUM(B28:B29)</f>
        <v>15987789.293710001</v>
      </c>
      <c r="C30" s="22">
        <f t="shared" ref="C30:F30" si="18">SUM(C28:C29)</f>
        <v>1000699.39763</v>
      </c>
      <c r="D30" s="21">
        <f t="shared" si="18"/>
        <v>3850809.8780499995</v>
      </c>
      <c r="E30" s="23">
        <f t="shared" si="18"/>
        <v>10025152.004550001</v>
      </c>
      <c r="F30" s="21">
        <f t="shared" si="18"/>
        <v>1111128.01348</v>
      </c>
      <c r="G30" s="21">
        <f>SUM(G28:G29)</f>
        <v>3337922.1642799997</v>
      </c>
      <c r="H30" s="22">
        <f>SUM(H28:H29)</f>
        <v>125656.246</v>
      </c>
      <c r="I30" s="21">
        <f>SUM(I28:I29)</f>
        <v>546729.39809999987</v>
      </c>
      <c r="J30" s="23">
        <f>SUM(J28:J29)</f>
        <v>2468150.1532599996</v>
      </c>
      <c r="K30" s="21">
        <f>SUM(K28:K29)</f>
        <v>197386.36691999997</v>
      </c>
      <c r="L30" s="24">
        <f t="shared" si="10"/>
        <v>20.877946931620013</v>
      </c>
      <c r="M30" s="24">
        <f t="shared" si="11"/>
        <v>12.556842374203198</v>
      </c>
      <c r="N30" s="24">
        <f t="shared" si="12"/>
        <v>14.19777697196665</v>
      </c>
      <c r="O30" s="24">
        <f t="shared" si="13"/>
        <v>24.619578357912264</v>
      </c>
      <c r="P30" s="24">
        <f t="shared" si="14"/>
        <v>17.76450278683869</v>
      </c>
    </row>
    <row r="31" spans="1:16" ht="21" customHeight="1" x14ac:dyDescent="0.35">
      <c r="A31" s="13"/>
      <c r="B31" s="28"/>
      <c r="C31" s="29"/>
      <c r="D31" s="28"/>
      <c r="E31" s="30"/>
      <c r="F31" s="28"/>
      <c r="G31" s="28"/>
      <c r="H31" s="31"/>
      <c r="I31" s="32"/>
      <c r="J31" s="31"/>
      <c r="K31" s="32"/>
      <c r="L31" s="33"/>
      <c r="M31" s="33"/>
      <c r="N31" s="33"/>
      <c r="O31" s="33"/>
      <c r="P31" s="33"/>
    </row>
    <row r="32" spans="1:16" ht="21" customHeight="1" thickBot="1" x14ac:dyDescent="0.4">
      <c r="A32" s="14"/>
      <c r="B32" s="28"/>
      <c r="C32" s="29"/>
      <c r="D32" s="28"/>
      <c r="E32" s="30"/>
      <c r="F32" s="28"/>
      <c r="G32" s="28"/>
      <c r="H32" s="31"/>
      <c r="I32" s="32"/>
      <c r="J32" s="31"/>
      <c r="K32" s="32"/>
      <c r="L32" s="33"/>
      <c r="M32" s="33"/>
      <c r="N32" s="33"/>
      <c r="O32" s="33"/>
      <c r="P32" s="33"/>
    </row>
    <row r="33" spans="1:16" ht="21" customHeight="1" thickBot="1" x14ac:dyDescent="0.4">
      <c r="A33" s="10" t="s">
        <v>28</v>
      </c>
      <c r="B33" s="21">
        <f>B26+B30</f>
        <v>35249403.893889993</v>
      </c>
      <c r="C33" s="22">
        <f t="shared" ref="C33:F33" si="19">C26+C30</f>
        <v>4115102.4107999997</v>
      </c>
      <c r="D33" s="21">
        <f t="shared" si="19"/>
        <v>9641206.1673099995</v>
      </c>
      <c r="E33" s="23">
        <f t="shared" si="19"/>
        <v>19447407.490460001</v>
      </c>
      <c r="F33" s="21">
        <f t="shared" si="19"/>
        <v>2045687.8253199998</v>
      </c>
      <c r="G33" s="21">
        <f>G26+G30</f>
        <v>7167999.6946199983</v>
      </c>
      <c r="H33" s="22">
        <f>H26+H30</f>
        <v>1003277.0068300001</v>
      </c>
      <c r="I33" s="21">
        <f>I26+I30</f>
        <v>834347.55998999998</v>
      </c>
      <c r="J33" s="23">
        <f>J26+J30</f>
        <v>4953304.232069999</v>
      </c>
      <c r="K33" s="21">
        <f>K26+K30</f>
        <v>377070.89572999999</v>
      </c>
      <c r="L33" s="24">
        <f t="shared" si="10"/>
        <v>20.335094789680895</v>
      </c>
      <c r="M33" s="24">
        <f t="shared" si="11"/>
        <v>24.380365460575675</v>
      </c>
      <c r="N33" s="24">
        <f t="shared" si="12"/>
        <v>8.6539748814726565</v>
      </c>
      <c r="O33" s="24">
        <f t="shared" si="13"/>
        <v>25.470254760177475</v>
      </c>
      <c r="P33" s="24">
        <f t="shared" si="14"/>
        <v>18.432474938888397</v>
      </c>
    </row>
    <row r="34" spans="1:16" hidden="1" x14ac:dyDescent="0.3"/>
    <row r="35" spans="1:16" x14ac:dyDescent="0.3">
      <c r="B35" s="37">
        <f>B33-'[1]Район  и  поселения'!$B$36/1000</f>
        <v>0</v>
      </c>
      <c r="G35" s="15">
        <f>G33-'[1]Район  и  поселения'!$AA$36/1000</f>
        <v>0</v>
      </c>
    </row>
    <row r="36" spans="1:16" x14ac:dyDescent="0.3">
      <c r="C36" s="46" t="s">
        <v>33</v>
      </c>
      <c r="D36" s="47"/>
      <c r="E36" s="47"/>
      <c r="F36" s="48"/>
    </row>
    <row r="37" spans="1:16" s="34" customFormat="1" ht="46.5" customHeight="1" x14ac:dyDescent="0.25">
      <c r="C37" s="45" t="s">
        <v>39</v>
      </c>
      <c r="D37" s="45"/>
      <c r="E37" s="45"/>
      <c r="F37" s="49" t="s">
        <v>35</v>
      </c>
    </row>
    <row r="38" spans="1:16" s="35" customFormat="1" ht="328" customHeight="1" x14ac:dyDescent="0.25">
      <c r="C38" s="36" t="s">
        <v>36</v>
      </c>
      <c r="D38" s="36" t="s">
        <v>34</v>
      </c>
      <c r="E38" s="36"/>
      <c r="F38" s="50"/>
    </row>
  </sheetData>
  <mergeCells count="14">
    <mergeCell ref="C37:E37"/>
    <mergeCell ref="C36:F36"/>
    <mergeCell ref="F37:F38"/>
    <mergeCell ref="L5:P5"/>
    <mergeCell ref="L6:L7"/>
    <mergeCell ref="M6:P6"/>
    <mergeCell ref="A2:P2"/>
    <mergeCell ref="G6:G7"/>
    <mergeCell ref="H6:K6"/>
    <mergeCell ref="A5:A7"/>
    <mergeCell ref="B5:F5"/>
    <mergeCell ref="B6:B7"/>
    <mergeCell ref="C6:F6"/>
    <mergeCell ref="G5:K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49" orientation="landscape" horizontalDpi="300" verticalDpi="300" r:id="rId1"/>
  <headerFooter alignWithMargins="0">
    <oddFooter>&amp;R&amp;Z&amp;F&amp;A</oddFooter>
  </headerFooter>
  <colBreaks count="1" manualBreakCount="1">
    <brk id="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</vt:lpstr>
      <vt:lpstr>МБТ!Область_печати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u1598</cp:lastModifiedBy>
  <cp:lastPrinted>2025-04-01T18:17:13Z</cp:lastPrinted>
  <dcterms:created xsi:type="dcterms:W3CDTF">2007-12-05T11:50:40Z</dcterms:created>
  <dcterms:modified xsi:type="dcterms:W3CDTF">2025-04-01T18:17:58Z</dcterms:modified>
</cp:coreProperties>
</file>