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Raygroup\2024  ГОД\Для  сайта\"/>
    </mc:Choice>
  </mc:AlternateContent>
  <xr:revisionPtr revIDLastSave="0" documentId="13_ncr:1_{ACEC0797-3D7C-4EFA-8C85-97AD3DC75BF9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МБТ" sheetId="1" r:id="rId1"/>
  </sheets>
  <externalReferences>
    <externalReference r:id="rId2"/>
  </externalReferences>
  <definedNames>
    <definedName name="_xlnm.Print_Area" localSheetId="0">МБТ!$A$1:$P$38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1" l="1"/>
  <c r="J29" i="1"/>
  <c r="I29" i="1"/>
  <c r="H29" i="1"/>
  <c r="K28" i="1"/>
  <c r="J28" i="1"/>
  <c r="I28" i="1"/>
  <c r="H2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I8" i="1"/>
  <c r="J8" i="1"/>
  <c r="K8" i="1"/>
  <c r="H8" i="1"/>
  <c r="F29" i="1"/>
  <c r="E29" i="1"/>
  <c r="D29" i="1"/>
  <c r="C29" i="1"/>
  <c r="F28" i="1"/>
  <c r="E28" i="1"/>
  <c r="D28" i="1"/>
  <c r="C2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D8" i="1"/>
  <c r="E8" i="1"/>
  <c r="F8" i="1"/>
  <c r="C8" i="1" l="1"/>
  <c r="G20" i="1" l="1"/>
  <c r="G19" i="1"/>
  <c r="G18" i="1"/>
  <c r="G10" i="1"/>
  <c r="G22" i="1"/>
  <c r="B29" i="1"/>
  <c r="B21" i="1"/>
  <c r="G28" i="1"/>
  <c r="B14" i="1"/>
  <c r="B10" i="1"/>
  <c r="B13" i="1"/>
  <c r="B9" i="1"/>
  <c r="G17" i="1"/>
  <c r="G14" i="1"/>
  <c r="G29" i="1"/>
  <c r="B22" i="1"/>
  <c r="B23" i="1"/>
  <c r="G16" i="1"/>
  <c r="G15" i="1"/>
  <c r="G13" i="1"/>
  <c r="B28" i="1"/>
  <c r="B19" i="1"/>
  <c r="G12" i="1"/>
  <c r="G11" i="1"/>
  <c r="G9" i="1"/>
  <c r="B25" i="1"/>
  <c r="B24" i="1"/>
  <c r="B20" i="1"/>
  <c r="B17" i="1"/>
  <c r="B18" i="1"/>
  <c r="B16" i="1"/>
  <c r="B15" i="1"/>
  <c r="G25" i="1"/>
  <c r="G23" i="1"/>
  <c r="B12" i="1"/>
  <c r="B11" i="1"/>
  <c r="G24" i="1"/>
  <c r="G21" i="1"/>
  <c r="D26" i="1"/>
  <c r="C26" i="1"/>
  <c r="F26" i="1"/>
  <c r="E26" i="1"/>
  <c r="B8" i="1"/>
  <c r="C30" i="1"/>
  <c r="D30" i="1"/>
  <c r="E30" i="1"/>
  <c r="F30" i="1"/>
  <c r="B30" i="1" l="1"/>
  <c r="F33" i="1"/>
  <c r="C33" i="1"/>
  <c r="E33" i="1"/>
  <c r="D33" i="1"/>
  <c r="B26" i="1"/>
  <c r="P29" i="1"/>
  <c r="O29" i="1"/>
  <c r="N29" i="1"/>
  <c r="M29" i="1"/>
  <c r="P28" i="1"/>
  <c r="O28" i="1"/>
  <c r="N28" i="1"/>
  <c r="M28" i="1"/>
  <c r="M9" i="1"/>
  <c r="N9" i="1"/>
  <c r="O9" i="1"/>
  <c r="P9" i="1"/>
  <c r="M10" i="1"/>
  <c r="N10" i="1"/>
  <c r="O10" i="1"/>
  <c r="P10" i="1"/>
  <c r="M11" i="1"/>
  <c r="N11" i="1"/>
  <c r="O11" i="1"/>
  <c r="P11" i="1"/>
  <c r="M12" i="1"/>
  <c r="N12" i="1"/>
  <c r="O12" i="1"/>
  <c r="P12" i="1"/>
  <c r="M13" i="1"/>
  <c r="N13" i="1"/>
  <c r="O13" i="1"/>
  <c r="P13" i="1"/>
  <c r="M14" i="1"/>
  <c r="N14" i="1"/>
  <c r="O14" i="1"/>
  <c r="P14" i="1"/>
  <c r="M15" i="1"/>
  <c r="N15" i="1"/>
  <c r="O15" i="1"/>
  <c r="P15" i="1"/>
  <c r="M16" i="1"/>
  <c r="N16" i="1"/>
  <c r="O16" i="1"/>
  <c r="P16" i="1"/>
  <c r="M17" i="1"/>
  <c r="N17" i="1"/>
  <c r="O17" i="1"/>
  <c r="P17" i="1"/>
  <c r="M18" i="1"/>
  <c r="N18" i="1"/>
  <c r="O18" i="1"/>
  <c r="P18" i="1"/>
  <c r="M19" i="1"/>
  <c r="N19" i="1"/>
  <c r="O19" i="1"/>
  <c r="P19" i="1"/>
  <c r="M20" i="1"/>
  <c r="N20" i="1"/>
  <c r="O20" i="1"/>
  <c r="P20" i="1"/>
  <c r="M21" i="1"/>
  <c r="N21" i="1"/>
  <c r="O21" i="1"/>
  <c r="P21" i="1"/>
  <c r="M22" i="1"/>
  <c r="N22" i="1"/>
  <c r="O22" i="1"/>
  <c r="P22" i="1"/>
  <c r="M23" i="1"/>
  <c r="N23" i="1"/>
  <c r="O23" i="1"/>
  <c r="P23" i="1"/>
  <c r="M24" i="1"/>
  <c r="N24" i="1"/>
  <c r="O24" i="1"/>
  <c r="P24" i="1"/>
  <c r="M25" i="1"/>
  <c r="N25" i="1"/>
  <c r="O25" i="1"/>
  <c r="P25" i="1"/>
  <c r="P8" i="1"/>
  <c r="O8" i="1"/>
  <c r="N8" i="1"/>
  <c r="M8" i="1"/>
  <c r="B33" i="1" l="1"/>
  <c r="B35" i="1" s="1"/>
  <c r="K30" i="1"/>
  <c r="P30" i="1" s="1"/>
  <c r="J30" i="1"/>
  <c r="O30" i="1" s="1"/>
  <c r="K26" i="1"/>
  <c r="P26" i="1" s="1"/>
  <c r="H30" i="1"/>
  <c r="M30" i="1" s="1"/>
  <c r="J26" i="1"/>
  <c r="O26" i="1" s="1"/>
  <c r="H26" i="1" l="1"/>
  <c r="K33" i="1"/>
  <c r="P33" i="1" s="1"/>
  <c r="J33" i="1"/>
  <c r="O33" i="1" s="1"/>
  <c r="H33" i="1" l="1"/>
  <c r="M33" i="1" s="1"/>
  <c r="M26" i="1"/>
  <c r="L13" i="1"/>
  <c r="L19" i="1"/>
  <c r="L16" i="1"/>
  <c r="L11" i="1"/>
  <c r="L22" i="1" l="1"/>
  <c r="L23" i="1"/>
  <c r="L14" i="1" l="1"/>
  <c r="L29" i="1" l="1"/>
  <c r="L18" i="1" l="1"/>
  <c r="L9" i="1"/>
  <c r="I30" i="1" l="1"/>
  <c r="N30" i="1" s="1"/>
  <c r="G30" i="1" l="1"/>
  <c r="L30" i="1" s="1"/>
  <c r="L28" i="1"/>
  <c r="L21" i="1"/>
  <c r="L20" i="1" l="1"/>
  <c r="L24" i="1"/>
  <c r="L15" i="1"/>
  <c r="L17" i="1"/>
  <c r="L25" i="1"/>
  <c r="L12" i="1"/>
  <c r="G8" i="1" l="1"/>
  <c r="L8" i="1" s="1"/>
  <c r="I26" i="1" l="1"/>
  <c r="I33" i="1" l="1"/>
  <c r="N33" i="1" s="1"/>
  <c r="N26" i="1"/>
  <c r="G26" i="1"/>
  <c r="L10" i="1"/>
  <c r="G33" i="1" l="1"/>
  <c r="G35" i="1" s="1"/>
  <c r="L26" i="1"/>
  <c r="L33" i="1" l="1"/>
</calcChain>
</file>

<file path=xl/sharedStrings.xml><?xml version="1.0" encoding="utf-8"?>
<sst xmlns="http://schemas.openxmlformats.org/spreadsheetml/2006/main" count="52" uniqueCount="40">
  <si>
    <t>тыс.руб.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</si>
  <si>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</si>
  <si>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</si>
  <si>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</si>
  <si>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</si>
  <si>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</si>
  <si>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</si>
  <si>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</si>
  <si>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</si>
  <si>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</si>
  <si>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</si>
  <si>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</si>
  <si>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</si>
  <si>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</si>
  <si>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</si>
  <si>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</si>
  <si>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</si>
  <si>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</si>
  <si>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</si>
  <si>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</si>
  <si>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</si>
  <si>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</si>
  <si>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</si>
  <si>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</si>
  <si>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</si>
  <si>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</si>
  <si>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</si>
  <si>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</si>
  <si>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</si>
  <si>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</si>
  <si>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Исполнено</t>
  </si>
  <si>
    <t>Годовой  план</t>
  </si>
  <si>
    <t>Процент  выполнения  плана, %</t>
  </si>
  <si>
    <t>Распределение  трансфертов  утверждено:</t>
  </si>
  <si>
    <t>Постановления  Правительства  Липецкой  области   "Об внесении изменений в распределение объемов субсидий между муниципальными образованиями"</t>
  </si>
  <si>
    <t>Постановления  Правительства  Липецкой  области   "Об утверждении распределения иных межбюджетных трансфертов из областного бюджета местным бюджетам"</t>
  </si>
  <si>
    <t>Закон  Липецкой  области  от  19.12.2023  года  № 423-ОЗ  "Об областном бюджете на 2024 год и на плановый период 2025 и 2026 годов"</t>
  </si>
  <si>
    <t>Постановления Правительства Липецкой области "О распределении  дотаций  местным  бюджетам  на  поддержку  мер  по  обеспечению  сбалансированности  местных  бюджетов  из  областного  бюджета", "О распределении иных дотаций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округов, муниципальных  округов,   муниципальных районов и поселений Липецкой области"</t>
  </si>
  <si>
    <t>Наименование  муниципальных  образований</t>
  </si>
  <si>
    <t>ОБЪЕМ  МЕЖБЮДЖЕТНЫХ  ТРАНСФЕРТОВ,  ПРЕДОСТАВЛЕННЫХ  ИЗ  ОБЛАСТНОГО  БЮДЖЕТА  БЮДЖЕТАМ  МУНИЦИПАЛЬНЫХ  ОБРАЗОВАНИЙ  В  2024 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</si>
</sst>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_р_._-;\-* #,##0.0_р_._-;_-* &quot;-&quot;?_р_._-;_-@_-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1"/>
      <color rgb="FFFF0000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/>
    <xf numFmtId="0" fontId="2" fillId="0" borderId="8" xfId="0" applyFont="1" applyBorder="1" applyAlignment="1">
      <alignment horizontal="left"/>
    </xf>
    <xf numFmtId="164" fontId="3" fillId="0" borderId="0" xfId="0" applyNumberFormat="1" applyFont="1"/>
    <xf numFmtId="165" fontId="4" fillId="0" borderId="5" xfId="0" applyNumberFormat="1" applyFont="1" applyBorder="1"/>
    <xf numFmtId="165" fontId="4" fillId="0" borderId="11" xfId="1" applyNumberFormat="1" applyFont="1" applyBorder="1"/>
    <xf numFmtId="165" fontId="4" fillId="0" borderId="5" xfId="1" applyNumberFormat="1" applyFont="1" applyBorder="1"/>
    <xf numFmtId="165" fontId="4" fillId="2" borderId="5" xfId="0" applyNumberFormat="1" applyFont="1" applyFill="1" applyBorder="1"/>
    <xf numFmtId="165" fontId="4" fillId="2" borderId="10" xfId="0" applyNumberFormat="1" applyFont="1" applyFill="1" applyBorder="1"/>
    <xf numFmtId="165" fontId="4" fillId="0" borderId="9" xfId="0" applyNumberFormat="1" applyFont="1" applyBorder="1"/>
    <xf numFmtId="165" fontId="4" fillId="0" borderId="3" xfId="0" applyNumberFormat="1" applyFont="1" applyBorder="1"/>
    <xf numFmtId="165" fontId="4" fillId="0" borderId="14" xfId="0" applyNumberFormat="1" applyFont="1" applyBorder="1"/>
    <xf numFmtId="165" fontId="4" fillId="2" borderId="9" xfId="0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4" fillId="0" borderId="10" xfId="0" applyNumberFormat="1" applyFont="1" applyBorder="1"/>
    <xf numFmtId="165" fontId="4" fillId="0" borderId="8" xfId="0" applyNumberFormat="1" applyFont="1" applyBorder="1"/>
    <xf numFmtId="165" fontId="4" fillId="0" borderId="0" xfId="0" applyNumberFormat="1" applyFont="1" applyBorder="1"/>
    <xf numFmtId="165" fontId="4" fillId="0" borderId="0" xfId="1" applyNumberFormat="1" applyFont="1"/>
    <xf numFmtId="165" fontId="4" fillId="0" borderId="10" xfId="1" applyNumberFormat="1" applyFont="1" applyBorder="1"/>
    <xf numFmtId="165" fontId="4" fillId="2" borderId="10" xfId="1" applyNumberFormat="1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6" fontId="3" fillId="0" borderId="0" xfId="0" applyNumberFormat="1" applyFont="1"/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4%20%20&#1043;&#1054;&#1044;/&#1055;&#1088;&#1086;&#1074;&#1077;&#1088;&#1086;&#1095;&#1085;&#1072;&#1103;%20%20&#1090;&#1072;&#1073;&#1083;&#1080;&#1094;&#1072;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очная  таблица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Дотация"/>
      <sheetName val="Субсидия"/>
      <sheetName val="Субвенция"/>
      <sheetName val="Иные  МБТ"/>
      <sheetName val="субсидия  фед."/>
      <sheetName val="субсидия  ВР 522"/>
      <sheetName val="субсидия  ВР 523"/>
      <sheetName val="Федеральная  субсидия"/>
      <sheetName val="ВУС"/>
      <sheetName val="Бюджетирование"/>
    </sheetNames>
    <sheetDataSet>
      <sheetData sheetId="0">
        <row r="13">
          <cell r="B13">
            <v>518785753.40999997</v>
          </cell>
        </row>
      </sheetData>
      <sheetData sheetId="1"/>
      <sheetData sheetId="2"/>
      <sheetData sheetId="3"/>
      <sheetData sheetId="4">
        <row r="11">
          <cell r="C11">
            <v>158903877</v>
          </cell>
          <cell r="D11">
            <v>112650486.19</v>
          </cell>
          <cell r="E11">
            <v>182572108.61999997</v>
          </cell>
          <cell r="F11">
            <v>64659281.600000009</v>
          </cell>
          <cell r="AB11">
            <v>158903877</v>
          </cell>
          <cell r="AC11">
            <v>101663048.19999999</v>
          </cell>
          <cell r="AD11">
            <v>179731346.05000001</v>
          </cell>
          <cell r="AE11">
            <v>38725020.149999999</v>
          </cell>
        </row>
        <row r="12">
          <cell r="C12">
            <v>199264707.40000001</v>
          </cell>
          <cell r="D12">
            <v>604392214.21999991</v>
          </cell>
          <cell r="E12">
            <v>1016009486.11</v>
          </cell>
          <cell r="F12">
            <v>248616776.45999998</v>
          </cell>
          <cell r="AB12">
            <v>199264707.40000001</v>
          </cell>
          <cell r="AC12">
            <v>604392191.14999998</v>
          </cell>
          <cell r="AD12">
            <v>1015381703.9299999</v>
          </cell>
          <cell r="AE12">
            <v>248616776.46000001</v>
          </cell>
        </row>
        <row r="13">
          <cell r="C13">
            <v>236959694.09</v>
          </cell>
          <cell r="D13">
            <v>520959806.31999993</v>
          </cell>
          <cell r="E13">
            <v>488903487.97999996</v>
          </cell>
          <cell r="F13">
            <v>246669457.92000002</v>
          </cell>
          <cell r="AB13">
            <v>236959694.09</v>
          </cell>
          <cell r="AC13">
            <v>510396915.13999999</v>
          </cell>
          <cell r="AD13">
            <v>477428308.54000002</v>
          </cell>
          <cell r="AE13">
            <v>239782437.31999999</v>
          </cell>
        </row>
        <row r="14">
          <cell r="C14">
            <v>210050134.72999999</v>
          </cell>
          <cell r="D14">
            <v>399003078.23000008</v>
          </cell>
          <cell r="E14">
            <v>450164995.63</v>
          </cell>
          <cell r="F14">
            <v>102739346.28</v>
          </cell>
          <cell r="AB14">
            <v>210050134.72999999</v>
          </cell>
          <cell r="AC14">
            <v>342955200.99000001</v>
          </cell>
          <cell r="AD14">
            <v>449124644.30000001</v>
          </cell>
          <cell r="AE14">
            <v>82123623.189999998</v>
          </cell>
        </row>
        <row r="15">
          <cell r="C15">
            <v>277568949</v>
          </cell>
          <cell r="D15">
            <v>1173306384.4000001</v>
          </cell>
          <cell r="E15">
            <v>508022285.00999999</v>
          </cell>
          <cell r="F15">
            <v>149941380.80000001</v>
          </cell>
          <cell r="AB15">
            <v>277568949</v>
          </cell>
          <cell r="AC15">
            <v>1167160830.21</v>
          </cell>
          <cell r="AD15">
            <v>505219199.60000002</v>
          </cell>
          <cell r="AE15">
            <v>90173267.939999998</v>
          </cell>
        </row>
        <row r="16">
          <cell r="C16">
            <v>72798135.349999994</v>
          </cell>
          <cell r="D16">
            <v>195297681.03</v>
          </cell>
          <cell r="E16">
            <v>299610157.71000004</v>
          </cell>
          <cell r="F16">
            <v>91169887.850000009</v>
          </cell>
          <cell r="AB16">
            <v>72798135.349999994</v>
          </cell>
          <cell r="AC16">
            <v>118728810.20999999</v>
          </cell>
          <cell r="AD16">
            <v>295198547.10000008</v>
          </cell>
          <cell r="AE16">
            <v>65015983.840000004</v>
          </cell>
        </row>
        <row r="17">
          <cell r="C17">
            <v>103700448.21000001</v>
          </cell>
          <cell r="D17">
            <v>72795871.180000007</v>
          </cell>
          <cell r="E17">
            <v>502059641.80999994</v>
          </cell>
          <cell r="F17">
            <v>113539488.49000001</v>
          </cell>
          <cell r="AB17">
            <v>103700448.21000001</v>
          </cell>
          <cell r="AC17">
            <v>72276676.329999998</v>
          </cell>
          <cell r="AD17">
            <v>501306775.94000006</v>
          </cell>
          <cell r="AE17">
            <v>95927411.25</v>
          </cell>
        </row>
        <row r="18">
          <cell r="C18">
            <v>274956919.19</v>
          </cell>
          <cell r="D18">
            <v>682411569.60000002</v>
          </cell>
          <cell r="E18">
            <v>388565336.42999995</v>
          </cell>
          <cell r="F18">
            <v>136267623.31999999</v>
          </cell>
          <cell r="AB18">
            <v>274956919.19</v>
          </cell>
          <cell r="AC18">
            <v>673167698.5</v>
          </cell>
          <cell r="AD18">
            <v>387233177.41000003</v>
          </cell>
          <cell r="AE18">
            <v>136104428.98999998</v>
          </cell>
        </row>
        <row r="19">
          <cell r="C19">
            <v>336728920</v>
          </cell>
          <cell r="D19">
            <v>322907732.60999995</v>
          </cell>
          <cell r="E19">
            <v>278696264.46999997</v>
          </cell>
          <cell r="F19">
            <v>82578769.900000006</v>
          </cell>
          <cell r="AB19">
            <v>336728920</v>
          </cell>
          <cell r="AC19">
            <v>314012416.30999994</v>
          </cell>
          <cell r="AD19">
            <v>276391410.40000004</v>
          </cell>
          <cell r="AE19">
            <v>82564048.939999998</v>
          </cell>
        </row>
        <row r="20">
          <cell r="C20">
            <v>53680207.189999998</v>
          </cell>
          <cell r="D20">
            <v>87441078.25999999</v>
          </cell>
          <cell r="E20">
            <v>252491498.02000007</v>
          </cell>
          <cell r="F20">
            <v>75129916.519999996</v>
          </cell>
          <cell r="AB20">
            <v>53680207.189999998</v>
          </cell>
          <cell r="AC20">
            <v>85316511.579999998</v>
          </cell>
          <cell r="AD20">
            <v>251359284.35000002</v>
          </cell>
          <cell r="AE20">
            <v>72563945.110000014</v>
          </cell>
        </row>
        <row r="21">
          <cell r="C21">
            <v>825461643.01999998</v>
          </cell>
          <cell r="D21">
            <v>1088052337.9400001</v>
          </cell>
          <cell r="E21">
            <v>594427010.30000007</v>
          </cell>
          <cell r="F21">
            <v>159825459.97</v>
          </cell>
          <cell r="AB21">
            <v>825461643.01999998</v>
          </cell>
          <cell r="AC21">
            <v>1067150342.8500001</v>
          </cell>
          <cell r="AD21">
            <v>590763013.20000005</v>
          </cell>
          <cell r="AE21">
            <v>141245612.73000002</v>
          </cell>
        </row>
        <row r="22">
          <cell r="C22">
            <v>95456241.819999993</v>
          </cell>
          <cell r="D22">
            <v>90032682.870000005</v>
          </cell>
          <cell r="E22">
            <v>336888817.14999998</v>
          </cell>
          <cell r="F22">
            <v>55174138.380000003</v>
          </cell>
          <cell r="AB22">
            <v>95456241.819999993</v>
          </cell>
          <cell r="AC22">
            <v>77982624.49000001</v>
          </cell>
          <cell r="AD22">
            <v>332061570.91999996</v>
          </cell>
          <cell r="AE22">
            <v>55004887.07</v>
          </cell>
        </row>
        <row r="23">
          <cell r="C23">
            <v>133814905.73</v>
          </cell>
          <cell r="D23">
            <v>733559781.25</v>
          </cell>
          <cell r="E23">
            <v>933081513.28999984</v>
          </cell>
          <cell r="F23">
            <v>117391088.75</v>
          </cell>
          <cell r="AB23">
            <v>133814905.73</v>
          </cell>
          <cell r="AC23">
            <v>597927892.32999992</v>
          </cell>
          <cell r="AD23">
            <v>896116818.01999986</v>
          </cell>
          <cell r="AE23">
            <v>112514230.12</v>
          </cell>
        </row>
        <row r="24">
          <cell r="C24">
            <v>103097006</v>
          </cell>
          <cell r="D24">
            <v>120379080.22000001</v>
          </cell>
          <cell r="E24">
            <v>291288983.51000005</v>
          </cell>
          <cell r="F24">
            <v>83736606.219999999</v>
          </cell>
          <cell r="AB24">
            <v>103097006</v>
          </cell>
          <cell r="AC24">
            <v>119061698.66</v>
          </cell>
          <cell r="AD24">
            <v>286841655.76999992</v>
          </cell>
          <cell r="AE24">
            <v>83600653.969999999</v>
          </cell>
        </row>
        <row r="25">
          <cell r="C25">
            <v>91993904.609999999</v>
          </cell>
          <cell r="D25">
            <v>115426938.66000001</v>
          </cell>
          <cell r="E25">
            <v>401319621.4000001</v>
          </cell>
          <cell r="F25">
            <v>86462224.409999996</v>
          </cell>
          <cell r="AB25">
            <v>91993904.609999999</v>
          </cell>
          <cell r="AC25">
            <v>98743342.310000017</v>
          </cell>
          <cell r="AD25">
            <v>400575092.98000002</v>
          </cell>
          <cell r="AE25">
            <v>86272873.730000004</v>
          </cell>
        </row>
        <row r="26">
          <cell r="C26">
            <v>301729215.65999997</v>
          </cell>
          <cell r="D26">
            <v>381953761.25999993</v>
          </cell>
          <cell r="E26">
            <v>649620378.45000005</v>
          </cell>
          <cell r="F26">
            <v>191210275.75999999</v>
          </cell>
          <cell r="AB26">
            <v>301729215.65999997</v>
          </cell>
          <cell r="AC26">
            <v>377624300.20999998</v>
          </cell>
          <cell r="AD26">
            <v>646330209.06000006</v>
          </cell>
          <cell r="AE26">
            <v>189831008.46000001</v>
          </cell>
        </row>
        <row r="27">
          <cell r="C27">
            <v>330361165.05000001</v>
          </cell>
          <cell r="D27">
            <v>109594447.80999999</v>
          </cell>
          <cell r="E27">
            <v>312466101.87999994</v>
          </cell>
          <cell r="F27">
            <v>159072391.38999999</v>
          </cell>
          <cell r="AB27">
            <v>330361165.05000001</v>
          </cell>
          <cell r="AC27">
            <v>109473353.57000001</v>
          </cell>
          <cell r="AD27">
            <v>311371471.65999997</v>
          </cell>
          <cell r="AE27">
            <v>153798488.13999999</v>
          </cell>
        </row>
        <row r="28">
          <cell r="C28">
            <v>142577113.49000001</v>
          </cell>
          <cell r="D28">
            <v>340114713.50999993</v>
          </cell>
          <cell r="E28">
            <v>448537898.51000011</v>
          </cell>
          <cell r="F28">
            <v>128891125.56</v>
          </cell>
          <cell r="AB28">
            <v>142577113.49000001</v>
          </cell>
          <cell r="AC28">
            <v>337417664.40999997</v>
          </cell>
          <cell r="AD28">
            <v>447267798.93000001</v>
          </cell>
          <cell r="AE28">
            <v>128544579.83</v>
          </cell>
        </row>
        <row r="31">
          <cell r="C31">
            <v>813370268</v>
          </cell>
          <cell r="D31">
            <v>686664880.78999996</v>
          </cell>
          <cell r="E31">
            <v>1272394145.5899999</v>
          </cell>
          <cell r="F31">
            <v>580523195.19000006</v>
          </cell>
          <cell r="AB31">
            <v>813370268</v>
          </cell>
          <cell r="AC31">
            <v>677481612.92000008</v>
          </cell>
          <cell r="AD31">
            <v>1259581994.45</v>
          </cell>
          <cell r="AE31">
            <v>483936987.64000005</v>
          </cell>
        </row>
        <row r="32">
          <cell r="C32">
            <v>3982440175.3000002</v>
          </cell>
          <cell r="D32">
            <v>8161112504.5400009</v>
          </cell>
          <cell r="E32">
            <v>7466404752.2700014</v>
          </cell>
          <cell r="F32">
            <v>746350819.90999997</v>
          </cell>
          <cell r="AB32">
            <v>3982440175.3000002</v>
          </cell>
          <cell r="AC32">
            <v>7633507309.6599998</v>
          </cell>
          <cell r="AD32">
            <v>7427968754.54</v>
          </cell>
          <cell r="AE32">
            <v>744872143.99000001</v>
          </cell>
        </row>
        <row r="36">
          <cell r="B36">
            <v>45436444400.550003</v>
          </cell>
          <cell r="AA36">
            <v>44099825256.889999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38"/>
  <sheetViews>
    <sheetView tabSelected="1" topLeftCell="A2" zoomScale="60" zoomScaleNormal="60" zoomScaleSheetLayoutView="50" workbookViewId="0">
      <pane xSplit="1" ySplit="6" topLeftCell="F8" activePane="bottomRight" state="frozen"/>
      <selection activeCell="A2" sqref="A2"/>
      <selection pane="topRight" activeCell="C2" sqref="C2"/>
      <selection pane="bottomLeft" activeCell="A8" sqref="A8"/>
      <selection pane="bottomRight" activeCell="R2" sqref="R1:R1048576"/>
    </sheetView>
  </sheetViews>
  <sheetFormatPr defaultColWidth="9.08984375" defaultRowHeight="14" x14ac:dyDescent="0.3"/>
  <cols>
    <col min="1" max="1" width="24.90625" style="1" customWidth="1"/>
    <col min="2" max="2" width="18.81640625" style="1" customWidth="1"/>
    <col min="3" max="3" width="28.1796875" style="1" customWidth="1"/>
    <col min="4" max="4" width="19.453125" style="1" customWidth="1"/>
    <col min="5" max="5" width="19.08984375" style="1" customWidth="1"/>
    <col min="6" max="6" width="18.6328125" style="1" customWidth="1"/>
    <col min="7" max="7" width="18.08984375" style="1" customWidth="1"/>
    <col min="8" max="10" width="17.6328125" style="1" customWidth="1"/>
    <col min="11" max="11" width="18.1796875" style="1" customWidth="1"/>
    <col min="12" max="12" width="9.90625" style="1" customWidth="1"/>
    <col min="13" max="13" width="10.26953125" style="1" customWidth="1"/>
    <col min="14" max="14" width="11.54296875" style="1" customWidth="1"/>
    <col min="15" max="15" width="11.81640625" style="1" customWidth="1"/>
    <col min="16" max="16" width="17.1796875" style="1" customWidth="1"/>
    <col min="17" max="16384" width="9.08984375" style="1"/>
  </cols>
  <sheetData>
    <row r="1" spans="1:16" x14ac:dyDescent="0.3">
      <c r="G1" s="2"/>
      <c r="H1" s="2"/>
    </row>
    <row r="2" spans="1:16" ht="15.5" x14ac:dyDescent="0.35">
      <c r="A2" s="38" t="s">
        <v>39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4" spans="1:16" ht="14.5" thickBot="1" x14ac:dyDescent="0.35">
      <c r="N4" s="1" t="s">
        <v>0</v>
      </c>
    </row>
    <row r="5" spans="1:16" ht="14.5" thickBot="1" x14ac:dyDescent="0.35">
      <c r="A5" s="39" t="s">
        <v>38</v>
      </c>
      <c r="B5" s="44" t="s">
        <v>31</v>
      </c>
      <c r="C5" s="41"/>
      <c r="D5" s="41"/>
      <c r="E5" s="41"/>
      <c r="F5" s="42"/>
      <c r="G5" s="44" t="s">
        <v>30</v>
      </c>
      <c r="H5" s="41"/>
      <c r="I5" s="41"/>
      <c r="J5" s="41"/>
      <c r="K5" s="42"/>
      <c r="L5" s="51" t="s">
        <v>32</v>
      </c>
      <c r="M5" s="52"/>
      <c r="N5" s="52"/>
      <c r="O5" s="52"/>
      <c r="P5" s="53"/>
    </row>
    <row r="6" spans="1:16" ht="13.5" customHeight="1" thickBot="1" x14ac:dyDescent="0.35">
      <c r="A6" s="43"/>
      <c r="B6" s="39" t="s">
        <v>1</v>
      </c>
      <c r="C6" s="41" t="s">
        <v>2</v>
      </c>
      <c r="D6" s="41"/>
      <c r="E6" s="41"/>
      <c r="F6" s="42"/>
      <c r="G6" s="39" t="s">
        <v>1</v>
      </c>
      <c r="H6" s="41" t="s">
        <v>2</v>
      </c>
      <c r="I6" s="41"/>
      <c r="J6" s="41"/>
      <c r="K6" s="42"/>
      <c r="L6" s="54" t="s">
        <v>1</v>
      </c>
      <c r="M6" s="52" t="s">
        <v>2</v>
      </c>
      <c r="N6" s="52"/>
      <c r="O6" s="52"/>
      <c r="P6" s="53"/>
    </row>
    <row r="7" spans="1:16" ht="42.5" thickBot="1" x14ac:dyDescent="0.35">
      <c r="A7" s="40"/>
      <c r="B7" s="40"/>
      <c r="C7" s="3" t="s">
        <v>3</v>
      </c>
      <c r="D7" s="4" t="s">
        <v>5</v>
      </c>
      <c r="E7" s="3" t="s">
        <v>4</v>
      </c>
      <c r="F7" s="4" t="s">
        <v>29</v>
      </c>
      <c r="G7" s="40"/>
      <c r="H7" s="3" t="s">
        <v>3</v>
      </c>
      <c r="I7" s="4" t="s">
        <v>5</v>
      </c>
      <c r="J7" s="3" t="s">
        <v>4</v>
      </c>
      <c r="K7" s="4" t="s">
        <v>29</v>
      </c>
      <c r="L7" s="55"/>
      <c r="M7" s="5" t="s">
        <v>3</v>
      </c>
      <c r="N7" s="6" t="s">
        <v>5</v>
      </c>
      <c r="O7" s="5" t="s">
        <v>4</v>
      </c>
      <c r="P7" s="6" t="s">
        <v>29</v>
      </c>
    </row>
    <row r="8" spans="1:16" ht="21" customHeight="1" x14ac:dyDescent="0.35">
      <c r="A8" s="7" t="s">
        <v>6</v>
      </c>
      <c r="B8" s="16">
        <f t="shared" ref="B8" si="0">SUM(C8:F8)</f>
        <v>518785.75341</v>
      </c>
      <c r="C8" s="17">
        <f>'[1]Район  и  поселения'!C11/1000</f>
        <v>158903.87700000001</v>
      </c>
      <c r="D8" s="18">
        <f>'[1]Район  и  поселения'!D11/1000</f>
        <v>112650.48619</v>
      </c>
      <c r="E8" s="17">
        <f>'[1]Район  и  поселения'!E11/1000</f>
        <v>182572.10861999998</v>
      </c>
      <c r="F8" s="18">
        <f>'[1]Район  и  поселения'!F11/1000</f>
        <v>64659.281600000009</v>
      </c>
      <c r="G8" s="16">
        <f t="shared" ref="G8" si="1">SUM(H8:K8)</f>
        <v>479023.29139999999</v>
      </c>
      <c r="H8" s="17">
        <f>'[1]Район  и  поселения'!AB11/1000</f>
        <v>158903.87700000001</v>
      </c>
      <c r="I8" s="18">
        <f>'[1]Район  и  поселения'!AC11/1000</f>
        <v>101663.04819999999</v>
      </c>
      <c r="J8" s="17">
        <f>'[1]Район  и  поселения'!AD11/1000</f>
        <v>179731.34605000002</v>
      </c>
      <c r="K8" s="18">
        <f>'[1]Район  и  поселения'!AE11/1000</f>
        <v>38725.020149999997</v>
      </c>
      <c r="L8" s="19">
        <f>G8/B8*100</f>
        <v>92.335475338588282</v>
      </c>
      <c r="M8" s="19">
        <f t="shared" ref="M8:P8" si="2">H8/C8*100</f>
        <v>100</v>
      </c>
      <c r="N8" s="19">
        <f t="shared" si="2"/>
        <v>90.246435358061177</v>
      </c>
      <c r="O8" s="19">
        <f t="shared" si="2"/>
        <v>98.444032557068923</v>
      </c>
      <c r="P8" s="19">
        <f t="shared" si="2"/>
        <v>59.890891441639518</v>
      </c>
    </row>
    <row r="9" spans="1:16" ht="21" customHeight="1" x14ac:dyDescent="0.35">
      <c r="A9" s="8" t="s">
        <v>7</v>
      </c>
      <c r="B9" s="16">
        <f t="shared" ref="B9:B25" si="3">SUM(C9:F9)</f>
        <v>2068283.1841899999</v>
      </c>
      <c r="C9" s="17">
        <f>'[1]Район  и  поселения'!C12/1000</f>
        <v>199264.70740000001</v>
      </c>
      <c r="D9" s="18">
        <f>'[1]Район  и  поселения'!D12/1000</f>
        <v>604392.21421999997</v>
      </c>
      <c r="E9" s="17">
        <f>'[1]Район  и  поселения'!E12/1000</f>
        <v>1016009.4861100001</v>
      </c>
      <c r="F9" s="18">
        <f>'[1]Район  и  поселения'!F12/1000</f>
        <v>248616.77645999996</v>
      </c>
      <c r="G9" s="16">
        <f t="shared" ref="G9:G25" si="4">SUM(H9:K9)</f>
        <v>2067655.37894</v>
      </c>
      <c r="H9" s="17">
        <f>'[1]Район  и  поселения'!AB12/1000</f>
        <v>199264.70740000001</v>
      </c>
      <c r="I9" s="18">
        <f>'[1]Район  и  поселения'!AC12/1000</f>
        <v>604392.19114999997</v>
      </c>
      <c r="J9" s="17">
        <f>'[1]Район  и  поселения'!AD12/1000</f>
        <v>1015381.70393</v>
      </c>
      <c r="K9" s="18">
        <f>'[1]Район  и  поселения'!AE12/1000</f>
        <v>248616.77646000002</v>
      </c>
      <c r="L9" s="19">
        <f t="shared" ref="L9:L24" si="5">G9/B9*100</f>
        <v>99.969646069029665</v>
      </c>
      <c r="M9" s="19">
        <f t="shared" ref="M9:M24" si="6">H9/C9*100</f>
        <v>100</v>
      </c>
      <c r="N9" s="19">
        <f t="shared" ref="N9:N24" si="7">I9/D9*100</f>
        <v>99.999996182942226</v>
      </c>
      <c r="O9" s="19">
        <f t="shared" ref="O9:O24" si="8">J9/E9*100</f>
        <v>99.938210992261133</v>
      </c>
      <c r="P9" s="19">
        <f t="shared" ref="P9:P24" si="9">K9/F9*100</f>
        <v>100.00000000000003</v>
      </c>
    </row>
    <row r="10" spans="1:16" ht="21" customHeight="1" x14ac:dyDescent="0.35">
      <c r="A10" s="8" t="s">
        <v>8</v>
      </c>
      <c r="B10" s="16">
        <f t="shared" si="3"/>
        <v>1493492.4463099998</v>
      </c>
      <c r="C10" s="17">
        <f>'[1]Район  и  поселения'!C13/1000</f>
        <v>236959.69409</v>
      </c>
      <c r="D10" s="18">
        <f>'[1]Район  и  поселения'!D13/1000</f>
        <v>520959.80631999992</v>
      </c>
      <c r="E10" s="17">
        <f>'[1]Район  и  поселения'!E13/1000</f>
        <v>488903.48797999998</v>
      </c>
      <c r="F10" s="18">
        <f>'[1]Район  и  поселения'!F13/1000</f>
        <v>246669.45792000002</v>
      </c>
      <c r="G10" s="16">
        <f t="shared" si="4"/>
        <v>1464567.3550900002</v>
      </c>
      <c r="H10" s="17">
        <f>'[1]Район  и  поселения'!AB13/1000</f>
        <v>236959.69409</v>
      </c>
      <c r="I10" s="18">
        <f>'[1]Район  и  поселения'!AC13/1000</f>
        <v>510396.91514</v>
      </c>
      <c r="J10" s="17">
        <f>'[1]Район  и  поселения'!AD13/1000</f>
        <v>477428.30854</v>
      </c>
      <c r="K10" s="18">
        <f>'[1]Район  и  поселения'!AE13/1000</f>
        <v>239782.43732</v>
      </c>
      <c r="L10" s="19">
        <f t="shared" si="5"/>
        <v>98.063258284870116</v>
      </c>
      <c r="M10" s="19">
        <f t="shared" si="6"/>
        <v>100</v>
      </c>
      <c r="N10" s="19">
        <f t="shared" si="7"/>
        <v>97.972417247577127</v>
      </c>
      <c r="O10" s="19">
        <f t="shared" si="8"/>
        <v>97.652874294799588</v>
      </c>
      <c r="P10" s="19">
        <f t="shared" si="9"/>
        <v>97.207996215634594</v>
      </c>
    </row>
    <row r="11" spans="1:16" ht="21" customHeight="1" x14ac:dyDescent="0.35">
      <c r="A11" s="8" t="s">
        <v>9</v>
      </c>
      <c r="B11" s="16">
        <f t="shared" si="3"/>
        <v>1161957.5548700001</v>
      </c>
      <c r="C11" s="17">
        <f>'[1]Район  и  поселения'!C14/1000</f>
        <v>210050.13472999999</v>
      </c>
      <c r="D11" s="18">
        <f>'[1]Район  и  поселения'!D14/1000</f>
        <v>399003.0782300001</v>
      </c>
      <c r="E11" s="17">
        <f>'[1]Район  и  поселения'!E14/1000</f>
        <v>450164.99563000002</v>
      </c>
      <c r="F11" s="18">
        <f>'[1]Район  и  поселения'!F14/1000</f>
        <v>102739.34628</v>
      </c>
      <c r="G11" s="16">
        <f t="shared" si="4"/>
        <v>1084253.6032099999</v>
      </c>
      <c r="H11" s="17">
        <f>'[1]Район  и  поселения'!AB14/1000</f>
        <v>210050.13472999999</v>
      </c>
      <c r="I11" s="18">
        <f>'[1]Район  и  поселения'!AC14/1000</f>
        <v>342955.20098999998</v>
      </c>
      <c r="J11" s="17">
        <f>'[1]Район  и  поселения'!AD14/1000</f>
        <v>449124.64429999999</v>
      </c>
      <c r="K11" s="18">
        <f>'[1]Район  и  поселения'!AE14/1000</f>
        <v>82123.623189999998</v>
      </c>
      <c r="L11" s="19">
        <f t="shared" si="5"/>
        <v>93.312668665535398</v>
      </c>
      <c r="M11" s="19">
        <f t="shared" si="6"/>
        <v>100</v>
      </c>
      <c r="N11" s="19">
        <f t="shared" si="7"/>
        <v>85.953021342935088</v>
      </c>
      <c r="O11" s="19">
        <f t="shared" si="8"/>
        <v>99.76889555160902</v>
      </c>
      <c r="P11" s="19">
        <f t="shared" si="9"/>
        <v>79.933955357458601</v>
      </c>
    </row>
    <row r="12" spans="1:16" ht="21" customHeight="1" x14ac:dyDescent="0.35">
      <c r="A12" s="8" t="s">
        <v>10</v>
      </c>
      <c r="B12" s="16">
        <f t="shared" si="3"/>
        <v>2108838.99921</v>
      </c>
      <c r="C12" s="17">
        <f>'[1]Район  и  поселения'!C15/1000</f>
        <v>277568.94900000002</v>
      </c>
      <c r="D12" s="18">
        <f>'[1]Район  и  поселения'!D15/1000</f>
        <v>1173306.3844000001</v>
      </c>
      <c r="E12" s="17">
        <f>'[1]Район  и  поселения'!E15/1000</f>
        <v>508022.28500999999</v>
      </c>
      <c r="F12" s="18">
        <f>'[1]Район  и  поселения'!F15/1000</f>
        <v>149941.38080000001</v>
      </c>
      <c r="G12" s="16">
        <f t="shared" si="4"/>
        <v>2040122.2467500002</v>
      </c>
      <c r="H12" s="17">
        <f>'[1]Район  и  поселения'!AB15/1000</f>
        <v>277568.94900000002</v>
      </c>
      <c r="I12" s="18">
        <f>'[1]Район  и  поселения'!AC15/1000</f>
        <v>1167160.83021</v>
      </c>
      <c r="J12" s="17">
        <f>'[1]Район  и  поселения'!AD15/1000</f>
        <v>505219.19960000005</v>
      </c>
      <c r="K12" s="18">
        <f>'[1]Район  и  поселения'!AE15/1000</f>
        <v>90173.267939999991</v>
      </c>
      <c r="L12" s="19">
        <f t="shared" si="5"/>
        <v>96.741488919460323</v>
      </c>
      <c r="M12" s="19">
        <f t="shared" si="6"/>
        <v>100</v>
      </c>
      <c r="N12" s="19">
        <f t="shared" si="7"/>
        <v>99.476219146873319</v>
      </c>
      <c r="O12" s="19">
        <f t="shared" si="8"/>
        <v>99.448235738330894</v>
      </c>
      <c r="P12" s="19">
        <f t="shared" si="9"/>
        <v>60.139013965916469</v>
      </c>
    </row>
    <row r="13" spans="1:16" ht="21" customHeight="1" x14ac:dyDescent="0.35">
      <c r="A13" s="8" t="s">
        <v>11</v>
      </c>
      <c r="B13" s="16">
        <f t="shared" si="3"/>
        <v>658875.86194000009</v>
      </c>
      <c r="C13" s="17">
        <f>'[1]Район  и  поселения'!C16/1000</f>
        <v>72798.135349999997</v>
      </c>
      <c r="D13" s="18">
        <f>'[1]Район  и  поселения'!D16/1000</f>
        <v>195297.68103000001</v>
      </c>
      <c r="E13" s="17">
        <f>'[1]Район  и  поселения'!E16/1000</f>
        <v>299610.15771000006</v>
      </c>
      <c r="F13" s="18">
        <f>'[1]Район  и  поселения'!F16/1000</f>
        <v>91169.887850000014</v>
      </c>
      <c r="G13" s="16">
        <f t="shared" si="4"/>
        <v>551741.47650000011</v>
      </c>
      <c r="H13" s="17">
        <f>'[1]Район  и  поселения'!AB16/1000</f>
        <v>72798.135349999997</v>
      </c>
      <c r="I13" s="18">
        <f>'[1]Район  и  поселения'!AC16/1000</f>
        <v>118728.81021</v>
      </c>
      <c r="J13" s="17">
        <f>'[1]Район  и  поселения'!AD16/1000</f>
        <v>295198.54710000008</v>
      </c>
      <c r="K13" s="18">
        <f>'[1]Район  и  поселения'!AE16/1000</f>
        <v>65015.983840000001</v>
      </c>
      <c r="L13" s="19">
        <f t="shared" si="5"/>
        <v>83.739822381024482</v>
      </c>
      <c r="M13" s="19">
        <f t="shared" si="6"/>
        <v>100</v>
      </c>
      <c r="N13" s="19">
        <f t="shared" si="7"/>
        <v>60.793763440417848</v>
      </c>
      <c r="O13" s="19">
        <f t="shared" si="8"/>
        <v>98.527549718701437</v>
      </c>
      <c r="P13" s="19">
        <f t="shared" si="9"/>
        <v>71.31300188387803</v>
      </c>
    </row>
    <row r="14" spans="1:16" ht="21" customHeight="1" x14ac:dyDescent="0.35">
      <c r="A14" s="8" t="s">
        <v>12</v>
      </c>
      <c r="B14" s="16">
        <f t="shared" si="3"/>
        <v>792095.44969000004</v>
      </c>
      <c r="C14" s="17">
        <f>'[1]Район  и  поселения'!C17/1000</f>
        <v>103700.44821</v>
      </c>
      <c r="D14" s="18">
        <f>'[1]Район  и  поселения'!D17/1000</f>
        <v>72795.871180000002</v>
      </c>
      <c r="E14" s="17">
        <f>'[1]Район  и  поселения'!E17/1000</f>
        <v>502059.64180999994</v>
      </c>
      <c r="F14" s="18">
        <f>'[1]Район  и  поселения'!F17/1000</f>
        <v>113539.48849</v>
      </c>
      <c r="G14" s="16">
        <f t="shared" si="4"/>
        <v>773211.31173000007</v>
      </c>
      <c r="H14" s="17">
        <f>'[1]Район  и  поселения'!AB17/1000</f>
        <v>103700.44821</v>
      </c>
      <c r="I14" s="18">
        <f>'[1]Район  и  поселения'!AC17/1000</f>
        <v>72276.676330000002</v>
      </c>
      <c r="J14" s="17">
        <f>'[1]Район  и  поселения'!AD17/1000</f>
        <v>501306.77594000008</v>
      </c>
      <c r="K14" s="18">
        <f>'[1]Район  и  поселения'!AE17/1000</f>
        <v>95927.411250000005</v>
      </c>
      <c r="L14" s="19">
        <f t="shared" si="5"/>
        <v>97.615926468534738</v>
      </c>
      <c r="M14" s="19">
        <f t="shared" si="6"/>
        <v>100</v>
      </c>
      <c r="N14" s="19">
        <f t="shared" si="7"/>
        <v>99.2867798110195</v>
      </c>
      <c r="O14" s="19">
        <f t="shared" si="8"/>
        <v>99.850044535090348</v>
      </c>
      <c r="P14" s="19">
        <f t="shared" si="9"/>
        <v>84.488148155122971</v>
      </c>
    </row>
    <row r="15" spans="1:16" ht="21" customHeight="1" x14ac:dyDescent="0.35">
      <c r="A15" s="8" t="s">
        <v>13</v>
      </c>
      <c r="B15" s="16">
        <f t="shared" si="3"/>
        <v>1482201.44854</v>
      </c>
      <c r="C15" s="17">
        <f>'[1]Район  и  поселения'!C18/1000</f>
        <v>274956.91918999999</v>
      </c>
      <c r="D15" s="18">
        <f>'[1]Район  и  поселения'!D18/1000</f>
        <v>682411.56960000005</v>
      </c>
      <c r="E15" s="17">
        <f>'[1]Район  и  поселения'!E18/1000</f>
        <v>388565.33642999997</v>
      </c>
      <c r="F15" s="18">
        <f>'[1]Район  и  поселения'!F18/1000</f>
        <v>136267.62331999998</v>
      </c>
      <c r="G15" s="16">
        <f t="shared" si="4"/>
        <v>1471462.2240899999</v>
      </c>
      <c r="H15" s="17">
        <f>'[1]Район  и  поселения'!AB18/1000</f>
        <v>274956.91918999999</v>
      </c>
      <c r="I15" s="18">
        <f>'[1]Район  и  поселения'!AC18/1000</f>
        <v>673167.69850000006</v>
      </c>
      <c r="J15" s="17">
        <f>'[1]Район  и  поселения'!AD18/1000</f>
        <v>387233.17741</v>
      </c>
      <c r="K15" s="18">
        <f>'[1]Район  и  поселения'!AE18/1000</f>
        <v>136104.42898999999</v>
      </c>
      <c r="L15" s="19">
        <f t="shared" si="5"/>
        <v>99.275454462645513</v>
      </c>
      <c r="M15" s="19">
        <f t="shared" si="6"/>
        <v>100</v>
      </c>
      <c r="N15" s="19">
        <f t="shared" si="7"/>
        <v>98.645411140168932</v>
      </c>
      <c r="O15" s="19">
        <f t="shared" si="8"/>
        <v>99.65715958293157</v>
      </c>
      <c r="P15" s="19">
        <f t="shared" si="9"/>
        <v>99.88023983538865</v>
      </c>
    </row>
    <row r="16" spans="1:16" ht="21" customHeight="1" x14ac:dyDescent="0.35">
      <c r="A16" s="8" t="s">
        <v>14</v>
      </c>
      <c r="B16" s="16">
        <f t="shared" si="3"/>
        <v>1020911.68698</v>
      </c>
      <c r="C16" s="17">
        <f>'[1]Район  и  поселения'!C19/1000</f>
        <v>336728.92</v>
      </c>
      <c r="D16" s="18">
        <f>'[1]Район  и  поселения'!D19/1000</f>
        <v>322907.73260999995</v>
      </c>
      <c r="E16" s="17">
        <f>'[1]Район  и  поселения'!E19/1000</f>
        <v>278696.26446999999</v>
      </c>
      <c r="F16" s="18">
        <f>'[1]Район  и  поселения'!F19/1000</f>
        <v>82578.769899999999</v>
      </c>
      <c r="G16" s="16">
        <f t="shared" si="4"/>
        <v>1009696.79565</v>
      </c>
      <c r="H16" s="17">
        <f>'[1]Район  и  поселения'!AB19/1000</f>
        <v>336728.92</v>
      </c>
      <c r="I16" s="18">
        <f>'[1]Район  и  поселения'!AC19/1000</f>
        <v>314012.41630999994</v>
      </c>
      <c r="J16" s="17">
        <f>'[1]Район  и  поселения'!AD19/1000</f>
        <v>276391.41040000005</v>
      </c>
      <c r="K16" s="18">
        <f>'[1]Район  и  поселения'!AE19/1000</f>
        <v>82564.048939999993</v>
      </c>
      <c r="L16" s="19">
        <f t="shared" si="5"/>
        <v>98.901482716573142</v>
      </c>
      <c r="M16" s="19">
        <f t="shared" si="6"/>
        <v>100</v>
      </c>
      <c r="N16" s="19">
        <f t="shared" si="7"/>
        <v>97.245245188741407</v>
      </c>
      <c r="O16" s="19">
        <f t="shared" si="8"/>
        <v>99.172987096047692</v>
      </c>
      <c r="P16" s="19">
        <f t="shared" si="9"/>
        <v>99.982173432689976</v>
      </c>
    </row>
    <row r="17" spans="1:16" ht="21" customHeight="1" x14ac:dyDescent="0.35">
      <c r="A17" s="8" t="s">
        <v>15</v>
      </c>
      <c r="B17" s="16">
        <f t="shared" si="3"/>
        <v>468742.69998999999</v>
      </c>
      <c r="C17" s="17">
        <f>'[1]Район  и  поселения'!C20/1000</f>
        <v>53680.207190000001</v>
      </c>
      <c r="D17" s="18">
        <f>'[1]Район  и  поселения'!D20/1000</f>
        <v>87441.078259999995</v>
      </c>
      <c r="E17" s="17">
        <f>'[1]Район  и  поселения'!E20/1000</f>
        <v>252491.49802000006</v>
      </c>
      <c r="F17" s="18">
        <f>'[1]Район  и  поселения'!F20/1000</f>
        <v>75129.916519999999</v>
      </c>
      <c r="G17" s="16">
        <f t="shared" si="4"/>
        <v>462919.94823000004</v>
      </c>
      <c r="H17" s="17">
        <f>'[1]Район  и  поселения'!AB20/1000</f>
        <v>53680.207190000001</v>
      </c>
      <c r="I17" s="18">
        <f>'[1]Район  и  поселения'!AC20/1000</f>
        <v>85316.511579999991</v>
      </c>
      <c r="J17" s="17">
        <f>'[1]Район  и  поселения'!AD20/1000</f>
        <v>251359.28435000003</v>
      </c>
      <c r="K17" s="18">
        <f>'[1]Район  и  поселения'!AE20/1000</f>
        <v>72563.945110000015</v>
      </c>
      <c r="L17" s="19">
        <f t="shared" si="5"/>
        <v>98.757793612546024</v>
      </c>
      <c r="M17" s="19">
        <f t="shared" si="6"/>
        <v>100</v>
      </c>
      <c r="N17" s="19">
        <f t="shared" si="7"/>
        <v>97.57028764709105</v>
      </c>
      <c r="O17" s="19">
        <f t="shared" si="8"/>
        <v>99.551583447807673</v>
      </c>
      <c r="P17" s="19">
        <f t="shared" si="9"/>
        <v>96.584620975431392</v>
      </c>
    </row>
    <row r="18" spans="1:16" ht="21" customHeight="1" x14ac:dyDescent="0.35">
      <c r="A18" s="8" t="s">
        <v>16</v>
      </c>
      <c r="B18" s="16">
        <f t="shared" si="3"/>
        <v>2667766.4512300002</v>
      </c>
      <c r="C18" s="17">
        <f>'[1]Район  и  поселения'!C21/1000</f>
        <v>825461.64301999996</v>
      </c>
      <c r="D18" s="18">
        <f>'[1]Район  и  поселения'!D21/1000</f>
        <v>1088052.33794</v>
      </c>
      <c r="E18" s="17">
        <f>'[1]Район  и  поселения'!E21/1000</f>
        <v>594427.01030000008</v>
      </c>
      <c r="F18" s="18">
        <f>'[1]Район  и  поселения'!F21/1000</f>
        <v>159825.45997</v>
      </c>
      <c r="G18" s="16">
        <f t="shared" si="4"/>
        <v>2624620.6118000001</v>
      </c>
      <c r="H18" s="17">
        <f>'[1]Район  и  поселения'!AB21/1000</f>
        <v>825461.64301999996</v>
      </c>
      <c r="I18" s="18">
        <f>'[1]Район  и  поселения'!AC21/1000</f>
        <v>1067150.3428500001</v>
      </c>
      <c r="J18" s="17">
        <f>'[1]Район  и  поселения'!AD21/1000</f>
        <v>590763.01320000004</v>
      </c>
      <c r="K18" s="18">
        <f>'[1]Район  и  поселения'!AE21/1000</f>
        <v>141245.61273000002</v>
      </c>
      <c r="L18" s="19">
        <f t="shared" si="5"/>
        <v>98.38269802777873</v>
      </c>
      <c r="M18" s="19">
        <f t="shared" si="6"/>
        <v>100</v>
      </c>
      <c r="N18" s="19">
        <f t="shared" si="7"/>
        <v>98.078953156833109</v>
      </c>
      <c r="O18" s="19">
        <f t="shared" si="8"/>
        <v>99.383608578259114</v>
      </c>
      <c r="P18" s="19">
        <f t="shared" si="9"/>
        <v>88.374913957083251</v>
      </c>
    </row>
    <row r="19" spans="1:16" ht="21" customHeight="1" x14ac:dyDescent="0.35">
      <c r="A19" s="8" t="s">
        <v>17</v>
      </c>
      <c r="B19" s="16">
        <f t="shared" si="3"/>
        <v>577551.88021999993</v>
      </c>
      <c r="C19" s="17">
        <f>'[1]Район  и  поселения'!C22/1000</f>
        <v>95456.241819999996</v>
      </c>
      <c r="D19" s="18">
        <f>'[1]Район  и  поселения'!D22/1000</f>
        <v>90032.682870000004</v>
      </c>
      <c r="E19" s="17">
        <f>'[1]Район  и  поселения'!E22/1000</f>
        <v>336888.81714999996</v>
      </c>
      <c r="F19" s="18">
        <f>'[1]Район  и  поселения'!F22/1000</f>
        <v>55174.138380000004</v>
      </c>
      <c r="G19" s="16">
        <f t="shared" si="4"/>
        <v>560505.32429999998</v>
      </c>
      <c r="H19" s="17">
        <f>'[1]Район  и  поселения'!AB22/1000</f>
        <v>95456.241819999996</v>
      </c>
      <c r="I19" s="18">
        <f>'[1]Район  и  поселения'!AC22/1000</f>
        <v>77982.624490000017</v>
      </c>
      <c r="J19" s="17">
        <f>'[1]Район  и  поселения'!AD22/1000</f>
        <v>332061.57091999997</v>
      </c>
      <c r="K19" s="18">
        <f>'[1]Район  и  поселения'!AE22/1000</f>
        <v>55004.887069999997</v>
      </c>
      <c r="L19" s="19">
        <f t="shared" si="5"/>
        <v>97.048480577449311</v>
      </c>
      <c r="M19" s="19">
        <f t="shared" si="6"/>
        <v>100</v>
      </c>
      <c r="N19" s="19">
        <f t="shared" si="7"/>
        <v>86.615906584279728</v>
      </c>
      <c r="O19" s="19">
        <f t="shared" si="8"/>
        <v>98.567109982801639</v>
      </c>
      <c r="P19" s="19">
        <f t="shared" si="9"/>
        <v>99.693241589321573</v>
      </c>
    </row>
    <row r="20" spans="1:16" ht="21" customHeight="1" x14ac:dyDescent="0.35">
      <c r="A20" s="8" t="s">
        <v>18</v>
      </c>
      <c r="B20" s="16">
        <f t="shared" si="3"/>
        <v>1917847.28902</v>
      </c>
      <c r="C20" s="17">
        <f>'[1]Район  и  поселения'!C23/1000</f>
        <v>133814.90573</v>
      </c>
      <c r="D20" s="18">
        <f>'[1]Район  и  поселения'!D23/1000</f>
        <v>733559.78125</v>
      </c>
      <c r="E20" s="17">
        <f>'[1]Район  и  поселения'!E23/1000</f>
        <v>933081.5132899998</v>
      </c>
      <c r="F20" s="18">
        <f>'[1]Район  и  поселения'!F23/1000</f>
        <v>117391.08875</v>
      </c>
      <c r="G20" s="16">
        <f t="shared" si="4"/>
        <v>1740373.8461999998</v>
      </c>
      <c r="H20" s="17">
        <f>'[1]Район  и  поселения'!AB23/1000</f>
        <v>133814.90573</v>
      </c>
      <c r="I20" s="18">
        <f>'[1]Район  и  поселения'!AC23/1000</f>
        <v>597927.89232999994</v>
      </c>
      <c r="J20" s="17">
        <f>'[1]Район  и  поселения'!AD23/1000</f>
        <v>896116.81801999989</v>
      </c>
      <c r="K20" s="18">
        <f>'[1]Район  и  поселения'!AE23/1000</f>
        <v>112514.23012000001</v>
      </c>
      <c r="L20" s="19">
        <f t="shared" si="5"/>
        <v>90.746216143690603</v>
      </c>
      <c r="M20" s="19">
        <f t="shared" si="6"/>
        <v>100</v>
      </c>
      <c r="N20" s="19">
        <f t="shared" si="7"/>
        <v>81.510451855896378</v>
      </c>
      <c r="O20" s="19">
        <f t="shared" si="8"/>
        <v>96.038428074770849</v>
      </c>
      <c r="P20" s="19">
        <f t="shared" si="9"/>
        <v>95.845631315009001</v>
      </c>
    </row>
    <row r="21" spans="1:16" ht="21" customHeight="1" x14ac:dyDescent="0.35">
      <c r="A21" s="8" t="s">
        <v>19</v>
      </c>
      <c r="B21" s="16">
        <f t="shared" si="3"/>
        <v>598501.67595000006</v>
      </c>
      <c r="C21" s="17">
        <f>'[1]Район  и  поселения'!C24/1000</f>
        <v>103097.00599999999</v>
      </c>
      <c r="D21" s="18">
        <f>'[1]Район  и  поселения'!D24/1000</f>
        <v>120379.08022000002</v>
      </c>
      <c r="E21" s="17">
        <f>'[1]Район  и  поселения'!E24/1000</f>
        <v>291288.98351000005</v>
      </c>
      <c r="F21" s="18">
        <f>'[1]Район  и  поселения'!F24/1000</f>
        <v>83736.606220000001</v>
      </c>
      <c r="G21" s="16">
        <f t="shared" si="4"/>
        <v>592601.01439999987</v>
      </c>
      <c r="H21" s="17">
        <f>'[1]Район  и  поселения'!AB24/1000</f>
        <v>103097.00599999999</v>
      </c>
      <c r="I21" s="18">
        <f>'[1]Район  и  поселения'!AC24/1000</f>
        <v>119061.69865999999</v>
      </c>
      <c r="J21" s="17">
        <f>'[1]Район  и  поселения'!AD24/1000</f>
        <v>286841.6557699999</v>
      </c>
      <c r="K21" s="18">
        <f>'[1]Район  и  поселения'!AE24/1000</f>
        <v>83600.653969999999</v>
      </c>
      <c r="L21" s="19">
        <f t="shared" si="5"/>
        <v>99.01409439820965</v>
      </c>
      <c r="M21" s="19">
        <f t="shared" si="6"/>
        <v>100</v>
      </c>
      <c r="N21" s="19">
        <f t="shared" si="7"/>
        <v>98.905639121355279</v>
      </c>
      <c r="O21" s="19">
        <f t="shared" si="8"/>
        <v>98.473224875719524</v>
      </c>
      <c r="P21" s="19">
        <f t="shared" si="9"/>
        <v>99.837642990160333</v>
      </c>
    </row>
    <row r="22" spans="1:16" ht="21" customHeight="1" x14ac:dyDescent="0.35">
      <c r="A22" s="8" t="s">
        <v>20</v>
      </c>
      <c r="B22" s="16">
        <f t="shared" si="3"/>
        <v>695202.68908000016</v>
      </c>
      <c r="C22" s="17">
        <f>'[1]Район  и  поселения'!C25/1000</f>
        <v>91993.904609999998</v>
      </c>
      <c r="D22" s="18">
        <f>'[1]Район  и  поселения'!D25/1000</f>
        <v>115426.93866000001</v>
      </c>
      <c r="E22" s="17">
        <f>'[1]Район  и  поселения'!E25/1000</f>
        <v>401319.62140000012</v>
      </c>
      <c r="F22" s="18">
        <f>'[1]Район  и  поселения'!F25/1000</f>
        <v>86462.224409999995</v>
      </c>
      <c r="G22" s="16">
        <f t="shared" si="4"/>
        <v>677585.21363000001</v>
      </c>
      <c r="H22" s="17">
        <f>'[1]Район  и  поселения'!AB25/1000</f>
        <v>91993.904609999998</v>
      </c>
      <c r="I22" s="18">
        <f>'[1]Район  и  поселения'!AC25/1000</f>
        <v>98743.342310000022</v>
      </c>
      <c r="J22" s="17">
        <f>'[1]Район  и  поселения'!AD25/1000</f>
        <v>400575.09298000002</v>
      </c>
      <c r="K22" s="18">
        <f>'[1]Район  и  поселения'!AE25/1000</f>
        <v>86272.873730000007</v>
      </c>
      <c r="L22" s="19">
        <f t="shared" si="5"/>
        <v>97.465850502777201</v>
      </c>
      <c r="M22" s="19">
        <f t="shared" si="6"/>
        <v>100</v>
      </c>
      <c r="N22" s="19">
        <f t="shared" si="7"/>
        <v>85.546184847591817</v>
      </c>
      <c r="O22" s="19">
        <f t="shared" si="8"/>
        <v>99.814479935617697</v>
      </c>
      <c r="P22" s="19">
        <f t="shared" si="9"/>
        <v>99.781001840639561</v>
      </c>
    </row>
    <row r="23" spans="1:16" ht="21" customHeight="1" x14ac:dyDescent="0.35">
      <c r="A23" s="8" t="s">
        <v>21</v>
      </c>
      <c r="B23" s="16">
        <f t="shared" si="3"/>
        <v>1524513.6311300001</v>
      </c>
      <c r="C23" s="17">
        <f>'[1]Район  и  поселения'!C26/1000</f>
        <v>301729.21565999999</v>
      </c>
      <c r="D23" s="18">
        <f>'[1]Район  и  поселения'!D26/1000</f>
        <v>381953.76125999994</v>
      </c>
      <c r="E23" s="17">
        <f>'[1]Район  и  поселения'!E26/1000</f>
        <v>649620.37845000008</v>
      </c>
      <c r="F23" s="18">
        <f>'[1]Район  и  поселения'!F26/1000</f>
        <v>191210.27575999999</v>
      </c>
      <c r="G23" s="16">
        <f t="shared" si="4"/>
        <v>1515514.73339</v>
      </c>
      <c r="H23" s="17">
        <f>'[1]Район  и  поселения'!AB26/1000</f>
        <v>301729.21565999999</v>
      </c>
      <c r="I23" s="18">
        <f>'[1]Район  и  поселения'!AC26/1000</f>
        <v>377624.30020999996</v>
      </c>
      <c r="J23" s="17">
        <f>'[1]Район  и  поселения'!AD26/1000</f>
        <v>646330.20906000002</v>
      </c>
      <c r="K23" s="18">
        <f>'[1]Район  и  поселения'!AE26/1000</f>
        <v>189831.00846000001</v>
      </c>
      <c r="L23" s="19">
        <f t="shared" si="5"/>
        <v>99.409720086705292</v>
      </c>
      <c r="M23" s="19">
        <f t="shared" si="6"/>
        <v>100</v>
      </c>
      <c r="N23" s="19">
        <f t="shared" si="7"/>
        <v>98.866496029331458</v>
      </c>
      <c r="O23" s="19">
        <f t="shared" si="8"/>
        <v>99.493524295242949</v>
      </c>
      <c r="P23" s="19">
        <f t="shared" si="9"/>
        <v>99.27866465621797</v>
      </c>
    </row>
    <row r="24" spans="1:16" ht="21" customHeight="1" x14ac:dyDescent="0.35">
      <c r="A24" s="8" t="s">
        <v>22</v>
      </c>
      <c r="B24" s="16">
        <f t="shared" si="3"/>
        <v>911494.10612999997</v>
      </c>
      <c r="C24" s="17">
        <f>'[1]Район  и  поселения'!C27/1000</f>
        <v>330361.16505000001</v>
      </c>
      <c r="D24" s="18">
        <f>'[1]Район  и  поселения'!D27/1000</f>
        <v>109594.44780999998</v>
      </c>
      <c r="E24" s="17">
        <f>'[1]Район  и  поселения'!E27/1000</f>
        <v>312466.10187999991</v>
      </c>
      <c r="F24" s="18">
        <f>'[1]Район  и  поселения'!F27/1000</f>
        <v>159072.39138999998</v>
      </c>
      <c r="G24" s="16">
        <f t="shared" si="4"/>
        <v>905004.47842000006</v>
      </c>
      <c r="H24" s="17">
        <f>'[1]Район  и  поселения'!AB27/1000</f>
        <v>330361.16505000001</v>
      </c>
      <c r="I24" s="18">
        <f>'[1]Район  и  поселения'!AC27/1000</f>
        <v>109473.35357000001</v>
      </c>
      <c r="J24" s="17">
        <f>'[1]Район  и  поселения'!AD27/1000</f>
        <v>311371.47165999998</v>
      </c>
      <c r="K24" s="18">
        <f>'[1]Район  и  поселения'!AE27/1000</f>
        <v>153798.48813999997</v>
      </c>
      <c r="L24" s="19">
        <f t="shared" si="5"/>
        <v>99.288023074822348</v>
      </c>
      <c r="M24" s="19">
        <f t="shared" si="6"/>
        <v>100</v>
      </c>
      <c r="N24" s="19">
        <f t="shared" si="7"/>
        <v>99.889506957314183</v>
      </c>
      <c r="O24" s="19">
        <f t="shared" si="8"/>
        <v>99.649680329029636</v>
      </c>
      <c r="P24" s="19">
        <f t="shared" si="9"/>
        <v>96.684589196204456</v>
      </c>
    </row>
    <row r="25" spans="1:16" ht="21" customHeight="1" thickBot="1" x14ac:dyDescent="0.4">
      <c r="A25" s="9" t="s">
        <v>23</v>
      </c>
      <c r="B25" s="16">
        <f t="shared" si="3"/>
        <v>1060120.8510700001</v>
      </c>
      <c r="C25" s="17">
        <f>'[1]Район  и  поселения'!C28/1000</f>
        <v>142577.11349000002</v>
      </c>
      <c r="D25" s="18">
        <f>'[1]Район  и  поселения'!D28/1000</f>
        <v>340114.71350999991</v>
      </c>
      <c r="E25" s="17">
        <f>'[1]Район  и  поселения'!E28/1000</f>
        <v>448537.89851000009</v>
      </c>
      <c r="F25" s="18">
        <f>'[1]Район  и  поселения'!F28/1000</f>
        <v>128891.12556</v>
      </c>
      <c r="G25" s="16">
        <f t="shared" si="4"/>
        <v>1055807.1566599999</v>
      </c>
      <c r="H25" s="17">
        <f>'[1]Район  и  поселения'!AB28/1000</f>
        <v>142577.11349000002</v>
      </c>
      <c r="I25" s="18">
        <f>'[1]Район  и  поселения'!AC28/1000</f>
        <v>337417.66440999997</v>
      </c>
      <c r="J25" s="17">
        <f>'[1]Район  и  поселения'!AD28/1000</f>
        <v>447267.79892999999</v>
      </c>
      <c r="K25" s="18">
        <f>'[1]Район  и  поселения'!AE28/1000</f>
        <v>128544.57983</v>
      </c>
      <c r="L25" s="20">
        <f t="shared" ref="L25:L33" si="10">G25/B25*100</f>
        <v>99.593094088693164</v>
      </c>
      <c r="M25" s="20">
        <f t="shared" ref="M25:M33" si="11">H25/C25*100</f>
        <v>100</v>
      </c>
      <c r="N25" s="20">
        <f t="shared" ref="N25:N33" si="12">I25/D25*100</f>
        <v>99.207017811089003</v>
      </c>
      <c r="O25" s="20">
        <f t="shared" ref="O25:O33" si="13">J25/E25*100</f>
        <v>99.716835615403014</v>
      </c>
      <c r="P25" s="20">
        <f t="shared" ref="P25:P33" si="14">K25/F25*100</f>
        <v>99.731132978710264</v>
      </c>
    </row>
    <row r="26" spans="1:16" ht="21" customHeight="1" thickBot="1" x14ac:dyDescent="0.4">
      <c r="A26" s="10" t="s">
        <v>24</v>
      </c>
      <c r="B26" s="21">
        <f>SUM(B8:B25)</f>
        <v>21727183.65896</v>
      </c>
      <c r="C26" s="22">
        <f t="shared" ref="C26:F26" si="15">SUM(C8:C25)</f>
        <v>3949103.1875399998</v>
      </c>
      <c r="D26" s="21">
        <f t="shared" si="15"/>
        <v>7150279.6455599992</v>
      </c>
      <c r="E26" s="23">
        <f t="shared" si="15"/>
        <v>8334725.5862799995</v>
      </c>
      <c r="F26" s="21">
        <f t="shared" si="15"/>
        <v>2293075.2395799998</v>
      </c>
      <c r="G26" s="21">
        <f>SUM(G8:G25)</f>
        <v>21076666.010389999</v>
      </c>
      <c r="H26" s="23">
        <f>SUM(H8:H25)</f>
        <v>3949103.1875399998</v>
      </c>
      <c r="I26" s="21">
        <f>SUM(I8:I25)</f>
        <v>6775451.5174500011</v>
      </c>
      <c r="J26" s="23">
        <f>SUM(J8:J25)</f>
        <v>8249702.0281600002</v>
      </c>
      <c r="K26" s="21">
        <f>SUM(K8:K25)</f>
        <v>2102409.2772399997</v>
      </c>
      <c r="L26" s="24">
        <f t="shared" si="10"/>
        <v>97.005973444230833</v>
      </c>
      <c r="M26" s="24">
        <f t="shared" si="11"/>
        <v>100</v>
      </c>
      <c r="N26" s="24">
        <f t="shared" si="12"/>
        <v>94.75785358489091</v>
      </c>
      <c r="O26" s="24">
        <f t="shared" si="13"/>
        <v>98.979887733077149</v>
      </c>
      <c r="P26" s="24">
        <f t="shared" si="14"/>
        <v>91.685141462042807</v>
      </c>
    </row>
    <row r="27" spans="1:16" ht="21" customHeight="1" x14ac:dyDescent="0.35">
      <c r="A27" s="11"/>
      <c r="B27" s="16"/>
      <c r="C27" s="25"/>
      <c r="D27" s="26"/>
      <c r="E27" s="27"/>
      <c r="F27" s="26"/>
      <c r="G27" s="16"/>
      <c r="H27" s="17"/>
      <c r="I27" s="18"/>
      <c r="J27" s="17"/>
      <c r="K27" s="18"/>
      <c r="L27" s="19"/>
      <c r="M27" s="19"/>
      <c r="N27" s="19"/>
      <c r="O27" s="19"/>
      <c r="P27" s="19"/>
    </row>
    <row r="28" spans="1:16" ht="21" customHeight="1" x14ac:dyDescent="0.35">
      <c r="A28" s="12" t="s">
        <v>25</v>
      </c>
      <c r="B28" s="16">
        <f t="shared" ref="B28:B29" si="16">SUM(C28:F28)</f>
        <v>3352952.4895700002</v>
      </c>
      <c r="C28" s="17">
        <f>'[1]Район  и  поселения'!C31/1000</f>
        <v>813370.26800000004</v>
      </c>
      <c r="D28" s="18">
        <f>'[1]Район  и  поселения'!D31/1000</f>
        <v>686664.88078999997</v>
      </c>
      <c r="E28" s="17">
        <f>'[1]Район  и  поселения'!E31/1000</f>
        <v>1272394.1455899999</v>
      </c>
      <c r="F28" s="18">
        <f>'[1]Район  и  поселения'!F31/1000</f>
        <v>580523.19519000011</v>
      </c>
      <c r="G28" s="16">
        <f t="shared" ref="G28:G29" si="17">SUM(H28:K28)</f>
        <v>3234370.8630100004</v>
      </c>
      <c r="H28" s="17">
        <f>'[1]Район  и  поселения'!AB31/1000</f>
        <v>813370.26800000004</v>
      </c>
      <c r="I28" s="18">
        <f>'[1]Район  и  поселения'!AC31/1000</f>
        <v>677481.6129200001</v>
      </c>
      <c r="J28" s="17">
        <f>'[1]Район  и  поселения'!AD31/1000</f>
        <v>1259581.9944500001</v>
      </c>
      <c r="K28" s="18">
        <f>'[1]Район  и  поселения'!AE31/1000</f>
        <v>483936.98764000006</v>
      </c>
      <c r="L28" s="19">
        <f t="shared" si="10"/>
        <v>96.463366930224311</v>
      </c>
      <c r="M28" s="19">
        <f t="shared" si="11"/>
        <v>100</v>
      </c>
      <c r="N28" s="19">
        <f t="shared" si="12"/>
        <v>98.662627414491539</v>
      </c>
      <c r="O28" s="19">
        <f t="shared" si="13"/>
        <v>98.993067424555079</v>
      </c>
      <c r="P28" s="19">
        <f t="shared" si="14"/>
        <v>83.362213887355836</v>
      </c>
    </row>
    <row r="29" spans="1:16" ht="21" customHeight="1" thickBot="1" x14ac:dyDescent="0.4">
      <c r="A29" s="9" t="s">
        <v>26</v>
      </c>
      <c r="B29" s="16">
        <f t="shared" si="16"/>
        <v>20356308.252020005</v>
      </c>
      <c r="C29" s="17">
        <f>'[1]Район  и  поселения'!C32/1000</f>
        <v>3982440.1753000002</v>
      </c>
      <c r="D29" s="18">
        <f>'[1]Район  и  поселения'!D32/1000</f>
        <v>8161112.504540001</v>
      </c>
      <c r="E29" s="17">
        <f>'[1]Район  и  поселения'!E32/1000</f>
        <v>7466404.752270001</v>
      </c>
      <c r="F29" s="18">
        <f>'[1]Район  и  поселения'!F32/1000</f>
        <v>746350.81990999996</v>
      </c>
      <c r="G29" s="16">
        <f t="shared" si="17"/>
        <v>19788788.38349</v>
      </c>
      <c r="H29" s="17">
        <f>'[1]Район  и  поселения'!AB32/1000</f>
        <v>3982440.1753000002</v>
      </c>
      <c r="I29" s="18">
        <f>'[1]Район  и  поселения'!AC32/1000</f>
        <v>7633507.3096599998</v>
      </c>
      <c r="J29" s="17">
        <f>'[1]Район  и  поселения'!AD32/1000</f>
        <v>7427968.7545400001</v>
      </c>
      <c r="K29" s="18">
        <f>'[1]Район  и  поселения'!AE32/1000</f>
        <v>744872.14399000001</v>
      </c>
      <c r="L29" s="20">
        <f t="shared" si="10"/>
        <v>97.212068801946501</v>
      </c>
      <c r="M29" s="20">
        <f t="shared" si="11"/>
        <v>100</v>
      </c>
      <c r="N29" s="20">
        <f t="shared" si="12"/>
        <v>93.535131459264946</v>
      </c>
      <c r="O29" s="20">
        <f t="shared" si="13"/>
        <v>99.485214115691818</v>
      </c>
      <c r="P29" s="20">
        <f t="shared" si="14"/>
        <v>99.801879239554097</v>
      </c>
    </row>
    <row r="30" spans="1:16" ht="21" customHeight="1" thickBot="1" x14ac:dyDescent="0.4">
      <c r="A30" s="13" t="s">
        <v>27</v>
      </c>
      <c r="B30" s="21">
        <f>SUM(B28:B29)</f>
        <v>23709260.741590004</v>
      </c>
      <c r="C30" s="22">
        <f t="shared" ref="C30:F30" si="18">SUM(C28:C29)</f>
        <v>4795810.4433000004</v>
      </c>
      <c r="D30" s="21">
        <f t="shared" si="18"/>
        <v>8847777.3853300009</v>
      </c>
      <c r="E30" s="23">
        <f t="shared" si="18"/>
        <v>8738798.8978600018</v>
      </c>
      <c r="F30" s="21">
        <f t="shared" si="18"/>
        <v>1326874.0151</v>
      </c>
      <c r="G30" s="21">
        <f>SUM(G28:G29)</f>
        <v>23023159.2465</v>
      </c>
      <c r="H30" s="22">
        <f>SUM(H28:H29)</f>
        <v>4795810.4433000004</v>
      </c>
      <c r="I30" s="21">
        <f>SUM(I28:I29)</f>
        <v>8310988.92258</v>
      </c>
      <c r="J30" s="23">
        <f>SUM(J28:J29)</f>
        <v>8687550.7489899993</v>
      </c>
      <c r="K30" s="21">
        <f>SUM(K28:K29)</f>
        <v>1228809.1316300002</v>
      </c>
      <c r="L30" s="24">
        <f t="shared" si="10"/>
        <v>97.10618773580542</v>
      </c>
      <c r="M30" s="24">
        <f t="shared" si="11"/>
        <v>100</v>
      </c>
      <c r="N30" s="24">
        <f t="shared" si="12"/>
        <v>93.933069974838887</v>
      </c>
      <c r="O30" s="24">
        <f t="shared" si="13"/>
        <v>99.413556148058831</v>
      </c>
      <c r="P30" s="24">
        <f t="shared" si="14"/>
        <v>92.609329721284112</v>
      </c>
    </row>
    <row r="31" spans="1:16" ht="21" customHeight="1" x14ac:dyDescent="0.35">
      <c r="A31" s="13"/>
      <c r="B31" s="28"/>
      <c r="C31" s="29"/>
      <c r="D31" s="28"/>
      <c r="E31" s="30"/>
      <c r="F31" s="28"/>
      <c r="G31" s="28"/>
      <c r="H31" s="31"/>
      <c r="I31" s="32"/>
      <c r="J31" s="31"/>
      <c r="K31" s="32"/>
      <c r="L31" s="33"/>
      <c r="M31" s="33"/>
      <c r="N31" s="33"/>
      <c r="O31" s="33"/>
      <c r="P31" s="33"/>
    </row>
    <row r="32" spans="1:16" ht="21" customHeight="1" thickBot="1" x14ac:dyDescent="0.4">
      <c r="A32" s="14"/>
      <c r="B32" s="28"/>
      <c r="C32" s="29"/>
      <c r="D32" s="28"/>
      <c r="E32" s="30"/>
      <c r="F32" s="28"/>
      <c r="G32" s="28"/>
      <c r="H32" s="31"/>
      <c r="I32" s="32"/>
      <c r="J32" s="31"/>
      <c r="K32" s="32"/>
      <c r="L32" s="33"/>
      <c r="M32" s="33"/>
      <c r="N32" s="33"/>
      <c r="O32" s="33"/>
      <c r="P32" s="33"/>
    </row>
    <row r="33" spans="1:16" ht="21" customHeight="1" thickBot="1" x14ac:dyDescent="0.4">
      <c r="A33" s="10" t="s">
        <v>28</v>
      </c>
      <c r="B33" s="21">
        <f>B26+B30</f>
        <v>45436444.400550008</v>
      </c>
      <c r="C33" s="22">
        <f t="shared" ref="C33:F33" si="19">C26+C30</f>
        <v>8744913.6308399998</v>
      </c>
      <c r="D33" s="21">
        <f t="shared" si="19"/>
        <v>15998057.030889999</v>
      </c>
      <c r="E33" s="23">
        <f t="shared" si="19"/>
        <v>17073524.484140001</v>
      </c>
      <c r="F33" s="21">
        <f t="shared" si="19"/>
        <v>3619949.2546799998</v>
      </c>
      <c r="G33" s="21">
        <f>G26+G30</f>
        <v>44099825.256889999</v>
      </c>
      <c r="H33" s="22">
        <f>H26+H30</f>
        <v>8744913.6308399998</v>
      </c>
      <c r="I33" s="21">
        <f>I26+I30</f>
        <v>15086440.440030001</v>
      </c>
      <c r="J33" s="23">
        <f>J26+J30</f>
        <v>16937252.777149998</v>
      </c>
      <c r="K33" s="21">
        <f>K26+K30</f>
        <v>3331218.4088699999</v>
      </c>
      <c r="L33" s="24">
        <f t="shared" si="10"/>
        <v>97.058266417422772</v>
      </c>
      <c r="M33" s="24">
        <f t="shared" si="11"/>
        <v>100</v>
      </c>
      <c r="N33" s="24">
        <f t="shared" si="12"/>
        <v>94.301704331346031</v>
      </c>
      <c r="O33" s="24">
        <f t="shared" si="13"/>
        <v>99.201853682193203</v>
      </c>
      <c r="P33" s="24">
        <f t="shared" si="14"/>
        <v>92.02389797490342</v>
      </c>
    </row>
    <row r="34" spans="1:16" hidden="1" x14ac:dyDescent="0.3"/>
    <row r="35" spans="1:16" x14ac:dyDescent="0.3">
      <c r="B35" s="37">
        <f>B33-'[1]Район  и  поселения'!$B$36/1000</f>
        <v>0</v>
      </c>
      <c r="G35" s="15">
        <f>G33-'[1]Район  и  поселения'!$AA$36/1000</f>
        <v>0</v>
      </c>
    </row>
    <row r="36" spans="1:16" x14ac:dyDescent="0.3">
      <c r="C36" s="46" t="s">
        <v>33</v>
      </c>
      <c r="D36" s="47"/>
      <c r="E36" s="47"/>
      <c r="F36" s="48"/>
    </row>
    <row r="37" spans="1:16" s="34" customFormat="1" ht="46.5" customHeight="1" x14ac:dyDescent="0.25">
      <c r="C37" s="45" t="s">
        <v>36</v>
      </c>
      <c r="D37" s="45"/>
      <c r="E37" s="45"/>
      <c r="F37" s="49" t="s">
        <v>35</v>
      </c>
    </row>
    <row r="38" spans="1:16" s="35" customFormat="1" ht="328" customHeight="1" x14ac:dyDescent="0.25">
      <c r="C38" s="36" t="s">
        <v>37</v>
      </c>
      <c r="D38" s="36" t="s">
        <v>34</v>
      </c>
      <c r="E38" s="36"/>
      <c r="F38" s="50"/>
    </row>
  </sheetData>
  <mergeCells count="14">
    <mergeCell ref="C37:E37"/>
    <mergeCell ref="C36:F36"/>
    <mergeCell ref="F37:F38"/>
    <mergeCell ref="L5:P5"/>
    <mergeCell ref="L6:L7"/>
    <mergeCell ref="M6:P6"/>
    <mergeCell ref="A2:P2"/>
    <mergeCell ref="G6:G7"/>
    <mergeCell ref="H6:K6"/>
    <mergeCell ref="A5:A7"/>
    <mergeCell ref="B5:F5"/>
    <mergeCell ref="B6:B7"/>
    <mergeCell ref="C6:F6"/>
    <mergeCell ref="G5:K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49" orientation="landscape" horizontalDpi="300" verticalDpi="300" r:id="rId1"/>
  <headerFooter alignWithMargins="0">
    <oddFooter>&amp;R&amp;Z&amp;F&amp;A</oddFooter>
  </headerFooter>
  <colBreaks count="1" manualBreakCount="1">
    <brk id="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u1598</cp:lastModifiedBy>
  <cp:lastPrinted>2024-10-02T11:10:02Z</cp:lastPrinted>
  <dcterms:created xsi:type="dcterms:W3CDTF">2007-12-05T11:50:40Z</dcterms:created>
  <dcterms:modified xsi:type="dcterms:W3CDTF">2025-01-15T12:48:10Z</dcterms:modified>
</cp:coreProperties>
</file>