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2024  ГОД\Для  сайта\"/>
    </mc:Choice>
  </mc:AlternateContent>
  <xr:revisionPtr revIDLastSave="0" documentId="13_ncr:1_{269A5768-C6C4-4466-8F84-44FA30FAF5F2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МБТ" sheetId="1" r:id="rId1"/>
  </sheets>
  <externalReferences>
    <externalReference r:id="rId2"/>
  </externalReferences>
  <definedNames>
    <definedName name="_xlnm.Print_Area" localSheetId="0">МБТ!$A$1:$P$38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F29" i="1"/>
  <c r="E29" i="1"/>
  <c r="D29" i="1"/>
  <c r="C29" i="1"/>
  <c r="K28" i="1"/>
  <c r="J28" i="1"/>
  <c r="I28" i="1"/>
  <c r="H28" i="1"/>
  <c r="F28" i="1"/>
  <c r="E28" i="1"/>
  <c r="D28" i="1"/>
  <c r="C28" i="1"/>
  <c r="C9" i="1"/>
  <c r="D9" i="1"/>
  <c r="E9" i="1"/>
  <c r="F9" i="1"/>
  <c r="H9" i="1"/>
  <c r="I9" i="1"/>
  <c r="J9" i="1"/>
  <c r="K9" i="1"/>
  <c r="C10" i="1"/>
  <c r="D10" i="1"/>
  <c r="E10" i="1"/>
  <c r="F10" i="1"/>
  <c r="H10" i="1"/>
  <c r="I10" i="1"/>
  <c r="J10" i="1"/>
  <c r="K10" i="1"/>
  <c r="C11" i="1"/>
  <c r="D11" i="1"/>
  <c r="E11" i="1"/>
  <c r="F11" i="1"/>
  <c r="H11" i="1"/>
  <c r="I11" i="1"/>
  <c r="J11" i="1"/>
  <c r="K11" i="1"/>
  <c r="C12" i="1"/>
  <c r="D12" i="1"/>
  <c r="E12" i="1"/>
  <c r="F12" i="1"/>
  <c r="H12" i="1"/>
  <c r="I12" i="1"/>
  <c r="J12" i="1"/>
  <c r="K12" i="1"/>
  <c r="C13" i="1"/>
  <c r="D13" i="1"/>
  <c r="E13" i="1"/>
  <c r="F13" i="1"/>
  <c r="H13" i="1"/>
  <c r="I13" i="1"/>
  <c r="J13" i="1"/>
  <c r="K13" i="1"/>
  <c r="C14" i="1"/>
  <c r="D14" i="1"/>
  <c r="E14" i="1"/>
  <c r="F14" i="1"/>
  <c r="H14" i="1"/>
  <c r="I14" i="1"/>
  <c r="J14" i="1"/>
  <c r="K14" i="1"/>
  <c r="C15" i="1"/>
  <c r="D15" i="1"/>
  <c r="E15" i="1"/>
  <c r="F15" i="1"/>
  <c r="H15" i="1"/>
  <c r="I15" i="1"/>
  <c r="J15" i="1"/>
  <c r="K15" i="1"/>
  <c r="C16" i="1"/>
  <c r="D16" i="1"/>
  <c r="E16" i="1"/>
  <c r="F16" i="1"/>
  <c r="H16" i="1"/>
  <c r="I16" i="1"/>
  <c r="J16" i="1"/>
  <c r="K16" i="1"/>
  <c r="C17" i="1"/>
  <c r="D17" i="1"/>
  <c r="E17" i="1"/>
  <c r="F17" i="1"/>
  <c r="H17" i="1"/>
  <c r="I17" i="1"/>
  <c r="J17" i="1"/>
  <c r="K17" i="1"/>
  <c r="C18" i="1"/>
  <c r="D18" i="1"/>
  <c r="E18" i="1"/>
  <c r="F18" i="1"/>
  <c r="H18" i="1"/>
  <c r="I18" i="1"/>
  <c r="J18" i="1"/>
  <c r="K18" i="1"/>
  <c r="C19" i="1"/>
  <c r="D19" i="1"/>
  <c r="E19" i="1"/>
  <c r="F19" i="1"/>
  <c r="H19" i="1"/>
  <c r="I19" i="1"/>
  <c r="J19" i="1"/>
  <c r="K19" i="1"/>
  <c r="C20" i="1"/>
  <c r="D20" i="1"/>
  <c r="E20" i="1"/>
  <c r="F20" i="1"/>
  <c r="H20" i="1"/>
  <c r="I20" i="1"/>
  <c r="J20" i="1"/>
  <c r="K20" i="1"/>
  <c r="C21" i="1"/>
  <c r="D21" i="1"/>
  <c r="E21" i="1"/>
  <c r="F21" i="1"/>
  <c r="H21" i="1"/>
  <c r="I21" i="1"/>
  <c r="J21" i="1"/>
  <c r="K21" i="1"/>
  <c r="C22" i="1"/>
  <c r="D22" i="1"/>
  <c r="E22" i="1"/>
  <c r="F22" i="1"/>
  <c r="H22" i="1"/>
  <c r="I22" i="1"/>
  <c r="J22" i="1"/>
  <c r="K22" i="1"/>
  <c r="C23" i="1"/>
  <c r="D23" i="1"/>
  <c r="E23" i="1"/>
  <c r="F23" i="1"/>
  <c r="H23" i="1"/>
  <c r="I23" i="1"/>
  <c r="J23" i="1"/>
  <c r="K23" i="1"/>
  <c r="C24" i="1"/>
  <c r="D24" i="1"/>
  <c r="E24" i="1"/>
  <c r="F24" i="1"/>
  <c r="H24" i="1"/>
  <c r="I24" i="1"/>
  <c r="J24" i="1"/>
  <c r="K24" i="1"/>
  <c r="C25" i="1"/>
  <c r="D25" i="1"/>
  <c r="E25" i="1"/>
  <c r="F25" i="1"/>
  <c r="H25" i="1"/>
  <c r="I25" i="1"/>
  <c r="J25" i="1"/>
  <c r="K25" i="1"/>
  <c r="K8" i="1"/>
  <c r="J8" i="1"/>
  <c r="I8" i="1"/>
  <c r="H8" i="1"/>
  <c r="F8" i="1"/>
  <c r="E8" i="1"/>
  <c r="D8" i="1"/>
  <c r="C8" i="1"/>
  <c r="G20" i="1" l="1"/>
  <c r="G19" i="1"/>
  <c r="G18" i="1"/>
  <c r="G10" i="1"/>
  <c r="G22" i="1"/>
  <c r="B29" i="1"/>
  <c r="B21" i="1"/>
  <c r="G28" i="1"/>
  <c r="B14" i="1"/>
  <c r="B10" i="1"/>
  <c r="B13" i="1"/>
  <c r="B9" i="1"/>
  <c r="G17" i="1"/>
  <c r="G14" i="1"/>
  <c r="G29" i="1"/>
  <c r="B22" i="1"/>
  <c r="B23" i="1"/>
  <c r="G16" i="1"/>
  <c r="G15" i="1"/>
  <c r="G13" i="1"/>
  <c r="B28" i="1"/>
  <c r="B19" i="1"/>
  <c r="G12" i="1"/>
  <c r="G11" i="1"/>
  <c r="G9" i="1"/>
  <c r="B25" i="1"/>
  <c r="B24" i="1"/>
  <c r="B20" i="1"/>
  <c r="B17" i="1"/>
  <c r="B18" i="1"/>
  <c r="B16" i="1"/>
  <c r="B15" i="1"/>
  <c r="G25" i="1"/>
  <c r="G23" i="1"/>
  <c r="B12" i="1"/>
  <c r="B11" i="1"/>
  <c r="G24" i="1"/>
  <c r="G21" i="1"/>
  <c r="D26" i="1"/>
  <c r="C26" i="1"/>
  <c r="F26" i="1"/>
  <c r="E26" i="1"/>
  <c r="B8" i="1"/>
  <c r="C30" i="1"/>
  <c r="D30" i="1"/>
  <c r="E30" i="1"/>
  <c r="F30" i="1"/>
  <c r="B30" i="1" l="1"/>
  <c r="F33" i="1"/>
  <c r="C33" i="1"/>
  <c r="E33" i="1"/>
  <c r="D33" i="1"/>
  <c r="B26" i="1"/>
  <c r="P29" i="1"/>
  <c r="O29" i="1"/>
  <c r="N29" i="1"/>
  <c r="M29" i="1"/>
  <c r="P28" i="1"/>
  <c r="O28" i="1"/>
  <c r="N28" i="1"/>
  <c r="M2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P8" i="1"/>
  <c r="O8" i="1"/>
  <c r="N8" i="1"/>
  <c r="M8" i="1"/>
  <c r="B33" i="1" l="1"/>
  <c r="B35" i="1" s="1"/>
  <c r="K30" i="1"/>
  <c r="P30" i="1" s="1"/>
  <c r="J30" i="1"/>
  <c r="O30" i="1" s="1"/>
  <c r="K26" i="1"/>
  <c r="P26" i="1" s="1"/>
  <c r="H30" i="1"/>
  <c r="M30" i="1" s="1"/>
  <c r="J26" i="1"/>
  <c r="O26" i="1" s="1"/>
  <c r="H26" i="1" l="1"/>
  <c r="K33" i="1"/>
  <c r="P33" i="1" s="1"/>
  <c r="J33" i="1"/>
  <c r="O33" i="1" s="1"/>
  <c r="H33" i="1" l="1"/>
  <c r="M33" i="1" s="1"/>
  <c r="M26" i="1"/>
  <c r="L13" i="1"/>
  <c r="L19" i="1"/>
  <c r="L16" i="1"/>
  <c r="L11" i="1"/>
  <c r="L22" i="1" l="1"/>
  <c r="L23" i="1"/>
  <c r="L14" i="1" l="1"/>
  <c r="L29" i="1" l="1"/>
  <c r="L18" i="1" l="1"/>
  <c r="L9" i="1"/>
  <c r="I30" i="1" l="1"/>
  <c r="N30" i="1" s="1"/>
  <c r="G30" i="1" l="1"/>
  <c r="L30" i="1" s="1"/>
  <c r="L28" i="1"/>
  <c r="L21" i="1"/>
  <c r="L20" i="1" l="1"/>
  <c r="L24" i="1"/>
  <c r="L15" i="1"/>
  <c r="L17" i="1"/>
  <c r="L25" i="1"/>
  <c r="L12" i="1"/>
  <c r="G8" i="1" l="1"/>
  <c r="L8" i="1" s="1"/>
  <c r="I26" i="1" l="1"/>
  <c r="I33" i="1" l="1"/>
  <c r="N33" i="1" s="1"/>
  <c r="N26" i="1"/>
  <c r="G26" i="1"/>
  <c r="L10" i="1"/>
  <c r="G33" i="1" l="1"/>
  <c r="G35" i="1" s="1"/>
  <c r="L26" i="1"/>
  <c r="L33" i="1" l="1"/>
</calcChain>
</file>

<file path=xl/sharedStrings.xml><?xml version="1.0" encoding="utf-8"?>
<sst xmlns="http://schemas.openxmlformats.org/spreadsheetml/2006/main" count="52" uniqueCount="40">
  <si>
    <t>тыс.руб.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</si>
  <si>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</si>
  <si>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</si>
  <si>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</si>
  <si>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</si>
  <si>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</si>
  <si>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</si>
  <si>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</si>
  <si>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</si>
  <si>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</si>
  <si>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</si>
  <si>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</si>
  <si>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</si>
  <si>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</si>
  <si>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</si>
  <si>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</si>
  <si>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</si>
  <si>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</si>
  <si>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</si>
  <si>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</si>
  <si>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</si>
  <si>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</si>
  <si>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</si>
  <si>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</si>
  <si>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</si>
  <si>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</si>
  <si>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</si>
  <si>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</si>
  <si>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</si>
  <si>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</si>
  <si>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Исполнено</t>
  </si>
  <si>
    <t>Годовой  план</t>
  </si>
  <si>
    <t>Процент  выполнения  плана, %</t>
  </si>
  <si>
    <t>Распределение  трансфертов  утверждено:</t>
  </si>
  <si>
    <t>Постановления  Правительства  Липецкой  области   "Об внесении изменений в распределение объемов субсидий между муниципальными образованиями"</t>
  </si>
  <si>
    <t>Постановления  Правительства  Липецкой  области   "Об утверждении распределения иных межбюджетных трансфертов из областного бюджета местным бюджетам"</t>
  </si>
  <si>
    <t>Закон  Липецкой  области  от  19.12.2023  года  № 423-ОЗ  "Об областном бюджете на 2024 год и на плановый период 2025 и 2026 годов"</t>
  </si>
  <si>
    <t>Постановления Правительства Липецкой области "О распределении  дотаций  местным  бюджетам  на  поддержку  мер  по  обеспечению  сбалансированности  местных  бюджетов  из  областного  бюджета", "О распределении иных дотаций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округов, муниципальных  округов,   муниципальных районов и поселений Липецкой области"</t>
  </si>
  <si>
    <t>Наименование  муниципальных  образований</t>
  </si>
  <si>
    <t>ОБЪЕМ  МЕЖБЮДЖЕТНЫХ  ТРАНСФЕРТОВ,  ПРЕДОСТАВЛЕННЫХ  ИЗ  ОБЛАСТНОГО  БЮДЖЕТА  БЮДЖЕТАМ  МУНИЦИПАЛЬНЫХ  ОБРАЗОВАНИЙ  ЗА  9  МЕСЯЦЕВ  2024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</si>
</sst>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1"/>
      <color rgb="FFFF000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8" xfId="0" applyFont="1" applyBorder="1" applyAlignment="1">
      <alignment horizontal="left"/>
    </xf>
    <xf numFmtId="164" fontId="3" fillId="0" borderId="0" xfId="0" applyNumberFormat="1" applyFont="1"/>
    <xf numFmtId="165" fontId="4" fillId="0" borderId="5" xfId="0" applyNumberFormat="1" applyFont="1" applyBorder="1"/>
    <xf numFmtId="165" fontId="4" fillId="0" borderId="11" xfId="1" applyNumberFormat="1" applyFont="1" applyBorder="1"/>
    <xf numFmtId="165" fontId="4" fillId="0" borderId="5" xfId="1" applyNumberFormat="1" applyFont="1" applyBorder="1"/>
    <xf numFmtId="165" fontId="4" fillId="2" borderId="5" xfId="0" applyNumberFormat="1" applyFont="1" applyFill="1" applyBorder="1"/>
    <xf numFmtId="165" fontId="4" fillId="2" borderId="10" xfId="0" applyNumberFormat="1" applyFont="1" applyFill="1" applyBorder="1"/>
    <xf numFmtId="165" fontId="4" fillId="0" borderId="9" xfId="0" applyNumberFormat="1" applyFont="1" applyBorder="1"/>
    <xf numFmtId="165" fontId="4" fillId="0" borderId="3" xfId="0" applyNumberFormat="1" applyFont="1" applyBorder="1"/>
    <xf numFmtId="165" fontId="4" fillId="0" borderId="14" xfId="0" applyNumberFormat="1" applyFont="1" applyBorder="1"/>
    <xf numFmtId="165" fontId="4" fillId="2" borderId="9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10" xfId="0" applyNumberFormat="1" applyFont="1" applyBorder="1"/>
    <xf numFmtId="165" fontId="4" fillId="0" borderId="8" xfId="0" applyNumberFormat="1" applyFont="1" applyBorder="1"/>
    <xf numFmtId="165" fontId="4" fillId="0" borderId="0" xfId="0" applyNumberFormat="1" applyFont="1" applyBorder="1"/>
    <xf numFmtId="165" fontId="4" fillId="0" borderId="0" xfId="1" applyNumberFormat="1" applyFont="1"/>
    <xf numFmtId="165" fontId="4" fillId="0" borderId="10" xfId="1" applyNumberFormat="1" applyFont="1" applyBorder="1"/>
    <xf numFmtId="165" fontId="4" fillId="2" borderId="10" xfId="1" applyNumberFormat="1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6" fontId="3" fillId="0" borderId="0" xfId="0" applyNumberFormat="1" applyFont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4%20%20&#1043;&#1054;&#1044;/&#1055;&#1088;&#1086;&#1074;&#1077;&#1088;&#1086;&#1095;&#1085;&#1072;&#1103;%20%20&#1090;&#1072;&#1073;&#1083;&#1080;&#1094;&#1072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Дотация"/>
      <sheetName val="Субсидия"/>
      <sheetName val="Субвенция"/>
      <sheetName val="Иные  МБТ"/>
      <sheetName val="субсидия  фед."/>
      <sheetName val="субсидия  ВР 522"/>
      <sheetName val="субсидия  ВР 523"/>
      <sheetName val="Федеральная  субсидия"/>
      <sheetName val="ВУС"/>
      <sheetName val="Бюджетирование"/>
    </sheetNames>
    <sheetDataSet>
      <sheetData sheetId="0"/>
      <sheetData sheetId="1"/>
      <sheetData sheetId="2"/>
      <sheetData sheetId="3"/>
      <sheetData sheetId="4">
        <row r="11">
          <cell r="C11">
            <v>158903877</v>
          </cell>
          <cell r="D11">
            <v>114874625.84</v>
          </cell>
          <cell r="E11">
            <v>197485234.61999997</v>
          </cell>
          <cell r="F11">
            <v>55590906.740000002</v>
          </cell>
          <cell r="AG11">
            <v>119430000</v>
          </cell>
          <cell r="AH11">
            <v>48379451.069999993</v>
          </cell>
          <cell r="AI11">
            <v>143116888.42000002</v>
          </cell>
          <cell r="AJ11">
            <v>25727890.52</v>
          </cell>
        </row>
        <row r="12">
          <cell r="C12">
            <v>199264707.40000001</v>
          </cell>
          <cell r="D12">
            <v>608107076.76999998</v>
          </cell>
          <cell r="E12">
            <v>1013954150.11</v>
          </cell>
          <cell r="F12">
            <v>222463136.23999998</v>
          </cell>
          <cell r="AG12">
            <v>152359212.5</v>
          </cell>
          <cell r="AH12">
            <v>452754280.65000004</v>
          </cell>
          <cell r="AI12">
            <v>750938820.29999995</v>
          </cell>
          <cell r="AJ12">
            <v>188892972.63</v>
          </cell>
        </row>
        <row r="13">
          <cell r="C13">
            <v>232459694.09</v>
          </cell>
          <cell r="D13">
            <v>462883065</v>
          </cell>
          <cell r="E13">
            <v>493282417.97999996</v>
          </cell>
          <cell r="F13">
            <v>229237669.19000003</v>
          </cell>
          <cell r="AG13">
            <v>170040764.99000001</v>
          </cell>
          <cell r="AH13">
            <v>307249827.24999994</v>
          </cell>
          <cell r="AI13">
            <v>331658618.59999996</v>
          </cell>
          <cell r="AJ13">
            <v>121349246.13</v>
          </cell>
        </row>
        <row r="14">
          <cell r="C14">
            <v>210050134.72999999</v>
          </cell>
          <cell r="D14">
            <v>366807928.5200001</v>
          </cell>
          <cell r="E14">
            <v>455504246.63</v>
          </cell>
          <cell r="F14">
            <v>90003754.050000012</v>
          </cell>
          <cell r="AG14">
            <v>74425456.280000001</v>
          </cell>
          <cell r="AH14">
            <v>101321537.47000001</v>
          </cell>
          <cell r="AI14">
            <v>353257806.25</v>
          </cell>
          <cell r="AJ14">
            <v>41436004.420000002</v>
          </cell>
        </row>
        <row r="15">
          <cell r="C15">
            <v>277568949</v>
          </cell>
          <cell r="D15">
            <v>1170797038.3799999</v>
          </cell>
          <cell r="E15">
            <v>506073358.36000001</v>
          </cell>
          <cell r="F15">
            <v>122219252.89999999</v>
          </cell>
          <cell r="AG15">
            <v>193970000</v>
          </cell>
          <cell r="AH15">
            <v>842954885.70000005</v>
          </cell>
          <cell r="AI15">
            <v>386013681.54999995</v>
          </cell>
          <cell r="AJ15">
            <v>59541589.300000004</v>
          </cell>
        </row>
        <row r="16">
          <cell r="C16">
            <v>72034135.349999994</v>
          </cell>
          <cell r="D16">
            <v>195471555.93000001</v>
          </cell>
          <cell r="E16">
            <v>300052286.35000008</v>
          </cell>
          <cell r="F16">
            <v>81318323.63000001</v>
          </cell>
          <cell r="AG16">
            <v>55508510</v>
          </cell>
          <cell r="AH16">
            <v>101852372.83</v>
          </cell>
          <cell r="AI16">
            <v>225805507.81999999</v>
          </cell>
          <cell r="AJ16">
            <v>45935318.520000003</v>
          </cell>
        </row>
        <row r="17">
          <cell r="C17">
            <v>103508448.21000001</v>
          </cell>
          <cell r="D17">
            <v>70831004.840000004</v>
          </cell>
          <cell r="E17">
            <v>507226143.80999994</v>
          </cell>
          <cell r="F17">
            <v>100750341.20000002</v>
          </cell>
          <cell r="AG17">
            <v>78321488</v>
          </cell>
          <cell r="AH17">
            <v>48037440.849999994</v>
          </cell>
          <cell r="AI17">
            <v>404303742.35000002</v>
          </cell>
          <cell r="AJ17">
            <v>45136840.800000004</v>
          </cell>
        </row>
        <row r="18">
          <cell r="C18">
            <v>257956919.19</v>
          </cell>
          <cell r="D18">
            <v>662147613.91000009</v>
          </cell>
          <cell r="E18">
            <v>410973008.75999999</v>
          </cell>
          <cell r="F18">
            <v>123497591.47</v>
          </cell>
          <cell r="AG18">
            <v>209916895</v>
          </cell>
          <cell r="AH18">
            <v>266836601.05999997</v>
          </cell>
          <cell r="AI18">
            <v>310470876.88000005</v>
          </cell>
          <cell r="AJ18">
            <v>87412732.149999991</v>
          </cell>
        </row>
        <row r="19">
          <cell r="C19">
            <v>336728920</v>
          </cell>
          <cell r="D19">
            <v>324872020.44999999</v>
          </cell>
          <cell r="E19">
            <v>284893860.46999997</v>
          </cell>
          <cell r="F19">
            <v>70856939.74000001</v>
          </cell>
          <cell r="AG19">
            <v>179140000</v>
          </cell>
          <cell r="AH19">
            <v>112717930.96999998</v>
          </cell>
          <cell r="AI19">
            <v>214075601.50999999</v>
          </cell>
          <cell r="AJ19">
            <v>37969152.099999994</v>
          </cell>
        </row>
        <row r="20">
          <cell r="C20">
            <v>53680207.189999998</v>
          </cell>
          <cell r="D20">
            <v>87678508.25999999</v>
          </cell>
          <cell r="E20">
            <v>255611370.70000002</v>
          </cell>
          <cell r="F20">
            <v>64233000.119999997</v>
          </cell>
          <cell r="AG20">
            <v>39690845</v>
          </cell>
          <cell r="AH20">
            <v>39789994.210000001</v>
          </cell>
          <cell r="AI20">
            <v>192829969.97</v>
          </cell>
          <cell r="AJ20">
            <v>25316678.75</v>
          </cell>
        </row>
        <row r="21">
          <cell r="C21">
            <v>750340643.01999998</v>
          </cell>
          <cell r="D21">
            <v>1073410017.6</v>
          </cell>
          <cell r="E21">
            <v>603503077.05000007</v>
          </cell>
          <cell r="F21">
            <v>144027334.28999999</v>
          </cell>
          <cell r="AG21">
            <v>489789820</v>
          </cell>
          <cell r="AH21">
            <v>712362842.75999999</v>
          </cell>
          <cell r="AI21">
            <v>423139392.86000001</v>
          </cell>
          <cell r="AJ21">
            <v>62272304.480000004</v>
          </cell>
        </row>
        <row r="22">
          <cell r="C22">
            <v>93877241.819999993</v>
          </cell>
          <cell r="D22">
            <v>89966668.090000004</v>
          </cell>
          <cell r="E22">
            <v>343219110.14999998</v>
          </cell>
          <cell r="F22">
            <v>46947640.409999996</v>
          </cell>
          <cell r="AG22">
            <v>71248282</v>
          </cell>
          <cell r="AH22">
            <v>69690468.260000005</v>
          </cell>
          <cell r="AI22">
            <v>270594826.08999997</v>
          </cell>
          <cell r="AJ22">
            <v>31060170.5</v>
          </cell>
        </row>
        <row r="23">
          <cell r="C23">
            <v>133814905.73</v>
          </cell>
          <cell r="D23">
            <v>725016191.54000008</v>
          </cell>
          <cell r="E23">
            <v>939079888.56000006</v>
          </cell>
          <cell r="F23">
            <v>96077851.269999996</v>
          </cell>
          <cell r="AG23">
            <v>104918158</v>
          </cell>
          <cell r="AH23">
            <v>331809159.80000001</v>
          </cell>
          <cell r="AI23">
            <v>878800349.83999991</v>
          </cell>
          <cell r="AJ23">
            <v>39201934.829999998</v>
          </cell>
        </row>
        <row r="24">
          <cell r="C24">
            <v>91097006</v>
          </cell>
          <cell r="D24">
            <v>120789910.34000002</v>
          </cell>
          <cell r="E24">
            <v>294852743.51000005</v>
          </cell>
          <cell r="F24">
            <v>71900301.760000005</v>
          </cell>
          <cell r="AG24">
            <v>70428000</v>
          </cell>
          <cell r="AH24">
            <v>68684964.069999993</v>
          </cell>
          <cell r="AI24">
            <v>219181850.96000001</v>
          </cell>
          <cell r="AJ24">
            <v>41872772.75</v>
          </cell>
        </row>
        <row r="25">
          <cell r="C25">
            <v>91725904.609999999</v>
          </cell>
          <cell r="D25">
            <v>115881278.86</v>
          </cell>
          <cell r="E25">
            <v>408202790.3499999</v>
          </cell>
          <cell r="F25">
            <v>71698133.870000005</v>
          </cell>
          <cell r="AG25">
            <v>71239819.609999999</v>
          </cell>
          <cell r="AH25">
            <v>56482161.530000001</v>
          </cell>
          <cell r="AI25">
            <v>306715255.31</v>
          </cell>
          <cell r="AJ25">
            <v>69701854.629999995</v>
          </cell>
        </row>
        <row r="26">
          <cell r="C26">
            <v>281259215.65999997</v>
          </cell>
          <cell r="D26">
            <v>406455907.47000003</v>
          </cell>
          <cell r="E26">
            <v>652802230.45000005</v>
          </cell>
          <cell r="F26">
            <v>171915753.05000001</v>
          </cell>
          <cell r="AG26">
            <v>216590326.31999999</v>
          </cell>
          <cell r="AH26">
            <v>144714040.28999999</v>
          </cell>
          <cell r="AI26">
            <v>518175259.70999998</v>
          </cell>
          <cell r="AJ26">
            <v>138919244.66999999</v>
          </cell>
        </row>
        <row r="27">
          <cell r="C27">
            <v>326214165.05000001</v>
          </cell>
          <cell r="D27">
            <v>106593772.36</v>
          </cell>
          <cell r="E27">
            <v>318925162.36999995</v>
          </cell>
          <cell r="F27">
            <v>144238918.69</v>
          </cell>
          <cell r="AG27">
            <v>253162460.16</v>
          </cell>
          <cell r="AH27">
            <v>66636599.500000007</v>
          </cell>
          <cell r="AI27">
            <v>258172005.65000001</v>
          </cell>
          <cell r="AJ27">
            <v>74004898.969999999</v>
          </cell>
        </row>
        <row r="28">
          <cell r="C28">
            <v>120577113.49000001</v>
          </cell>
          <cell r="D28">
            <v>257901159.14999998</v>
          </cell>
          <cell r="E28">
            <v>458375999.94000006</v>
          </cell>
          <cell r="F28">
            <v>117004718.15000001</v>
          </cell>
          <cell r="AG28">
            <v>94427944.719999999</v>
          </cell>
          <cell r="AH28">
            <v>167121587.43999997</v>
          </cell>
          <cell r="AI28">
            <v>338458848.03999996</v>
          </cell>
          <cell r="AJ28">
            <v>53437824.099999994</v>
          </cell>
        </row>
        <row r="31">
          <cell r="C31">
            <v>788370268</v>
          </cell>
          <cell r="D31">
            <v>712886728.23000014</v>
          </cell>
          <cell r="E31">
            <v>1285126093.6099999</v>
          </cell>
          <cell r="F31">
            <v>546376991.98000002</v>
          </cell>
          <cell r="AG31">
            <v>372092539.73000002</v>
          </cell>
          <cell r="AH31">
            <v>538929627.11999989</v>
          </cell>
          <cell r="AI31">
            <v>886032015.12</v>
          </cell>
          <cell r="AJ31">
            <v>260583952.64000005</v>
          </cell>
        </row>
        <row r="32">
          <cell r="C32">
            <v>3974840175.3000002</v>
          </cell>
          <cell r="D32">
            <v>7801474679.4500008</v>
          </cell>
          <cell r="E32">
            <v>7420990703.2300014</v>
          </cell>
          <cell r="F32">
            <v>726697253.93000007</v>
          </cell>
          <cell r="AG32">
            <v>2690990356</v>
          </cell>
          <cell r="AH32">
            <v>4615268908.6699991</v>
          </cell>
          <cell r="AI32">
            <v>5554088994.75</v>
          </cell>
          <cell r="AJ32">
            <v>444149710.30999994</v>
          </cell>
        </row>
        <row r="36">
          <cell r="B36">
            <v>44476309071.520004</v>
          </cell>
          <cell r="AF36">
            <v>29661038964.989998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38"/>
  <sheetViews>
    <sheetView tabSelected="1" topLeftCell="A2" zoomScale="60" zoomScaleNormal="60" zoomScaleSheetLayoutView="50" workbookViewId="0">
      <pane xSplit="1" ySplit="6" topLeftCell="B8" activePane="bottomRight" state="frozen"/>
      <selection activeCell="A2" sqref="A2"/>
      <selection pane="topRight" activeCell="C2" sqref="C2"/>
      <selection pane="bottomLeft" activeCell="A8" sqref="A8"/>
      <selection pane="bottomRight" activeCell="A3" sqref="A3"/>
    </sheetView>
  </sheetViews>
  <sheetFormatPr defaultColWidth="9.08984375" defaultRowHeight="14" x14ac:dyDescent="0.3"/>
  <cols>
    <col min="1" max="1" width="24.90625" style="1" customWidth="1"/>
    <col min="2" max="2" width="18.81640625" style="1" customWidth="1"/>
    <col min="3" max="3" width="28.1796875" style="1" customWidth="1"/>
    <col min="4" max="4" width="19.453125" style="1" customWidth="1"/>
    <col min="5" max="5" width="19.08984375" style="1" customWidth="1"/>
    <col min="6" max="6" width="18.6328125" style="1" customWidth="1"/>
    <col min="7" max="7" width="18.08984375" style="1" customWidth="1"/>
    <col min="8" max="10" width="17.6328125" style="1" customWidth="1"/>
    <col min="11" max="11" width="18.1796875" style="1" customWidth="1"/>
    <col min="12" max="12" width="9.90625" style="1" customWidth="1"/>
    <col min="13" max="13" width="10.26953125" style="1" customWidth="1"/>
    <col min="14" max="14" width="11.54296875" style="1" customWidth="1"/>
    <col min="15" max="15" width="11.81640625" style="1" customWidth="1"/>
    <col min="16" max="16" width="17.1796875" style="1" customWidth="1"/>
    <col min="17" max="16384" width="9.08984375" style="1"/>
  </cols>
  <sheetData>
    <row r="1" spans="1:16" x14ac:dyDescent="0.3">
      <c r="G1" s="2"/>
      <c r="H1" s="2"/>
    </row>
    <row r="2" spans="1:16" ht="15.5" x14ac:dyDescent="0.35">
      <c r="A2" s="49" t="s">
        <v>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4" spans="1:16" ht="14.5" thickBot="1" x14ac:dyDescent="0.35">
      <c r="N4" s="1" t="s">
        <v>0</v>
      </c>
    </row>
    <row r="5" spans="1:16" ht="14.5" thickBot="1" x14ac:dyDescent="0.35">
      <c r="A5" s="50" t="s">
        <v>38</v>
      </c>
      <c r="B5" s="55" t="s">
        <v>31</v>
      </c>
      <c r="C5" s="52"/>
      <c r="D5" s="52"/>
      <c r="E5" s="52"/>
      <c r="F5" s="53"/>
      <c r="G5" s="55" t="s">
        <v>30</v>
      </c>
      <c r="H5" s="52"/>
      <c r="I5" s="52"/>
      <c r="J5" s="52"/>
      <c r="K5" s="53"/>
      <c r="L5" s="44" t="s">
        <v>32</v>
      </c>
      <c r="M5" s="45"/>
      <c r="N5" s="45"/>
      <c r="O5" s="45"/>
      <c r="P5" s="46"/>
    </row>
    <row r="6" spans="1:16" ht="13.5" customHeight="1" thickBot="1" x14ac:dyDescent="0.35">
      <c r="A6" s="54"/>
      <c r="B6" s="50" t="s">
        <v>1</v>
      </c>
      <c r="C6" s="52" t="s">
        <v>2</v>
      </c>
      <c r="D6" s="52"/>
      <c r="E6" s="52"/>
      <c r="F6" s="53"/>
      <c r="G6" s="50" t="s">
        <v>1</v>
      </c>
      <c r="H6" s="52" t="s">
        <v>2</v>
      </c>
      <c r="I6" s="52"/>
      <c r="J6" s="52"/>
      <c r="K6" s="53"/>
      <c r="L6" s="47" t="s">
        <v>1</v>
      </c>
      <c r="M6" s="45" t="s">
        <v>2</v>
      </c>
      <c r="N6" s="45"/>
      <c r="O6" s="45"/>
      <c r="P6" s="46"/>
    </row>
    <row r="7" spans="1:16" ht="42.5" thickBot="1" x14ac:dyDescent="0.35">
      <c r="A7" s="51"/>
      <c r="B7" s="51"/>
      <c r="C7" s="3" t="s">
        <v>3</v>
      </c>
      <c r="D7" s="4" t="s">
        <v>5</v>
      </c>
      <c r="E7" s="3" t="s">
        <v>4</v>
      </c>
      <c r="F7" s="4" t="s">
        <v>29</v>
      </c>
      <c r="G7" s="51"/>
      <c r="H7" s="3" t="s">
        <v>3</v>
      </c>
      <c r="I7" s="4" t="s">
        <v>5</v>
      </c>
      <c r="J7" s="3" t="s">
        <v>4</v>
      </c>
      <c r="K7" s="4" t="s">
        <v>29</v>
      </c>
      <c r="L7" s="48"/>
      <c r="M7" s="5" t="s">
        <v>3</v>
      </c>
      <c r="N7" s="6" t="s">
        <v>5</v>
      </c>
      <c r="O7" s="5" t="s">
        <v>4</v>
      </c>
      <c r="P7" s="6" t="s">
        <v>29</v>
      </c>
    </row>
    <row r="8" spans="1:16" ht="21" customHeight="1" x14ac:dyDescent="0.35">
      <c r="A8" s="7" t="s">
        <v>6</v>
      </c>
      <c r="B8" s="16">
        <f t="shared" ref="B8" si="0">SUM(C8:F8)</f>
        <v>526854.64419999998</v>
      </c>
      <c r="C8" s="17">
        <f>'[1]Район  и  поселения'!C11/1000</f>
        <v>158903.87700000001</v>
      </c>
      <c r="D8" s="18">
        <f>'[1]Район  и  поселения'!D11/1000</f>
        <v>114874.62584000001</v>
      </c>
      <c r="E8" s="17">
        <f>'[1]Район  и  поселения'!E11/1000</f>
        <v>197485.23461999997</v>
      </c>
      <c r="F8" s="18">
        <f>'[1]Район  и  поселения'!F11/1000</f>
        <v>55590.906739999999</v>
      </c>
      <c r="G8" s="16">
        <f t="shared" ref="G8" si="1">SUM(H8:K8)</f>
        <v>336654.23001000006</v>
      </c>
      <c r="H8" s="17">
        <f>'[1]Район  и  поселения'!AG11/1000</f>
        <v>119430</v>
      </c>
      <c r="I8" s="18">
        <f>'[1]Район  и  поселения'!AH11/1000</f>
        <v>48379.451069999996</v>
      </c>
      <c r="J8" s="17">
        <f>'[1]Район  и  поселения'!AI11/1000</f>
        <v>143116.88842</v>
      </c>
      <c r="K8" s="18">
        <f>'[1]Район  и  поселения'!AJ11/1000</f>
        <v>25727.890520000001</v>
      </c>
      <c r="L8" s="19">
        <f>G8/B8*100</f>
        <v>63.898882493707752</v>
      </c>
      <c r="M8" s="19">
        <f t="shared" ref="M8:P8" si="2">H8/C8*100</f>
        <v>75.158644492984891</v>
      </c>
      <c r="N8" s="19">
        <f t="shared" si="2"/>
        <v>42.115002087044004</v>
      </c>
      <c r="O8" s="19">
        <f t="shared" si="2"/>
        <v>72.469665236180688</v>
      </c>
      <c r="P8" s="19">
        <f t="shared" si="2"/>
        <v>46.280753505838575</v>
      </c>
    </row>
    <row r="9" spans="1:16" ht="21" customHeight="1" x14ac:dyDescent="0.35">
      <c r="A9" s="8" t="s">
        <v>7</v>
      </c>
      <c r="B9" s="16">
        <f t="shared" ref="B9:B25" si="3">SUM(C9:F9)</f>
        <v>2043789.0705199998</v>
      </c>
      <c r="C9" s="17">
        <f>'[1]Район  и  поселения'!C12/1000</f>
        <v>199264.70740000001</v>
      </c>
      <c r="D9" s="18">
        <f>'[1]Район  и  поселения'!D12/1000</f>
        <v>608107.07676999993</v>
      </c>
      <c r="E9" s="17">
        <f>'[1]Район  и  поселения'!E12/1000</f>
        <v>1013954.15011</v>
      </c>
      <c r="F9" s="18">
        <f>'[1]Район  и  поселения'!F12/1000</f>
        <v>222463.13623999999</v>
      </c>
      <c r="G9" s="16">
        <f t="shared" ref="G9:G25" si="4">SUM(H9:K9)</f>
        <v>1544945.2860799998</v>
      </c>
      <c r="H9" s="17">
        <f>'[1]Район  и  поселения'!AG12/1000</f>
        <v>152359.21249999999</v>
      </c>
      <c r="I9" s="18">
        <f>'[1]Район  и  поселения'!AH12/1000</f>
        <v>452754.28065000003</v>
      </c>
      <c r="J9" s="17">
        <f>'[1]Район  и  поселения'!AI12/1000</f>
        <v>750938.8202999999</v>
      </c>
      <c r="K9" s="18">
        <f>'[1]Район  и  поселения'!AJ12/1000</f>
        <v>188892.97263</v>
      </c>
      <c r="L9" s="19">
        <f t="shared" ref="L9:L24" si="5">G9/B9*100</f>
        <v>75.592208039693659</v>
      </c>
      <c r="M9" s="19">
        <f t="shared" ref="M9:M24" si="6">H9/C9*100</f>
        <v>76.460711225775242</v>
      </c>
      <c r="N9" s="19">
        <f t="shared" ref="N9:N24" si="7">I9/D9*100</f>
        <v>74.453052422088831</v>
      </c>
      <c r="O9" s="19">
        <f t="shared" ref="O9:O24" si="8">J9/E9*100</f>
        <v>74.060431649550765</v>
      </c>
      <c r="P9" s="19">
        <f t="shared" ref="P9:P24" si="9">K9/F9*100</f>
        <v>84.909785874013991</v>
      </c>
    </row>
    <row r="10" spans="1:16" ht="21" customHeight="1" x14ac:dyDescent="0.35">
      <c r="A10" s="8" t="s">
        <v>8</v>
      </c>
      <c r="B10" s="16">
        <f t="shared" si="3"/>
        <v>1417862.84626</v>
      </c>
      <c r="C10" s="17">
        <f>'[1]Район  и  поселения'!C13/1000</f>
        <v>232459.69409</v>
      </c>
      <c r="D10" s="18">
        <f>'[1]Район  и  поселения'!D13/1000</f>
        <v>462883.065</v>
      </c>
      <c r="E10" s="17">
        <f>'[1]Район  и  поселения'!E13/1000</f>
        <v>493282.41797999997</v>
      </c>
      <c r="F10" s="18">
        <f>'[1]Район  и  поселения'!F13/1000</f>
        <v>229237.66919000002</v>
      </c>
      <c r="G10" s="16">
        <f t="shared" si="4"/>
        <v>930298.45696999982</v>
      </c>
      <c r="H10" s="17">
        <f>'[1]Район  и  поселения'!AG13/1000</f>
        <v>170040.76499</v>
      </c>
      <c r="I10" s="18">
        <f>'[1]Район  и  поселения'!AH13/1000</f>
        <v>307249.82724999991</v>
      </c>
      <c r="J10" s="17">
        <f>'[1]Район  и  поселения'!AI13/1000</f>
        <v>331658.61859999999</v>
      </c>
      <c r="K10" s="18">
        <f>'[1]Район  и  поселения'!AJ13/1000</f>
        <v>121349.24613</v>
      </c>
      <c r="L10" s="19">
        <f t="shared" si="5"/>
        <v>65.612725477920222</v>
      </c>
      <c r="M10" s="19">
        <f t="shared" si="6"/>
        <v>73.148493830576214</v>
      </c>
      <c r="N10" s="19">
        <f t="shared" si="7"/>
        <v>66.377418074260277</v>
      </c>
      <c r="O10" s="19">
        <f t="shared" si="8"/>
        <v>67.235037477749103</v>
      </c>
      <c r="P10" s="19">
        <f t="shared" si="9"/>
        <v>52.935997193995895</v>
      </c>
    </row>
    <row r="11" spans="1:16" ht="21" customHeight="1" x14ac:dyDescent="0.35">
      <c r="A11" s="8" t="s">
        <v>9</v>
      </c>
      <c r="B11" s="16">
        <f t="shared" si="3"/>
        <v>1122366.0639300002</v>
      </c>
      <c r="C11" s="17">
        <f>'[1]Район  и  поселения'!C14/1000</f>
        <v>210050.13472999999</v>
      </c>
      <c r="D11" s="18">
        <f>'[1]Район  и  поселения'!D14/1000</f>
        <v>366807.92852000007</v>
      </c>
      <c r="E11" s="17">
        <f>'[1]Район  и  поселения'!E14/1000</f>
        <v>455504.24663000001</v>
      </c>
      <c r="F11" s="18">
        <f>'[1]Район  и  поселения'!F14/1000</f>
        <v>90003.754050000018</v>
      </c>
      <c r="G11" s="16">
        <f t="shared" si="4"/>
        <v>570440.80442000006</v>
      </c>
      <c r="H11" s="17">
        <f>'[1]Район  и  поселения'!AG14/1000</f>
        <v>74425.456279999999</v>
      </c>
      <c r="I11" s="18">
        <f>'[1]Район  и  поселения'!AH14/1000</f>
        <v>101321.53747000001</v>
      </c>
      <c r="J11" s="17">
        <f>'[1]Район  и  поселения'!AI14/1000</f>
        <v>353257.80625000002</v>
      </c>
      <c r="K11" s="18">
        <f>'[1]Район  и  поселения'!AJ14/1000</f>
        <v>41436.004420000005</v>
      </c>
      <c r="L11" s="19">
        <f t="shared" si="5"/>
        <v>50.824844295682247</v>
      </c>
      <c r="M11" s="19">
        <f t="shared" si="6"/>
        <v>35.432234488050689</v>
      </c>
      <c r="N11" s="19">
        <f t="shared" si="7"/>
        <v>27.622504747597215</v>
      </c>
      <c r="O11" s="19">
        <f t="shared" si="8"/>
        <v>77.553131252571305</v>
      </c>
      <c r="P11" s="19">
        <f t="shared" si="9"/>
        <v>46.038084585872888</v>
      </c>
    </row>
    <row r="12" spans="1:16" ht="21" customHeight="1" x14ac:dyDescent="0.35">
      <c r="A12" s="8" t="s">
        <v>10</v>
      </c>
      <c r="B12" s="16">
        <f t="shared" si="3"/>
        <v>2076658.5986399997</v>
      </c>
      <c r="C12" s="17">
        <f>'[1]Район  и  поселения'!C15/1000</f>
        <v>277568.94900000002</v>
      </c>
      <c r="D12" s="18">
        <f>'[1]Район  и  поселения'!D15/1000</f>
        <v>1170797.0383799998</v>
      </c>
      <c r="E12" s="17">
        <f>'[1]Район  и  поселения'!E15/1000</f>
        <v>506073.35836000001</v>
      </c>
      <c r="F12" s="18">
        <f>'[1]Район  и  поселения'!F15/1000</f>
        <v>122219.25289999999</v>
      </c>
      <c r="G12" s="16">
        <f t="shared" si="4"/>
        <v>1482480.1565500002</v>
      </c>
      <c r="H12" s="17">
        <f>'[1]Район  и  поселения'!AG15/1000</f>
        <v>193970</v>
      </c>
      <c r="I12" s="18">
        <f>'[1]Район  и  поселения'!AH15/1000</f>
        <v>842954.8857000001</v>
      </c>
      <c r="J12" s="17">
        <f>'[1]Район  и  поселения'!AI15/1000</f>
        <v>386013.68154999998</v>
      </c>
      <c r="K12" s="18">
        <f>'[1]Район  и  поселения'!AJ15/1000</f>
        <v>59541.589300000007</v>
      </c>
      <c r="L12" s="19">
        <f t="shared" si="5"/>
        <v>71.387764821857274</v>
      </c>
      <c r="M12" s="19">
        <f t="shared" si="6"/>
        <v>69.881735943021482</v>
      </c>
      <c r="N12" s="19">
        <f t="shared" si="7"/>
        <v>71.998378716978479</v>
      </c>
      <c r="O12" s="19">
        <f t="shared" si="8"/>
        <v>76.276230545099267</v>
      </c>
      <c r="P12" s="19">
        <f t="shared" si="9"/>
        <v>48.717029344564097</v>
      </c>
    </row>
    <row r="13" spans="1:16" ht="21" customHeight="1" x14ac:dyDescent="0.35">
      <c r="A13" s="8" t="s">
        <v>11</v>
      </c>
      <c r="B13" s="16">
        <f t="shared" si="3"/>
        <v>648876.30126000009</v>
      </c>
      <c r="C13" s="17">
        <f>'[1]Район  и  поселения'!C16/1000</f>
        <v>72034.135349999997</v>
      </c>
      <c r="D13" s="18">
        <f>'[1]Район  и  поселения'!D16/1000</f>
        <v>195471.55593</v>
      </c>
      <c r="E13" s="17">
        <f>'[1]Район  и  поселения'!E16/1000</f>
        <v>300052.28635000007</v>
      </c>
      <c r="F13" s="18">
        <f>'[1]Район  и  поселения'!F16/1000</f>
        <v>81318.323630000014</v>
      </c>
      <c r="G13" s="16">
        <f t="shared" si="4"/>
        <v>429101.70916999993</v>
      </c>
      <c r="H13" s="17">
        <f>'[1]Район  и  поселения'!AG16/1000</f>
        <v>55508.51</v>
      </c>
      <c r="I13" s="18">
        <f>'[1]Район  и  поселения'!AH16/1000</f>
        <v>101852.37282999999</v>
      </c>
      <c r="J13" s="17">
        <f>'[1]Район  и  поселения'!AI16/1000</f>
        <v>225805.50782</v>
      </c>
      <c r="K13" s="18">
        <f>'[1]Район  и  поселения'!AJ16/1000</f>
        <v>45935.318520000001</v>
      </c>
      <c r="L13" s="19">
        <f t="shared" si="5"/>
        <v>66.129970895340477</v>
      </c>
      <c r="M13" s="19">
        <f t="shared" si="6"/>
        <v>77.058619125911392</v>
      </c>
      <c r="N13" s="19">
        <f t="shared" si="7"/>
        <v>52.105981530363522</v>
      </c>
      <c r="O13" s="19">
        <f t="shared" si="8"/>
        <v>75.255386508405437</v>
      </c>
      <c r="P13" s="19">
        <f t="shared" si="9"/>
        <v>56.488275298205373</v>
      </c>
    </row>
    <row r="14" spans="1:16" ht="21" customHeight="1" x14ac:dyDescent="0.35">
      <c r="A14" s="8" t="s">
        <v>12</v>
      </c>
      <c r="B14" s="16">
        <f t="shared" si="3"/>
        <v>782315.93805999996</v>
      </c>
      <c r="C14" s="17">
        <f>'[1]Район  и  поселения'!C17/1000</f>
        <v>103508.44821</v>
      </c>
      <c r="D14" s="18">
        <f>'[1]Район  и  поселения'!D17/1000</f>
        <v>70831.004840000009</v>
      </c>
      <c r="E14" s="17">
        <f>'[1]Район  и  поселения'!E17/1000</f>
        <v>507226.14380999992</v>
      </c>
      <c r="F14" s="18">
        <f>'[1]Район  и  поселения'!F17/1000</f>
        <v>100750.34120000002</v>
      </c>
      <c r="G14" s="16">
        <f t="shared" si="4"/>
        <v>575799.51199999999</v>
      </c>
      <c r="H14" s="17">
        <f>'[1]Район  и  поселения'!AG17/1000</f>
        <v>78321.487999999998</v>
      </c>
      <c r="I14" s="18">
        <f>'[1]Район  и  поселения'!AH17/1000</f>
        <v>48037.440849999992</v>
      </c>
      <c r="J14" s="17">
        <f>'[1]Район  и  поселения'!AI17/1000</f>
        <v>404303.74235000001</v>
      </c>
      <c r="K14" s="18">
        <f>'[1]Район  и  поселения'!AJ17/1000</f>
        <v>45136.840800000005</v>
      </c>
      <c r="L14" s="19">
        <f t="shared" si="5"/>
        <v>73.601915030374713</v>
      </c>
      <c r="M14" s="19">
        <f t="shared" si="6"/>
        <v>75.666758950051886</v>
      </c>
      <c r="N14" s="19">
        <f t="shared" si="7"/>
        <v>67.81979298262344</v>
      </c>
      <c r="O14" s="19">
        <f t="shared" si="8"/>
        <v>79.708774337437688</v>
      </c>
      <c r="P14" s="19">
        <f t="shared" si="9"/>
        <v>44.800682818928259</v>
      </c>
    </row>
    <row r="15" spans="1:16" ht="21" customHeight="1" x14ac:dyDescent="0.35">
      <c r="A15" s="8" t="s">
        <v>13</v>
      </c>
      <c r="B15" s="16">
        <f t="shared" si="3"/>
        <v>1454575.1333300003</v>
      </c>
      <c r="C15" s="17">
        <f>'[1]Район  и  поселения'!C18/1000</f>
        <v>257956.91918999999</v>
      </c>
      <c r="D15" s="18">
        <f>'[1]Район  и  поселения'!D18/1000</f>
        <v>662147.61391000007</v>
      </c>
      <c r="E15" s="17">
        <f>'[1]Район  и  поселения'!E18/1000</f>
        <v>410973.00876</v>
      </c>
      <c r="F15" s="18">
        <f>'[1]Район  и  поселения'!F18/1000</f>
        <v>123497.59147</v>
      </c>
      <c r="G15" s="16">
        <f t="shared" si="4"/>
        <v>874637.10508999997</v>
      </c>
      <c r="H15" s="17">
        <f>'[1]Район  и  поселения'!AG18/1000</f>
        <v>209916.89499999999</v>
      </c>
      <c r="I15" s="18">
        <f>'[1]Район  и  поселения'!AH18/1000</f>
        <v>266836.60105999996</v>
      </c>
      <c r="J15" s="17">
        <f>'[1]Район  и  поселения'!AI18/1000</f>
        <v>310470.87688000005</v>
      </c>
      <c r="K15" s="18">
        <f>'[1]Район  и  поселения'!AJ18/1000</f>
        <v>87412.732149999996</v>
      </c>
      <c r="L15" s="19">
        <f t="shared" si="5"/>
        <v>60.130074071022257</v>
      </c>
      <c r="M15" s="19">
        <f t="shared" si="6"/>
        <v>81.376725873123107</v>
      </c>
      <c r="N15" s="19">
        <f t="shared" si="7"/>
        <v>40.298657799931107</v>
      </c>
      <c r="O15" s="19">
        <f t="shared" si="8"/>
        <v>75.545320559314106</v>
      </c>
      <c r="P15" s="19">
        <f t="shared" si="9"/>
        <v>70.780920590855629</v>
      </c>
    </row>
    <row r="16" spans="1:16" ht="21" customHeight="1" x14ac:dyDescent="0.35">
      <c r="A16" s="8" t="s">
        <v>14</v>
      </c>
      <c r="B16" s="16">
        <f t="shared" si="3"/>
        <v>1017351.74066</v>
      </c>
      <c r="C16" s="17">
        <f>'[1]Район  и  поселения'!C19/1000</f>
        <v>336728.92</v>
      </c>
      <c r="D16" s="18">
        <f>'[1]Район  и  поселения'!D19/1000</f>
        <v>324872.02045000001</v>
      </c>
      <c r="E16" s="17">
        <f>'[1]Район  и  поселения'!E19/1000</f>
        <v>284893.86046999996</v>
      </c>
      <c r="F16" s="18">
        <f>'[1]Район  и  поселения'!F19/1000</f>
        <v>70856.939740000016</v>
      </c>
      <c r="G16" s="16">
        <f t="shared" si="4"/>
        <v>543902.68457999988</v>
      </c>
      <c r="H16" s="17">
        <f>'[1]Район  и  поселения'!AG19/1000</f>
        <v>179140</v>
      </c>
      <c r="I16" s="18">
        <f>'[1]Район  и  поселения'!AH19/1000</f>
        <v>112717.93096999999</v>
      </c>
      <c r="J16" s="17">
        <f>'[1]Район  и  поселения'!AI19/1000</f>
        <v>214075.60150999998</v>
      </c>
      <c r="K16" s="18">
        <f>'[1]Район  и  поселения'!AJ19/1000</f>
        <v>37969.152099999992</v>
      </c>
      <c r="L16" s="19">
        <f t="shared" si="5"/>
        <v>53.462599299937963</v>
      </c>
      <c r="M16" s="19">
        <f t="shared" si="6"/>
        <v>53.200063718910748</v>
      </c>
      <c r="N16" s="19">
        <f t="shared" si="7"/>
        <v>34.696103042012524</v>
      </c>
      <c r="O16" s="19">
        <f t="shared" si="8"/>
        <v>75.14223056854631</v>
      </c>
      <c r="P16" s="19">
        <f t="shared" si="9"/>
        <v>53.585650522479057</v>
      </c>
    </row>
    <row r="17" spans="1:16" ht="21" customHeight="1" x14ac:dyDescent="0.35">
      <c r="A17" s="8" t="s">
        <v>15</v>
      </c>
      <c r="B17" s="16">
        <f t="shared" si="3"/>
        <v>461203.08626999997</v>
      </c>
      <c r="C17" s="17">
        <f>'[1]Район  и  поселения'!C20/1000</f>
        <v>53680.207190000001</v>
      </c>
      <c r="D17" s="18">
        <f>'[1]Район  и  поселения'!D20/1000</f>
        <v>87678.508259999988</v>
      </c>
      <c r="E17" s="17">
        <f>'[1]Район  и  поселения'!E20/1000</f>
        <v>255611.37070000003</v>
      </c>
      <c r="F17" s="18">
        <f>'[1]Район  и  поселения'!F20/1000</f>
        <v>64233.000119999997</v>
      </c>
      <c r="G17" s="16">
        <f t="shared" si="4"/>
        <v>297627.48793</v>
      </c>
      <c r="H17" s="17">
        <f>'[1]Район  и  поселения'!AG20/1000</f>
        <v>39690.845000000001</v>
      </c>
      <c r="I17" s="18">
        <f>'[1]Район  и  поселения'!AH20/1000</f>
        <v>39789.994210000004</v>
      </c>
      <c r="J17" s="17">
        <f>'[1]Район  и  поселения'!AI20/1000</f>
        <v>192829.96997000001</v>
      </c>
      <c r="K17" s="18">
        <f>'[1]Район  и  поселения'!AJ20/1000</f>
        <v>25316.678749999999</v>
      </c>
      <c r="L17" s="19">
        <f t="shared" si="5"/>
        <v>64.532848281019824</v>
      </c>
      <c r="M17" s="19">
        <f t="shared" si="6"/>
        <v>73.939440769136866</v>
      </c>
      <c r="N17" s="19">
        <f t="shared" si="7"/>
        <v>45.381696152958718</v>
      </c>
      <c r="O17" s="19">
        <f t="shared" si="8"/>
        <v>75.438729287327433</v>
      </c>
      <c r="P17" s="19">
        <f t="shared" si="9"/>
        <v>39.41381953622502</v>
      </c>
    </row>
    <row r="18" spans="1:16" ht="21" customHeight="1" x14ac:dyDescent="0.35">
      <c r="A18" s="8" t="s">
        <v>16</v>
      </c>
      <c r="B18" s="16">
        <f t="shared" si="3"/>
        <v>2571281.0719600003</v>
      </c>
      <c r="C18" s="17">
        <f>'[1]Район  и  поселения'!C21/1000</f>
        <v>750340.64301999996</v>
      </c>
      <c r="D18" s="18">
        <f>'[1]Район  и  поселения'!D21/1000</f>
        <v>1073410.0176000001</v>
      </c>
      <c r="E18" s="17">
        <f>'[1]Район  и  поселения'!E21/1000</f>
        <v>603503.07705000008</v>
      </c>
      <c r="F18" s="18">
        <f>'[1]Район  и  поселения'!F21/1000</f>
        <v>144027.33429</v>
      </c>
      <c r="G18" s="16">
        <f t="shared" si="4"/>
        <v>1687564.3600999999</v>
      </c>
      <c r="H18" s="17">
        <f>'[1]Район  и  поселения'!AG21/1000</f>
        <v>489789.82</v>
      </c>
      <c r="I18" s="18">
        <f>'[1]Район  и  поселения'!AH21/1000</f>
        <v>712362.84276000003</v>
      </c>
      <c r="J18" s="17">
        <f>'[1]Район  и  поселения'!AI21/1000</f>
        <v>423139.39286000002</v>
      </c>
      <c r="K18" s="18">
        <f>'[1]Район  и  поселения'!AJ21/1000</f>
        <v>62272.304480000006</v>
      </c>
      <c r="L18" s="19">
        <f t="shared" si="5"/>
        <v>65.631267561644933</v>
      </c>
      <c r="M18" s="19">
        <f t="shared" si="6"/>
        <v>65.27566173527201</v>
      </c>
      <c r="N18" s="19">
        <f t="shared" si="7"/>
        <v>66.364467545472252</v>
      </c>
      <c r="O18" s="19">
        <f t="shared" si="8"/>
        <v>70.113874966198892</v>
      </c>
      <c r="P18" s="19">
        <f t="shared" si="9"/>
        <v>43.236448683146705</v>
      </c>
    </row>
    <row r="19" spans="1:16" ht="21" customHeight="1" x14ac:dyDescent="0.35">
      <c r="A19" s="8" t="s">
        <v>17</v>
      </c>
      <c r="B19" s="16">
        <f t="shared" si="3"/>
        <v>574010.66047</v>
      </c>
      <c r="C19" s="17">
        <f>'[1]Район  и  поселения'!C22/1000</f>
        <v>93877.241819999996</v>
      </c>
      <c r="D19" s="18">
        <f>'[1]Район  и  поселения'!D22/1000</f>
        <v>89966.668090000006</v>
      </c>
      <c r="E19" s="17">
        <f>'[1]Район  и  поселения'!E22/1000</f>
        <v>343219.11014999996</v>
      </c>
      <c r="F19" s="18">
        <f>'[1]Район  и  поселения'!F22/1000</f>
        <v>46947.64041</v>
      </c>
      <c r="G19" s="16">
        <f t="shared" si="4"/>
        <v>442593.74685</v>
      </c>
      <c r="H19" s="17">
        <f>'[1]Район  и  поселения'!AG22/1000</f>
        <v>71248.282000000007</v>
      </c>
      <c r="I19" s="18">
        <f>'[1]Район  и  поселения'!AH22/1000</f>
        <v>69690.468260000009</v>
      </c>
      <c r="J19" s="17">
        <f>'[1]Район  и  поселения'!AI22/1000</f>
        <v>270594.82608999999</v>
      </c>
      <c r="K19" s="18">
        <f>'[1]Район  и  поселения'!AJ22/1000</f>
        <v>31060.1705</v>
      </c>
      <c r="L19" s="19">
        <f t="shared" si="5"/>
        <v>77.105492516045643</v>
      </c>
      <c r="M19" s="19">
        <f t="shared" si="6"/>
        <v>75.895159059542138</v>
      </c>
      <c r="N19" s="19">
        <f t="shared" si="7"/>
        <v>77.462542227621142</v>
      </c>
      <c r="O19" s="19">
        <f t="shared" si="8"/>
        <v>78.840256293345561</v>
      </c>
      <c r="P19" s="19">
        <f t="shared" si="9"/>
        <v>66.159172705480813</v>
      </c>
    </row>
    <row r="20" spans="1:16" ht="21" customHeight="1" x14ac:dyDescent="0.35">
      <c r="A20" s="8" t="s">
        <v>18</v>
      </c>
      <c r="B20" s="16">
        <f t="shared" si="3"/>
        <v>1893988.8371000001</v>
      </c>
      <c r="C20" s="17">
        <f>'[1]Район  и  поселения'!C23/1000</f>
        <v>133814.90573</v>
      </c>
      <c r="D20" s="18">
        <f>'[1]Район  и  поселения'!D23/1000</f>
        <v>725016.19154000003</v>
      </c>
      <c r="E20" s="17">
        <f>'[1]Район  и  поселения'!E23/1000</f>
        <v>939079.88856000011</v>
      </c>
      <c r="F20" s="18">
        <f>'[1]Район  и  поселения'!F23/1000</f>
        <v>96077.851269999999</v>
      </c>
      <c r="G20" s="16">
        <f t="shared" si="4"/>
        <v>1354729.6024699998</v>
      </c>
      <c r="H20" s="17">
        <f>'[1]Район  и  поселения'!AG23/1000</f>
        <v>104918.158</v>
      </c>
      <c r="I20" s="18">
        <f>'[1]Район  и  поселения'!AH23/1000</f>
        <v>331809.15980000002</v>
      </c>
      <c r="J20" s="17">
        <f>'[1]Район  и  поселения'!AI23/1000</f>
        <v>878800.34983999992</v>
      </c>
      <c r="K20" s="18">
        <f>'[1]Район  и  поселения'!AJ23/1000</f>
        <v>39201.934829999998</v>
      </c>
      <c r="L20" s="19">
        <f t="shared" si="5"/>
        <v>71.527855705016066</v>
      </c>
      <c r="M20" s="19">
        <f t="shared" si="6"/>
        <v>78.405434303181949</v>
      </c>
      <c r="N20" s="19">
        <f t="shared" si="7"/>
        <v>45.765758568123474</v>
      </c>
      <c r="O20" s="19">
        <f t="shared" si="8"/>
        <v>93.580999928298553</v>
      </c>
      <c r="P20" s="19">
        <f t="shared" si="9"/>
        <v>40.802260158622715</v>
      </c>
    </row>
    <row r="21" spans="1:16" ht="21" customHeight="1" x14ac:dyDescent="0.35">
      <c r="A21" s="8" t="s">
        <v>19</v>
      </c>
      <c r="B21" s="16">
        <f t="shared" si="3"/>
        <v>578639.96161000011</v>
      </c>
      <c r="C21" s="17">
        <f>'[1]Район  и  поселения'!C24/1000</f>
        <v>91097.005999999994</v>
      </c>
      <c r="D21" s="18">
        <f>'[1]Район  и  поселения'!D24/1000</f>
        <v>120789.91034000002</v>
      </c>
      <c r="E21" s="17">
        <f>'[1]Район  и  поселения'!E24/1000</f>
        <v>294852.74351000006</v>
      </c>
      <c r="F21" s="18">
        <f>'[1]Район  и  поселения'!F24/1000</f>
        <v>71900.301760000002</v>
      </c>
      <c r="G21" s="16">
        <f t="shared" si="4"/>
        <v>400167.58778</v>
      </c>
      <c r="H21" s="17">
        <f>'[1]Район  и  поселения'!AG24/1000</f>
        <v>70428</v>
      </c>
      <c r="I21" s="18">
        <f>'[1]Район  и  поселения'!AH24/1000</f>
        <v>68684.964069999987</v>
      </c>
      <c r="J21" s="17">
        <f>'[1]Район  и  поселения'!AI24/1000</f>
        <v>219181.85096000001</v>
      </c>
      <c r="K21" s="18">
        <f>'[1]Район  и  поселения'!AJ24/1000</f>
        <v>41872.772749999996</v>
      </c>
      <c r="L21" s="19">
        <f t="shared" si="5"/>
        <v>69.156576512029872</v>
      </c>
      <c r="M21" s="19">
        <f t="shared" si="6"/>
        <v>77.310993074788868</v>
      </c>
      <c r="N21" s="19">
        <f t="shared" si="7"/>
        <v>56.863163385638103</v>
      </c>
      <c r="O21" s="19">
        <f t="shared" si="8"/>
        <v>74.336039187156615</v>
      </c>
      <c r="P21" s="19">
        <f t="shared" si="9"/>
        <v>58.23726983757237</v>
      </c>
    </row>
    <row r="22" spans="1:16" ht="21" customHeight="1" x14ac:dyDescent="0.35">
      <c r="A22" s="8" t="s">
        <v>20</v>
      </c>
      <c r="B22" s="16">
        <f t="shared" si="3"/>
        <v>687508.10768999998</v>
      </c>
      <c r="C22" s="17">
        <f>'[1]Район  и  поселения'!C25/1000</f>
        <v>91725.904609999998</v>
      </c>
      <c r="D22" s="18">
        <f>'[1]Район  и  поселения'!D25/1000</f>
        <v>115881.27886000001</v>
      </c>
      <c r="E22" s="17">
        <f>'[1]Район  и  поселения'!E25/1000</f>
        <v>408202.79034999991</v>
      </c>
      <c r="F22" s="18">
        <f>'[1]Район  и  поселения'!F25/1000</f>
        <v>71698.133870000005</v>
      </c>
      <c r="G22" s="16">
        <f t="shared" si="4"/>
        <v>504139.09107999998</v>
      </c>
      <c r="H22" s="17">
        <f>'[1]Район  и  поселения'!AG25/1000</f>
        <v>71239.819610000006</v>
      </c>
      <c r="I22" s="18">
        <f>'[1]Район  и  поселения'!AH25/1000</f>
        <v>56482.161529999998</v>
      </c>
      <c r="J22" s="17">
        <f>'[1]Район  и  поселения'!AI25/1000</f>
        <v>306715.25530999998</v>
      </c>
      <c r="K22" s="18">
        <f>'[1]Район  и  поселения'!AJ25/1000</f>
        <v>69701.854630000002</v>
      </c>
      <c r="L22" s="19">
        <f t="shared" si="5"/>
        <v>73.328457576142242</v>
      </c>
      <c r="M22" s="19">
        <f t="shared" si="6"/>
        <v>77.665976599410286</v>
      </c>
      <c r="N22" s="19">
        <f t="shared" si="7"/>
        <v>48.741403344571268</v>
      </c>
      <c r="O22" s="19">
        <f t="shared" si="8"/>
        <v>75.13796146445182</v>
      </c>
      <c r="P22" s="19">
        <f t="shared" si="9"/>
        <v>97.215716599235947</v>
      </c>
    </row>
    <row r="23" spans="1:16" ht="21" customHeight="1" x14ac:dyDescent="0.35">
      <c r="A23" s="8" t="s">
        <v>21</v>
      </c>
      <c r="B23" s="16">
        <f t="shared" si="3"/>
        <v>1512433.1066299998</v>
      </c>
      <c r="C23" s="17">
        <f>'[1]Район  и  поселения'!C26/1000</f>
        <v>281259.21565999999</v>
      </c>
      <c r="D23" s="18">
        <f>'[1]Район  и  поселения'!D26/1000</f>
        <v>406455.90747000003</v>
      </c>
      <c r="E23" s="17">
        <f>'[1]Район  и  поселения'!E26/1000</f>
        <v>652802.23045000003</v>
      </c>
      <c r="F23" s="18">
        <f>'[1]Район  и  поселения'!F26/1000</f>
        <v>171915.75305</v>
      </c>
      <c r="G23" s="16">
        <f t="shared" si="4"/>
        <v>1018398.87099</v>
      </c>
      <c r="H23" s="17">
        <f>'[1]Район  и  поселения'!AG26/1000</f>
        <v>216590.32631999999</v>
      </c>
      <c r="I23" s="18">
        <f>'[1]Район  и  поселения'!AH26/1000</f>
        <v>144714.04029</v>
      </c>
      <c r="J23" s="17">
        <f>'[1]Район  и  поселения'!AI26/1000</f>
        <v>518175.25970999995</v>
      </c>
      <c r="K23" s="18">
        <f>'[1]Район  и  поселения'!AJ26/1000</f>
        <v>138919.24466999999</v>
      </c>
      <c r="L23" s="19">
        <f t="shared" si="5"/>
        <v>67.335134792122759</v>
      </c>
      <c r="M23" s="19">
        <f t="shared" si="6"/>
        <v>77.00737051824288</v>
      </c>
      <c r="N23" s="19">
        <f t="shared" si="7"/>
        <v>35.603871817432285</v>
      </c>
      <c r="O23" s="19">
        <f t="shared" si="8"/>
        <v>79.377066367068494</v>
      </c>
      <c r="P23" s="19">
        <f t="shared" si="9"/>
        <v>80.806582413420074</v>
      </c>
    </row>
    <row r="24" spans="1:16" ht="21" customHeight="1" x14ac:dyDescent="0.35">
      <c r="A24" s="8" t="s">
        <v>22</v>
      </c>
      <c r="B24" s="16">
        <f t="shared" si="3"/>
        <v>895972.01846999989</v>
      </c>
      <c r="C24" s="17">
        <f>'[1]Район  и  поселения'!C27/1000</f>
        <v>326214.16505000001</v>
      </c>
      <c r="D24" s="18">
        <f>'[1]Район  и  поселения'!D27/1000</f>
        <v>106593.77236</v>
      </c>
      <c r="E24" s="17">
        <f>'[1]Район  и  поселения'!E27/1000</f>
        <v>318925.16236999992</v>
      </c>
      <c r="F24" s="18">
        <f>'[1]Район  и  поселения'!F27/1000</f>
        <v>144238.91868999999</v>
      </c>
      <c r="G24" s="16">
        <f t="shared" si="4"/>
        <v>651975.96427999996</v>
      </c>
      <c r="H24" s="17">
        <f>'[1]Район  и  поселения'!AG27/1000</f>
        <v>253162.46015999999</v>
      </c>
      <c r="I24" s="18">
        <f>'[1]Район  и  поселения'!AH27/1000</f>
        <v>66636.599500000011</v>
      </c>
      <c r="J24" s="17">
        <f>'[1]Район  и  поселения'!AI27/1000</f>
        <v>258172.00565000001</v>
      </c>
      <c r="K24" s="18">
        <f>'[1]Район  и  поселения'!AJ27/1000</f>
        <v>74004.898969999995</v>
      </c>
      <c r="L24" s="19">
        <f t="shared" si="5"/>
        <v>72.767447067525836</v>
      </c>
      <c r="M24" s="19">
        <f t="shared" si="6"/>
        <v>77.60621312112454</v>
      </c>
      <c r="N24" s="19">
        <f t="shared" si="7"/>
        <v>62.514533471005876</v>
      </c>
      <c r="O24" s="19">
        <f t="shared" si="8"/>
        <v>80.950654295029452</v>
      </c>
      <c r="P24" s="19">
        <f t="shared" si="9"/>
        <v>51.307164281404674</v>
      </c>
    </row>
    <row r="25" spans="1:16" ht="21" customHeight="1" thickBot="1" x14ac:dyDescent="0.4">
      <c r="A25" s="9" t="s">
        <v>23</v>
      </c>
      <c r="B25" s="16">
        <f t="shared" si="3"/>
        <v>953858.99073000008</v>
      </c>
      <c r="C25" s="17">
        <f>'[1]Район  и  поселения'!C28/1000</f>
        <v>120577.11349</v>
      </c>
      <c r="D25" s="18">
        <f>'[1]Район  и  поселения'!D28/1000</f>
        <v>257901.15914999996</v>
      </c>
      <c r="E25" s="17">
        <f>'[1]Район  и  поселения'!E28/1000</f>
        <v>458375.99994000007</v>
      </c>
      <c r="F25" s="18">
        <f>'[1]Район  и  поселения'!F28/1000</f>
        <v>117004.71815</v>
      </c>
      <c r="G25" s="16">
        <f t="shared" si="4"/>
        <v>653446.20429999987</v>
      </c>
      <c r="H25" s="17">
        <f>'[1]Район  и  поселения'!AG28/1000</f>
        <v>94427.94472</v>
      </c>
      <c r="I25" s="18">
        <f>'[1]Район  и  поселения'!AH28/1000</f>
        <v>167121.58743999997</v>
      </c>
      <c r="J25" s="17">
        <f>'[1]Район  и  поселения'!AI28/1000</f>
        <v>338458.84803999995</v>
      </c>
      <c r="K25" s="18">
        <f>'[1]Район  и  поселения'!AJ28/1000</f>
        <v>53437.824099999991</v>
      </c>
      <c r="L25" s="20">
        <f t="shared" ref="L25:L33" si="10">G25/B25*100</f>
        <v>68.505534953327782</v>
      </c>
      <c r="M25" s="20">
        <f t="shared" ref="M25:M33" si="11">H25/C25*100</f>
        <v>78.313323305613324</v>
      </c>
      <c r="N25" s="20">
        <f t="shared" ref="N25:N33" si="12">I25/D25*100</f>
        <v>64.800634472061077</v>
      </c>
      <c r="O25" s="20">
        <f t="shared" ref="O25:O33" si="13">J25/E25*100</f>
        <v>73.838693143686214</v>
      </c>
      <c r="P25" s="20">
        <f t="shared" ref="P25:P33" si="14">K25/F25*100</f>
        <v>45.671512179100951</v>
      </c>
    </row>
    <row r="26" spans="1:16" ht="21" customHeight="1" thickBot="1" x14ac:dyDescent="0.4">
      <c r="A26" s="10" t="s">
        <v>24</v>
      </c>
      <c r="B26" s="21">
        <f>SUM(B8:B25)</f>
        <v>21219546.177790001</v>
      </c>
      <c r="C26" s="22">
        <f t="shared" ref="C26:F26" si="15">SUM(C8:C25)</f>
        <v>3791062.1875399998</v>
      </c>
      <c r="D26" s="21">
        <f t="shared" si="15"/>
        <v>6960485.3433099994</v>
      </c>
      <c r="E26" s="23">
        <f t="shared" si="15"/>
        <v>8444017.08017</v>
      </c>
      <c r="F26" s="21">
        <f t="shared" si="15"/>
        <v>2023981.5667699997</v>
      </c>
      <c r="G26" s="21">
        <f>SUM(G8:G25)</f>
        <v>14298902.860650001</v>
      </c>
      <c r="H26" s="23">
        <f>SUM(H8:H25)</f>
        <v>2644607.9825799996</v>
      </c>
      <c r="I26" s="21">
        <f>SUM(I8:I25)</f>
        <v>3939396.1457100003</v>
      </c>
      <c r="J26" s="23">
        <f>SUM(J8:J25)</f>
        <v>6525709.3021099996</v>
      </c>
      <c r="K26" s="21">
        <f>SUM(K8:K25)</f>
        <v>1189189.43025</v>
      </c>
      <c r="L26" s="24">
        <f t="shared" si="10"/>
        <v>67.385526254168084</v>
      </c>
      <c r="M26" s="24">
        <f t="shared" si="11"/>
        <v>69.759024034793569</v>
      </c>
      <c r="N26" s="24">
        <f t="shared" si="12"/>
        <v>56.596572672856951</v>
      </c>
      <c r="O26" s="24">
        <f t="shared" si="13"/>
        <v>77.28204763388068</v>
      </c>
      <c r="P26" s="24">
        <f t="shared" si="14"/>
        <v>58.75495359119229</v>
      </c>
    </row>
    <row r="27" spans="1:16" ht="21" customHeight="1" x14ac:dyDescent="0.35">
      <c r="A27" s="11"/>
      <c r="B27" s="16"/>
      <c r="C27" s="25"/>
      <c r="D27" s="26"/>
      <c r="E27" s="27"/>
      <c r="F27" s="26"/>
      <c r="G27" s="16"/>
      <c r="H27" s="17"/>
      <c r="I27" s="18"/>
      <c r="J27" s="17"/>
      <c r="K27" s="18"/>
      <c r="L27" s="19"/>
      <c r="M27" s="19"/>
      <c r="N27" s="19"/>
      <c r="O27" s="19"/>
      <c r="P27" s="19"/>
    </row>
    <row r="28" spans="1:16" ht="21" customHeight="1" x14ac:dyDescent="0.35">
      <c r="A28" s="12" t="s">
        <v>25</v>
      </c>
      <c r="B28" s="16">
        <f t="shared" ref="B28:B29" si="16">SUM(C28:F28)</f>
        <v>3332760.08182</v>
      </c>
      <c r="C28" s="17">
        <f>'[1]Район  и  поселения'!C31/1000</f>
        <v>788370.26800000004</v>
      </c>
      <c r="D28" s="18">
        <f>'[1]Район  и  поселения'!D31/1000</f>
        <v>712886.72823000012</v>
      </c>
      <c r="E28" s="17">
        <f>'[1]Район  и  поселения'!E31/1000</f>
        <v>1285126.0936099999</v>
      </c>
      <c r="F28" s="18">
        <f>'[1]Район  и  поселения'!F31/1000</f>
        <v>546376.99198000005</v>
      </c>
      <c r="G28" s="16">
        <f t="shared" ref="G28:G29" si="17">SUM(H28:K28)</f>
        <v>2057638.1346099998</v>
      </c>
      <c r="H28" s="17">
        <f>'[1]Район  и  поселения'!AG31/1000</f>
        <v>372092.53973000002</v>
      </c>
      <c r="I28" s="18">
        <f>'[1]Район  и  поселения'!AH31/1000</f>
        <v>538929.62711999984</v>
      </c>
      <c r="J28" s="17">
        <f>'[1]Район  и  поселения'!AI31/1000</f>
        <v>886032.01512</v>
      </c>
      <c r="K28" s="18">
        <f>'[1]Район  и  поселения'!AJ31/1000</f>
        <v>260583.95264000003</v>
      </c>
      <c r="L28" s="19">
        <f t="shared" si="10"/>
        <v>61.739761761858844</v>
      </c>
      <c r="M28" s="19">
        <f t="shared" si="11"/>
        <v>47.197688044978378</v>
      </c>
      <c r="N28" s="19">
        <f t="shared" si="12"/>
        <v>75.598212980916074</v>
      </c>
      <c r="O28" s="19">
        <f t="shared" si="13"/>
        <v>68.945142389186145</v>
      </c>
      <c r="P28" s="19">
        <f t="shared" si="14"/>
        <v>47.693068424363418</v>
      </c>
    </row>
    <row r="29" spans="1:16" ht="21" customHeight="1" thickBot="1" x14ac:dyDescent="0.4">
      <c r="A29" s="9" t="s">
        <v>26</v>
      </c>
      <c r="B29" s="16">
        <f t="shared" si="16"/>
        <v>19924002.81191</v>
      </c>
      <c r="C29" s="17">
        <f>'[1]Район  и  поселения'!C32/1000</f>
        <v>3974840.1753000002</v>
      </c>
      <c r="D29" s="18">
        <f>'[1]Район  и  поселения'!D32/1000</f>
        <v>7801474.6794500006</v>
      </c>
      <c r="E29" s="17">
        <f>'[1]Район  и  поселения'!E32/1000</f>
        <v>7420990.703230001</v>
      </c>
      <c r="F29" s="18">
        <f>'[1]Район  и  поселения'!F32/1000</f>
        <v>726697.25393000012</v>
      </c>
      <c r="G29" s="16">
        <f t="shared" si="17"/>
        <v>13304497.969729999</v>
      </c>
      <c r="H29" s="17">
        <f>'[1]Район  и  поселения'!AG32/1000</f>
        <v>2690990.3560000001</v>
      </c>
      <c r="I29" s="18">
        <f>'[1]Район  и  поселения'!AH32/1000</f>
        <v>4615268.9086699989</v>
      </c>
      <c r="J29" s="17">
        <f>'[1]Район  и  поселения'!AI32/1000</f>
        <v>5554088.9947499996</v>
      </c>
      <c r="K29" s="18">
        <f>'[1]Район  и  поселения'!AJ32/1000</f>
        <v>444149.71030999994</v>
      </c>
      <c r="L29" s="20">
        <f t="shared" si="10"/>
        <v>66.776230134724486</v>
      </c>
      <c r="M29" s="20">
        <f t="shared" si="11"/>
        <v>67.700592660858334</v>
      </c>
      <c r="N29" s="20">
        <f t="shared" si="12"/>
        <v>59.158929539656889</v>
      </c>
      <c r="O29" s="20">
        <f t="shared" si="13"/>
        <v>74.842958532916242</v>
      </c>
      <c r="P29" s="20">
        <f t="shared" si="14"/>
        <v>61.118947114224696</v>
      </c>
    </row>
    <row r="30" spans="1:16" ht="21" customHeight="1" thickBot="1" x14ac:dyDescent="0.4">
      <c r="A30" s="13" t="s">
        <v>27</v>
      </c>
      <c r="B30" s="21">
        <f>SUM(B28:B29)</f>
        <v>23256762.89373</v>
      </c>
      <c r="C30" s="22">
        <f t="shared" ref="C30:F30" si="18">SUM(C28:C29)</f>
        <v>4763210.4433000004</v>
      </c>
      <c r="D30" s="21">
        <f t="shared" si="18"/>
        <v>8514361.4076800011</v>
      </c>
      <c r="E30" s="23">
        <f t="shared" si="18"/>
        <v>8706116.7968400009</v>
      </c>
      <c r="F30" s="21">
        <f t="shared" si="18"/>
        <v>1273074.2459100001</v>
      </c>
      <c r="G30" s="21">
        <f>SUM(G28:G29)</f>
        <v>15362136.104339998</v>
      </c>
      <c r="H30" s="22">
        <f>SUM(H28:H29)</f>
        <v>3063082.89573</v>
      </c>
      <c r="I30" s="21">
        <f>SUM(I28:I29)</f>
        <v>5154198.5357899982</v>
      </c>
      <c r="J30" s="23">
        <f>SUM(J28:J29)</f>
        <v>6440121.0098699993</v>
      </c>
      <c r="K30" s="21">
        <f>SUM(K28:K29)</f>
        <v>704733.66295000003</v>
      </c>
      <c r="L30" s="24">
        <f t="shared" si="10"/>
        <v>66.054489932825575</v>
      </c>
      <c r="M30" s="24">
        <f t="shared" si="11"/>
        <v>64.307108245418306</v>
      </c>
      <c r="N30" s="24">
        <f t="shared" si="12"/>
        <v>60.53535067399045</v>
      </c>
      <c r="O30" s="24">
        <f t="shared" si="13"/>
        <v>73.972370922103011</v>
      </c>
      <c r="P30" s="24">
        <f t="shared" si="14"/>
        <v>55.356839179968865</v>
      </c>
    </row>
    <row r="31" spans="1:16" ht="21" customHeight="1" x14ac:dyDescent="0.35">
      <c r="A31" s="13"/>
      <c r="B31" s="28"/>
      <c r="C31" s="29"/>
      <c r="D31" s="28"/>
      <c r="E31" s="30"/>
      <c r="F31" s="28"/>
      <c r="G31" s="28"/>
      <c r="H31" s="31"/>
      <c r="I31" s="32"/>
      <c r="J31" s="31"/>
      <c r="K31" s="32"/>
      <c r="L31" s="33"/>
      <c r="M31" s="33"/>
      <c r="N31" s="33"/>
      <c r="O31" s="33"/>
      <c r="P31" s="33"/>
    </row>
    <row r="32" spans="1:16" ht="21" customHeight="1" thickBot="1" x14ac:dyDescent="0.4">
      <c r="A32" s="14"/>
      <c r="B32" s="28"/>
      <c r="C32" s="29"/>
      <c r="D32" s="28"/>
      <c r="E32" s="30"/>
      <c r="F32" s="28"/>
      <c r="G32" s="28"/>
      <c r="H32" s="31"/>
      <c r="I32" s="32"/>
      <c r="J32" s="31"/>
      <c r="K32" s="32"/>
      <c r="L32" s="33"/>
      <c r="M32" s="33"/>
      <c r="N32" s="33"/>
      <c r="O32" s="33"/>
      <c r="P32" s="33"/>
    </row>
    <row r="33" spans="1:16" ht="21" customHeight="1" thickBot="1" x14ac:dyDescent="0.4">
      <c r="A33" s="10" t="s">
        <v>28</v>
      </c>
      <c r="B33" s="21">
        <f>B26+B30</f>
        <v>44476309.071520001</v>
      </c>
      <c r="C33" s="22">
        <f t="shared" ref="C33:F33" si="19">C26+C30</f>
        <v>8554272.6308399998</v>
      </c>
      <c r="D33" s="21">
        <f t="shared" si="19"/>
        <v>15474846.75099</v>
      </c>
      <c r="E33" s="23">
        <f t="shared" si="19"/>
        <v>17150133.877010003</v>
      </c>
      <c r="F33" s="21">
        <f t="shared" si="19"/>
        <v>3297055.8126799995</v>
      </c>
      <c r="G33" s="21">
        <f>G26+G30</f>
        <v>29661038.964989997</v>
      </c>
      <c r="H33" s="22">
        <f>H26+H30</f>
        <v>5707690.8783099996</v>
      </c>
      <c r="I33" s="21">
        <f>I26+I30</f>
        <v>9093594.681499999</v>
      </c>
      <c r="J33" s="23">
        <f>J26+J30</f>
        <v>12965830.311979998</v>
      </c>
      <c r="K33" s="21">
        <f>K26+K30</f>
        <v>1893923.0932</v>
      </c>
      <c r="L33" s="24">
        <f t="shared" si="10"/>
        <v>66.68952434270939</v>
      </c>
      <c r="M33" s="24">
        <f t="shared" si="11"/>
        <v>66.723275310779101</v>
      </c>
      <c r="N33" s="24">
        <f t="shared" si="12"/>
        <v>58.763713966461339</v>
      </c>
      <c r="O33" s="24">
        <f t="shared" si="13"/>
        <v>75.601918941057818</v>
      </c>
      <c r="P33" s="24">
        <f t="shared" si="14"/>
        <v>57.442858137743556</v>
      </c>
    </row>
    <row r="34" spans="1:16" hidden="1" x14ac:dyDescent="0.3"/>
    <row r="35" spans="1:16" x14ac:dyDescent="0.3">
      <c r="B35" s="37">
        <f>B33-'[1]Район  и  поселения'!$B$36/1000</f>
        <v>0</v>
      </c>
      <c r="G35" s="15">
        <f>G33-'[1]Район  и  поселения'!$AF$36/1000</f>
        <v>0</v>
      </c>
    </row>
    <row r="36" spans="1:16" x14ac:dyDescent="0.3">
      <c r="C36" s="39" t="s">
        <v>33</v>
      </c>
      <c r="D36" s="40"/>
      <c r="E36" s="40"/>
      <c r="F36" s="41"/>
    </row>
    <row r="37" spans="1:16" s="34" customFormat="1" ht="46.5" customHeight="1" x14ac:dyDescent="0.25">
      <c r="C37" s="38" t="s">
        <v>36</v>
      </c>
      <c r="D37" s="38"/>
      <c r="E37" s="38"/>
      <c r="F37" s="42" t="s">
        <v>35</v>
      </c>
    </row>
    <row r="38" spans="1:16" s="35" customFormat="1" ht="328" customHeight="1" x14ac:dyDescent="0.25">
      <c r="C38" s="36" t="s">
        <v>37</v>
      </c>
      <c r="D38" s="36" t="s">
        <v>34</v>
      </c>
      <c r="E38" s="36"/>
      <c r="F38" s="43"/>
    </row>
  </sheetData>
  <mergeCells count="14">
    <mergeCell ref="A2:P2"/>
    <mergeCell ref="G6:G7"/>
    <mergeCell ref="H6:K6"/>
    <mergeCell ref="A5:A7"/>
    <mergeCell ref="B5:F5"/>
    <mergeCell ref="B6:B7"/>
    <mergeCell ref="C6:F6"/>
    <mergeCell ref="G5:K5"/>
    <mergeCell ref="C37:E37"/>
    <mergeCell ref="C36:F36"/>
    <mergeCell ref="F37:F38"/>
    <mergeCell ref="L5:P5"/>
    <mergeCell ref="L6:L7"/>
    <mergeCell ref="M6:P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9" orientation="landscape" horizontalDpi="300" verticalDpi="300" r:id="rId1"/>
  <headerFooter alignWithMargins="0">
    <oddFooter>&amp;R&amp;Z&amp;F&amp;A</oddFooter>
  </headerFooter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2024-10-02T11:10:02Z</cp:lastPrinted>
  <dcterms:created xsi:type="dcterms:W3CDTF">2007-12-05T11:50:40Z</dcterms:created>
  <dcterms:modified xsi:type="dcterms:W3CDTF">2024-10-02T11:10:04Z</dcterms:modified>
</cp:coreProperties>
</file>