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H:\РЕЙТИНГИ открытости\2021\год\"/>
    </mc:Choice>
  </mc:AlternateContent>
  <xr:revisionPtr revIDLastSave="0" documentId="13_ncr:1_{B42DCB05-F2CF-4B61-9F7C-EC1CF7E48BBA}" xr6:coauthVersionLast="43" xr6:coauthVersionMax="43" xr10:uidLastSave="{00000000-0000-0000-0000-000000000000}"/>
  <bookViews>
    <workbookView xWindow="-120" yWindow="-120" windowWidth="29040" windowHeight="15840" activeTab="4" xr2:uid="{3B5B44EB-5A10-4DD0-AF3B-C974E3C9088C}"/>
  </bookViews>
  <sheets>
    <sheet name="Дотация" sheetId="5" r:id="rId1"/>
    <sheet name="Субсидия" sheetId="4" r:id="rId2"/>
    <sheet name="Субвенция" sheetId="3" r:id="rId3"/>
    <sheet name="Иные  МБТ" sheetId="2" r:id="rId4"/>
    <sheet name="МБТ  всего" sheetId="1" r:id="rId5"/>
  </sheets>
  <externalReferences>
    <externalReference r:id="rId6"/>
    <externalReference r:id="rId7"/>
    <externalReference r:id="rId8"/>
    <externalReference r:id="rId9"/>
  </externalReferences>
  <definedNames>
    <definedName name="_xlnm.Print_Titles" localSheetId="0">Дотация!$A:$A</definedName>
    <definedName name="_xlnm.Print_Titles" localSheetId="3">'Иные  МБТ'!$A:$A</definedName>
    <definedName name="_xlnm.Print_Titles" localSheetId="2">Субвенция!$A:$A</definedName>
    <definedName name="_xlnm.Print_Titles" localSheetId="1">Субсидия!$A:$A</definedName>
    <definedName name="_xlnm.Print_Area" localSheetId="3">'Иные  МБТ'!$A$1:$BI$39</definedName>
    <definedName name="_xlnm.Print_Area" localSheetId="2">Субвенция!$A$1:$DQ$40</definedName>
    <definedName name="_xlnm.Print_Area" localSheetId="1">Субсидия!$A$1:$IG$41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37" i="5" l="1"/>
  <c r="R37" i="5"/>
  <c r="C37" i="5"/>
  <c r="AP35" i="5"/>
  <c r="AM35" i="5"/>
  <c r="AL35" i="5"/>
  <c r="AH35" i="5"/>
  <c r="AD35" i="5"/>
  <c r="Z35" i="5"/>
  <c r="V35" i="5"/>
  <c r="J35" i="5"/>
  <c r="G35" i="5"/>
  <c r="AR34" i="5"/>
  <c r="AQ34" i="5"/>
  <c r="AQ35" i="5" s="1"/>
  <c r="AN34" i="5"/>
  <c r="AO34" i="5" s="1"/>
  <c r="AM34" i="5"/>
  <c r="AK34" i="5"/>
  <c r="AJ34" i="5"/>
  <c r="AI34" i="5"/>
  <c r="AF34" i="5"/>
  <c r="AE34" i="5"/>
  <c r="AB34" i="5"/>
  <c r="AA34" i="5"/>
  <c r="X34" i="5"/>
  <c r="Y34" i="5" s="1"/>
  <c r="W34" i="5"/>
  <c r="U34" i="5"/>
  <c r="T34" i="5"/>
  <c r="S34" i="5"/>
  <c r="R34" i="5"/>
  <c r="Q34" i="5"/>
  <c r="P34" i="5"/>
  <c r="O34" i="5"/>
  <c r="N34" i="5"/>
  <c r="B34" i="5" s="1"/>
  <c r="L34" i="5"/>
  <c r="K34" i="5"/>
  <c r="G34" i="5"/>
  <c r="D34" i="5"/>
  <c r="AR33" i="5"/>
  <c r="AQ33" i="5"/>
  <c r="AN33" i="5"/>
  <c r="AM33" i="5"/>
  <c r="AJ33" i="5"/>
  <c r="AJ35" i="5" s="1"/>
  <c r="AI33" i="5"/>
  <c r="AI35" i="5" s="1"/>
  <c r="AF33" i="5"/>
  <c r="AE33" i="5"/>
  <c r="AE35" i="5" s="1"/>
  <c r="AB33" i="5"/>
  <c r="AA33" i="5"/>
  <c r="X33" i="5"/>
  <c r="W33" i="5"/>
  <c r="W35" i="5" s="1"/>
  <c r="U33" i="5"/>
  <c r="T33" i="5"/>
  <c r="S33" i="5"/>
  <c r="S35" i="5" s="1"/>
  <c r="R33" i="5"/>
  <c r="R35" i="5" s="1"/>
  <c r="P33" i="5"/>
  <c r="P35" i="5" s="1"/>
  <c r="O33" i="5"/>
  <c r="N33" i="5"/>
  <c r="M33" i="5"/>
  <c r="L33" i="5"/>
  <c r="K33" i="5"/>
  <c r="G33" i="5"/>
  <c r="D33" i="5"/>
  <c r="AP31" i="5"/>
  <c r="AP39" i="5" s="1"/>
  <c r="AL31" i="5"/>
  <c r="AH31" i="5"/>
  <c r="AD31" i="5"/>
  <c r="Z31" i="5"/>
  <c r="V31" i="5"/>
  <c r="AR30" i="5"/>
  <c r="AS30" i="5" s="1"/>
  <c r="AQ30" i="5"/>
  <c r="AN30" i="5"/>
  <c r="AM30" i="5"/>
  <c r="AJ30" i="5"/>
  <c r="AI30" i="5"/>
  <c r="AF30" i="5"/>
  <c r="AG30" i="5" s="1"/>
  <c r="AE30" i="5"/>
  <c r="AB30" i="5"/>
  <c r="AC30" i="5" s="1"/>
  <c r="AA30" i="5"/>
  <c r="X30" i="5"/>
  <c r="W30" i="5"/>
  <c r="T30" i="5"/>
  <c r="S30" i="5"/>
  <c r="R30" i="5"/>
  <c r="P30" i="5"/>
  <c r="Q30" i="5" s="1"/>
  <c r="O30" i="5"/>
  <c r="N30" i="5"/>
  <c r="L30" i="5"/>
  <c r="K30" i="5"/>
  <c r="J30" i="5"/>
  <c r="B30" i="5" s="1"/>
  <c r="G30" i="5"/>
  <c r="D30" i="5"/>
  <c r="AR29" i="5"/>
  <c r="AS29" i="5" s="1"/>
  <c r="AQ29" i="5"/>
  <c r="AO29" i="5"/>
  <c r="AN29" i="5"/>
  <c r="AM29" i="5"/>
  <c r="AK29" i="5"/>
  <c r="AJ29" i="5"/>
  <c r="AI29" i="5"/>
  <c r="AF29" i="5"/>
  <c r="AG29" i="5" s="1"/>
  <c r="AE29" i="5"/>
  <c r="AB29" i="5"/>
  <c r="AC29" i="5" s="1"/>
  <c r="AA29" i="5"/>
  <c r="Y29" i="5"/>
  <c r="X29" i="5"/>
  <c r="W29" i="5"/>
  <c r="T29" i="5"/>
  <c r="S29" i="5"/>
  <c r="U29" i="5" s="1"/>
  <c r="R29" i="5"/>
  <c r="P29" i="5"/>
  <c r="Q29" i="5" s="1"/>
  <c r="O29" i="5"/>
  <c r="N29" i="5"/>
  <c r="M29" i="5"/>
  <c r="L29" i="5"/>
  <c r="K29" i="5"/>
  <c r="J29" i="5"/>
  <c r="G29" i="5"/>
  <c r="D29" i="5"/>
  <c r="B29" i="5"/>
  <c r="AR28" i="5"/>
  <c r="AS28" i="5" s="1"/>
  <c r="AQ28" i="5"/>
  <c r="AN28" i="5"/>
  <c r="AO28" i="5" s="1"/>
  <c r="AM28" i="5"/>
  <c r="AJ28" i="5"/>
  <c r="AI28" i="5"/>
  <c r="AG28" i="5"/>
  <c r="AF28" i="5"/>
  <c r="AE28" i="5"/>
  <c r="AC28" i="5"/>
  <c r="AB28" i="5"/>
  <c r="AA28" i="5"/>
  <c r="X28" i="5"/>
  <c r="W28" i="5"/>
  <c r="T28" i="5"/>
  <c r="U28" i="5" s="1"/>
  <c r="S28" i="5"/>
  <c r="R28" i="5"/>
  <c r="P28" i="5"/>
  <c r="O28" i="5"/>
  <c r="N28" i="5"/>
  <c r="L28" i="5"/>
  <c r="K28" i="5"/>
  <c r="C28" i="5" s="1"/>
  <c r="J28" i="5"/>
  <c r="B28" i="5" s="1"/>
  <c r="G28" i="5"/>
  <c r="D28" i="5"/>
  <c r="AR27" i="5"/>
  <c r="AS27" i="5" s="1"/>
  <c r="AQ27" i="5"/>
  <c r="AO27" i="5"/>
  <c r="AN27" i="5"/>
  <c r="AM27" i="5"/>
  <c r="AJ27" i="5"/>
  <c r="AI27" i="5"/>
  <c r="AK27" i="5" s="1"/>
  <c r="AF27" i="5"/>
  <c r="AG27" i="5" s="1"/>
  <c r="AE27" i="5"/>
  <c r="AB27" i="5"/>
  <c r="AC27" i="5" s="1"/>
  <c r="AA27" i="5"/>
  <c r="Y27" i="5"/>
  <c r="X27" i="5"/>
  <c r="W27" i="5"/>
  <c r="U27" i="5"/>
  <c r="T27" i="5"/>
  <c r="S27" i="5"/>
  <c r="R27" i="5"/>
  <c r="Q27" i="5"/>
  <c r="P27" i="5"/>
  <c r="O27" i="5"/>
  <c r="N27" i="5"/>
  <c r="L27" i="5"/>
  <c r="K27" i="5"/>
  <c r="J27" i="5"/>
  <c r="B27" i="5" s="1"/>
  <c r="G27" i="5"/>
  <c r="D27" i="5"/>
  <c r="AS26" i="5"/>
  <c r="AR26" i="5"/>
  <c r="AQ26" i="5"/>
  <c r="AN26" i="5"/>
  <c r="AO26" i="5" s="1"/>
  <c r="AM26" i="5"/>
  <c r="AJ26" i="5"/>
  <c r="AI26" i="5"/>
  <c r="AF26" i="5"/>
  <c r="AG26" i="5" s="1"/>
  <c r="AE26" i="5"/>
  <c r="AB26" i="5"/>
  <c r="AA26" i="5"/>
  <c r="AC26" i="5" s="1"/>
  <c r="X26" i="5"/>
  <c r="W26" i="5"/>
  <c r="T26" i="5"/>
  <c r="S26" i="5"/>
  <c r="R26" i="5"/>
  <c r="P26" i="5"/>
  <c r="O26" i="5"/>
  <c r="N26" i="5"/>
  <c r="L26" i="5"/>
  <c r="K26" i="5"/>
  <c r="M26" i="5" s="1"/>
  <c r="J26" i="5"/>
  <c r="G26" i="5"/>
  <c r="D26" i="5"/>
  <c r="B26" i="5"/>
  <c r="AR25" i="5"/>
  <c r="AS25" i="5" s="1"/>
  <c r="AQ25" i="5"/>
  <c r="AO25" i="5"/>
  <c r="AN25" i="5"/>
  <c r="AM25" i="5"/>
  <c r="AK25" i="5"/>
  <c r="AJ25" i="5"/>
  <c r="AI25" i="5"/>
  <c r="AF25" i="5"/>
  <c r="AE25" i="5"/>
  <c r="AB25" i="5"/>
  <c r="AC25" i="5" s="1"/>
  <c r="AA25" i="5"/>
  <c r="Y25" i="5"/>
  <c r="X25" i="5"/>
  <c r="W25" i="5"/>
  <c r="U25" i="5"/>
  <c r="T25" i="5"/>
  <c r="S25" i="5"/>
  <c r="R25" i="5"/>
  <c r="P25" i="5"/>
  <c r="O25" i="5"/>
  <c r="Q25" i="5" s="1"/>
  <c r="N25" i="5"/>
  <c r="L25" i="5"/>
  <c r="K25" i="5"/>
  <c r="J25" i="5"/>
  <c r="B25" i="5" s="1"/>
  <c r="G25" i="5"/>
  <c r="D25" i="5"/>
  <c r="AR24" i="5"/>
  <c r="AQ24" i="5"/>
  <c r="AS24" i="5" s="1"/>
  <c r="AN24" i="5"/>
  <c r="AO24" i="5" s="1"/>
  <c r="AM24" i="5"/>
  <c r="AJ24" i="5"/>
  <c r="AI24" i="5"/>
  <c r="AG24" i="5"/>
  <c r="AF24" i="5"/>
  <c r="AE24" i="5"/>
  <c r="AC24" i="5"/>
  <c r="AB24" i="5"/>
  <c r="AA24" i="5"/>
  <c r="X24" i="5"/>
  <c r="W24" i="5"/>
  <c r="T24" i="5"/>
  <c r="U24" i="5" s="1"/>
  <c r="S24" i="5"/>
  <c r="R24" i="5"/>
  <c r="B24" i="5" s="1"/>
  <c r="P24" i="5"/>
  <c r="O24" i="5"/>
  <c r="N24" i="5"/>
  <c r="L24" i="5"/>
  <c r="K24" i="5"/>
  <c r="J24" i="5"/>
  <c r="G24" i="5"/>
  <c r="D24" i="5"/>
  <c r="AR23" i="5"/>
  <c r="AS23" i="5" s="1"/>
  <c r="AQ23" i="5"/>
  <c r="AO23" i="5"/>
  <c r="AN23" i="5"/>
  <c r="AM23" i="5"/>
  <c r="AK23" i="5"/>
  <c r="AJ23" i="5"/>
  <c r="AI23" i="5"/>
  <c r="AF23" i="5"/>
  <c r="AG23" i="5" s="1"/>
  <c r="AE23" i="5"/>
  <c r="AB23" i="5"/>
  <c r="AA23" i="5"/>
  <c r="X23" i="5"/>
  <c r="W23" i="5"/>
  <c r="Y23" i="5" s="1"/>
  <c r="T23" i="5"/>
  <c r="U23" i="5" s="1"/>
  <c r="S23" i="5"/>
  <c r="R23" i="5"/>
  <c r="Q23" i="5"/>
  <c r="P23" i="5"/>
  <c r="O23" i="5"/>
  <c r="N23" i="5"/>
  <c r="M23" i="5"/>
  <c r="L23" i="5"/>
  <c r="F23" i="5" s="1"/>
  <c r="H23" i="5" s="1"/>
  <c r="K23" i="5"/>
  <c r="J23" i="5"/>
  <c r="B23" i="5" s="1"/>
  <c r="G23" i="5"/>
  <c r="D23" i="5"/>
  <c r="AS22" i="5"/>
  <c r="AR22" i="5"/>
  <c r="AQ22" i="5"/>
  <c r="AN22" i="5"/>
  <c r="AM22" i="5"/>
  <c r="AJ22" i="5"/>
  <c r="AI22" i="5"/>
  <c r="AG22" i="5"/>
  <c r="AF22" i="5"/>
  <c r="AE22" i="5"/>
  <c r="AC22" i="5"/>
  <c r="AB22" i="5"/>
  <c r="AA22" i="5"/>
  <c r="X22" i="5"/>
  <c r="Y22" i="5" s="1"/>
  <c r="W22" i="5"/>
  <c r="T22" i="5"/>
  <c r="S22" i="5"/>
  <c r="U22" i="5" s="1"/>
  <c r="R22" i="5"/>
  <c r="P22" i="5"/>
  <c r="O22" i="5"/>
  <c r="Q22" i="5" s="1"/>
  <c r="N22" i="5"/>
  <c r="L22" i="5"/>
  <c r="K22" i="5"/>
  <c r="J22" i="5"/>
  <c r="G22" i="5"/>
  <c r="D22" i="5"/>
  <c r="AR21" i="5"/>
  <c r="AQ21" i="5"/>
  <c r="AO21" i="5"/>
  <c r="AN21" i="5"/>
  <c r="AM21" i="5"/>
  <c r="AK21" i="5"/>
  <c r="AJ21" i="5"/>
  <c r="AI21" i="5"/>
  <c r="AF21" i="5"/>
  <c r="AE21" i="5"/>
  <c r="AB21" i="5"/>
  <c r="AC21" i="5" s="1"/>
  <c r="AA21" i="5"/>
  <c r="X21" i="5"/>
  <c r="W21" i="5"/>
  <c r="T21" i="5"/>
  <c r="S21" i="5"/>
  <c r="R21" i="5"/>
  <c r="P21" i="5"/>
  <c r="O21" i="5"/>
  <c r="N21" i="5"/>
  <c r="L21" i="5"/>
  <c r="K21" i="5"/>
  <c r="J21" i="5"/>
  <c r="G21" i="5"/>
  <c r="D21" i="5"/>
  <c r="B21" i="5"/>
  <c r="AR20" i="5"/>
  <c r="AQ20" i="5"/>
  <c r="AO20" i="5"/>
  <c r="AN20" i="5"/>
  <c r="AM20" i="5"/>
  <c r="AK20" i="5"/>
  <c r="AJ20" i="5"/>
  <c r="AI20" i="5"/>
  <c r="AF20" i="5"/>
  <c r="AG20" i="5" s="1"/>
  <c r="AE20" i="5"/>
  <c r="AB20" i="5"/>
  <c r="AA20" i="5"/>
  <c r="AC20" i="5" s="1"/>
  <c r="X20" i="5"/>
  <c r="W20" i="5"/>
  <c r="Y20" i="5" s="1"/>
  <c r="T20" i="5"/>
  <c r="U20" i="5" s="1"/>
  <c r="S20" i="5"/>
  <c r="R20" i="5"/>
  <c r="P20" i="5"/>
  <c r="Q20" i="5" s="1"/>
  <c r="O20" i="5"/>
  <c r="N20" i="5"/>
  <c r="M20" i="5"/>
  <c r="L20" i="5"/>
  <c r="F20" i="5" s="1"/>
  <c r="K20" i="5"/>
  <c r="J20" i="5"/>
  <c r="B20" i="5" s="1"/>
  <c r="G20" i="5"/>
  <c r="D20" i="5"/>
  <c r="AR19" i="5"/>
  <c r="AS19" i="5" s="1"/>
  <c r="AQ19" i="5"/>
  <c r="AN19" i="5"/>
  <c r="AO19" i="5" s="1"/>
  <c r="AM19" i="5"/>
  <c r="AJ19" i="5"/>
  <c r="AI19" i="5"/>
  <c r="AF19" i="5"/>
  <c r="AG19" i="5" s="1"/>
  <c r="AE19" i="5"/>
  <c r="AC19" i="5"/>
  <c r="AB19" i="5"/>
  <c r="AA19" i="5"/>
  <c r="X19" i="5"/>
  <c r="Y19" i="5" s="1"/>
  <c r="W19" i="5"/>
  <c r="T19" i="5"/>
  <c r="S19" i="5"/>
  <c r="U19" i="5" s="1"/>
  <c r="R19" i="5"/>
  <c r="P19" i="5"/>
  <c r="O19" i="5"/>
  <c r="N19" i="5"/>
  <c r="L19" i="5"/>
  <c r="K19" i="5"/>
  <c r="C19" i="5" s="1"/>
  <c r="J19" i="5"/>
  <c r="G19" i="5"/>
  <c r="D19" i="5"/>
  <c r="AR18" i="5"/>
  <c r="AQ18" i="5"/>
  <c r="AN18" i="5"/>
  <c r="AM18" i="5"/>
  <c r="AO18" i="5" s="1"/>
  <c r="AJ18" i="5"/>
  <c r="AK18" i="5" s="1"/>
  <c r="AI18" i="5"/>
  <c r="AF18" i="5"/>
  <c r="AG18" i="5" s="1"/>
  <c r="AE18" i="5"/>
  <c r="AB18" i="5"/>
  <c r="AC18" i="5" s="1"/>
  <c r="AA18" i="5"/>
  <c r="X18" i="5"/>
  <c r="Y18" i="5" s="1"/>
  <c r="W18" i="5"/>
  <c r="T18" i="5"/>
  <c r="U18" i="5" s="1"/>
  <c r="S18" i="5"/>
  <c r="R18" i="5"/>
  <c r="Q18" i="5"/>
  <c r="P18" i="5"/>
  <c r="O18" i="5"/>
  <c r="N18" i="5"/>
  <c r="L18" i="5"/>
  <c r="K18" i="5"/>
  <c r="J18" i="5"/>
  <c r="B18" i="5" s="1"/>
  <c r="G18" i="5"/>
  <c r="D18" i="5"/>
  <c r="AS17" i="5"/>
  <c r="AR17" i="5"/>
  <c r="AQ17" i="5"/>
  <c r="AN17" i="5"/>
  <c r="AO17" i="5" s="1"/>
  <c r="AM17" i="5"/>
  <c r="AJ17" i="5"/>
  <c r="AI17" i="5"/>
  <c r="AG17" i="5"/>
  <c r="AF17" i="5"/>
  <c r="AE17" i="5"/>
  <c r="AC17" i="5"/>
  <c r="AB17" i="5"/>
  <c r="AA17" i="5"/>
  <c r="X17" i="5"/>
  <c r="Y17" i="5" s="1"/>
  <c r="W17" i="5"/>
  <c r="T17" i="5"/>
  <c r="U17" i="5" s="1"/>
  <c r="S17" i="5"/>
  <c r="R17" i="5"/>
  <c r="P17" i="5"/>
  <c r="O17" i="5"/>
  <c r="N17" i="5"/>
  <c r="L17" i="5"/>
  <c r="K17" i="5"/>
  <c r="C17" i="5" s="1"/>
  <c r="J17" i="5"/>
  <c r="B17" i="5" s="1"/>
  <c r="G17" i="5"/>
  <c r="D17" i="5"/>
  <c r="AR16" i="5"/>
  <c r="AS16" i="5" s="1"/>
  <c r="AQ16" i="5"/>
  <c r="AN16" i="5"/>
  <c r="AO16" i="5" s="1"/>
  <c r="AM16" i="5"/>
  <c r="AJ16" i="5"/>
  <c r="AK16" i="5" s="1"/>
  <c r="AI16" i="5"/>
  <c r="AF16" i="5"/>
  <c r="AG16" i="5" s="1"/>
  <c r="AE16" i="5"/>
  <c r="AB16" i="5"/>
  <c r="AA16" i="5"/>
  <c r="Y16" i="5"/>
  <c r="X16" i="5"/>
  <c r="W16" i="5"/>
  <c r="U16" i="5"/>
  <c r="T16" i="5"/>
  <c r="S16" i="5"/>
  <c r="R16" i="5"/>
  <c r="B16" i="5" s="1"/>
  <c r="P16" i="5"/>
  <c r="Q16" i="5" s="1"/>
  <c r="O16" i="5"/>
  <c r="N16" i="5"/>
  <c r="L16" i="5"/>
  <c r="M16" i="5" s="1"/>
  <c r="K16" i="5"/>
  <c r="J16" i="5"/>
  <c r="G16" i="5"/>
  <c r="D16" i="5"/>
  <c r="AS15" i="5"/>
  <c r="AR15" i="5"/>
  <c r="AQ15" i="5"/>
  <c r="AN15" i="5"/>
  <c r="AO15" i="5" s="1"/>
  <c r="AM15" i="5"/>
  <c r="AJ15" i="5"/>
  <c r="AI15" i="5"/>
  <c r="AF15" i="5"/>
  <c r="AG15" i="5" s="1"/>
  <c r="AE15" i="5"/>
  <c r="AB15" i="5"/>
  <c r="AA15" i="5"/>
  <c r="AC15" i="5" s="1"/>
  <c r="X15" i="5"/>
  <c r="W15" i="5"/>
  <c r="T15" i="5"/>
  <c r="U15" i="5" s="1"/>
  <c r="S15" i="5"/>
  <c r="R15" i="5"/>
  <c r="P15" i="5"/>
  <c r="Q15" i="5" s="1"/>
  <c r="O15" i="5"/>
  <c r="N15" i="5"/>
  <c r="L15" i="5"/>
  <c r="M15" i="5" s="1"/>
  <c r="K15" i="5"/>
  <c r="J15" i="5"/>
  <c r="B15" i="5" s="1"/>
  <c r="G15" i="5"/>
  <c r="D15" i="5"/>
  <c r="AR14" i="5"/>
  <c r="AQ14" i="5"/>
  <c r="AN14" i="5"/>
  <c r="AO14" i="5" s="1"/>
  <c r="AM14" i="5"/>
  <c r="AK14" i="5"/>
  <c r="AJ14" i="5"/>
  <c r="AI14" i="5"/>
  <c r="AF14" i="5"/>
  <c r="AG14" i="5" s="1"/>
  <c r="AE14" i="5"/>
  <c r="AB14" i="5"/>
  <c r="AC14" i="5" s="1"/>
  <c r="AA14" i="5"/>
  <c r="X14" i="5"/>
  <c r="Y14" i="5" s="1"/>
  <c r="W14" i="5"/>
  <c r="T14" i="5"/>
  <c r="S14" i="5"/>
  <c r="U14" i="5" s="1"/>
  <c r="R14" i="5"/>
  <c r="P14" i="5"/>
  <c r="Q14" i="5" s="1"/>
  <c r="O14" i="5"/>
  <c r="N14" i="5"/>
  <c r="M14" i="5"/>
  <c r="L14" i="5"/>
  <c r="K14" i="5"/>
  <c r="J14" i="5"/>
  <c r="G14" i="5"/>
  <c r="D14" i="5"/>
  <c r="B14" i="5"/>
  <c r="AR13" i="5"/>
  <c r="AQ13" i="5"/>
  <c r="AS13" i="5" s="1"/>
  <c r="AN13" i="5"/>
  <c r="AM13" i="5"/>
  <c r="AJ13" i="5"/>
  <c r="AI13" i="5"/>
  <c r="AG13" i="5"/>
  <c r="AF13" i="5"/>
  <c r="AE13" i="5"/>
  <c r="AB13" i="5"/>
  <c r="AA13" i="5"/>
  <c r="X13" i="5"/>
  <c r="W13" i="5"/>
  <c r="W31" i="5" s="1"/>
  <c r="T13" i="5"/>
  <c r="S13" i="5"/>
  <c r="R13" i="5"/>
  <c r="P13" i="5"/>
  <c r="O13" i="5"/>
  <c r="N13" i="5"/>
  <c r="L13" i="5"/>
  <c r="K13" i="5"/>
  <c r="J13" i="5"/>
  <c r="B13" i="5" s="1"/>
  <c r="G13" i="5"/>
  <c r="D13" i="5"/>
  <c r="C13" i="5"/>
  <c r="J3" i="5"/>
  <c r="D38" i="4"/>
  <c r="C38" i="4"/>
  <c r="B38" i="4"/>
  <c r="ID36" i="4"/>
  <c r="HV36" i="4"/>
  <c r="HR36" i="4"/>
  <c r="GP36" i="4"/>
  <c r="GH36" i="4"/>
  <c r="FR36" i="4"/>
  <c r="DR36" i="4"/>
  <c r="DN36" i="4"/>
  <c r="CT36" i="4"/>
  <c r="BN36" i="4"/>
  <c r="BK36" i="4"/>
  <c r="AD36" i="4"/>
  <c r="IF35" i="4"/>
  <c r="IG35" i="4" s="1"/>
  <c r="IE35" i="4"/>
  <c r="IB35" i="4"/>
  <c r="IA35" i="4"/>
  <c r="HZ35" i="4"/>
  <c r="HX35" i="4"/>
  <c r="HW35" i="4"/>
  <c r="HT35" i="4"/>
  <c r="HU35" i="4" s="1"/>
  <c r="HS35" i="4"/>
  <c r="HP35" i="4"/>
  <c r="HQ35" i="4" s="1"/>
  <c r="HO35" i="4"/>
  <c r="HN35" i="4"/>
  <c r="HL35" i="4"/>
  <c r="HK35" i="4"/>
  <c r="HJ35" i="4"/>
  <c r="HH35" i="4"/>
  <c r="HI35" i="4" s="1"/>
  <c r="HG35" i="4"/>
  <c r="HF35" i="4"/>
  <c r="HD35" i="4"/>
  <c r="HE35" i="4" s="1"/>
  <c r="HC35" i="4"/>
  <c r="HB35" i="4"/>
  <c r="GZ35" i="4"/>
  <c r="HA35" i="4" s="1"/>
  <c r="GY35" i="4"/>
  <c r="GX35" i="4"/>
  <c r="GX36" i="4" s="1"/>
  <c r="GV35" i="4"/>
  <c r="GU35" i="4"/>
  <c r="GT35" i="4"/>
  <c r="GS35" i="4"/>
  <c r="GR35" i="4"/>
  <c r="GQ35" i="4"/>
  <c r="GN35" i="4"/>
  <c r="GM35" i="4"/>
  <c r="GO35" i="4" s="1"/>
  <c r="GL35" i="4"/>
  <c r="GJ35" i="4"/>
  <c r="GK35" i="4" s="1"/>
  <c r="GI35" i="4"/>
  <c r="GF35" i="4"/>
  <c r="GG35" i="4" s="1"/>
  <c r="GE35" i="4"/>
  <c r="GD35" i="4"/>
  <c r="GB35" i="4"/>
  <c r="GC35" i="4" s="1"/>
  <c r="GA35" i="4"/>
  <c r="FZ35" i="4"/>
  <c r="FX35" i="4"/>
  <c r="FW35" i="4"/>
  <c r="FV35" i="4"/>
  <c r="FT35" i="4"/>
  <c r="FS35" i="4"/>
  <c r="FP35" i="4"/>
  <c r="FO35" i="4"/>
  <c r="FN35" i="4"/>
  <c r="FL35" i="4"/>
  <c r="FK35" i="4"/>
  <c r="FJ35" i="4"/>
  <c r="FH35" i="4"/>
  <c r="FI35" i="4" s="1"/>
  <c r="FG35" i="4"/>
  <c r="FF35" i="4"/>
  <c r="FD35" i="4"/>
  <c r="FE35" i="4" s="1"/>
  <c r="FC35" i="4"/>
  <c r="FB35" i="4"/>
  <c r="EZ35" i="4"/>
  <c r="EY35" i="4"/>
  <c r="EX35" i="4"/>
  <c r="EV35" i="4"/>
  <c r="EU35" i="4"/>
  <c r="ET35" i="4"/>
  <c r="ER35" i="4"/>
  <c r="ES35" i="4" s="1"/>
  <c r="EQ35" i="4"/>
  <c r="EP35" i="4"/>
  <c r="EN35" i="4"/>
  <c r="EO35" i="4" s="1"/>
  <c r="EM35" i="4"/>
  <c r="EM36" i="4" s="1"/>
  <c r="EL35" i="4"/>
  <c r="EJ35" i="4"/>
  <c r="EI35" i="4"/>
  <c r="EH35" i="4"/>
  <c r="EF35" i="4"/>
  <c r="EE35" i="4"/>
  <c r="ED35" i="4"/>
  <c r="EB35" i="4"/>
  <c r="EC35" i="4" s="1"/>
  <c r="EA35" i="4"/>
  <c r="DZ35" i="4"/>
  <c r="DX35" i="4"/>
  <c r="DY35" i="4" s="1"/>
  <c r="DW35" i="4"/>
  <c r="DW36" i="4" s="1"/>
  <c r="DV35" i="4"/>
  <c r="B35" i="4" s="1"/>
  <c r="DT35" i="4"/>
  <c r="DS35" i="4"/>
  <c r="DQ35" i="4"/>
  <c r="DP35" i="4"/>
  <c r="DO35" i="4"/>
  <c r="DL35" i="4"/>
  <c r="DM35" i="4" s="1"/>
  <c r="DK35" i="4"/>
  <c r="DJ35" i="4"/>
  <c r="DH35" i="4"/>
  <c r="DG35" i="4"/>
  <c r="DI35" i="4" s="1"/>
  <c r="DF35" i="4"/>
  <c r="DE35" i="4"/>
  <c r="DD35" i="4"/>
  <c r="DC35" i="4"/>
  <c r="DB35" i="4"/>
  <c r="CZ35" i="4"/>
  <c r="DA35" i="4" s="1"/>
  <c r="CY35" i="4"/>
  <c r="CX35" i="4"/>
  <c r="CV35" i="4"/>
  <c r="CU35" i="4"/>
  <c r="CW35" i="4" s="1"/>
  <c r="CR35" i="4"/>
  <c r="CQ35" i="4"/>
  <c r="CP35" i="4"/>
  <c r="CN35" i="4"/>
  <c r="CO35" i="4" s="1"/>
  <c r="CM35" i="4"/>
  <c r="CL35" i="4"/>
  <c r="CJ35" i="4"/>
  <c r="CI35" i="4"/>
  <c r="CH35" i="4"/>
  <c r="CF35" i="4"/>
  <c r="CG35" i="4" s="1"/>
  <c r="CE35" i="4"/>
  <c r="CD35" i="4"/>
  <c r="CB35" i="4"/>
  <c r="CA35" i="4"/>
  <c r="BZ35" i="4"/>
  <c r="BX35" i="4"/>
  <c r="BY35" i="4" s="1"/>
  <c r="BW35" i="4"/>
  <c r="BV35" i="4"/>
  <c r="BT35" i="4"/>
  <c r="BS35" i="4"/>
  <c r="BR35" i="4"/>
  <c r="BP35" i="4"/>
  <c r="BQ35" i="4" s="1"/>
  <c r="BO35" i="4"/>
  <c r="BL35" i="4"/>
  <c r="BK35" i="4"/>
  <c r="BJ35" i="4"/>
  <c r="BH35" i="4"/>
  <c r="BI35" i="4" s="1"/>
  <c r="BG35" i="4"/>
  <c r="BF35" i="4"/>
  <c r="BD35" i="4"/>
  <c r="BE35" i="4" s="1"/>
  <c r="BC35" i="4"/>
  <c r="BB35" i="4"/>
  <c r="AZ35" i="4"/>
  <c r="AY35" i="4"/>
  <c r="AX35" i="4"/>
  <c r="AV35" i="4"/>
  <c r="AU35" i="4"/>
  <c r="AT35" i="4"/>
  <c r="AR35" i="4"/>
  <c r="AS35" i="4" s="1"/>
  <c r="AQ35" i="4"/>
  <c r="AP35" i="4"/>
  <c r="AN35" i="4"/>
  <c r="AO35" i="4" s="1"/>
  <c r="AM35" i="4"/>
  <c r="AL35" i="4"/>
  <c r="AJ35" i="4"/>
  <c r="AI35" i="4"/>
  <c r="AH35" i="4"/>
  <c r="AF35" i="4"/>
  <c r="AE35" i="4"/>
  <c r="AC35" i="4"/>
  <c r="AB35" i="4"/>
  <c r="AA35" i="4"/>
  <c r="Z35" i="4"/>
  <c r="Y35" i="4"/>
  <c r="X35" i="4"/>
  <c r="W35" i="4"/>
  <c r="V35" i="4"/>
  <c r="T35" i="4"/>
  <c r="S35" i="4"/>
  <c r="U35" i="4" s="1"/>
  <c r="R35" i="4"/>
  <c r="Q35" i="4"/>
  <c r="P35" i="4"/>
  <c r="O35" i="4"/>
  <c r="N35" i="4"/>
  <c r="M35" i="4"/>
  <c r="L35" i="4"/>
  <c r="K35" i="4"/>
  <c r="J35" i="4"/>
  <c r="G35" i="4"/>
  <c r="E35" i="4"/>
  <c r="IF34" i="4"/>
  <c r="IE34" i="4"/>
  <c r="IB34" i="4"/>
  <c r="IA34" i="4"/>
  <c r="IA36" i="4" s="1"/>
  <c r="HZ34" i="4"/>
  <c r="HX34" i="4"/>
  <c r="HX36" i="4" s="1"/>
  <c r="HY36" i="4" s="1"/>
  <c r="HW34" i="4"/>
  <c r="HW36" i="4" s="1"/>
  <c r="HT34" i="4"/>
  <c r="HS34" i="4"/>
  <c r="HS36" i="4" s="1"/>
  <c r="HP34" i="4"/>
  <c r="HO34" i="4"/>
  <c r="HN34" i="4"/>
  <c r="HL34" i="4"/>
  <c r="HK34" i="4"/>
  <c r="HJ34" i="4"/>
  <c r="HH34" i="4"/>
  <c r="HG34" i="4"/>
  <c r="HG36" i="4" s="1"/>
  <c r="HF34" i="4"/>
  <c r="HF36" i="4" s="1"/>
  <c r="HD34" i="4"/>
  <c r="HC34" i="4"/>
  <c r="HC36" i="4" s="1"/>
  <c r="HB34" i="4"/>
  <c r="HB36" i="4" s="1"/>
  <c r="GZ34" i="4"/>
  <c r="GY34" i="4"/>
  <c r="GX34" i="4"/>
  <c r="GV34" i="4"/>
  <c r="GU34" i="4"/>
  <c r="GT34" i="4"/>
  <c r="GR34" i="4"/>
  <c r="GR36" i="4" s="1"/>
  <c r="GQ34" i="4"/>
  <c r="GQ36" i="4" s="1"/>
  <c r="GO34" i="4"/>
  <c r="GN34" i="4"/>
  <c r="GM34" i="4"/>
  <c r="GL34" i="4"/>
  <c r="GL36" i="4" s="1"/>
  <c r="GJ34" i="4"/>
  <c r="GK34" i="4" s="1"/>
  <c r="GI34" i="4"/>
  <c r="GF34" i="4"/>
  <c r="GG34" i="4" s="1"/>
  <c r="GE34" i="4"/>
  <c r="GD34" i="4"/>
  <c r="GD36" i="4" s="1"/>
  <c r="GB34" i="4"/>
  <c r="GC34" i="4" s="1"/>
  <c r="GA34" i="4"/>
  <c r="FZ34" i="4"/>
  <c r="FZ36" i="4" s="1"/>
  <c r="FY34" i="4"/>
  <c r="FX34" i="4"/>
  <c r="FW34" i="4"/>
  <c r="FV34" i="4"/>
  <c r="FT34" i="4"/>
  <c r="FU34" i="4" s="1"/>
  <c r="FS34" i="4"/>
  <c r="FP34" i="4"/>
  <c r="FO34" i="4"/>
  <c r="FN34" i="4"/>
  <c r="FL34" i="4"/>
  <c r="FK34" i="4"/>
  <c r="FJ34" i="4"/>
  <c r="FH34" i="4"/>
  <c r="FG34" i="4"/>
  <c r="FF34" i="4"/>
  <c r="FD34" i="4"/>
  <c r="FC34" i="4"/>
  <c r="FB34" i="4"/>
  <c r="EZ34" i="4"/>
  <c r="EY34" i="4"/>
  <c r="EX34" i="4"/>
  <c r="EV34" i="4"/>
  <c r="EU34" i="4"/>
  <c r="ET34" i="4"/>
  <c r="ET36" i="4" s="1"/>
  <c r="ER34" i="4"/>
  <c r="EQ34" i="4"/>
  <c r="EP34" i="4"/>
  <c r="EN34" i="4"/>
  <c r="EM34" i="4"/>
  <c r="EL34" i="4"/>
  <c r="EJ34" i="4"/>
  <c r="EI34" i="4"/>
  <c r="EH34" i="4"/>
  <c r="EF34" i="4"/>
  <c r="EE34" i="4"/>
  <c r="EE36" i="4" s="1"/>
  <c r="ED34" i="4"/>
  <c r="EB34" i="4"/>
  <c r="EA34" i="4"/>
  <c r="EA36" i="4" s="1"/>
  <c r="DZ34" i="4"/>
  <c r="DX34" i="4"/>
  <c r="DW34" i="4"/>
  <c r="DV34" i="4"/>
  <c r="DT34" i="4"/>
  <c r="DS34" i="4"/>
  <c r="DP34" i="4"/>
  <c r="DP36" i="4" s="1"/>
  <c r="DO34" i="4"/>
  <c r="DO36" i="4" s="1"/>
  <c r="DL34" i="4"/>
  <c r="DM34" i="4" s="1"/>
  <c r="DK34" i="4"/>
  <c r="DK36" i="4" s="1"/>
  <c r="DJ34" i="4"/>
  <c r="DI34" i="4"/>
  <c r="DH34" i="4"/>
  <c r="DG34" i="4"/>
  <c r="DF34" i="4"/>
  <c r="DD34" i="4"/>
  <c r="DE34" i="4" s="1"/>
  <c r="DC34" i="4"/>
  <c r="DC36" i="4" s="1"/>
  <c r="DB34" i="4"/>
  <c r="DB36" i="4" s="1"/>
  <c r="CZ34" i="4"/>
  <c r="DA34" i="4" s="1"/>
  <c r="CY34" i="4"/>
  <c r="CY36" i="4" s="1"/>
  <c r="CX34" i="4"/>
  <c r="CV34" i="4"/>
  <c r="CU34" i="4"/>
  <c r="CS34" i="4"/>
  <c r="CR34" i="4"/>
  <c r="CQ34" i="4"/>
  <c r="CP34" i="4"/>
  <c r="CP36" i="4" s="1"/>
  <c r="CN34" i="4"/>
  <c r="CM34" i="4"/>
  <c r="CL34" i="4"/>
  <c r="CL36" i="4" s="1"/>
  <c r="CK34" i="4"/>
  <c r="CJ34" i="4"/>
  <c r="CI34" i="4"/>
  <c r="CI36" i="4" s="1"/>
  <c r="CH34" i="4"/>
  <c r="CG34" i="4"/>
  <c r="CF34" i="4"/>
  <c r="CE34" i="4"/>
  <c r="CD34" i="4"/>
  <c r="CB34" i="4"/>
  <c r="CA34" i="4"/>
  <c r="BZ34" i="4"/>
  <c r="BZ36" i="4" s="1"/>
  <c r="BY34" i="4"/>
  <c r="BX34" i="4"/>
  <c r="BW34" i="4"/>
  <c r="BW36" i="4" s="1"/>
  <c r="BV34" i="4"/>
  <c r="BV36" i="4" s="1"/>
  <c r="BU34" i="4"/>
  <c r="BT34" i="4"/>
  <c r="BS34" i="4"/>
  <c r="BS36" i="4" s="1"/>
  <c r="BR34" i="4"/>
  <c r="BR36" i="4" s="1"/>
  <c r="BP34" i="4"/>
  <c r="BO34" i="4"/>
  <c r="BL34" i="4"/>
  <c r="BK34" i="4"/>
  <c r="BJ34" i="4"/>
  <c r="BH34" i="4"/>
  <c r="BG34" i="4"/>
  <c r="BG36" i="4" s="1"/>
  <c r="BF34" i="4"/>
  <c r="BD34" i="4"/>
  <c r="BC34" i="4"/>
  <c r="BC36" i="4" s="1"/>
  <c r="BB34" i="4"/>
  <c r="AZ34" i="4"/>
  <c r="AY34" i="4"/>
  <c r="AX34" i="4"/>
  <c r="AV34" i="4"/>
  <c r="AU34" i="4"/>
  <c r="AT34" i="4"/>
  <c r="AR34" i="4"/>
  <c r="AQ34" i="4"/>
  <c r="AQ36" i="4" s="1"/>
  <c r="AP34" i="4"/>
  <c r="AN34" i="4"/>
  <c r="AM34" i="4"/>
  <c r="AM36" i="4" s="1"/>
  <c r="AL34" i="4"/>
  <c r="AJ34" i="4"/>
  <c r="AI34" i="4"/>
  <c r="AH34" i="4"/>
  <c r="AF34" i="4"/>
  <c r="AE34" i="4"/>
  <c r="AB34" i="4"/>
  <c r="AB36" i="4" s="1"/>
  <c r="AA34" i="4"/>
  <c r="AA36" i="4" s="1"/>
  <c r="Z34" i="4"/>
  <c r="X34" i="4"/>
  <c r="X36" i="4" s="1"/>
  <c r="W34" i="4"/>
  <c r="W36" i="4" s="1"/>
  <c r="V34" i="4"/>
  <c r="T34" i="4"/>
  <c r="T36" i="4" s="1"/>
  <c r="S34" i="4"/>
  <c r="R34" i="4"/>
  <c r="P34" i="4"/>
  <c r="P36" i="4" s="1"/>
  <c r="O34" i="4"/>
  <c r="N34" i="4"/>
  <c r="L34" i="4"/>
  <c r="L36" i="4" s="1"/>
  <c r="K34" i="4"/>
  <c r="K36" i="4" s="1"/>
  <c r="J34" i="4"/>
  <c r="G34" i="4"/>
  <c r="E34" i="4"/>
  <c r="ID32" i="4"/>
  <c r="ID40" i="4" s="1"/>
  <c r="HV32" i="4"/>
  <c r="HR32" i="4"/>
  <c r="HR40" i="4" s="1"/>
  <c r="GP32" i="4"/>
  <c r="GP40" i="4" s="1"/>
  <c r="GH32" i="4"/>
  <c r="GH40" i="4" s="1"/>
  <c r="FR32" i="4"/>
  <c r="DR32" i="4"/>
  <c r="DR40" i="4" s="1"/>
  <c r="DN32" i="4"/>
  <c r="DN40" i="4" s="1"/>
  <c r="CT32" i="4"/>
  <c r="CT40" i="4" s="1"/>
  <c r="BN32" i="4"/>
  <c r="BN40" i="4" s="1"/>
  <c r="AD32" i="4"/>
  <c r="G32" i="4"/>
  <c r="E32" i="4"/>
  <c r="IF31" i="4"/>
  <c r="IE31" i="4"/>
  <c r="IB31" i="4"/>
  <c r="IC31" i="4" s="1"/>
  <c r="IA31" i="4"/>
  <c r="HZ31" i="4"/>
  <c r="HX31" i="4"/>
  <c r="HY31" i="4" s="1"/>
  <c r="HW31" i="4"/>
  <c r="HT31" i="4"/>
  <c r="HU31" i="4" s="1"/>
  <c r="HS31" i="4"/>
  <c r="HP31" i="4"/>
  <c r="HO31" i="4"/>
  <c r="HN31" i="4"/>
  <c r="HL31" i="4"/>
  <c r="HK31" i="4"/>
  <c r="HJ31" i="4"/>
  <c r="HH31" i="4"/>
  <c r="HI31" i="4" s="1"/>
  <c r="HG31" i="4"/>
  <c r="HF31" i="4"/>
  <c r="HD31" i="4"/>
  <c r="HC31" i="4"/>
  <c r="HB31" i="4"/>
  <c r="GZ31" i="4"/>
  <c r="GY31" i="4"/>
  <c r="GX31" i="4"/>
  <c r="GV31" i="4"/>
  <c r="GU31" i="4"/>
  <c r="GT31" i="4"/>
  <c r="GR31" i="4"/>
  <c r="GS31" i="4" s="1"/>
  <c r="GQ31" i="4"/>
  <c r="GN31" i="4"/>
  <c r="GM31" i="4"/>
  <c r="GL31" i="4"/>
  <c r="GJ31" i="4"/>
  <c r="GI31" i="4"/>
  <c r="GG31" i="4"/>
  <c r="GF31" i="4"/>
  <c r="GE31" i="4"/>
  <c r="GD31" i="4"/>
  <c r="GB31" i="4"/>
  <c r="GC31" i="4" s="1"/>
  <c r="GA31" i="4"/>
  <c r="FZ31" i="4"/>
  <c r="FX31" i="4"/>
  <c r="FY31" i="4" s="1"/>
  <c r="FW31" i="4"/>
  <c r="FV31" i="4"/>
  <c r="FU31" i="4"/>
  <c r="FT31" i="4"/>
  <c r="FS31" i="4"/>
  <c r="FP31" i="4"/>
  <c r="FQ31" i="4" s="1"/>
  <c r="FO31" i="4"/>
  <c r="FN31" i="4"/>
  <c r="FL31" i="4"/>
  <c r="FM31" i="4" s="1"/>
  <c r="FK31" i="4"/>
  <c r="FJ31" i="4"/>
  <c r="FH31" i="4"/>
  <c r="FI31" i="4" s="1"/>
  <c r="FG31" i="4"/>
  <c r="FF31" i="4"/>
  <c r="FD31" i="4"/>
  <c r="FE31" i="4" s="1"/>
  <c r="FC31" i="4"/>
  <c r="FB31" i="4"/>
  <c r="EZ31" i="4"/>
  <c r="FA31" i="4" s="1"/>
  <c r="EY31" i="4"/>
  <c r="EX31" i="4"/>
  <c r="EV31" i="4"/>
  <c r="EW31" i="4" s="1"/>
  <c r="EU31" i="4"/>
  <c r="ET31" i="4"/>
  <c r="ER31" i="4"/>
  <c r="ES31" i="4" s="1"/>
  <c r="EQ31" i="4"/>
  <c r="EP31" i="4"/>
  <c r="EN31" i="4"/>
  <c r="EO31" i="4" s="1"/>
  <c r="EM31" i="4"/>
  <c r="EL31" i="4"/>
  <c r="EJ31" i="4"/>
  <c r="EK31" i="4" s="1"/>
  <c r="EI31" i="4"/>
  <c r="EH31" i="4"/>
  <c r="EF31" i="4"/>
  <c r="EG31" i="4" s="1"/>
  <c r="EE31" i="4"/>
  <c r="ED31" i="4"/>
  <c r="EB31" i="4"/>
  <c r="EC31" i="4" s="1"/>
  <c r="EA31" i="4"/>
  <c r="DZ31" i="4"/>
  <c r="DX31" i="4"/>
  <c r="DY31" i="4" s="1"/>
  <c r="DW31" i="4"/>
  <c r="DV31" i="4"/>
  <c r="DT31" i="4"/>
  <c r="DU31" i="4" s="1"/>
  <c r="DS31" i="4"/>
  <c r="DP31" i="4"/>
  <c r="DQ31" i="4" s="1"/>
  <c r="DO31" i="4"/>
  <c r="DL31" i="4"/>
  <c r="DK31" i="4"/>
  <c r="DJ31" i="4"/>
  <c r="DH31" i="4"/>
  <c r="DG31" i="4"/>
  <c r="DF31" i="4"/>
  <c r="DD31" i="4"/>
  <c r="DE31" i="4" s="1"/>
  <c r="DC31" i="4"/>
  <c r="DB31" i="4"/>
  <c r="CZ31" i="4"/>
  <c r="CY31" i="4"/>
  <c r="CX31" i="4"/>
  <c r="CV31" i="4"/>
  <c r="CU31" i="4"/>
  <c r="CR31" i="4"/>
  <c r="CS31" i="4" s="1"/>
  <c r="CQ31" i="4"/>
  <c r="CP31" i="4"/>
  <c r="CN31" i="4"/>
  <c r="CM31" i="4"/>
  <c r="CO31" i="4" s="1"/>
  <c r="CL31" i="4"/>
  <c r="CK31" i="4"/>
  <c r="CJ31" i="4"/>
  <c r="CI31" i="4"/>
  <c r="CH31" i="4"/>
  <c r="CF31" i="4"/>
  <c r="CG31" i="4" s="1"/>
  <c r="CE31" i="4"/>
  <c r="CD31" i="4"/>
  <c r="CB31" i="4"/>
  <c r="CA31" i="4"/>
  <c r="CC31" i="4" s="1"/>
  <c r="BZ31" i="4"/>
  <c r="BY31" i="4"/>
  <c r="BX31" i="4"/>
  <c r="BW31" i="4"/>
  <c r="BV31" i="4"/>
  <c r="BT31" i="4"/>
  <c r="BU31" i="4" s="1"/>
  <c r="BS31" i="4"/>
  <c r="BR31" i="4"/>
  <c r="BP31" i="4"/>
  <c r="BO31" i="4"/>
  <c r="BQ31" i="4" s="1"/>
  <c r="BL31" i="4"/>
  <c r="BM31" i="4" s="1"/>
  <c r="BK31" i="4"/>
  <c r="BJ31" i="4"/>
  <c r="BI31" i="4"/>
  <c r="BH31" i="4"/>
  <c r="BG31" i="4"/>
  <c r="BF31" i="4"/>
  <c r="BE31" i="4"/>
  <c r="BD31" i="4"/>
  <c r="BC31" i="4"/>
  <c r="BB31" i="4"/>
  <c r="AZ31" i="4"/>
  <c r="BA31" i="4" s="1"/>
  <c r="AY31" i="4"/>
  <c r="AX31" i="4"/>
  <c r="AW31" i="4"/>
  <c r="AV31" i="4"/>
  <c r="AU31" i="4"/>
  <c r="AT31" i="4"/>
  <c r="AS31" i="4"/>
  <c r="AR31" i="4"/>
  <c r="AQ31" i="4"/>
  <c r="AP31" i="4"/>
  <c r="AN31" i="4"/>
  <c r="AO31" i="4" s="1"/>
  <c r="AM31" i="4"/>
  <c r="AL31" i="4"/>
  <c r="AJ31" i="4"/>
  <c r="AK31" i="4" s="1"/>
  <c r="AI31" i="4"/>
  <c r="AH31" i="4"/>
  <c r="AG31" i="4"/>
  <c r="AF31" i="4"/>
  <c r="AE31" i="4"/>
  <c r="AB31" i="4"/>
  <c r="AA31" i="4"/>
  <c r="Z31" i="4"/>
  <c r="X31" i="4"/>
  <c r="W31" i="4"/>
  <c r="V31" i="4"/>
  <c r="T31" i="4"/>
  <c r="U31" i="4" s="1"/>
  <c r="S31" i="4"/>
  <c r="R31" i="4"/>
  <c r="P31" i="4"/>
  <c r="O31" i="4"/>
  <c r="N31" i="4"/>
  <c r="L31" i="4"/>
  <c r="K31" i="4"/>
  <c r="J31" i="4"/>
  <c r="G31" i="4"/>
  <c r="E31" i="4"/>
  <c r="IF30" i="4"/>
  <c r="IE30" i="4"/>
  <c r="IB30" i="4"/>
  <c r="IC30" i="4" s="1"/>
  <c r="IA30" i="4"/>
  <c r="HZ30" i="4"/>
  <c r="HX30" i="4"/>
  <c r="HY30" i="4" s="1"/>
  <c r="HW30" i="4"/>
  <c r="HU30" i="4"/>
  <c r="HT30" i="4"/>
  <c r="HS30" i="4"/>
  <c r="HQ30" i="4"/>
  <c r="HP30" i="4"/>
  <c r="HO30" i="4"/>
  <c r="HN30" i="4"/>
  <c r="HL30" i="4"/>
  <c r="HK30" i="4"/>
  <c r="HM30" i="4" s="1"/>
  <c r="HJ30" i="4"/>
  <c r="HH30" i="4"/>
  <c r="HI30" i="4" s="1"/>
  <c r="HG30" i="4"/>
  <c r="HF30" i="4"/>
  <c r="HE30" i="4"/>
  <c r="HD30" i="4"/>
  <c r="HC30" i="4"/>
  <c r="HB30" i="4"/>
  <c r="GZ30" i="4"/>
  <c r="HA30" i="4" s="1"/>
  <c r="GY30" i="4"/>
  <c r="GX30" i="4"/>
  <c r="GV30" i="4"/>
  <c r="GW30" i="4" s="1"/>
  <c r="GU30" i="4"/>
  <c r="GT30" i="4"/>
  <c r="GS30" i="4"/>
  <c r="GR30" i="4"/>
  <c r="GQ30" i="4"/>
  <c r="GN30" i="4"/>
  <c r="GM30" i="4"/>
  <c r="GL30" i="4"/>
  <c r="GJ30" i="4"/>
  <c r="GI30" i="4"/>
  <c r="GF30" i="4"/>
  <c r="GE30" i="4"/>
  <c r="GG30" i="4" s="1"/>
  <c r="GD30" i="4"/>
  <c r="GB30" i="4"/>
  <c r="GA30" i="4"/>
  <c r="FZ30" i="4"/>
  <c r="FX30" i="4"/>
  <c r="FW30" i="4"/>
  <c r="FY30" i="4" s="1"/>
  <c r="FV30" i="4"/>
  <c r="FT30" i="4"/>
  <c r="FS30" i="4"/>
  <c r="FU30" i="4" s="1"/>
  <c r="FP30" i="4"/>
  <c r="FO30" i="4"/>
  <c r="FQ30" i="4" s="1"/>
  <c r="FN30" i="4"/>
  <c r="FM30" i="4"/>
  <c r="FL30" i="4"/>
  <c r="FK30" i="4"/>
  <c r="FJ30" i="4"/>
  <c r="FH30" i="4"/>
  <c r="FI30" i="4" s="1"/>
  <c r="FG30" i="4"/>
  <c r="FF30" i="4"/>
  <c r="FD30" i="4"/>
  <c r="FC30" i="4"/>
  <c r="FE30" i="4" s="1"/>
  <c r="FB30" i="4"/>
  <c r="FA30" i="4"/>
  <c r="EZ30" i="4"/>
  <c r="EY30" i="4"/>
  <c r="EX30" i="4"/>
  <c r="EV30" i="4"/>
  <c r="EW30" i="4" s="1"/>
  <c r="EU30" i="4"/>
  <c r="ET30" i="4"/>
  <c r="ER30" i="4"/>
  <c r="EQ30" i="4"/>
  <c r="ES30" i="4" s="1"/>
  <c r="EP30" i="4"/>
  <c r="EO30" i="4"/>
  <c r="EN30" i="4"/>
  <c r="EM30" i="4"/>
  <c r="EL30" i="4"/>
  <c r="EK30" i="4"/>
  <c r="EJ30" i="4"/>
  <c r="EI30" i="4"/>
  <c r="EH30" i="4"/>
  <c r="EF30" i="4"/>
  <c r="EE30" i="4"/>
  <c r="EG30" i="4" s="1"/>
  <c r="ED30" i="4"/>
  <c r="EC30" i="4"/>
  <c r="EB30" i="4"/>
  <c r="EA30" i="4"/>
  <c r="DZ30" i="4"/>
  <c r="DY30" i="4"/>
  <c r="DX30" i="4"/>
  <c r="DW30" i="4"/>
  <c r="DV30" i="4"/>
  <c r="DT30" i="4"/>
  <c r="DS30" i="4"/>
  <c r="DU30" i="4" s="1"/>
  <c r="DP30" i="4"/>
  <c r="DO30" i="4"/>
  <c r="DL30" i="4"/>
  <c r="DK30" i="4"/>
  <c r="DJ30" i="4"/>
  <c r="DH30" i="4"/>
  <c r="DI30" i="4" s="1"/>
  <c r="DG30" i="4"/>
  <c r="DF30" i="4"/>
  <c r="DD30" i="4"/>
  <c r="DE30" i="4" s="1"/>
  <c r="DC30" i="4"/>
  <c r="DB30" i="4"/>
  <c r="CZ30" i="4"/>
  <c r="CY30" i="4"/>
  <c r="CX30" i="4"/>
  <c r="CV30" i="4"/>
  <c r="CU30" i="4"/>
  <c r="CR30" i="4"/>
  <c r="CQ30" i="4"/>
  <c r="CS30" i="4" s="1"/>
  <c r="CP30" i="4"/>
  <c r="CN30" i="4"/>
  <c r="CM30" i="4"/>
  <c r="CO30" i="4" s="1"/>
  <c r="CL30" i="4"/>
  <c r="CJ30" i="4"/>
  <c r="CI30" i="4"/>
  <c r="CK30" i="4" s="1"/>
  <c r="CH30" i="4"/>
  <c r="CF30" i="4"/>
  <c r="CE30" i="4"/>
  <c r="CD30" i="4"/>
  <c r="CB30" i="4"/>
  <c r="CA30" i="4"/>
  <c r="BZ30" i="4"/>
  <c r="BX30" i="4"/>
  <c r="BW30" i="4"/>
  <c r="BV30" i="4"/>
  <c r="BT30" i="4"/>
  <c r="BS30" i="4"/>
  <c r="BR30" i="4"/>
  <c r="BP30" i="4"/>
  <c r="BO30" i="4"/>
  <c r="BL30" i="4"/>
  <c r="BM30" i="4" s="1"/>
  <c r="BK30" i="4"/>
  <c r="BJ30" i="4"/>
  <c r="BH30" i="4"/>
  <c r="BI30" i="4" s="1"/>
  <c r="BG30" i="4"/>
  <c r="BF30" i="4"/>
  <c r="BE30" i="4"/>
  <c r="BD30" i="4"/>
  <c r="BC30" i="4"/>
  <c r="BB30" i="4"/>
  <c r="AZ30" i="4"/>
  <c r="BA30" i="4" s="1"/>
  <c r="AY30" i="4"/>
  <c r="AX30" i="4"/>
  <c r="AV30" i="4"/>
  <c r="AW30" i="4" s="1"/>
  <c r="AU30" i="4"/>
  <c r="AT30" i="4"/>
  <c r="AS30" i="4"/>
  <c r="AR30" i="4"/>
  <c r="AQ30" i="4"/>
  <c r="AP30" i="4"/>
  <c r="AN30" i="4"/>
  <c r="AO30" i="4" s="1"/>
  <c r="AM30" i="4"/>
  <c r="AL30" i="4"/>
  <c r="AJ30" i="4"/>
  <c r="AK30" i="4" s="1"/>
  <c r="AI30" i="4"/>
  <c r="AH30" i="4"/>
  <c r="AG30" i="4"/>
  <c r="AF30" i="4"/>
  <c r="AE30" i="4"/>
  <c r="AB30" i="4"/>
  <c r="AC30" i="4" s="1"/>
  <c r="AA30" i="4"/>
  <c r="Z30" i="4"/>
  <c r="X30" i="4"/>
  <c r="Y30" i="4" s="1"/>
  <c r="W30" i="4"/>
  <c r="V30" i="4"/>
  <c r="T30" i="4"/>
  <c r="U30" i="4" s="1"/>
  <c r="S30" i="4"/>
  <c r="R30" i="4"/>
  <c r="P30" i="4"/>
  <c r="Q30" i="4" s="1"/>
  <c r="O30" i="4"/>
  <c r="N30" i="4"/>
  <c r="L30" i="4"/>
  <c r="K30" i="4"/>
  <c r="J30" i="4"/>
  <c r="G30" i="4"/>
  <c r="E30" i="4"/>
  <c r="IF29" i="4"/>
  <c r="IE29" i="4"/>
  <c r="IB29" i="4"/>
  <c r="IA29" i="4"/>
  <c r="HZ29" i="4"/>
  <c r="HX29" i="4"/>
  <c r="HW29" i="4"/>
  <c r="HT29" i="4"/>
  <c r="HS29" i="4"/>
  <c r="HU29" i="4" s="1"/>
  <c r="HP29" i="4"/>
  <c r="HQ29" i="4" s="1"/>
  <c r="HO29" i="4"/>
  <c r="HN29" i="4"/>
  <c r="HL29" i="4"/>
  <c r="HK29" i="4"/>
  <c r="HM29" i="4" s="1"/>
  <c r="HJ29" i="4"/>
  <c r="HI29" i="4"/>
  <c r="HH29" i="4"/>
  <c r="HG29" i="4"/>
  <c r="HF29" i="4"/>
  <c r="HD29" i="4"/>
  <c r="HE29" i="4" s="1"/>
  <c r="HC29" i="4"/>
  <c r="HB29" i="4"/>
  <c r="GZ29" i="4"/>
  <c r="GY29" i="4"/>
  <c r="HA29" i="4" s="1"/>
  <c r="GX29" i="4"/>
  <c r="GW29" i="4"/>
  <c r="GV29" i="4"/>
  <c r="GU29" i="4"/>
  <c r="GT29" i="4"/>
  <c r="GR29" i="4"/>
  <c r="GS29" i="4" s="1"/>
  <c r="GQ29" i="4"/>
  <c r="GN29" i="4"/>
  <c r="GO29" i="4" s="1"/>
  <c r="GM29" i="4"/>
  <c r="GL29" i="4"/>
  <c r="GJ29" i="4"/>
  <c r="GK29" i="4" s="1"/>
  <c r="GI29" i="4"/>
  <c r="GF29" i="4"/>
  <c r="GE29" i="4"/>
  <c r="GD29" i="4"/>
  <c r="GB29" i="4"/>
  <c r="GC29" i="4" s="1"/>
  <c r="GA29" i="4"/>
  <c r="FZ29" i="4"/>
  <c r="FX29" i="4"/>
  <c r="FW29" i="4"/>
  <c r="FV29" i="4"/>
  <c r="FT29" i="4"/>
  <c r="FS29" i="4"/>
  <c r="FP29" i="4"/>
  <c r="FQ29" i="4" s="1"/>
  <c r="FO29" i="4"/>
  <c r="FN29" i="4"/>
  <c r="FM29" i="4"/>
  <c r="FL29" i="4"/>
  <c r="FK29" i="4"/>
  <c r="FJ29" i="4"/>
  <c r="FI29" i="4"/>
  <c r="FH29" i="4"/>
  <c r="FG29" i="4"/>
  <c r="FF29" i="4"/>
  <c r="FD29" i="4"/>
  <c r="FE29" i="4" s="1"/>
  <c r="FC29" i="4"/>
  <c r="FB29" i="4"/>
  <c r="FA29" i="4"/>
  <c r="EZ29" i="4"/>
  <c r="EY29" i="4"/>
  <c r="EX29" i="4"/>
  <c r="EW29" i="4"/>
  <c r="EV29" i="4"/>
  <c r="EU29" i="4"/>
  <c r="ET29" i="4"/>
  <c r="ER29" i="4"/>
  <c r="ES29" i="4" s="1"/>
  <c r="EQ29" i="4"/>
  <c r="EP29" i="4"/>
  <c r="EO29" i="4"/>
  <c r="EN29" i="4"/>
  <c r="EM29" i="4"/>
  <c r="EL29" i="4"/>
  <c r="EK29" i="4"/>
  <c r="EJ29" i="4"/>
  <c r="EI29" i="4"/>
  <c r="EH29" i="4"/>
  <c r="EF29" i="4"/>
  <c r="EG29" i="4" s="1"/>
  <c r="EE29" i="4"/>
  <c r="ED29" i="4"/>
  <c r="EB29" i="4"/>
  <c r="EC29" i="4" s="1"/>
  <c r="EA29" i="4"/>
  <c r="DZ29" i="4"/>
  <c r="DY29" i="4"/>
  <c r="DX29" i="4"/>
  <c r="DW29" i="4"/>
  <c r="DV29" i="4"/>
  <c r="DT29" i="4"/>
  <c r="DU29" i="4" s="1"/>
  <c r="DS29" i="4"/>
  <c r="DP29" i="4"/>
  <c r="DQ29" i="4" s="1"/>
  <c r="DO29" i="4"/>
  <c r="DL29" i="4"/>
  <c r="DK29" i="4"/>
  <c r="DJ29" i="4"/>
  <c r="DH29" i="4"/>
  <c r="DI29" i="4" s="1"/>
  <c r="DG29" i="4"/>
  <c r="DF29" i="4"/>
  <c r="DD29" i="4"/>
  <c r="DC29" i="4"/>
  <c r="DB29" i="4"/>
  <c r="CZ29" i="4"/>
  <c r="DA29" i="4" s="1"/>
  <c r="CY29" i="4"/>
  <c r="CX29" i="4"/>
  <c r="CV29" i="4"/>
  <c r="CU29" i="4"/>
  <c r="CR29" i="4"/>
  <c r="CS29" i="4" s="1"/>
  <c r="CQ29" i="4"/>
  <c r="CP29" i="4"/>
  <c r="CN29" i="4"/>
  <c r="CM29" i="4"/>
  <c r="CL29" i="4"/>
  <c r="CJ29" i="4"/>
  <c r="CI29" i="4"/>
  <c r="CH29" i="4"/>
  <c r="CF29" i="4"/>
  <c r="CE29" i="4"/>
  <c r="CD29" i="4"/>
  <c r="CB29" i="4"/>
  <c r="CC29" i="4" s="1"/>
  <c r="CA29" i="4"/>
  <c r="BZ29" i="4"/>
  <c r="BX29" i="4"/>
  <c r="BW29" i="4"/>
  <c r="BV29" i="4"/>
  <c r="BT29" i="4"/>
  <c r="BU29" i="4" s="1"/>
  <c r="BS29" i="4"/>
  <c r="BR29" i="4"/>
  <c r="BP29" i="4"/>
  <c r="BO29" i="4"/>
  <c r="BL29" i="4"/>
  <c r="BM29" i="4" s="1"/>
  <c r="BK29" i="4"/>
  <c r="BJ29" i="4"/>
  <c r="BI29" i="4"/>
  <c r="BH29" i="4"/>
  <c r="BG29" i="4"/>
  <c r="BF29" i="4"/>
  <c r="BE29" i="4"/>
  <c r="BD29" i="4"/>
  <c r="BC29" i="4"/>
  <c r="BB29" i="4"/>
  <c r="AZ29" i="4"/>
  <c r="BA29" i="4" s="1"/>
  <c r="AY29" i="4"/>
  <c r="AX29" i="4"/>
  <c r="AW29" i="4"/>
  <c r="AV29" i="4"/>
  <c r="AU29" i="4"/>
  <c r="AT29" i="4"/>
  <c r="AS29" i="4"/>
  <c r="AR29" i="4"/>
  <c r="AQ29" i="4"/>
  <c r="AP29" i="4"/>
  <c r="AN29" i="4"/>
  <c r="AO29" i="4" s="1"/>
  <c r="AM29" i="4"/>
  <c r="AL29" i="4"/>
  <c r="AK29" i="4"/>
  <c r="AJ29" i="4"/>
  <c r="AI29" i="4"/>
  <c r="AH29" i="4"/>
  <c r="AG29" i="4"/>
  <c r="AF29" i="4"/>
  <c r="AE29" i="4"/>
  <c r="AB29" i="4"/>
  <c r="AC29" i="4" s="1"/>
  <c r="AA29" i="4"/>
  <c r="Z29" i="4"/>
  <c r="X29" i="4"/>
  <c r="Y29" i="4" s="1"/>
  <c r="W29" i="4"/>
  <c r="V29" i="4"/>
  <c r="U29" i="4"/>
  <c r="T29" i="4"/>
  <c r="S29" i="4"/>
  <c r="R29" i="4"/>
  <c r="P29" i="4"/>
  <c r="O29" i="4"/>
  <c r="Q29" i="4" s="1"/>
  <c r="N29" i="4"/>
  <c r="L29" i="4"/>
  <c r="M29" i="4" s="1"/>
  <c r="K29" i="4"/>
  <c r="J29" i="4"/>
  <c r="G29" i="4"/>
  <c r="E29" i="4"/>
  <c r="IF28" i="4"/>
  <c r="IG28" i="4" s="1"/>
  <c r="IE28" i="4"/>
  <c r="IB28" i="4"/>
  <c r="IA28" i="4"/>
  <c r="HZ28" i="4"/>
  <c r="HX28" i="4"/>
  <c r="HW28" i="4"/>
  <c r="HT28" i="4"/>
  <c r="HS28" i="4"/>
  <c r="HQ28" i="4"/>
  <c r="HP28" i="4"/>
  <c r="HO28" i="4"/>
  <c r="HN28" i="4"/>
  <c r="HL28" i="4"/>
  <c r="HM28" i="4" s="1"/>
  <c r="HK28" i="4"/>
  <c r="HJ28" i="4"/>
  <c r="HH28" i="4"/>
  <c r="HI28" i="4" s="1"/>
  <c r="HG28" i="4"/>
  <c r="HF28" i="4"/>
  <c r="HE28" i="4"/>
  <c r="HD28" i="4"/>
  <c r="HC28" i="4"/>
  <c r="HB28" i="4"/>
  <c r="GZ28" i="4"/>
  <c r="HA28" i="4" s="1"/>
  <c r="GY28" i="4"/>
  <c r="GX28" i="4"/>
  <c r="GV28" i="4"/>
  <c r="GW28" i="4" s="1"/>
  <c r="GU28" i="4"/>
  <c r="GT28" i="4"/>
  <c r="GS28" i="4"/>
  <c r="GR28" i="4"/>
  <c r="GQ28" i="4"/>
  <c r="GN28" i="4"/>
  <c r="GM28" i="4"/>
  <c r="GO28" i="4" s="1"/>
  <c r="GL28" i="4"/>
  <c r="GJ28" i="4"/>
  <c r="GI28" i="4"/>
  <c r="GK28" i="4" s="1"/>
  <c r="GF28" i="4"/>
  <c r="GE28" i="4"/>
  <c r="GD28" i="4"/>
  <c r="GB28" i="4"/>
  <c r="GA28" i="4"/>
  <c r="FZ28" i="4"/>
  <c r="FX28" i="4"/>
  <c r="FY28" i="4" s="1"/>
  <c r="FW28" i="4"/>
  <c r="FV28" i="4"/>
  <c r="FT28" i="4"/>
  <c r="FU28" i="4" s="1"/>
  <c r="FS28" i="4"/>
  <c r="FP28" i="4"/>
  <c r="FQ28" i="4" s="1"/>
  <c r="FO28" i="4"/>
  <c r="FN28" i="4"/>
  <c r="FL28" i="4"/>
  <c r="FK28" i="4"/>
  <c r="FJ28" i="4"/>
  <c r="FH28" i="4"/>
  <c r="FI28" i="4" s="1"/>
  <c r="FG28" i="4"/>
  <c r="FF28" i="4"/>
  <c r="FD28" i="4"/>
  <c r="FC28" i="4"/>
  <c r="FB28" i="4"/>
  <c r="EZ28" i="4"/>
  <c r="FA28" i="4" s="1"/>
  <c r="EY28" i="4"/>
  <c r="EX28" i="4"/>
  <c r="EV28" i="4"/>
  <c r="EU28" i="4"/>
  <c r="ET28" i="4"/>
  <c r="ER28" i="4"/>
  <c r="ES28" i="4" s="1"/>
  <c r="EQ28" i="4"/>
  <c r="EP28" i="4"/>
  <c r="EN28" i="4"/>
  <c r="EM28" i="4"/>
  <c r="EL28" i="4"/>
  <c r="EJ28" i="4"/>
  <c r="EK28" i="4" s="1"/>
  <c r="EI28" i="4"/>
  <c r="EH28" i="4"/>
  <c r="EF28" i="4"/>
  <c r="EE28" i="4"/>
  <c r="ED28" i="4"/>
  <c r="EB28" i="4"/>
  <c r="EC28" i="4" s="1"/>
  <c r="EA28" i="4"/>
  <c r="DZ28" i="4"/>
  <c r="DX28" i="4"/>
  <c r="DW28" i="4"/>
  <c r="DV28" i="4"/>
  <c r="DT28" i="4"/>
  <c r="DU28" i="4" s="1"/>
  <c r="DS28" i="4"/>
  <c r="DQ28" i="4"/>
  <c r="DP28" i="4"/>
  <c r="DO28" i="4"/>
  <c r="DL28" i="4"/>
  <c r="DM28" i="4" s="1"/>
  <c r="DK28" i="4"/>
  <c r="DJ28" i="4"/>
  <c r="DI28" i="4"/>
  <c r="DH28" i="4"/>
  <c r="DG28" i="4"/>
  <c r="DF28" i="4"/>
  <c r="DD28" i="4"/>
  <c r="DE28" i="4" s="1"/>
  <c r="DC28" i="4"/>
  <c r="DB28" i="4"/>
  <c r="CZ28" i="4"/>
  <c r="DA28" i="4" s="1"/>
  <c r="CY28" i="4"/>
  <c r="CX28" i="4"/>
  <c r="CW28" i="4"/>
  <c r="CV28" i="4"/>
  <c r="CU28" i="4"/>
  <c r="CR28" i="4"/>
  <c r="CS28" i="4" s="1"/>
  <c r="CQ28" i="4"/>
  <c r="CP28" i="4"/>
  <c r="CN28" i="4"/>
  <c r="CO28" i="4" s="1"/>
  <c r="CM28" i="4"/>
  <c r="CL28" i="4"/>
  <c r="CJ28" i="4"/>
  <c r="CK28" i="4" s="1"/>
  <c r="CI28" i="4"/>
  <c r="CH28" i="4"/>
  <c r="CF28" i="4"/>
  <c r="CG28" i="4" s="1"/>
  <c r="CE28" i="4"/>
  <c r="CD28" i="4"/>
  <c r="CB28" i="4"/>
  <c r="CC28" i="4" s="1"/>
  <c r="CA28" i="4"/>
  <c r="BZ28" i="4"/>
  <c r="BX28" i="4"/>
  <c r="BY28" i="4" s="1"/>
  <c r="BW28" i="4"/>
  <c r="BV28" i="4"/>
  <c r="BT28" i="4"/>
  <c r="BU28" i="4" s="1"/>
  <c r="BS28" i="4"/>
  <c r="BR28" i="4"/>
  <c r="BP28" i="4"/>
  <c r="BQ28" i="4" s="1"/>
  <c r="BO28" i="4"/>
  <c r="BL28" i="4"/>
  <c r="BK28" i="4"/>
  <c r="BJ28" i="4"/>
  <c r="BH28" i="4"/>
  <c r="BI28" i="4" s="1"/>
  <c r="BG28" i="4"/>
  <c r="BF28" i="4"/>
  <c r="BD28" i="4"/>
  <c r="BC28" i="4"/>
  <c r="BB28" i="4"/>
  <c r="AZ28" i="4"/>
  <c r="AY28" i="4"/>
  <c r="AX28" i="4"/>
  <c r="AV28" i="4"/>
  <c r="AU28" i="4"/>
  <c r="AT28" i="4"/>
  <c r="AR28" i="4"/>
  <c r="AS28" i="4" s="1"/>
  <c r="AQ28" i="4"/>
  <c r="AP28" i="4"/>
  <c r="AN28" i="4"/>
  <c r="AM28" i="4"/>
  <c r="AL28" i="4"/>
  <c r="AJ28" i="4"/>
  <c r="AI28" i="4"/>
  <c r="AH28" i="4"/>
  <c r="AF28" i="4"/>
  <c r="AE28" i="4"/>
  <c r="C28" i="4" s="1"/>
  <c r="F28" i="4" s="1"/>
  <c r="AB28" i="4"/>
  <c r="AC28" i="4" s="1"/>
  <c r="AA28" i="4"/>
  <c r="Z28" i="4"/>
  <c r="X28" i="4"/>
  <c r="Y28" i="4" s="1"/>
  <c r="W28" i="4"/>
  <c r="V28" i="4"/>
  <c r="U28" i="4"/>
  <c r="T28" i="4"/>
  <c r="S28" i="4"/>
  <c r="R28" i="4"/>
  <c r="P28" i="4"/>
  <c r="Q28" i="4" s="1"/>
  <c r="O28" i="4"/>
  <c r="N28" i="4"/>
  <c r="L28" i="4"/>
  <c r="M28" i="4" s="1"/>
  <c r="K28" i="4"/>
  <c r="J28" i="4"/>
  <c r="G28" i="4"/>
  <c r="E28" i="4"/>
  <c r="IF27" i="4"/>
  <c r="IG27" i="4" s="1"/>
  <c r="IE27" i="4"/>
  <c r="IC27" i="4"/>
  <c r="IB27" i="4"/>
  <c r="IA27" i="4"/>
  <c r="HZ27" i="4"/>
  <c r="HX27" i="4"/>
  <c r="HY27" i="4" s="1"/>
  <c r="HW27" i="4"/>
  <c r="HT27" i="4"/>
  <c r="HU27" i="4" s="1"/>
  <c r="HS27" i="4"/>
  <c r="HP27" i="4"/>
  <c r="HO27" i="4"/>
  <c r="HN27" i="4"/>
  <c r="HL27" i="4"/>
  <c r="HM27" i="4" s="1"/>
  <c r="HK27" i="4"/>
  <c r="HJ27" i="4"/>
  <c r="HH27" i="4"/>
  <c r="HG27" i="4"/>
  <c r="HF27" i="4"/>
  <c r="HD27" i="4"/>
  <c r="HC27" i="4"/>
  <c r="HB27" i="4"/>
  <c r="GZ27" i="4"/>
  <c r="GY27" i="4"/>
  <c r="GX27" i="4"/>
  <c r="GV27" i="4"/>
  <c r="GW27" i="4" s="1"/>
  <c r="GU27" i="4"/>
  <c r="GT27" i="4"/>
  <c r="GR27" i="4"/>
  <c r="GQ27" i="4"/>
  <c r="GN27" i="4"/>
  <c r="GO27" i="4" s="1"/>
  <c r="GM27" i="4"/>
  <c r="GL27" i="4"/>
  <c r="GJ27" i="4"/>
  <c r="GK27" i="4" s="1"/>
  <c r="GI27" i="4"/>
  <c r="GG27" i="4"/>
  <c r="GF27" i="4"/>
  <c r="GE27" i="4"/>
  <c r="GD27" i="4"/>
  <c r="GB27" i="4"/>
  <c r="GC27" i="4" s="1"/>
  <c r="GA27" i="4"/>
  <c r="FZ27" i="4"/>
  <c r="FX27" i="4"/>
  <c r="FW27" i="4"/>
  <c r="FY27" i="4" s="1"/>
  <c r="FV27" i="4"/>
  <c r="FU27" i="4"/>
  <c r="FT27" i="4"/>
  <c r="FS27" i="4"/>
  <c r="FP27" i="4"/>
  <c r="FQ27" i="4" s="1"/>
  <c r="FO27" i="4"/>
  <c r="FN27" i="4"/>
  <c r="FL27" i="4"/>
  <c r="FK27" i="4"/>
  <c r="FJ27" i="4"/>
  <c r="FH27" i="4"/>
  <c r="FG27" i="4"/>
  <c r="FF27" i="4"/>
  <c r="FD27" i="4"/>
  <c r="FE27" i="4" s="1"/>
  <c r="FC27" i="4"/>
  <c r="FB27" i="4"/>
  <c r="EZ27" i="4"/>
  <c r="FA27" i="4" s="1"/>
  <c r="EY27" i="4"/>
  <c r="EX27" i="4"/>
  <c r="EV27" i="4"/>
  <c r="EU27" i="4"/>
  <c r="ET27" i="4"/>
  <c r="ER27" i="4"/>
  <c r="EQ27" i="4"/>
  <c r="EP27" i="4"/>
  <c r="EN27" i="4"/>
  <c r="EO27" i="4" s="1"/>
  <c r="EM27" i="4"/>
  <c r="EL27" i="4"/>
  <c r="EJ27" i="4"/>
  <c r="EK27" i="4" s="1"/>
  <c r="EI27" i="4"/>
  <c r="EH27" i="4"/>
  <c r="EF27" i="4"/>
  <c r="EE27" i="4"/>
  <c r="ED27" i="4"/>
  <c r="EB27" i="4"/>
  <c r="EA27" i="4"/>
  <c r="DZ27" i="4"/>
  <c r="DX27" i="4"/>
  <c r="DY27" i="4" s="1"/>
  <c r="DW27" i="4"/>
  <c r="DV27" i="4"/>
  <c r="DT27" i="4"/>
  <c r="DU27" i="4" s="1"/>
  <c r="DS27" i="4"/>
  <c r="DP27" i="4"/>
  <c r="DO27" i="4"/>
  <c r="DM27" i="4"/>
  <c r="DL27" i="4"/>
  <c r="DK27" i="4"/>
  <c r="DJ27" i="4"/>
  <c r="DH27" i="4"/>
  <c r="DI27" i="4" s="1"/>
  <c r="DG27" i="4"/>
  <c r="DF27" i="4"/>
  <c r="DE27" i="4"/>
  <c r="DD27" i="4"/>
  <c r="DC27" i="4"/>
  <c r="DB27" i="4"/>
  <c r="DA27" i="4"/>
  <c r="CZ27" i="4"/>
  <c r="CY27" i="4"/>
  <c r="CX27" i="4"/>
  <c r="CV27" i="4"/>
  <c r="CW27" i="4" s="1"/>
  <c r="CU27" i="4"/>
  <c r="CS27" i="4"/>
  <c r="CR27" i="4"/>
  <c r="CQ27" i="4"/>
  <c r="CP27" i="4"/>
  <c r="CN27" i="4"/>
  <c r="CO27" i="4" s="1"/>
  <c r="CM27" i="4"/>
  <c r="CL27" i="4"/>
  <c r="CK27" i="4"/>
  <c r="CJ27" i="4"/>
  <c r="CI27" i="4"/>
  <c r="CH27" i="4"/>
  <c r="CG27" i="4"/>
  <c r="CF27" i="4"/>
  <c r="CE27" i="4"/>
  <c r="CD27" i="4"/>
  <c r="CB27" i="4"/>
  <c r="CC27" i="4" s="1"/>
  <c r="CA27" i="4"/>
  <c r="BZ27" i="4"/>
  <c r="BY27" i="4"/>
  <c r="BX27" i="4"/>
  <c r="BW27" i="4"/>
  <c r="BV27" i="4"/>
  <c r="BU27" i="4"/>
  <c r="BT27" i="4"/>
  <c r="BS27" i="4"/>
  <c r="BR27" i="4"/>
  <c r="BP27" i="4"/>
  <c r="BQ27" i="4" s="1"/>
  <c r="BO27" i="4"/>
  <c r="BL27" i="4"/>
  <c r="BK27" i="4"/>
  <c r="BJ27" i="4"/>
  <c r="BH27" i="4"/>
  <c r="BI27" i="4" s="1"/>
  <c r="BG27" i="4"/>
  <c r="BF27" i="4"/>
  <c r="BD27" i="4"/>
  <c r="BE27" i="4" s="1"/>
  <c r="BC27" i="4"/>
  <c r="BB27" i="4"/>
  <c r="AZ27" i="4"/>
  <c r="AY27" i="4"/>
  <c r="AX27" i="4"/>
  <c r="AV27" i="4"/>
  <c r="AU27" i="4"/>
  <c r="AT27" i="4"/>
  <c r="AR27" i="4"/>
  <c r="AS27" i="4" s="1"/>
  <c r="AQ27" i="4"/>
  <c r="AP27" i="4"/>
  <c r="AN27" i="4"/>
  <c r="AO27" i="4" s="1"/>
  <c r="AM27" i="4"/>
  <c r="AL27" i="4"/>
  <c r="AJ27" i="4"/>
  <c r="AI27" i="4"/>
  <c r="AH27" i="4"/>
  <c r="AF27" i="4"/>
  <c r="AE27" i="4"/>
  <c r="AB27" i="4"/>
  <c r="AA27" i="4"/>
  <c r="Z27" i="4"/>
  <c r="X27" i="4"/>
  <c r="Y27" i="4" s="1"/>
  <c r="W27" i="4"/>
  <c r="V27" i="4"/>
  <c r="T27" i="4"/>
  <c r="S27" i="4"/>
  <c r="R27" i="4"/>
  <c r="P27" i="4"/>
  <c r="Q27" i="4" s="1"/>
  <c r="O27" i="4"/>
  <c r="N27" i="4"/>
  <c r="L27" i="4"/>
  <c r="K27" i="4"/>
  <c r="J27" i="4"/>
  <c r="G27" i="4"/>
  <c r="E27" i="4"/>
  <c r="IF26" i="4"/>
  <c r="IE26" i="4"/>
  <c r="IC26" i="4"/>
  <c r="IB26" i="4"/>
  <c r="IA26" i="4"/>
  <c r="HZ26" i="4"/>
  <c r="HX26" i="4"/>
  <c r="HY26" i="4" s="1"/>
  <c r="HW26" i="4"/>
  <c r="HU26" i="4"/>
  <c r="HT26" i="4"/>
  <c r="HS26" i="4"/>
  <c r="HP26" i="4"/>
  <c r="HQ26" i="4" s="1"/>
  <c r="HO26" i="4"/>
  <c r="HN26" i="4"/>
  <c r="HL26" i="4"/>
  <c r="HM26" i="4" s="1"/>
  <c r="HK26" i="4"/>
  <c r="HJ26" i="4"/>
  <c r="HH26" i="4"/>
  <c r="HG26" i="4"/>
  <c r="HF26" i="4"/>
  <c r="HD26" i="4"/>
  <c r="HE26" i="4" s="1"/>
  <c r="HC26" i="4"/>
  <c r="HB26" i="4"/>
  <c r="GZ26" i="4"/>
  <c r="HA26" i="4" s="1"/>
  <c r="GY26" i="4"/>
  <c r="GX26" i="4"/>
  <c r="GV26" i="4"/>
  <c r="GW26" i="4" s="1"/>
  <c r="GU26" i="4"/>
  <c r="GT26" i="4"/>
  <c r="GR26" i="4"/>
  <c r="GQ26" i="4"/>
  <c r="GN26" i="4"/>
  <c r="GM26" i="4"/>
  <c r="GL26" i="4"/>
  <c r="GJ26" i="4"/>
  <c r="GI26" i="4"/>
  <c r="GF26" i="4"/>
  <c r="GG26" i="4" s="1"/>
  <c r="GE26" i="4"/>
  <c r="GD26" i="4"/>
  <c r="GC26" i="4"/>
  <c r="GB26" i="4"/>
  <c r="GA26" i="4"/>
  <c r="FZ26" i="4"/>
  <c r="FY26" i="4"/>
  <c r="FX26" i="4"/>
  <c r="FW26" i="4"/>
  <c r="FV26" i="4"/>
  <c r="FT26" i="4"/>
  <c r="FU26" i="4" s="1"/>
  <c r="FS26" i="4"/>
  <c r="FP26" i="4"/>
  <c r="FQ26" i="4" s="1"/>
  <c r="FO26" i="4"/>
  <c r="FN26" i="4"/>
  <c r="FL26" i="4"/>
  <c r="FM26" i="4" s="1"/>
  <c r="FK26" i="4"/>
  <c r="FJ26" i="4"/>
  <c r="FH26" i="4"/>
  <c r="FG26" i="4"/>
  <c r="FI26" i="4" s="1"/>
  <c r="FF26" i="4"/>
  <c r="FD26" i="4"/>
  <c r="FE26" i="4" s="1"/>
  <c r="FC26" i="4"/>
  <c r="FB26" i="4"/>
  <c r="EZ26" i="4"/>
  <c r="FA26" i="4" s="1"/>
  <c r="EY26" i="4"/>
  <c r="EX26" i="4"/>
  <c r="EV26" i="4"/>
  <c r="EW26" i="4" s="1"/>
  <c r="EU26" i="4"/>
  <c r="ET26" i="4"/>
  <c r="ER26" i="4"/>
  <c r="ES26" i="4" s="1"/>
  <c r="EQ26" i="4"/>
  <c r="EP26" i="4"/>
  <c r="EN26" i="4"/>
  <c r="EO26" i="4" s="1"/>
  <c r="EM26" i="4"/>
  <c r="EL26" i="4"/>
  <c r="EJ26" i="4"/>
  <c r="EK26" i="4" s="1"/>
  <c r="EI26" i="4"/>
  <c r="EH26" i="4"/>
  <c r="EF26" i="4"/>
  <c r="EG26" i="4" s="1"/>
  <c r="EE26" i="4"/>
  <c r="ED26" i="4"/>
  <c r="EB26" i="4"/>
  <c r="EC26" i="4" s="1"/>
  <c r="EA26" i="4"/>
  <c r="DZ26" i="4"/>
  <c r="DX26" i="4"/>
  <c r="DY26" i="4" s="1"/>
  <c r="DW26" i="4"/>
  <c r="DV26" i="4"/>
  <c r="DT26" i="4"/>
  <c r="DU26" i="4" s="1"/>
  <c r="DS26" i="4"/>
  <c r="DP26" i="4"/>
  <c r="DQ26" i="4" s="1"/>
  <c r="DO26" i="4"/>
  <c r="DL26" i="4"/>
  <c r="DM26" i="4" s="1"/>
  <c r="DK26" i="4"/>
  <c r="DJ26" i="4"/>
  <c r="DH26" i="4"/>
  <c r="DG26" i="4"/>
  <c r="DF26" i="4"/>
  <c r="DD26" i="4"/>
  <c r="DE26" i="4" s="1"/>
  <c r="DC26" i="4"/>
  <c r="DB26" i="4"/>
  <c r="CZ26" i="4"/>
  <c r="CY26" i="4"/>
  <c r="CX26" i="4"/>
  <c r="CV26" i="4"/>
  <c r="CW26" i="4" s="1"/>
  <c r="CU26" i="4"/>
  <c r="CR26" i="4"/>
  <c r="CS26" i="4" s="1"/>
  <c r="CQ26" i="4"/>
  <c r="CP26" i="4"/>
  <c r="CN26" i="4"/>
  <c r="CM26" i="4"/>
  <c r="CO26" i="4" s="1"/>
  <c r="CL26" i="4"/>
  <c r="CK26" i="4"/>
  <c r="CJ26" i="4"/>
  <c r="CI26" i="4"/>
  <c r="CH26" i="4"/>
  <c r="CF26" i="4"/>
  <c r="CG26" i="4" s="1"/>
  <c r="CE26" i="4"/>
  <c r="CD26" i="4"/>
  <c r="CB26" i="4"/>
  <c r="CA26" i="4"/>
  <c r="CC26" i="4" s="1"/>
  <c r="BZ26" i="4"/>
  <c r="BY26" i="4"/>
  <c r="BX26" i="4"/>
  <c r="BW26" i="4"/>
  <c r="BV26" i="4"/>
  <c r="BT26" i="4"/>
  <c r="BU26" i="4" s="1"/>
  <c r="BS26" i="4"/>
  <c r="BR26" i="4"/>
  <c r="BP26" i="4"/>
  <c r="BO26" i="4"/>
  <c r="BQ26" i="4" s="1"/>
  <c r="BL26" i="4"/>
  <c r="BM26" i="4" s="1"/>
  <c r="BK26" i="4"/>
  <c r="BJ26" i="4"/>
  <c r="BI26" i="4"/>
  <c r="BH26" i="4"/>
  <c r="BG26" i="4"/>
  <c r="BF26" i="4"/>
  <c r="BE26" i="4"/>
  <c r="BD26" i="4"/>
  <c r="BC26" i="4"/>
  <c r="BB26" i="4"/>
  <c r="AZ26" i="4"/>
  <c r="BA26" i="4" s="1"/>
  <c r="AY26" i="4"/>
  <c r="AX26" i="4"/>
  <c r="AW26" i="4"/>
  <c r="AV26" i="4"/>
  <c r="AU26" i="4"/>
  <c r="AT26" i="4"/>
  <c r="AS26" i="4"/>
  <c r="AR26" i="4"/>
  <c r="AQ26" i="4"/>
  <c r="AP26" i="4"/>
  <c r="AN26" i="4"/>
  <c r="AO26" i="4" s="1"/>
  <c r="AM26" i="4"/>
  <c r="AL26" i="4"/>
  <c r="AK26" i="4"/>
  <c r="AJ26" i="4"/>
  <c r="AI26" i="4"/>
  <c r="AH26" i="4"/>
  <c r="AG26" i="4"/>
  <c r="AF26" i="4"/>
  <c r="AE26" i="4"/>
  <c r="AB26" i="4"/>
  <c r="AC26" i="4" s="1"/>
  <c r="AA26" i="4"/>
  <c r="Z26" i="4"/>
  <c r="X26" i="4"/>
  <c r="W26" i="4"/>
  <c r="V26" i="4"/>
  <c r="T26" i="4"/>
  <c r="U26" i="4" s="1"/>
  <c r="S26" i="4"/>
  <c r="R26" i="4"/>
  <c r="P26" i="4"/>
  <c r="Q26" i="4" s="1"/>
  <c r="O26" i="4"/>
  <c r="N26" i="4"/>
  <c r="L26" i="4"/>
  <c r="M26" i="4" s="1"/>
  <c r="K26" i="4"/>
  <c r="J26" i="4"/>
  <c r="G26" i="4"/>
  <c r="E26" i="4"/>
  <c r="IF25" i="4"/>
  <c r="IG25" i="4" s="1"/>
  <c r="IE25" i="4"/>
  <c r="IB25" i="4"/>
  <c r="IA25" i="4"/>
  <c r="HZ25" i="4"/>
  <c r="HX25" i="4"/>
  <c r="HY25" i="4" s="1"/>
  <c r="HW25" i="4"/>
  <c r="HU25" i="4"/>
  <c r="HT25" i="4"/>
  <c r="HS25" i="4"/>
  <c r="HP25" i="4"/>
  <c r="HQ25" i="4" s="1"/>
  <c r="HO25" i="4"/>
  <c r="HN25" i="4"/>
  <c r="HL25" i="4"/>
  <c r="HM25" i="4" s="1"/>
  <c r="HK25" i="4"/>
  <c r="HJ25" i="4"/>
  <c r="HH25" i="4"/>
  <c r="HI25" i="4" s="1"/>
  <c r="HG25" i="4"/>
  <c r="HF25" i="4"/>
  <c r="HD25" i="4"/>
  <c r="HE25" i="4" s="1"/>
  <c r="HC25" i="4"/>
  <c r="HB25" i="4"/>
  <c r="GZ25" i="4"/>
  <c r="HA25" i="4" s="1"/>
  <c r="GY25" i="4"/>
  <c r="GX25" i="4"/>
  <c r="GV25" i="4"/>
  <c r="GW25" i="4" s="1"/>
  <c r="GU25" i="4"/>
  <c r="GT25" i="4"/>
  <c r="GR25" i="4"/>
  <c r="GS25" i="4" s="1"/>
  <c r="GQ25" i="4"/>
  <c r="GN25" i="4"/>
  <c r="GO25" i="4" s="1"/>
  <c r="GM25" i="4"/>
  <c r="GL25" i="4"/>
  <c r="GJ25" i="4"/>
  <c r="GK25" i="4" s="1"/>
  <c r="GI25" i="4"/>
  <c r="GF25" i="4"/>
  <c r="GE25" i="4"/>
  <c r="GG25" i="4" s="1"/>
  <c r="GD25" i="4"/>
  <c r="GB25" i="4"/>
  <c r="GA25" i="4"/>
  <c r="FZ25" i="4"/>
  <c r="FX25" i="4"/>
  <c r="FW25" i="4"/>
  <c r="FV25" i="4"/>
  <c r="FT25" i="4"/>
  <c r="FS25" i="4"/>
  <c r="FP25" i="4"/>
  <c r="FO25" i="4"/>
  <c r="FQ25" i="4" s="1"/>
  <c r="FN25" i="4"/>
  <c r="FM25" i="4"/>
  <c r="FL25" i="4"/>
  <c r="FK25" i="4"/>
  <c r="FJ25" i="4"/>
  <c r="FH25" i="4"/>
  <c r="FG25" i="4"/>
  <c r="FI25" i="4" s="1"/>
  <c r="FF25" i="4"/>
  <c r="FD25" i="4"/>
  <c r="FC25" i="4"/>
  <c r="FE25" i="4" s="1"/>
  <c r="FB25" i="4"/>
  <c r="FA25" i="4"/>
  <c r="EZ25" i="4"/>
  <c r="EY25" i="4"/>
  <c r="EX25" i="4"/>
  <c r="EV25" i="4"/>
  <c r="EW25" i="4" s="1"/>
  <c r="EU25" i="4"/>
  <c r="ET25" i="4"/>
  <c r="ER25" i="4"/>
  <c r="EQ25" i="4"/>
  <c r="ES25" i="4" s="1"/>
  <c r="EP25" i="4"/>
  <c r="EO25" i="4"/>
  <c r="EN25" i="4"/>
  <c r="EM25" i="4"/>
  <c r="EL25" i="4"/>
  <c r="EJ25" i="4"/>
  <c r="EK25" i="4" s="1"/>
  <c r="EI25" i="4"/>
  <c r="EH25" i="4"/>
  <c r="EF25" i="4"/>
  <c r="EE25" i="4"/>
  <c r="EG25" i="4" s="1"/>
  <c r="ED25" i="4"/>
  <c r="EC25" i="4"/>
  <c r="EB25" i="4"/>
  <c r="EA25" i="4"/>
  <c r="DZ25" i="4"/>
  <c r="DX25" i="4"/>
  <c r="DY25" i="4" s="1"/>
  <c r="DW25" i="4"/>
  <c r="DV25" i="4"/>
  <c r="DT25" i="4"/>
  <c r="DS25" i="4"/>
  <c r="DU25" i="4" s="1"/>
  <c r="DP25" i="4"/>
  <c r="DQ25" i="4" s="1"/>
  <c r="DO25" i="4"/>
  <c r="DL25" i="4"/>
  <c r="DK25" i="4"/>
  <c r="DJ25" i="4"/>
  <c r="DH25" i="4"/>
  <c r="DI25" i="4" s="1"/>
  <c r="DG25" i="4"/>
  <c r="DF25" i="4"/>
  <c r="DD25" i="4"/>
  <c r="DE25" i="4" s="1"/>
  <c r="DC25" i="4"/>
  <c r="DB25" i="4"/>
  <c r="CZ25" i="4"/>
  <c r="CY25" i="4"/>
  <c r="CX25" i="4"/>
  <c r="CV25" i="4"/>
  <c r="CU25" i="4"/>
  <c r="CR25" i="4"/>
  <c r="CQ25" i="4"/>
  <c r="CS25" i="4" s="1"/>
  <c r="CP25" i="4"/>
  <c r="CN25" i="4"/>
  <c r="CM25" i="4"/>
  <c r="CL25" i="4"/>
  <c r="CJ25" i="4"/>
  <c r="CK25" i="4" s="1"/>
  <c r="CI25" i="4"/>
  <c r="CH25" i="4"/>
  <c r="CF25" i="4"/>
  <c r="CE25" i="4"/>
  <c r="CD25" i="4"/>
  <c r="CB25" i="4"/>
  <c r="CC25" i="4" s="1"/>
  <c r="CA25" i="4"/>
  <c r="BZ25" i="4"/>
  <c r="BX25" i="4"/>
  <c r="BW25" i="4"/>
  <c r="BV25" i="4"/>
  <c r="BT25" i="4"/>
  <c r="BU25" i="4" s="1"/>
  <c r="BS25" i="4"/>
  <c r="BR25" i="4"/>
  <c r="BP25" i="4"/>
  <c r="BO25" i="4"/>
  <c r="BM25" i="4"/>
  <c r="BL25" i="4"/>
  <c r="BK25" i="4"/>
  <c r="BJ25" i="4"/>
  <c r="BI25" i="4"/>
  <c r="BH25" i="4"/>
  <c r="BG25" i="4"/>
  <c r="BF25" i="4"/>
  <c r="BD25" i="4"/>
  <c r="BE25" i="4" s="1"/>
  <c r="BC25" i="4"/>
  <c r="BB25" i="4"/>
  <c r="BA25" i="4"/>
  <c r="AZ25" i="4"/>
  <c r="AY25" i="4"/>
  <c r="AX25" i="4"/>
  <c r="AW25" i="4"/>
  <c r="AV25" i="4"/>
  <c r="AU25" i="4"/>
  <c r="AT25" i="4"/>
  <c r="AR25" i="4"/>
  <c r="AS25" i="4" s="1"/>
  <c r="AQ25" i="4"/>
  <c r="AP25" i="4"/>
  <c r="AO25" i="4"/>
  <c r="AN25" i="4"/>
  <c r="AM25" i="4"/>
  <c r="AL25" i="4"/>
  <c r="AK25" i="4"/>
  <c r="AJ25" i="4"/>
  <c r="AI25" i="4"/>
  <c r="AH25" i="4"/>
  <c r="AF25" i="4"/>
  <c r="AG25" i="4" s="1"/>
  <c r="AE25" i="4"/>
  <c r="AB25" i="4"/>
  <c r="AC25" i="4" s="1"/>
  <c r="AA25" i="4"/>
  <c r="Z25" i="4"/>
  <c r="X25" i="4"/>
  <c r="Y25" i="4" s="1"/>
  <c r="W25" i="4"/>
  <c r="V25" i="4"/>
  <c r="U25" i="4"/>
  <c r="T25" i="4"/>
  <c r="S25" i="4"/>
  <c r="R25" i="4"/>
  <c r="P25" i="4"/>
  <c r="Q25" i="4" s="1"/>
  <c r="O25" i="4"/>
  <c r="N25" i="4"/>
  <c r="L25" i="4"/>
  <c r="M25" i="4" s="1"/>
  <c r="K25" i="4"/>
  <c r="J25" i="4"/>
  <c r="G25" i="4"/>
  <c r="E25" i="4"/>
  <c r="IG24" i="4"/>
  <c r="IF24" i="4"/>
  <c r="IE24" i="4"/>
  <c r="IB24" i="4"/>
  <c r="IC24" i="4" s="1"/>
  <c r="IA24" i="4"/>
  <c r="HZ24" i="4"/>
  <c r="HX24" i="4"/>
  <c r="HW24" i="4"/>
  <c r="HT24" i="4"/>
  <c r="HS24" i="4"/>
  <c r="HQ24" i="4"/>
  <c r="HP24" i="4"/>
  <c r="HO24" i="4"/>
  <c r="HN24" i="4"/>
  <c r="HL24" i="4"/>
  <c r="HM24" i="4" s="1"/>
  <c r="HK24" i="4"/>
  <c r="HJ24" i="4"/>
  <c r="HH24" i="4"/>
  <c r="HI24" i="4" s="1"/>
  <c r="HG24" i="4"/>
  <c r="HF24" i="4"/>
  <c r="HE24" i="4"/>
  <c r="HD24" i="4"/>
  <c r="HC24" i="4"/>
  <c r="HB24" i="4"/>
  <c r="GZ24" i="4"/>
  <c r="HA24" i="4" s="1"/>
  <c r="GY24" i="4"/>
  <c r="GX24" i="4"/>
  <c r="GV24" i="4"/>
  <c r="GW24" i="4" s="1"/>
  <c r="GU24" i="4"/>
  <c r="GT24" i="4"/>
  <c r="GS24" i="4"/>
  <c r="GR24" i="4"/>
  <c r="GQ24" i="4"/>
  <c r="GN24" i="4"/>
  <c r="GM24" i="4"/>
  <c r="GO24" i="4" s="1"/>
  <c r="GL24" i="4"/>
  <c r="GJ24" i="4"/>
  <c r="GI24" i="4"/>
  <c r="GK24" i="4" s="1"/>
  <c r="GF24" i="4"/>
  <c r="GG24" i="4" s="1"/>
  <c r="GE24" i="4"/>
  <c r="GD24" i="4"/>
  <c r="GB24" i="4"/>
  <c r="GA24" i="4"/>
  <c r="FZ24" i="4"/>
  <c r="FX24" i="4"/>
  <c r="FW24" i="4"/>
  <c r="FV24" i="4"/>
  <c r="FT24" i="4"/>
  <c r="FU24" i="4" s="1"/>
  <c r="FS24" i="4"/>
  <c r="FP24" i="4"/>
  <c r="FQ24" i="4" s="1"/>
  <c r="FO24" i="4"/>
  <c r="FN24" i="4"/>
  <c r="FL24" i="4"/>
  <c r="FK24" i="4"/>
  <c r="FJ24" i="4"/>
  <c r="FH24" i="4"/>
  <c r="FG24" i="4"/>
  <c r="FF24" i="4"/>
  <c r="FD24" i="4"/>
  <c r="FC24" i="4"/>
  <c r="FB24" i="4"/>
  <c r="EZ24" i="4"/>
  <c r="FA24" i="4" s="1"/>
  <c r="EY24" i="4"/>
  <c r="EX24" i="4"/>
  <c r="EV24" i="4"/>
  <c r="EU24" i="4"/>
  <c r="ET24" i="4"/>
  <c r="ER24" i="4"/>
  <c r="ES24" i="4" s="1"/>
  <c r="EQ24" i="4"/>
  <c r="EP24" i="4"/>
  <c r="EN24" i="4"/>
  <c r="EM24" i="4"/>
  <c r="EL24" i="4"/>
  <c r="EJ24" i="4"/>
  <c r="EK24" i="4" s="1"/>
  <c r="EI24" i="4"/>
  <c r="EH24" i="4"/>
  <c r="EF24" i="4"/>
  <c r="EE24" i="4"/>
  <c r="ED24" i="4"/>
  <c r="EB24" i="4"/>
  <c r="EC24" i="4" s="1"/>
  <c r="EA24" i="4"/>
  <c r="DZ24" i="4"/>
  <c r="DX24" i="4"/>
  <c r="DW24" i="4"/>
  <c r="DV24" i="4"/>
  <c r="DT24" i="4"/>
  <c r="DU24" i="4" s="1"/>
  <c r="DS24" i="4"/>
  <c r="DP24" i="4"/>
  <c r="DQ24" i="4" s="1"/>
  <c r="DO24" i="4"/>
  <c r="DM24" i="4"/>
  <c r="DL24" i="4"/>
  <c r="DK24" i="4"/>
  <c r="DJ24" i="4"/>
  <c r="DH24" i="4"/>
  <c r="DI24" i="4" s="1"/>
  <c r="DG24" i="4"/>
  <c r="DF24" i="4"/>
  <c r="DD24" i="4"/>
  <c r="DC24" i="4"/>
  <c r="DE24" i="4" s="1"/>
  <c r="DB24" i="4"/>
  <c r="DA24" i="4"/>
  <c r="CZ24" i="4"/>
  <c r="CY24" i="4"/>
  <c r="CX24" i="4"/>
  <c r="CV24" i="4"/>
  <c r="CW24" i="4" s="1"/>
  <c r="CU24" i="4"/>
  <c r="CR24" i="4"/>
  <c r="CS24" i="4" s="1"/>
  <c r="CQ24" i="4"/>
  <c r="CP24" i="4"/>
  <c r="CN24" i="4"/>
  <c r="CO24" i="4" s="1"/>
  <c r="CM24" i="4"/>
  <c r="CL24" i="4"/>
  <c r="CJ24" i="4"/>
  <c r="CK24" i="4" s="1"/>
  <c r="CI24" i="4"/>
  <c r="CH24" i="4"/>
  <c r="CF24" i="4"/>
  <c r="CG24" i="4" s="1"/>
  <c r="CE24" i="4"/>
  <c r="CD24" i="4"/>
  <c r="CB24" i="4"/>
  <c r="CC24" i="4" s="1"/>
  <c r="CA24" i="4"/>
  <c r="BZ24" i="4"/>
  <c r="BX24" i="4"/>
  <c r="BY24" i="4" s="1"/>
  <c r="BW24" i="4"/>
  <c r="BV24" i="4"/>
  <c r="BT24" i="4"/>
  <c r="BU24" i="4" s="1"/>
  <c r="BS24" i="4"/>
  <c r="BR24" i="4"/>
  <c r="BP24" i="4"/>
  <c r="BO24" i="4"/>
  <c r="BL24" i="4"/>
  <c r="BK24" i="4"/>
  <c r="BJ24" i="4"/>
  <c r="BH24" i="4"/>
  <c r="BG24" i="4"/>
  <c r="BF24" i="4"/>
  <c r="BD24" i="4"/>
  <c r="BC24" i="4"/>
  <c r="BB24" i="4"/>
  <c r="AZ24" i="4"/>
  <c r="BA24" i="4" s="1"/>
  <c r="AY24" i="4"/>
  <c r="AX24" i="4"/>
  <c r="AV24" i="4"/>
  <c r="AU24" i="4"/>
  <c r="AT24" i="4"/>
  <c r="AR24" i="4"/>
  <c r="AQ24" i="4"/>
  <c r="AP24" i="4"/>
  <c r="AN24" i="4"/>
  <c r="AM24" i="4"/>
  <c r="AL24" i="4"/>
  <c r="AJ24" i="4"/>
  <c r="AK24" i="4" s="1"/>
  <c r="AI24" i="4"/>
  <c r="AH24" i="4"/>
  <c r="AF24" i="4"/>
  <c r="AE24" i="4"/>
  <c r="AB24" i="4"/>
  <c r="AA24" i="4"/>
  <c r="AC24" i="4" s="1"/>
  <c r="Z24" i="4"/>
  <c r="Y24" i="4"/>
  <c r="X24" i="4"/>
  <c r="W24" i="4"/>
  <c r="V24" i="4"/>
  <c r="T24" i="4"/>
  <c r="U24" i="4" s="1"/>
  <c r="S24" i="4"/>
  <c r="R24" i="4"/>
  <c r="P24" i="4"/>
  <c r="O24" i="4"/>
  <c r="Q24" i="4" s="1"/>
  <c r="N24" i="4"/>
  <c r="M24" i="4"/>
  <c r="L24" i="4"/>
  <c r="K24" i="4"/>
  <c r="J24" i="4"/>
  <c r="G24" i="4"/>
  <c r="E24" i="4"/>
  <c r="IF23" i="4"/>
  <c r="IG23" i="4" s="1"/>
  <c r="IE23" i="4"/>
  <c r="IB23" i="4"/>
  <c r="IC23" i="4" s="1"/>
  <c r="IA23" i="4"/>
  <c r="HZ23" i="4"/>
  <c r="HX23" i="4"/>
  <c r="HY23" i="4" s="1"/>
  <c r="HW23" i="4"/>
  <c r="HT23" i="4"/>
  <c r="HU23" i="4" s="1"/>
  <c r="HS23" i="4"/>
  <c r="HP23" i="4"/>
  <c r="HO23" i="4"/>
  <c r="HN23" i="4"/>
  <c r="HL23" i="4"/>
  <c r="HK23" i="4"/>
  <c r="HJ23" i="4"/>
  <c r="HH23" i="4"/>
  <c r="HG23" i="4"/>
  <c r="HF23" i="4"/>
  <c r="HD23" i="4"/>
  <c r="HE23" i="4" s="1"/>
  <c r="HC23" i="4"/>
  <c r="HB23" i="4"/>
  <c r="GZ23" i="4"/>
  <c r="GY23" i="4"/>
  <c r="GX23" i="4"/>
  <c r="GV23" i="4"/>
  <c r="GU23" i="4"/>
  <c r="GT23" i="4"/>
  <c r="GR23" i="4"/>
  <c r="GQ23" i="4"/>
  <c r="GN23" i="4"/>
  <c r="GO23" i="4" s="1"/>
  <c r="GM23" i="4"/>
  <c r="GL23" i="4"/>
  <c r="GJ23" i="4"/>
  <c r="GK23" i="4" s="1"/>
  <c r="GI23" i="4"/>
  <c r="GF23" i="4"/>
  <c r="GG23" i="4" s="1"/>
  <c r="GE23" i="4"/>
  <c r="GD23" i="4"/>
  <c r="GB23" i="4"/>
  <c r="GC23" i="4" s="1"/>
  <c r="GA23" i="4"/>
  <c r="FZ23" i="4"/>
  <c r="FX23" i="4"/>
  <c r="FY23" i="4" s="1"/>
  <c r="FW23" i="4"/>
  <c r="FV23" i="4"/>
  <c r="FT23" i="4"/>
  <c r="FU23" i="4" s="1"/>
  <c r="FS23" i="4"/>
  <c r="FP23" i="4"/>
  <c r="FQ23" i="4" s="1"/>
  <c r="FO23" i="4"/>
  <c r="FN23" i="4"/>
  <c r="FL23" i="4"/>
  <c r="FK23" i="4"/>
  <c r="FJ23" i="4"/>
  <c r="FH23" i="4"/>
  <c r="FG23" i="4"/>
  <c r="FF23" i="4"/>
  <c r="FD23" i="4"/>
  <c r="FC23" i="4"/>
  <c r="FB23" i="4"/>
  <c r="EZ23" i="4"/>
  <c r="FA23" i="4" s="1"/>
  <c r="EY23" i="4"/>
  <c r="EX23" i="4"/>
  <c r="EV23" i="4"/>
  <c r="EW23" i="4" s="1"/>
  <c r="EU23" i="4"/>
  <c r="ET23" i="4"/>
  <c r="ER23" i="4"/>
  <c r="EQ23" i="4"/>
  <c r="EP23" i="4"/>
  <c r="EN23" i="4"/>
  <c r="EM23" i="4"/>
  <c r="EL23" i="4"/>
  <c r="EJ23" i="4"/>
  <c r="EI23" i="4"/>
  <c r="EH23" i="4"/>
  <c r="EF23" i="4"/>
  <c r="EG23" i="4" s="1"/>
  <c r="EE23" i="4"/>
  <c r="ED23" i="4"/>
  <c r="EB23" i="4"/>
  <c r="EA23" i="4"/>
  <c r="DZ23" i="4"/>
  <c r="DX23" i="4"/>
  <c r="DW23" i="4"/>
  <c r="DV23" i="4"/>
  <c r="DT23" i="4"/>
  <c r="DS23" i="4"/>
  <c r="DP23" i="4"/>
  <c r="DO23" i="4"/>
  <c r="DL23" i="4"/>
  <c r="DK23" i="4"/>
  <c r="DM23" i="4" s="1"/>
  <c r="DJ23" i="4"/>
  <c r="DH23" i="4"/>
  <c r="DG23" i="4"/>
  <c r="DI23" i="4" s="1"/>
  <c r="DF23" i="4"/>
  <c r="DE23" i="4"/>
  <c r="DD23" i="4"/>
  <c r="DC23" i="4"/>
  <c r="DB23" i="4"/>
  <c r="CZ23" i="4"/>
  <c r="DA23" i="4" s="1"/>
  <c r="CY23" i="4"/>
  <c r="CX23" i="4"/>
  <c r="CV23" i="4"/>
  <c r="CU23" i="4"/>
  <c r="CW23" i="4" s="1"/>
  <c r="CR23" i="4"/>
  <c r="CS23" i="4" s="1"/>
  <c r="CQ23" i="4"/>
  <c r="CP23" i="4"/>
  <c r="CO23" i="4"/>
  <c r="CN23" i="4"/>
  <c r="CM23" i="4"/>
  <c r="CL23" i="4"/>
  <c r="CK23" i="4"/>
  <c r="CJ23" i="4"/>
  <c r="CI23" i="4"/>
  <c r="CH23" i="4"/>
  <c r="CF23" i="4"/>
  <c r="CG23" i="4" s="1"/>
  <c r="CE23" i="4"/>
  <c r="CD23" i="4"/>
  <c r="CB23" i="4"/>
  <c r="CC23" i="4" s="1"/>
  <c r="CA23" i="4"/>
  <c r="BZ23" i="4"/>
  <c r="BY23" i="4"/>
  <c r="BX23" i="4"/>
  <c r="BW23" i="4"/>
  <c r="BV23" i="4"/>
  <c r="BT23" i="4"/>
  <c r="BU23" i="4" s="1"/>
  <c r="BS23" i="4"/>
  <c r="BR23" i="4"/>
  <c r="BP23" i="4"/>
  <c r="BQ23" i="4" s="1"/>
  <c r="BO23" i="4"/>
  <c r="BL23" i="4"/>
  <c r="BK23" i="4"/>
  <c r="BJ23" i="4"/>
  <c r="BH23" i="4"/>
  <c r="BG23" i="4"/>
  <c r="BF23" i="4"/>
  <c r="BD23" i="4"/>
  <c r="BC23" i="4"/>
  <c r="BB23" i="4"/>
  <c r="AZ23" i="4"/>
  <c r="BA23" i="4" s="1"/>
  <c r="AY23" i="4"/>
  <c r="AX23" i="4"/>
  <c r="AV23" i="4"/>
  <c r="AU23" i="4"/>
  <c r="AT23" i="4"/>
  <c r="AR23" i="4"/>
  <c r="AQ23" i="4"/>
  <c r="AP23" i="4"/>
  <c r="AN23" i="4"/>
  <c r="AM23" i="4"/>
  <c r="AL23" i="4"/>
  <c r="AJ23" i="4"/>
  <c r="AK23" i="4" s="1"/>
  <c r="AI23" i="4"/>
  <c r="AH23" i="4"/>
  <c r="AF23" i="4"/>
  <c r="AE23" i="4"/>
  <c r="AB23" i="4"/>
  <c r="AA23" i="4"/>
  <c r="Z23" i="4"/>
  <c r="X23" i="4"/>
  <c r="W23" i="4"/>
  <c r="Y23" i="4" s="1"/>
  <c r="V23" i="4"/>
  <c r="T23" i="4"/>
  <c r="S23" i="4"/>
  <c r="U23" i="4" s="1"/>
  <c r="R23" i="4"/>
  <c r="P23" i="4"/>
  <c r="O23" i="4"/>
  <c r="Q23" i="4" s="1"/>
  <c r="N23" i="4"/>
  <c r="L23" i="4"/>
  <c r="K23" i="4"/>
  <c r="J23" i="4"/>
  <c r="G23" i="4"/>
  <c r="E23" i="4"/>
  <c r="IF22" i="4"/>
  <c r="IE22" i="4"/>
  <c r="IB22" i="4"/>
  <c r="IC22" i="4" s="1"/>
  <c r="IA22" i="4"/>
  <c r="HZ22" i="4"/>
  <c r="HX22" i="4"/>
  <c r="HW22" i="4"/>
  <c r="HY22" i="4" s="1"/>
  <c r="HT22" i="4"/>
  <c r="HU22" i="4" s="1"/>
  <c r="HS22" i="4"/>
  <c r="HP22" i="4"/>
  <c r="HO22" i="4"/>
  <c r="HN22" i="4"/>
  <c r="HL22" i="4"/>
  <c r="HK22" i="4"/>
  <c r="HJ22" i="4"/>
  <c r="HH22" i="4"/>
  <c r="HG22" i="4"/>
  <c r="HF22" i="4"/>
  <c r="HD22" i="4"/>
  <c r="HC22" i="4"/>
  <c r="HB22" i="4"/>
  <c r="GZ22" i="4"/>
  <c r="GY22" i="4"/>
  <c r="GX22" i="4"/>
  <c r="GV22" i="4"/>
  <c r="GU22" i="4"/>
  <c r="GT22" i="4"/>
  <c r="GR22" i="4"/>
  <c r="GS22" i="4" s="1"/>
  <c r="GQ22" i="4"/>
  <c r="GO22" i="4"/>
  <c r="GN22" i="4"/>
  <c r="GM22" i="4"/>
  <c r="GL22" i="4"/>
  <c r="GJ22" i="4"/>
  <c r="GK22" i="4" s="1"/>
  <c r="GI22" i="4"/>
  <c r="GF22" i="4"/>
  <c r="GE22" i="4"/>
  <c r="GD22" i="4"/>
  <c r="GB22" i="4"/>
  <c r="GC22" i="4" s="1"/>
  <c r="GA22" i="4"/>
  <c r="FZ22" i="4"/>
  <c r="FX22" i="4"/>
  <c r="FW22" i="4"/>
  <c r="FV22" i="4"/>
  <c r="FT22" i="4"/>
  <c r="FS22" i="4"/>
  <c r="FP22" i="4"/>
  <c r="FO22" i="4"/>
  <c r="FQ22" i="4" s="1"/>
  <c r="FN22" i="4"/>
  <c r="FL22" i="4"/>
  <c r="FK22" i="4"/>
  <c r="FJ22" i="4"/>
  <c r="FH22" i="4"/>
  <c r="FG22" i="4"/>
  <c r="FF22" i="4"/>
  <c r="FD22" i="4"/>
  <c r="FC22" i="4"/>
  <c r="FE22" i="4" s="1"/>
  <c r="FB22" i="4"/>
  <c r="EZ22" i="4"/>
  <c r="EY22" i="4"/>
  <c r="FA22" i="4" s="1"/>
  <c r="EX22" i="4"/>
  <c r="EV22" i="4"/>
  <c r="EU22" i="4"/>
  <c r="ET22" i="4"/>
  <c r="ER22" i="4"/>
  <c r="EQ22" i="4"/>
  <c r="EP22" i="4"/>
  <c r="EN22" i="4"/>
  <c r="EM22" i="4"/>
  <c r="EO22" i="4" s="1"/>
  <c r="EL22" i="4"/>
  <c r="EJ22" i="4"/>
  <c r="EI22" i="4"/>
  <c r="EK22" i="4" s="1"/>
  <c r="EH22" i="4"/>
  <c r="EF22" i="4"/>
  <c r="EE22" i="4"/>
  <c r="ED22" i="4"/>
  <c r="EB22" i="4"/>
  <c r="EA22" i="4"/>
  <c r="DZ22" i="4"/>
  <c r="DX22" i="4"/>
  <c r="DW22" i="4"/>
  <c r="DY22" i="4" s="1"/>
  <c r="DV22" i="4"/>
  <c r="DT22" i="4"/>
  <c r="DS22" i="4"/>
  <c r="DU22" i="4" s="1"/>
  <c r="DP22" i="4"/>
  <c r="DO22" i="4"/>
  <c r="DL22" i="4"/>
  <c r="DK22" i="4"/>
  <c r="DM22" i="4" s="1"/>
  <c r="DJ22" i="4"/>
  <c r="DH22" i="4"/>
  <c r="DG22" i="4"/>
  <c r="DI22" i="4" s="1"/>
  <c r="DF22" i="4"/>
  <c r="DD22" i="4"/>
  <c r="DE22" i="4" s="1"/>
  <c r="DC22" i="4"/>
  <c r="DB22" i="4"/>
  <c r="CZ22" i="4"/>
  <c r="CY22" i="4"/>
  <c r="DA22" i="4" s="1"/>
  <c r="CX22" i="4"/>
  <c r="CV22" i="4"/>
  <c r="CW22" i="4" s="1"/>
  <c r="CU22" i="4"/>
  <c r="CR22" i="4"/>
  <c r="CS22" i="4" s="1"/>
  <c r="CQ22" i="4"/>
  <c r="CP22" i="4"/>
  <c r="CN22" i="4"/>
  <c r="CM22" i="4"/>
  <c r="CL22" i="4"/>
  <c r="CJ22" i="4"/>
  <c r="CI22" i="4"/>
  <c r="CH22" i="4"/>
  <c r="CF22" i="4"/>
  <c r="CG22" i="4" s="1"/>
  <c r="CE22" i="4"/>
  <c r="CD22" i="4"/>
  <c r="CB22" i="4"/>
  <c r="CC22" i="4" s="1"/>
  <c r="CA22" i="4"/>
  <c r="BZ22" i="4"/>
  <c r="BX22" i="4"/>
  <c r="BW22" i="4"/>
  <c r="BV22" i="4"/>
  <c r="BT22" i="4"/>
  <c r="BS22" i="4"/>
  <c r="BR22" i="4"/>
  <c r="BP22" i="4"/>
  <c r="BO22" i="4"/>
  <c r="BL22" i="4"/>
  <c r="BK22" i="4"/>
  <c r="BM22" i="4" s="1"/>
  <c r="BJ22" i="4"/>
  <c r="BH22" i="4"/>
  <c r="BG22" i="4"/>
  <c r="BF22" i="4"/>
  <c r="BD22" i="4"/>
  <c r="BC22" i="4"/>
  <c r="BB22" i="4"/>
  <c r="AZ22" i="4"/>
  <c r="AY22" i="4"/>
  <c r="BA22" i="4" s="1"/>
  <c r="AX22" i="4"/>
  <c r="AV22" i="4"/>
  <c r="AU22" i="4"/>
  <c r="AW22" i="4" s="1"/>
  <c r="AT22" i="4"/>
  <c r="AR22" i="4"/>
  <c r="AQ22" i="4"/>
  <c r="AS22" i="4" s="1"/>
  <c r="AP22" i="4"/>
  <c r="AN22" i="4"/>
  <c r="AM22" i="4"/>
  <c r="AL22" i="4"/>
  <c r="AJ22" i="4"/>
  <c r="AI22" i="4"/>
  <c r="AK22" i="4" s="1"/>
  <c r="AH22" i="4"/>
  <c r="AF22" i="4"/>
  <c r="AE22" i="4"/>
  <c r="AB22" i="4"/>
  <c r="AA22" i="4"/>
  <c r="Z22" i="4"/>
  <c r="X22" i="4"/>
  <c r="W22" i="4"/>
  <c r="V22" i="4"/>
  <c r="T22" i="4"/>
  <c r="U22" i="4" s="1"/>
  <c r="S22" i="4"/>
  <c r="R22" i="4"/>
  <c r="P22" i="4"/>
  <c r="Q22" i="4" s="1"/>
  <c r="O22" i="4"/>
  <c r="N22" i="4"/>
  <c r="L22" i="4"/>
  <c r="M22" i="4" s="1"/>
  <c r="K22" i="4"/>
  <c r="J22" i="4"/>
  <c r="G22" i="4"/>
  <c r="E22" i="4"/>
  <c r="IF21" i="4"/>
  <c r="IG21" i="4" s="1"/>
  <c r="IE21" i="4"/>
  <c r="IB21" i="4"/>
  <c r="IC21" i="4" s="1"/>
  <c r="IA21" i="4"/>
  <c r="HZ21" i="4"/>
  <c r="HX21" i="4"/>
  <c r="HY21" i="4" s="1"/>
  <c r="HW21" i="4"/>
  <c r="HT21" i="4"/>
  <c r="HU21" i="4" s="1"/>
  <c r="HS21" i="4"/>
  <c r="HP21" i="4"/>
  <c r="HO21" i="4"/>
  <c r="HQ21" i="4" s="1"/>
  <c r="HN21" i="4"/>
  <c r="HL21" i="4"/>
  <c r="HK21" i="4"/>
  <c r="HM21" i="4" s="1"/>
  <c r="HJ21" i="4"/>
  <c r="HH21" i="4"/>
  <c r="HG21" i="4"/>
  <c r="HF21" i="4"/>
  <c r="HD21" i="4"/>
  <c r="HC21" i="4"/>
  <c r="HE21" i="4" s="1"/>
  <c r="HB21" i="4"/>
  <c r="GZ21" i="4"/>
  <c r="GY21" i="4"/>
  <c r="HA21" i="4" s="1"/>
  <c r="GX21" i="4"/>
  <c r="GV21" i="4"/>
  <c r="GU21" i="4"/>
  <c r="GW21" i="4" s="1"/>
  <c r="GT21" i="4"/>
  <c r="GR21" i="4"/>
  <c r="GQ21" i="4"/>
  <c r="GN21" i="4"/>
  <c r="GM21" i="4"/>
  <c r="GL21" i="4"/>
  <c r="GJ21" i="4"/>
  <c r="GK21" i="4" s="1"/>
  <c r="GI21" i="4"/>
  <c r="GG21" i="4"/>
  <c r="GF21" i="4"/>
  <c r="GE21" i="4"/>
  <c r="GD21" i="4"/>
  <c r="GB21" i="4"/>
  <c r="GC21" i="4" s="1"/>
  <c r="GA21" i="4"/>
  <c r="FZ21" i="4"/>
  <c r="FX21" i="4"/>
  <c r="FY21" i="4" s="1"/>
  <c r="FW21" i="4"/>
  <c r="FV21" i="4"/>
  <c r="FU21" i="4"/>
  <c r="FT21" i="4"/>
  <c r="FS21" i="4"/>
  <c r="FP21" i="4"/>
  <c r="FQ21" i="4" s="1"/>
  <c r="FO21" i="4"/>
  <c r="FN21" i="4"/>
  <c r="FL21" i="4"/>
  <c r="FM21" i="4" s="1"/>
  <c r="FK21" i="4"/>
  <c r="FJ21" i="4"/>
  <c r="FH21" i="4"/>
  <c r="FI21" i="4" s="1"/>
  <c r="FG21" i="4"/>
  <c r="FF21" i="4"/>
  <c r="FD21" i="4"/>
  <c r="FE21" i="4" s="1"/>
  <c r="FC21" i="4"/>
  <c r="FB21" i="4"/>
  <c r="EZ21" i="4"/>
  <c r="FA21" i="4" s="1"/>
  <c r="EY21" i="4"/>
  <c r="EX21" i="4"/>
  <c r="EV21" i="4"/>
  <c r="EW21" i="4" s="1"/>
  <c r="EU21" i="4"/>
  <c r="ET21" i="4"/>
  <c r="ER21" i="4"/>
  <c r="ES21" i="4" s="1"/>
  <c r="EQ21" i="4"/>
  <c r="EP21" i="4"/>
  <c r="EN21" i="4"/>
  <c r="EO21" i="4" s="1"/>
  <c r="EM21" i="4"/>
  <c r="EL21" i="4"/>
  <c r="EJ21" i="4"/>
  <c r="EK21" i="4" s="1"/>
  <c r="EI21" i="4"/>
  <c r="EH21" i="4"/>
  <c r="EF21" i="4"/>
  <c r="EG21" i="4" s="1"/>
  <c r="EE21" i="4"/>
  <c r="ED21" i="4"/>
  <c r="EB21" i="4"/>
  <c r="EC21" i="4" s="1"/>
  <c r="EA21" i="4"/>
  <c r="DZ21" i="4"/>
  <c r="DX21" i="4"/>
  <c r="DY21" i="4" s="1"/>
  <c r="DW21" i="4"/>
  <c r="DV21" i="4"/>
  <c r="DT21" i="4"/>
  <c r="DU21" i="4" s="1"/>
  <c r="DS21" i="4"/>
  <c r="DP21" i="4"/>
  <c r="DO21" i="4"/>
  <c r="DQ21" i="4" s="1"/>
  <c r="DL21" i="4"/>
  <c r="DK21" i="4"/>
  <c r="DJ21" i="4"/>
  <c r="DH21" i="4"/>
  <c r="DI21" i="4" s="1"/>
  <c r="DG21" i="4"/>
  <c r="DF21" i="4"/>
  <c r="DD21" i="4"/>
  <c r="DE21" i="4" s="1"/>
  <c r="DC21" i="4"/>
  <c r="DB21" i="4"/>
  <c r="CZ21" i="4"/>
  <c r="CY21" i="4"/>
  <c r="CX21" i="4"/>
  <c r="CV21" i="4"/>
  <c r="CU21" i="4"/>
  <c r="CS21" i="4"/>
  <c r="CR21" i="4"/>
  <c r="CQ21" i="4"/>
  <c r="CP21" i="4"/>
  <c r="CN21" i="4"/>
  <c r="CM21" i="4"/>
  <c r="CO21" i="4" s="1"/>
  <c r="CL21" i="4"/>
  <c r="CJ21" i="4"/>
  <c r="CK21" i="4" s="1"/>
  <c r="CI21" i="4"/>
  <c r="CH21" i="4"/>
  <c r="CG21" i="4"/>
  <c r="CF21" i="4"/>
  <c r="CE21" i="4"/>
  <c r="CD21" i="4"/>
  <c r="CB21" i="4"/>
  <c r="CA21" i="4"/>
  <c r="CC21" i="4" s="1"/>
  <c r="BZ21" i="4"/>
  <c r="BX21" i="4"/>
  <c r="BY21" i="4" s="1"/>
  <c r="BW21" i="4"/>
  <c r="BV21" i="4"/>
  <c r="BU21" i="4"/>
  <c r="BT21" i="4"/>
  <c r="BS21" i="4"/>
  <c r="BR21" i="4"/>
  <c r="BP21" i="4"/>
  <c r="BQ21" i="4" s="1"/>
  <c r="BO21" i="4"/>
  <c r="BL21" i="4"/>
  <c r="BK21" i="4"/>
  <c r="BJ21" i="4"/>
  <c r="BH21" i="4"/>
  <c r="BI21" i="4" s="1"/>
  <c r="BG21" i="4"/>
  <c r="BF21" i="4"/>
  <c r="BD21" i="4"/>
  <c r="BE21" i="4" s="1"/>
  <c r="BC21" i="4"/>
  <c r="BB21" i="4"/>
  <c r="AZ21" i="4"/>
  <c r="BA21" i="4" s="1"/>
  <c r="AY21" i="4"/>
  <c r="AX21" i="4"/>
  <c r="AV21" i="4"/>
  <c r="AU21" i="4"/>
  <c r="AT21" i="4"/>
  <c r="AR21" i="4"/>
  <c r="AS21" i="4" s="1"/>
  <c r="AQ21" i="4"/>
  <c r="AP21" i="4"/>
  <c r="AN21" i="4"/>
  <c r="AO21" i="4" s="1"/>
  <c r="AM21" i="4"/>
  <c r="AL21" i="4"/>
  <c r="AJ21" i="4"/>
  <c r="AK21" i="4" s="1"/>
  <c r="AI21" i="4"/>
  <c r="AH21" i="4"/>
  <c r="AF21" i="4"/>
  <c r="AE21" i="4"/>
  <c r="AB21" i="4"/>
  <c r="AA21" i="4"/>
  <c r="AC21" i="4" s="1"/>
  <c r="Z21" i="4"/>
  <c r="X21" i="4"/>
  <c r="W21" i="4"/>
  <c r="V21" i="4"/>
  <c r="T21" i="4"/>
  <c r="S21" i="4"/>
  <c r="R21" i="4"/>
  <c r="P21" i="4"/>
  <c r="O21" i="4"/>
  <c r="N21" i="4"/>
  <c r="L21" i="4"/>
  <c r="K21" i="4"/>
  <c r="M21" i="4" s="1"/>
  <c r="J21" i="4"/>
  <c r="G21" i="4"/>
  <c r="E21" i="4"/>
  <c r="IF20" i="4"/>
  <c r="IE20" i="4"/>
  <c r="IB20" i="4"/>
  <c r="IA20" i="4"/>
  <c r="HZ20" i="4"/>
  <c r="HX20" i="4"/>
  <c r="HW20" i="4"/>
  <c r="HT20" i="4"/>
  <c r="HS20" i="4"/>
  <c r="HP20" i="4"/>
  <c r="HQ20" i="4" s="1"/>
  <c r="HO20" i="4"/>
  <c r="HN20" i="4"/>
  <c r="HL20" i="4"/>
  <c r="HM20" i="4" s="1"/>
  <c r="HK20" i="4"/>
  <c r="HJ20" i="4"/>
  <c r="HH20" i="4"/>
  <c r="HI20" i="4" s="1"/>
  <c r="HG20" i="4"/>
  <c r="HF20" i="4"/>
  <c r="HD20" i="4"/>
  <c r="HC20" i="4"/>
  <c r="HB20" i="4"/>
  <c r="GZ20" i="4"/>
  <c r="HA20" i="4" s="1"/>
  <c r="GY20" i="4"/>
  <c r="GX20" i="4"/>
  <c r="GV20" i="4"/>
  <c r="GU20" i="4"/>
  <c r="GT20" i="4"/>
  <c r="GR20" i="4"/>
  <c r="GS20" i="4" s="1"/>
  <c r="GQ20" i="4"/>
  <c r="GN20" i="4"/>
  <c r="GM20" i="4"/>
  <c r="GO20" i="4" s="1"/>
  <c r="GL20" i="4"/>
  <c r="GJ20" i="4"/>
  <c r="GI20" i="4"/>
  <c r="GK20" i="4" s="1"/>
  <c r="GF20" i="4"/>
  <c r="GE20" i="4"/>
  <c r="GD20" i="4"/>
  <c r="GB20" i="4"/>
  <c r="GC20" i="4" s="1"/>
  <c r="GA20" i="4"/>
  <c r="FZ20" i="4"/>
  <c r="FX20" i="4"/>
  <c r="FY20" i="4" s="1"/>
  <c r="FW20" i="4"/>
  <c r="FV20" i="4"/>
  <c r="FT20" i="4"/>
  <c r="FS20" i="4"/>
  <c r="FP20" i="4"/>
  <c r="FO20" i="4"/>
  <c r="FQ20" i="4" s="1"/>
  <c r="FN20" i="4"/>
  <c r="FL20" i="4"/>
  <c r="FK20" i="4"/>
  <c r="FM20" i="4" s="1"/>
  <c r="FJ20" i="4"/>
  <c r="FH20" i="4"/>
  <c r="FI20" i="4" s="1"/>
  <c r="FG20" i="4"/>
  <c r="FF20" i="4"/>
  <c r="FD20" i="4"/>
  <c r="FC20" i="4"/>
  <c r="FE20" i="4" s="1"/>
  <c r="FB20" i="4"/>
  <c r="EZ20" i="4"/>
  <c r="EY20" i="4"/>
  <c r="FA20" i="4" s="1"/>
  <c r="EX20" i="4"/>
  <c r="EV20" i="4"/>
  <c r="EW20" i="4" s="1"/>
  <c r="EU20" i="4"/>
  <c r="ET20" i="4"/>
  <c r="ES20" i="4"/>
  <c r="ER20" i="4"/>
  <c r="EQ20" i="4"/>
  <c r="EP20" i="4"/>
  <c r="EN20" i="4"/>
  <c r="EO20" i="4" s="1"/>
  <c r="EM20" i="4"/>
  <c r="EL20" i="4"/>
  <c r="EJ20" i="4"/>
  <c r="EK20" i="4" s="1"/>
  <c r="EI20" i="4"/>
  <c r="EH20" i="4"/>
  <c r="EG20" i="4"/>
  <c r="EF20" i="4"/>
  <c r="EE20" i="4"/>
  <c r="ED20" i="4"/>
  <c r="EB20" i="4"/>
  <c r="EC20" i="4" s="1"/>
  <c r="EA20" i="4"/>
  <c r="DZ20" i="4"/>
  <c r="DX20" i="4"/>
  <c r="DY20" i="4" s="1"/>
  <c r="DW20" i="4"/>
  <c r="DV20" i="4"/>
  <c r="DT20" i="4"/>
  <c r="DS20" i="4"/>
  <c r="DU20" i="4" s="1"/>
  <c r="DP20" i="4"/>
  <c r="DQ20" i="4" s="1"/>
  <c r="DO20" i="4"/>
  <c r="DL20" i="4"/>
  <c r="DM20" i="4" s="1"/>
  <c r="DK20" i="4"/>
  <c r="DJ20" i="4"/>
  <c r="DH20" i="4"/>
  <c r="DI20" i="4" s="1"/>
  <c r="DG20" i="4"/>
  <c r="DF20" i="4"/>
  <c r="DD20" i="4"/>
  <c r="DE20" i="4" s="1"/>
  <c r="DC20" i="4"/>
  <c r="DB20" i="4"/>
  <c r="CZ20" i="4"/>
  <c r="DA20" i="4" s="1"/>
  <c r="CY20" i="4"/>
  <c r="CX20" i="4"/>
  <c r="CV20" i="4"/>
  <c r="CW20" i="4" s="1"/>
  <c r="CU20" i="4"/>
  <c r="CR20" i="4"/>
  <c r="CS20" i="4" s="1"/>
  <c r="CQ20" i="4"/>
  <c r="CP20" i="4"/>
  <c r="CN20" i="4"/>
  <c r="CM20" i="4"/>
  <c r="CL20" i="4"/>
  <c r="CJ20" i="4"/>
  <c r="CK20" i="4" s="1"/>
  <c r="CI20" i="4"/>
  <c r="CH20" i="4"/>
  <c r="CF20" i="4"/>
  <c r="CE20" i="4"/>
  <c r="CD20" i="4"/>
  <c r="CB20" i="4"/>
  <c r="CC20" i="4" s="1"/>
  <c r="CA20" i="4"/>
  <c r="BZ20" i="4"/>
  <c r="BX20" i="4"/>
  <c r="BW20" i="4"/>
  <c r="BV20" i="4"/>
  <c r="BT20" i="4"/>
  <c r="BU20" i="4" s="1"/>
  <c r="BS20" i="4"/>
  <c r="BR20" i="4"/>
  <c r="BP20" i="4"/>
  <c r="BO20" i="4"/>
  <c r="BL20" i="4"/>
  <c r="BK20" i="4"/>
  <c r="BM20" i="4" s="1"/>
  <c r="BJ20" i="4"/>
  <c r="BH20" i="4"/>
  <c r="BG20" i="4"/>
  <c r="BF20" i="4"/>
  <c r="BD20" i="4"/>
  <c r="BC20" i="4"/>
  <c r="BE20" i="4" s="1"/>
  <c r="BB20" i="4"/>
  <c r="AZ20" i="4"/>
  <c r="AY20" i="4"/>
  <c r="BA20" i="4" s="1"/>
  <c r="AX20" i="4"/>
  <c r="AV20" i="4"/>
  <c r="AU20" i="4"/>
  <c r="AW20" i="4" s="1"/>
  <c r="AT20" i="4"/>
  <c r="AR20" i="4"/>
  <c r="AQ20" i="4"/>
  <c r="AP20" i="4"/>
  <c r="AN20" i="4"/>
  <c r="AM20" i="4"/>
  <c r="AO20" i="4" s="1"/>
  <c r="AL20" i="4"/>
  <c r="AJ20" i="4"/>
  <c r="AI20" i="4"/>
  <c r="AK20" i="4" s="1"/>
  <c r="AH20" i="4"/>
  <c r="AF20" i="4"/>
  <c r="AE20" i="4"/>
  <c r="AB20" i="4"/>
  <c r="AA20" i="4"/>
  <c r="Z20" i="4"/>
  <c r="X20" i="4"/>
  <c r="Y20" i="4" s="1"/>
  <c r="W20" i="4"/>
  <c r="V20" i="4"/>
  <c r="T20" i="4"/>
  <c r="S20" i="4"/>
  <c r="R20" i="4"/>
  <c r="P20" i="4"/>
  <c r="O20" i="4"/>
  <c r="N20" i="4"/>
  <c r="L20" i="4"/>
  <c r="D20" i="4" s="1"/>
  <c r="K20" i="4"/>
  <c r="J20" i="4"/>
  <c r="G20" i="4"/>
  <c r="E20" i="4"/>
  <c r="IF19" i="4"/>
  <c r="IE19" i="4"/>
  <c r="IB19" i="4"/>
  <c r="IA19" i="4"/>
  <c r="HZ19" i="4"/>
  <c r="HX19" i="4"/>
  <c r="HY19" i="4" s="1"/>
  <c r="HW19" i="4"/>
  <c r="HT19" i="4"/>
  <c r="HS19" i="4"/>
  <c r="HP19" i="4"/>
  <c r="HO19" i="4"/>
  <c r="HQ19" i="4" s="1"/>
  <c r="HN19" i="4"/>
  <c r="HL19" i="4"/>
  <c r="HK19" i="4"/>
  <c r="HM19" i="4" s="1"/>
  <c r="HJ19" i="4"/>
  <c r="HH19" i="4"/>
  <c r="HG19" i="4"/>
  <c r="HF19" i="4"/>
  <c r="HD19" i="4"/>
  <c r="HC19" i="4"/>
  <c r="HE19" i="4" s="1"/>
  <c r="HB19" i="4"/>
  <c r="GZ19" i="4"/>
  <c r="GY19" i="4"/>
  <c r="HA19" i="4" s="1"/>
  <c r="GX19" i="4"/>
  <c r="GV19" i="4"/>
  <c r="GU19" i="4"/>
  <c r="GW19" i="4" s="1"/>
  <c r="GT19" i="4"/>
  <c r="GR19" i="4"/>
  <c r="GQ19" i="4"/>
  <c r="GN19" i="4"/>
  <c r="GO19" i="4" s="1"/>
  <c r="GM19" i="4"/>
  <c r="GL19" i="4"/>
  <c r="GJ19" i="4"/>
  <c r="GK19" i="4" s="1"/>
  <c r="GI19" i="4"/>
  <c r="GF19" i="4"/>
  <c r="GE19" i="4"/>
  <c r="GG19" i="4" s="1"/>
  <c r="GD19" i="4"/>
  <c r="GB19" i="4"/>
  <c r="GA19" i="4"/>
  <c r="GC19" i="4" s="1"/>
  <c r="FZ19" i="4"/>
  <c r="FX19" i="4"/>
  <c r="FW19" i="4"/>
  <c r="FY19" i="4" s="1"/>
  <c r="FV19" i="4"/>
  <c r="FT19" i="4"/>
  <c r="FS19" i="4"/>
  <c r="FP19" i="4"/>
  <c r="FO19" i="4"/>
  <c r="FN19" i="4"/>
  <c r="FL19" i="4"/>
  <c r="FK19" i="4"/>
  <c r="FJ19" i="4"/>
  <c r="FH19" i="4"/>
  <c r="FI19" i="4" s="1"/>
  <c r="FG19" i="4"/>
  <c r="FF19" i="4"/>
  <c r="FD19" i="4"/>
  <c r="FC19" i="4"/>
  <c r="FB19" i="4"/>
  <c r="EZ19" i="4"/>
  <c r="FA19" i="4" s="1"/>
  <c r="EY19" i="4"/>
  <c r="EX19" i="4"/>
  <c r="EV19" i="4"/>
  <c r="EU19" i="4"/>
  <c r="ET19" i="4"/>
  <c r="ER19" i="4"/>
  <c r="ES19" i="4" s="1"/>
  <c r="EQ19" i="4"/>
  <c r="EP19" i="4"/>
  <c r="EN19" i="4"/>
  <c r="EM19" i="4"/>
  <c r="EL19" i="4"/>
  <c r="EJ19" i="4"/>
  <c r="EK19" i="4" s="1"/>
  <c r="EI19" i="4"/>
  <c r="EH19" i="4"/>
  <c r="EF19" i="4"/>
  <c r="EE19" i="4"/>
  <c r="ED19" i="4"/>
  <c r="EB19" i="4"/>
  <c r="EC19" i="4" s="1"/>
  <c r="EA19" i="4"/>
  <c r="DZ19" i="4"/>
  <c r="DX19" i="4"/>
  <c r="DW19" i="4"/>
  <c r="DV19" i="4"/>
  <c r="DT19" i="4"/>
  <c r="DU19" i="4" s="1"/>
  <c r="DS19" i="4"/>
  <c r="DP19" i="4"/>
  <c r="DQ19" i="4" s="1"/>
  <c r="DO19" i="4"/>
  <c r="DM19" i="4"/>
  <c r="DL19" i="4"/>
  <c r="DK19" i="4"/>
  <c r="DJ19" i="4"/>
  <c r="DH19" i="4"/>
  <c r="DI19" i="4" s="1"/>
  <c r="DG19" i="4"/>
  <c r="DF19" i="4"/>
  <c r="DE19" i="4"/>
  <c r="DD19" i="4"/>
  <c r="DC19" i="4"/>
  <c r="DB19" i="4"/>
  <c r="DA19" i="4"/>
  <c r="CZ19" i="4"/>
  <c r="CY19" i="4"/>
  <c r="CX19" i="4"/>
  <c r="CV19" i="4"/>
  <c r="CW19" i="4" s="1"/>
  <c r="CU19" i="4"/>
  <c r="CR19" i="4"/>
  <c r="CQ19" i="4"/>
  <c r="CP19" i="4"/>
  <c r="CN19" i="4"/>
  <c r="CO19" i="4" s="1"/>
  <c r="CM19" i="4"/>
  <c r="CL19" i="4"/>
  <c r="CJ19" i="4"/>
  <c r="CI19" i="4"/>
  <c r="CH19" i="4"/>
  <c r="CF19" i="4"/>
  <c r="CE19" i="4"/>
  <c r="CD19" i="4"/>
  <c r="CB19" i="4"/>
  <c r="CA19" i="4"/>
  <c r="BZ19" i="4"/>
  <c r="BX19" i="4"/>
  <c r="BY19" i="4" s="1"/>
  <c r="BW19" i="4"/>
  <c r="BV19" i="4"/>
  <c r="BT19" i="4"/>
  <c r="BS19" i="4"/>
  <c r="BR19" i="4"/>
  <c r="BP19" i="4"/>
  <c r="BO19" i="4"/>
  <c r="BL19" i="4"/>
  <c r="BM19" i="4" s="1"/>
  <c r="BK19" i="4"/>
  <c r="BJ19" i="4"/>
  <c r="BH19" i="4"/>
  <c r="BI19" i="4" s="1"/>
  <c r="BG19" i="4"/>
  <c r="BF19" i="4"/>
  <c r="BD19" i="4"/>
  <c r="BE19" i="4" s="1"/>
  <c r="BC19" i="4"/>
  <c r="BB19" i="4"/>
  <c r="AZ19" i="4"/>
  <c r="BA19" i="4" s="1"/>
  <c r="AY19" i="4"/>
  <c r="AX19" i="4"/>
  <c r="AV19" i="4"/>
  <c r="AW19" i="4" s="1"/>
  <c r="AU19" i="4"/>
  <c r="AT19" i="4"/>
  <c r="AR19" i="4"/>
  <c r="AS19" i="4" s="1"/>
  <c r="AQ19" i="4"/>
  <c r="AP19" i="4"/>
  <c r="AN19" i="4"/>
  <c r="AO19" i="4" s="1"/>
  <c r="AM19" i="4"/>
  <c r="AL19" i="4"/>
  <c r="B19" i="4" s="1"/>
  <c r="AJ19" i="4"/>
  <c r="AK19" i="4" s="1"/>
  <c r="AI19" i="4"/>
  <c r="AH19" i="4"/>
  <c r="AF19" i="4"/>
  <c r="AG19" i="4" s="1"/>
  <c r="AE19" i="4"/>
  <c r="AB19" i="4"/>
  <c r="AC19" i="4" s="1"/>
  <c r="AA19" i="4"/>
  <c r="Z19" i="4"/>
  <c r="X19" i="4"/>
  <c r="W19" i="4"/>
  <c r="V19" i="4"/>
  <c r="T19" i="4"/>
  <c r="U19" i="4" s="1"/>
  <c r="S19" i="4"/>
  <c r="R19" i="4"/>
  <c r="P19" i="4"/>
  <c r="O19" i="4"/>
  <c r="N19" i="4"/>
  <c r="L19" i="4"/>
  <c r="M19" i="4" s="1"/>
  <c r="K19" i="4"/>
  <c r="J19" i="4"/>
  <c r="G19" i="4"/>
  <c r="E19" i="4"/>
  <c r="IF18" i="4"/>
  <c r="IG18" i="4" s="1"/>
  <c r="IE18" i="4"/>
  <c r="IB18" i="4"/>
  <c r="IC18" i="4" s="1"/>
  <c r="IA18" i="4"/>
  <c r="HZ18" i="4"/>
  <c r="HY18" i="4"/>
  <c r="HX18" i="4"/>
  <c r="HW18" i="4"/>
  <c r="HT18" i="4"/>
  <c r="HS18" i="4"/>
  <c r="HP18" i="4"/>
  <c r="HO18" i="4"/>
  <c r="HN18" i="4"/>
  <c r="HL18" i="4"/>
  <c r="HK18" i="4"/>
  <c r="HJ18" i="4"/>
  <c r="HH18" i="4"/>
  <c r="HG18" i="4"/>
  <c r="HF18" i="4"/>
  <c r="HD18" i="4"/>
  <c r="HE18" i="4" s="1"/>
  <c r="HC18" i="4"/>
  <c r="HB18" i="4"/>
  <c r="GZ18" i="4"/>
  <c r="GY18" i="4"/>
  <c r="GX18" i="4"/>
  <c r="GV18" i="4"/>
  <c r="GU18" i="4"/>
  <c r="GT18" i="4"/>
  <c r="GR18" i="4"/>
  <c r="GQ18" i="4"/>
  <c r="GN18" i="4"/>
  <c r="GO18" i="4" s="1"/>
  <c r="GM18" i="4"/>
  <c r="GL18" i="4"/>
  <c r="GJ18" i="4"/>
  <c r="GK18" i="4" s="1"/>
  <c r="GI18" i="4"/>
  <c r="GG18" i="4"/>
  <c r="GF18" i="4"/>
  <c r="GE18" i="4"/>
  <c r="GD18" i="4"/>
  <c r="GB18" i="4"/>
  <c r="GA18" i="4"/>
  <c r="GC18" i="4" s="1"/>
  <c r="FZ18" i="4"/>
  <c r="FX18" i="4"/>
  <c r="FW18" i="4"/>
  <c r="FY18" i="4" s="1"/>
  <c r="FV18" i="4"/>
  <c r="FU18" i="4"/>
  <c r="FT18" i="4"/>
  <c r="FS18" i="4"/>
  <c r="FP18" i="4"/>
  <c r="FO18" i="4"/>
  <c r="FN18" i="4"/>
  <c r="FL18" i="4"/>
  <c r="FM18" i="4" s="1"/>
  <c r="FK18" i="4"/>
  <c r="FJ18" i="4"/>
  <c r="FH18" i="4"/>
  <c r="FG18" i="4"/>
  <c r="FF18" i="4"/>
  <c r="FD18" i="4"/>
  <c r="FE18" i="4" s="1"/>
  <c r="FC18" i="4"/>
  <c r="FB18" i="4"/>
  <c r="EZ18" i="4"/>
  <c r="EY18" i="4"/>
  <c r="EX18" i="4"/>
  <c r="EV18" i="4"/>
  <c r="EW18" i="4" s="1"/>
  <c r="EU18" i="4"/>
  <c r="ET18" i="4"/>
  <c r="ER18" i="4"/>
  <c r="EQ18" i="4"/>
  <c r="EP18" i="4"/>
  <c r="EN18" i="4"/>
  <c r="EO18" i="4" s="1"/>
  <c r="EM18" i="4"/>
  <c r="EL18" i="4"/>
  <c r="EJ18" i="4"/>
  <c r="EI18" i="4"/>
  <c r="EH18" i="4"/>
  <c r="EF18" i="4"/>
  <c r="EG18" i="4" s="1"/>
  <c r="EE18" i="4"/>
  <c r="ED18" i="4"/>
  <c r="EB18" i="4"/>
  <c r="EA18" i="4"/>
  <c r="DZ18" i="4"/>
  <c r="DX18" i="4"/>
  <c r="DY18" i="4" s="1"/>
  <c r="DW18" i="4"/>
  <c r="DV18" i="4"/>
  <c r="DT18" i="4"/>
  <c r="DS18" i="4"/>
  <c r="DP18" i="4"/>
  <c r="DO18" i="4"/>
  <c r="DL18" i="4"/>
  <c r="DM18" i="4" s="1"/>
  <c r="DK18" i="4"/>
  <c r="DJ18" i="4"/>
  <c r="DH18" i="4"/>
  <c r="DI18" i="4" s="1"/>
  <c r="DG18" i="4"/>
  <c r="DF18" i="4"/>
  <c r="DD18" i="4"/>
  <c r="DE18" i="4" s="1"/>
  <c r="DC18" i="4"/>
  <c r="DB18" i="4"/>
  <c r="CZ18" i="4"/>
  <c r="DA18" i="4" s="1"/>
  <c r="CY18" i="4"/>
  <c r="CX18" i="4"/>
  <c r="CV18" i="4"/>
  <c r="CW18" i="4" s="1"/>
  <c r="CU18" i="4"/>
  <c r="CR18" i="4"/>
  <c r="CS18" i="4" s="1"/>
  <c r="CQ18" i="4"/>
  <c r="CP18" i="4"/>
  <c r="CO18" i="4"/>
  <c r="CN18" i="4"/>
  <c r="CM18" i="4"/>
  <c r="CL18" i="4"/>
  <c r="CJ18" i="4"/>
  <c r="CK18" i="4" s="1"/>
  <c r="CI18" i="4"/>
  <c r="CH18" i="4"/>
  <c r="CF18" i="4"/>
  <c r="CG18" i="4" s="1"/>
  <c r="CE18" i="4"/>
  <c r="CD18" i="4"/>
  <c r="CC18" i="4"/>
  <c r="CB18" i="4"/>
  <c r="CA18" i="4"/>
  <c r="BZ18" i="4"/>
  <c r="BX18" i="4"/>
  <c r="BY18" i="4" s="1"/>
  <c r="BW18" i="4"/>
  <c r="BV18" i="4"/>
  <c r="BT18" i="4"/>
  <c r="BU18" i="4" s="1"/>
  <c r="BS18" i="4"/>
  <c r="BR18" i="4"/>
  <c r="BQ18" i="4"/>
  <c r="BP18" i="4"/>
  <c r="BO18" i="4"/>
  <c r="BL18" i="4"/>
  <c r="BM18" i="4" s="1"/>
  <c r="BK18" i="4"/>
  <c r="BJ18" i="4"/>
  <c r="BH18" i="4"/>
  <c r="BI18" i="4" s="1"/>
  <c r="BG18" i="4"/>
  <c r="BF18" i="4"/>
  <c r="BD18" i="4"/>
  <c r="BE18" i="4" s="1"/>
  <c r="BC18" i="4"/>
  <c r="BB18" i="4"/>
  <c r="AZ18" i="4"/>
  <c r="BA18" i="4" s="1"/>
  <c r="AY18" i="4"/>
  <c r="AX18" i="4"/>
  <c r="AV18" i="4"/>
  <c r="AW18" i="4" s="1"/>
  <c r="AU18" i="4"/>
  <c r="AT18" i="4"/>
  <c r="AR18" i="4"/>
  <c r="AS18" i="4" s="1"/>
  <c r="AQ18" i="4"/>
  <c r="AP18" i="4"/>
  <c r="AN18" i="4"/>
  <c r="AO18" i="4" s="1"/>
  <c r="AM18" i="4"/>
  <c r="AL18" i="4"/>
  <c r="AJ18" i="4"/>
  <c r="AK18" i="4" s="1"/>
  <c r="AI18" i="4"/>
  <c r="AH18" i="4"/>
  <c r="AF18" i="4"/>
  <c r="AG18" i="4" s="1"/>
  <c r="AE18" i="4"/>
  <c r="AB18" i="4"/>
  <c r="AC18" i="4" s="1"/>
  <c r="AA18" i="4"/>
  <c r="Z18" i="4"/>
  <c r="X18" i="4"/>
  <c r="W18" i="4"/>
  <c r="V18" i="4"/>
  <c r="T18" i="4"/>
  <c r="U18" i="4" s="1"/>
  <c r="S18" i="4"/>
  <c r="R18" i="4"/>
  <c r="P18" i="4"/>
  <c r="O18" i="4"/>
  <c r="N18" i="4"/>
  <c r="L18" i="4"/>
  <c r="M18" i="4" s="1"/>
  <c r="K18" i="4"/>
  <c r="J18" i="4"/>
  <c r="G18" i="4"/>
  <c r="E18" i="4"/>
  <c r="IF17" i="4"/>
  <c r="IG17" i="4" s="1"/>
  <c r="IE17" i="4"/>
  <c r="IB17" i="4"/>
  <c r="IA17" i="4"/>
  <c r="HZ17" i="4"/>
  <c r="HX17" i="4"/>
  <c r="HW17" i="4"/>
  <c r="HU17" i="4"/>
  <c r="HT17" i="4"/>
  <c r="HS17" i="4"/>
  <c r="HP17" i="4"/>
  <c r="HQ17" i="4" s="1"/>
  <c r="HO17" i="4"/>
  <c r="HN17" i="4"/>
  <c r="HL17" i="4"/>
  <c r="HM17" i="4" s="1"/>
  <c r="HK17" i="4"/>
  <c r="HJ17" i="4"/>
  <c r="HH17" i="4"/>
  <c r="HI17" i="4" s="1"/>
  <c r="HG17" i="4"/>
  <c r="HF17" i="4"/>
  <c r="HD17" i="4"/>
  <c r="HE17" i="4" s="1"/>
  <c r="HC17" i="4"/>
  <c r="HB17" i="4"/>
  <c r="GZ17" i="4"/>
  <c r="HA17" i="4" s="1"/>
  <c r="GY17" i="4"/>
  <c r="GX17" i="4"/>
  <c r="GV17" i="4"/>
  <c r="GW17" i="4" s="1"/>
  <c r="GU17" i="4"/>
  <c r="GT17" i="4"/>
  <c r="GR17" i="4"/>
  <c r="GS17" i="4" s="1"/>
  <c r="GQ17" i="4"/>
  <c r="GN17" i="4"/>
  <c r="GO17" i="4" s="1"/>
  <c r="GM17" i="4"/>
  <c r="GL17" i="4"/>
  <c r="GJ17" i="4"/>
  <c r="GI17" i="4"/>
  <c r="GF17" i="4"/>
  <c r="GE17" i="4"/>
  <c r="GD17" i="4"/>
  <c r="GB17" i="4"/>
  <c r="GA17" i="4"/>
  <c r="FZ17" i="4"/>
  <c r="FX17" i="4"/>
  <c r="FW17" i="4"/>
  <c r="FV17" i="4"/>
  <c r="FT17" i="4"/>
  <c r="FU17" i="4" s="1"/>
  <c r="FS17" i="4"/>
  <c r="FQ17" i="4"/>
  <c r="FP17" i="4"/>
  <c r="FO17" i="4"/>
  <c r="FN17" i="4"/>
  <c r="FL17" i="4"/>
  <c r="FM17" i="4" s="1"/>
  <c r="FK17" i="4"/>
  <c r="FJ17" i="4"/>
  <c r="FI17" i="4"/>
  <c r="FH17" i="4"/>
  <c r="FG17" i="4"/>
  <c r="FF17" i="4"/>
  <c r="FE17" i="4"/>
  <c r="FD17" i="4"/>
  <c r="FC17" i="4"/>
  <c r="FB17" i="4"/>
  <c r="EZ17" i="4"/>
  <c r="FA17" i="4" s="1"/>
  <c r="EY17" i="4"/>
  <c r="EX17" i="4"/>
  <c r="EW17" i="4"/>
  <c r="EV17" i="4"/>
  <c r="EU17" i="4"/>
  <c r="ET17" i="4"/>
  <c r="ES17" i="4"/>
  <c r="ER17" i="4"/>
  <c r="EQ17" i="4"/>
  <c r="EP17" i="4"/>
  <c r="EN17" i="4"/>
  <c r="EO17" i="4" s="1"/>
  <c r="EM17" i="4"/>
  <c r="EL17" i="4"/>
  <c r="EK17" i="4"/>
  <c r="EJ17" i="4"/>
  <c r="EI17" i="4"/>
  <c r="EH17" i="4"/>
  <c r="EG17" i="4"/>
  <c r="EF17" i="4"/>
  <c r="EE17" i="4"/>
  <c r="ED17" i="4"/>
  <c r="EB17" i="4"/>
  <c r="EC17" i="4" s="1"/>
  <c r="EA17" i="4"/>
  <c r="DZ17" i="4"/>
  <c r="DY17" i="4"/>
  <c r="DX17" i="4"/>
  <c r="DW17" i="4"/>
  <c r="DV17" i="4"/>
  <c r="DU17" i="4"/>
  <c r="DT17" i="4"/>
  <c r="DS17" i="4"/>
  <c r="DP17" i="4"/>
  <c r="DQ17" i="4" s="1"/>
  <c r="DO17" i="4"/>
  <c r="DL17" i="4"/>
  <c r="DK17" i="4"/>
  <c r="DJ17" i="4"/>
  <c r="DH17" i="4"/>
  <c r="DI17" i="4" s="1"/>
  <c r="DG17" i="4"/>
  <c r="DF17" i="4"/>
  <c r="DD17" i="4"/>
  <c r="DC17" i="4"/>
  <c r="DB17" i="4"/>
  <c r="CZ17" i="4"/>
  <c r="DA17" i="4" s="1"/>
  <c r="CY17" i="4"/>
  <c r="CX17" i="4"/>
  <c r="CV17" i="4"/>
  <c r="CU17" i="4"/>
  <c r="CR17" i="4"/>
  <c r="CQ17" i="4"/>
  <c r="CP17" i="4"/>
  <c r="CN17" i="4"/>
  <c r="CO17" i="4" s="1"/>
  <c r="CM17" i="4"/>
  <c r="CL17" i="4"/>
  <c r="CJ17" i="4"/>
  <c r="CI17" i="4"/>
  <c r="CH17" i="4"/>
  <c r="CF17" i="4"/>
  <c r="CE17" i="4"/>
  <c r="CD17" i="4"/>
  <c r="CB17" i="4"/>
  <c r="CA17" i="4"/>
  <c r="BZ17" i="4"/>
  <c r="BX17" i="4"/>
  <c r="BY17" i="4" s="1"/>
  <c r="BW17" i="4"/>
  <c r="BV17" i="4"/>
  <c r="BT17" i="4"/>
  <c r="BS17" i="4"/>
  <c r="BR17" i="4"/>
  <c r="BP17" i="4"/>
  <c r="BO17" i="4"/>
  <c r="BL17" i="4"/>
  <c r="BK17" i="4"/>
  <c r="BM17" i="4" s="1"/>
  <c r="BJ17" i="4"/>
  <c r="BH17" i="4"/>
  <c r="BG17" i="4"/>
  <c r="BI17" i="4" s="1"/>
  <c r="BF17" i="4"/>
  <c r="BE17" i="4"/>
  <c r="BD17" i="4"/>
  <c r="BC17" i="4"/>
  <c r="BB17" i="4"/>
  <c r="AZ17" i="4"/>
  <c r="AY17" i="4"/>
  <c r="BA17" i="4" s="1"/>
  <c r="AX17" i="4"/>
  <c r="AV17" i="4"/>
  <c r="AU17" i="4"/>
  <c r="AW17" i="4" s="1"/>
  <c r="AT17" i="4"/>
  <c r="AS17" i="4"/>
  <c r="AR17" i="4"/>
  <c r="AQ17" i="4"/>
  <c r="AP17" i="4"/>
  <c r="AN17" i="4"/>
  <c r="AM17" i="4"/>
  <c r="AO17" i="4" s="1"/>
  <c r="AL17" i="4"/>
  <c r="AJ17" i="4"/>
  <c r="AI17" i="4"/>
  <c r="AK17" i="4" s="1"/>
  <c r="AH17" i="4"/>
  <c r="AG17" i="4"/>
  <c r="AF17" i="4"/>
  <c r="AE17" i="4"/>
  <c r="AB17" i="4"/>
  <c r="AA17" i="4"/>
  <c r="Z17" i="4"/>
  <c r="X17" i="4"/>
  <c r="Y17" i="4" s="1"/>
  <c r="W17" i="4"/>
  <c r="V17" i="4"/>
  <c r="T17" i="4"/>
  <c r="S17" i="4"/>
  <c r="R17" i="4"/>
  <c r="P17" i="4"/>
  <c r="Q17" i="4" s="1"/>
  <c r="O17" i="4"/>
  <c r="N17" i="4"/>
  <c r="L17" i="4"/>
  <c r="K17" i="4"/>
  <c r="J17" i="4"/>
  <c r="G17" i="4"/>
  <c r="E17" i="4"/>
  <c r="IF16" i="4"/>
  <c r="IE16" i="4"/>
  <c r="IB16" i="4"/>
  <c r="IA16" i="4"/>
  <c r="HZ16" i="4"/>
  <c r="HX16" i="4"/>
  <c r="HW16" i="4"/>
  <c r="HT16" i="4"/>
  <c r="HU16" i="4" s="1"/>
  <c r="HS16" i="4"/>
  <c r="HQ16" i="4"/>
  <c r="HP16" i="4"/>
  <c r="HO16" i="4"/>
  <c r="HN16" i="4"/>
  <c r="HL16" i="4"/>
  <c r="HK16" i="4"/>
  <c r="HM16" i="4" s="1"/>
  <c r="HJ16" i="4"/>
  <c r="HH16" i="4"/>
  <c r="HI16" i="4" s="1"/>
  <c r="HG16" i="4"/>
  <c r="HF16" i="4"/>
  <c r="HE16" i="4"/>
  <c r="HD16" i="4"/>
  <c r="HC16" i="4"/>
  <c r="HB16" i="4"/>
  <c r="GZ16" i="4"/>
  <c r="GY16" i="4"/>
  <c r="HA16" i="4" s="1"/>
  <c r="GX16" i="4"/>
  <c r="GV16" i="4"/>
  <c r="GW16" i="4" s="1"/>
  <c r="GU16" i="4"/>
  <c r="GT16" i="4"/>
  <c r="GS16" i="4"/>
  <c r="GR16" i="4"/>
  <c r="GQ16" i="4"/>
  <c r="GN16" i="4"/>
  <c r="GM16" i="4"/>
  <c r="GL16" i="4"/>
  <c r="GJ16" i="4"/>
  <c r="GK16" i="4" s="1"/>
  <c r="GI16" i="4"/>
  <c r="GF16" i="4"/>
  <c r="GE16" i="4"/>
  <c r="GD16" i="4"/>
  <c r="GB16" i="4"/>
  <c r="GA16" i="4"/>
  <c r="FZ16" i="4"/>
  <c r="FX16" i="4"/>
  <c r="FY16" i="4" s="1"/>
  <c r="FW16" i="4"/>
  <c r="FV16" i="4"/>
  <c r="FT16" i="4"/>
  <c r="FS16" i="4"/>
  <c r="FP16" i="4"/>
  <c r="FQ16" i="4" s="1"/>
  <c r="FO16" i="4"/>
  <c r="FN16" i="4"/>
  <c r="FL16" i="4"/>
  <c r="FM16" i="4" s="1"/>
  <c r="FK16" i="4"/>
  <c r="FJ16" i="4"/>
  <c r="FH16" i="4"/>
  <c r="FI16" i="4" s="1"/>
  <c r="FG16" i="4"/>
  <c r="FF16" i="4"/>
  <c r="FD16" i="4"/>
  <c r="FE16" i="4" s="1"/>
  <c r="FC16" i="4"/>
  <c r="FB16" i="4"/>
  <c r="EZ16" i="4"/>
  <c r="FA16" i="4" s="1"/>
  <c r="EY16" i="4"/>
  <c r="EX16" i="4"/>
  <c r="EV16" i="4"/>
  <c r="EW16" i="4" s="1"/>
  <c r="EU16" i="4"/>
  <c r="ET16" i="4"/>
  <c r="ER16" i="4"/>
  <c r="ES16" i="4" s="1"/>
  <c r="EQ16" i="4"/>
  <c r="EP16" i="4"/>
  <c r="EN16" i="4"/>
  <c r="EO16" i="4" s="1"/>
  <c r="EM16" i="4"/>
  <c r="EL16" i="4"/>
  <c r="EJ16" i="4"/>
  <c r="EK16" i="4" s="1"/>
  <c r="EI16" i="4"/>
  <c r="EH16" i="4"/>
  <c r="EF16" i="4"/>
  <c r="EG16" i="4" s="1"/>
  <c r="EE16" i="4"/>
  <c r="ED16" i="4"/>
  <c r="EB16" i="4"/>
  <c r="EC16" i="4" s="1"/>
  <c r="EA16" i="4"/>
  <c r="DZ16" i="4"/>
  <c r="DX16" i="4"/>
  <c r="DY16" i="4" s="1"/>
  <c r="DW16" i="4"/>
  <c r="DV16" i="4"/>
  <c r="DT16" i="4"/>
  <c r="DU16" i="4" s="1"/>
  <c r="DS16" i="4"/>
  <c r="DP16" i="4"/>
  <c r="DQ16" i="4" s="1"/>
  <c r="DO16" i="4"/>
  <c r="DL16" i="4"/>
  <c r="DM16" i="4" s="1"/>
  <c r="DK16" i="4"/>
  <c r="DJ16" i="4"/>
  <c r="DH16" i="4"/>
  <c r="DG16" i="4"/>
  <c r="DF16" i="4"/>
  <c r="DD16" i="4"/>
  <c r="DE16" i="4" s="1"/>
  <c r="DC16" i="4"/>
  <c r="DB16" i="4"/>
  <c r="CZ16" i="4"/>
  <c r="CY16" i="4"/>
  <c r="CX16" i="4"/>
  <c r="CV16" i="4"/>
  <c r="CW16" i="4" s="1"/>
  <c r="CU16" i="4"/>
  <c r="CR16" i="4"/>
  <c r="CS16" i="4" s="1"/>
  <c r="CQ16" i="4"/>
  <c r="CP16" i="4"/>
  <c r="CN16" i="4"/>
  <c r="CM16" i="4"/>
  <c r="CL16" i="4"/>
  <c r="CJ16" i="4"/>
  <c r="CI16" i="4"/>
  <c r="CH16" i="4"/>
  <c r="CF16" i="4"/>
  <c r="CE16" i="4"/>
  <c r="CD16" i="4"/>
  <c r="CB16" i="4"/>
  <c r="CC16" i="4" s="1"/>
  <c r="CA16" i="4"/>
  <c r="BZ16" i="4"/>
  <c r="BX16" i="4"/>
  <c r="BW16" i="4"/>
  <c r="BV16" i="4"/>
  <c r="BT16" i="4"/>
  <c r="BS16" i="4"/>
  <c r="BR16" i="4"/>
  <c r="BP16" i="4"/>
  <c r="BO16" i="4"/>
  <c r="BL16" i="4"/>
  <c r="BM16" i="4" s="1"/>
  <c r="BK16" i="4"/>
  <c r="BJ16" i="4"/>
  <c r="BH16" i="4"/>
  <c r="BI16" i="4" s="1"/>
  <c r="BG16" i="4"/>
  <c r="BF16" i="4"/>
  <c r="BD16" i="4"/>
  <c r="BE16" i="4" s="1"/>
  <c r="BC16" i="4"/>
  <c r="BB16" i="4"/>
  <c r="AZ16" i="4"/>
  <c r="BA16" i="4" s="1"/>
  <c r="AY16" i="4"/>
  <c r="AX16" i="4"/>
  <c r="AV16" i="4"/>
  <c r="AW16" i="4" s="1"/>
  <c r="AU16" i="4"/>
  <c r="AT16" i="4"/>
  <c r="AR16" i="4"/>
  <c r="AS16" i="4" s="1"/>
  <c r="AQ16" i="4"/>
  <c r="AP16" i="4"/>
  <c r="AN16" i="4"/>
  <c r="AO16" i="4" s="1"/>
  <c r="AM16" i="4"/>
  <c r="AL16" i="4"/>
  <c r="AJ16" i="4"/>
  <c r="AK16" i="4" s="1"/>
  <c r="AI16" i="4"/>
  <c r="AH16" i="4"/>
  <c r="AF16" i="4"/>
  <c r="AG16" i="4" s="1"/>
  <c r="AE16" i="4"/>
  <c r="AB16" i="4"/>
  <c r="AC16" i="4" s="1"/>
  <c r="AA16" i="4"/>
  <c r="Z16" i="4"/>
  <c r="Y16" i="4"/>
  <c r="X16" i="4"/>
  <c r="W16" i="4"/>
  <c r="V16" i="4"/>
  <c r="T16" i="4"/>
  <c r="U16" i="4" s="1"/>
  <c r="S16" i="4"/>
  <c r="R16" i="4"/>
  <c r="P16" i="4"/>
  <c r="Q16" i="4" s="1"/>
  <c r="O16" i="4"/>
  <c r="N16" i="4"/>
  <c r="M16" i="4"/>
  <c r="L16" i="4"/>
  <c r="K16" i="4"/>
  <c r="J16" i="4"/>
  <c r="G16" i="4"/>
  <c r="E16" i="4"/>
  <c r="IG15" i="4"/>
  <c r="IF15" i="4"/>
  <c r="IE15" i="4"/>
  <c r="IB15" i="4"/>
  <c r="IC15" i="4" s="1"/>
  <c r="IA15" i="4"/>
  <c r="HZ15" i="4"/>
  <c r="HX15" i="4"/>
  <c r="HY15" i="4" s="1"/>
  <c r="HW15" i="4"/>
  <c r="HT15" i="4"/>
  <c r="HS15" i="4"/>
  <c r="HP15" i="4"/>
  <c r="HO15" i="4"/>
  <c r="HN15" i="4"/>
  <c r="HL15" i="4"/>
  <c r="HM15" i="4" s="1"/>
  <c r="HK15" i="4"/>
  <c r="HJ15" i="4"/>
  <c r="HH15" i="4"/>
  <c r="HG15" i="4"/>
  <c r="HF15" i="4"/>
  <c r="HD15" i="4"/>
  <c r="HC15" i="4"/>
  <c r="HB15" i="4"/>
  <c r="GZ15" i="4"/>
  <c r="GY15" i="4"/>
  <c r="GX15" i="4"/>
  <c r="GV15" i="4"/>
  <c r="GW15" i="4" s="1"/>
  <c r="GU15" i="4"/>
  <c r="GT15" i="4"/>
  <c r="GR15" i="4"/>
  <c r="GQ15" i="4"/>
  <c r="GO15" i="4"/>
  <c r="GN15" i="4"/>
  <c r="GM15" i="4"/>
  <c r="GL15" i="4"/>
  <c r="GJ15" i="4"/>
  <c r="GK15" i="4" s="1"/>
  <c r="GI15" i="4"/>
  <c r="GF15" i="4"/>
  <c r="GG15" i="4" s="1"/>
  <c r="GE15" i="4"/>
  <c r="GD15" i="4"/>
  <c r="GB15" i="4"/>
  <c r="GA15" i="4"/>
  <c r="FZ15" i="4"/>
  <c r="FX15" i="4"/>
  <c r="FW15" i="4"/>
  <c r="FV15" i="4"/>
  <c r="FT15" i="4"/>
  <c r="FS15" i="4"/>
  <c r="FP15" i="4"/>
  <c r="FQ15" i="4" s="1"/>
  <c r="FO15" i="4"/>
  <c r="FN15" i="4"/>
  <c r="FL15" i="4"/>
  <c r="FM15" i="4" s="1"/>
  <c r="FK15" i="4"/>
  <c r="FJ15" i="4"/>
  <c r="FH15" i="4"/>
  <c r="FI15" i="4" s="1"/>
  <c r="FG15" i="4"/>
  <c r="FF15" i="4"/>
  <c r="FD15" i="4"/>
  <c r="FE15" i="4" s="1"/>
  <c r="FC15" i="4"/>
  <c r="FB15" i="4"/>
  <c r="EZ15" i="4"/>
  <c r="FA15" i="4" s="1"/>
  <c r="EY15" i="4"/>
  <c r="EX15" i="4"/>
  <c r="EV15" i="4"/>
  <c r="EW15" i="4" s="1"/>
  <c r="EU15" i="4"/>
  <c r="ET15" i="4"/>
  <c r="ER15" i="4"/>
  <c r="ES15" i="4" s="1"/>
  <c r="EQ15" i="4"/>
  <c r="EP15" i="4"/>
  <c r="EN15" i="4"/>
  <c r="EO15" i="4" s="1"/>
  <c r="EM15" i="4"/>
  <c r="EL15" i="4"/>
  <c r="EJ15" i="4"/>
  <c r="EK15" i="4" s="1"/>
  <c r="EI15" i="4"/>
  <c r="EH15" i="4"/>
  <c r="EF15" i="4"/>
  <c r="EG15" i="4" s="1"/>
  <c r="EE15" i="4"/>
  <c r="ED15" i="4"/>
  <c r="EB15" i="4"/>
  <c r="EC15" i="4" s="1"/>
  <c r="EA15" i="4"/>
  <c r="DZ15" i="4"/>
  <c r="DX15" i="4"/>
  <c r="DY15" i="4" s="1"/>
  <c r="DW15" i="4"/>
  <c r="DV15" i="4"/>
  <c r="DT15" i="4"/>
  <c r="DU15" i="4" s="1"/>
  <c r="DS15" i="4"/>
  <c r="DP15" i="4"/>
  <c r="DO15" i="4"/>
  <c r="DL15" i="4"/>
  <c r="DM15" i="4" s="1"/>
  <c r="DK15" i="4"/>
  <c r="DJ15" i="4"/>
  <c r="DH15" i="4"/>
  <c r="DI15" i="4" s="1"/>
  <c r="DG15" i="4"/>
  <c r="DF15" i="4"/>
  <c r="DE15" i="4"/>
  <c r="DD15" i="4"/>
  <c r="DC15" i="4"/>
  <c r="DB15" i="4"/>
  <c r="CZ15" i="4"/>
  <c r="DA15" i="4" s="1"/>
  <c r="CY15" i="4"/>
  <c r="CX15" i="4"/>
  <c r="CV15" i="4"/>
  <c r="CW15" i="4" s="1"/>
  <c r="CU15" i="4"/>
  <c r="CR15" i="4"/>
  <c r="CS15" i="4" s="1"/>
  <c r="CQ15" i="4"/>
  <c r="CP15" i="4"/>
  <c r="CN15" i="4"/>
  <c r="CM15" i="4"/>
  <c r="CL15" i="4"/>
  <c r="CJ15" i="4"/>
  <c r="CK15" i="4" s="1"/>
  <c r="CI15" i="4"/>
  <c r="CH15" i="4"/>
  <c r="CF15" i="4"/>
  <c r="CE15" i="4"/>
  <c r="CD15" i="4"/>
  <c r="CB15" i="4"/>
  <c r="CC15" i="4" s="1"/>
  <c r="CA15" i="4"/>
  <c r="BZ15" i="4"/>
  <c r="BX15" i="4"/>
  <c r="BW15" i="4"/>
  <c r="BV15" i="4"/>
  <c r="BT15" i="4"/>
  <c r="BU15" i="4" s="1"/>
  <c r="BS15" i="4"/>
  <c r="BR15" i="4"/>
  <c r="BP15" i="4"/>
  <c r="BO15" i="4"/>
  <c r="BL15" i="4"/>
  <c r="BK15" i="4"/>
  <c r="BJ15" i="4"/>
  <c r="BH15" i="4"/>
  <c r="BI15" i="4" s="1"/>
  <c r="BG15" i="4"/>
  <c r="BF15" i="4"/>
  <c r="BD15" i="4"/>
  <c r="BC15" i="4"/>
  <c r="BB15" i="4"/>
  <c r="AZ15" i="4"/>
  <c r="AY15" i="4"/>
  <c r="AX15" i="4"/>
  <c r="AV15" i="4"/>
  <c r="AU15" i="4"/>
  <c r="AT15" i="4"/>
  <c r="AR15" i="4"/>
  <c r="AS15" i="4" s="1"/>
  <c r="AQ15" i="4"/>
  <c r="AP15" i="4"/>
  <c r="B15" i="4" s="1"/>
  <c r="AN15" i="4"/>
  <c r="AM15" i="4"/>
  <c r="AL15" i="4"/>
  <c r="AJ15" i="4"/>
  <c r="AI15" i="4"/>
  <c r="AH15" i="4"/>
  <c r="AF15" i="4"/>
  <c r="AE15" i="4"/>
  <c r="AB15" i="4"/>
  <c r="AA15" i="4"/>
  <c r="Z15" i="4"/>
  <c r="X15" i="4"/>
  <c r="Y15" i="4" s="1"/>
  <c r="W15" i="4"/>
  <c r="V15" i="4"/>
  <c r="T15" i="4"/>
  <c r="U15" i="4" s="1"/>
  <c r="S15" i="4"/>
  <c r="R15" i="4"/>
  <c r="P15" i="4"/>
  <c r="Q15" i="4" s="1"/>
  <c r="O15" i="4"/>
  <c r="N15" i="4"/>
  <c r="L15" i="4"/>
  <c r="M15" i="4" s="1"/>
  <c r="K15" i="4"/>
  <c r="J15" i="4"/>
  <c r="G15" i="4"/>
  <c r="E15" i="4"/>
  <c r="IF14" i="4"/>
  <c r="IG14" i="4" s="1"/>
  <c r="IE14" i="4"/>
  <c r="IB14" i="4"/>
  <c r="IC14" i="4" s="1"/>
  <c r="IA14" i="4"/>
  <c r="HZ14" i="4"/>
  <c r="HY14" i="4"/>
  <c r="HX14" i="4"/>
  <c r="HW14" i="4"/>
  <c r="HT14" i="4"/>
  <c r="HT32" i="4" s="1"/>
  <c r="HS14" i="4"/>
  <c r="HP14" i="4"/>
  <c r="HP32" i="4" s="1"/>
  <c r="HO14" i="4"/>
  <c r="HN14" i="4"/>
  <c r="HL14" i="4"/>
  <c r="HK14" i="4"/>
  <c r="HJ14" i="4"/>
  <c r="HH14" i="4"/>
  <c r="HH32" i="4" s="1"/>
  <c r="HG14" i="4"/>
  <c r="HF14" i="4"/>
  <c r="HD14" i="4"/>
  <c r="HD32" i="4" s="1"/>
  <c r="HC14" i="4"/>
  <c r="HC32" i="4" s="1"/>
  <c r="HC40" i="4" s="1"/>
  <c r="HB14" i="4"/>
  <c r="GZ14" i="4"/>
  <c r="GZ32" i="4" s="1"/>
  <c r="GY14" i="4"/>
  <c r="GX14" i="4"/>
  <c r="GV14" i="4"/>
  <c r="GV32" i="4" s="1"/>
  <c r="GU14" i="4"/>
  <c r="GU32" i="4" s="1"/>
  <c r="GT14" i="4"/>
  <c r="GR14" i="4"/>
  <c r="GR32" i="4" s="1"/>
  <c r="GQ14" i="4"/>
  <c r="GN14" i="4"/>
  <c r="GM14" i="4"/>
  <c r="GL14" i="4"/>
  <c r="GL32" i="4" s="1"/>
  <c r="GL40" i="4" s="1"/>
  <c r="GJ14" i="4"/>
  <c r="GI14" i="4"/>
  <c r="GI32" i="4" s="1"/>
  <c r="GG14" i="4"/>
  <c r="GF14" i="4"/>
  <c r="GE14" i="4"/>
  <c r="GD14" i="4"/>
  <c r="GB14" i="4"/>
  <c r="GC14" i="4" s="1"/>
  <c r="GA14" i="4"/>
  <c r="FZ14" i="4"/>
  <c r="FX14" i="4"/>
  <c r="FY14" i="4" s="1"/>
  <c r="FW14" i="4"/>
  <c r="FV14" i="4"/>
  <c r="FU14" i="4"/>
  <c r="FT14" i="4"/>
  <c r="FS14" i="4"/>
  <c r="FP14" i="4"/>
  <c r="FP32" i="4" s="1"/>
  <c r="FO14" i="4"/>
  <c r="FN14" i="4"/>
  <c r="FL14" i="4"/>
  <c r="FK14" i="4"/>
  <c r="FJ14" i="4"/>
  <c r="FH14" i="4"/>
  <c r="FH32" i="4" s="1"/>
  <c r="FG14" i="4"/>
  <c r="FF14" i="4"/>
  <c r="FD14" i="4"/>
  <c r="FC14" i="4"/>
  <c r="FB14" i="4"/>
  <c r="EZ14" i="4"/>
  <c r="EZ32" i="4" s="1"/>
  <c r="EY14" i="4"/>
  <c r="EX14" i="4"/>
  <c r="EV14" i="4"/>
  <c r="EU14" i="4"/>
  <c r="ET14" i="4"/>
  <c r="ER14" i="4"/>
  <c r="ER32" i="4" s="1"/>
  <c r="EQ14" i="4"/>
  <c r="EP14" i="4"/>
  <c r="EN14" i="4"/>
  <c r="EM14" i="4"/>
  <c r="EL14" i="4"/>
  <c r="EJ14" i="4"/>
  <c r="EJ32" i="4" s="1"/>
  <c r="EI14" i="4"/>
  <c r="EH14" i="4"/>
  <c r="EF14" i="4"/>
  <c r="EE14" i="4"/>
  <c r="ED14" i="4"/>
  <c r="EB14" i="4"/>
  <c r="EB32" i="4" s="1"/>
  <c r="EA14" i="4"/>
  <c r="DZ14" i="4"/>
  <c r="DX14" i="4"/>
  <c r="DW14" i="4"/>
  <c r="DV14" i="4"/>
  <c r="DT14" i="4"/>
  <c r="DT32" i="4" s="1"/>
  <c r="DS14" i="4"/>
  <c r="DP14" i="4"/>
  <c r="DP32" i="4" s="1"/>
  <c r="DO14" i="4"/>
  <c r="DL14" i="4"/>
  <c r="DK14" i="4"/>
  <c r="DJ14" i="4"/>
  <c r="DJ32" i="4" s="1"/>
  <c r="DH14" i="4"/>
  <c r="DG14" i="4"/>
  <c r="DG32" i="4" s="1"/>
  <c r="DF14" i="4"/>
  <c r="DD14" i="4"/>
  <c r="DC14" i="4"/>
  <c r="DB14" i="4"/>
  <c r="CZ14" i="4"/>
  <c r="CY14" i="4"/>
  <c r="CY32" i="4" s="1"/>
  <c r="CX14" i="4"/>
  <c r="CX32" i="4" s="1"/>
  <c r="CV14" i="4"/>
  <c r="CU14" i="4"/>
  <c r="CU32" i="4" s="1"/>
  <c r="CS14" i="4"/>
  <c r="CR14" i="4"/>
  <c r="CQ14" i="4"/>
  <c r="CP14" i="4"/>
  <c r="CN14" i="4"/>
  <c r="CO14" i="4" s="1"/>
  <c r="CM14" i="4"/>
  <c r="CL14" i="4"/>
  <c r="CK14" i="4"/>
  <c r="CJ14" i="4"/>
  <c r="CI14" i="4"/>
  <c r="CH14" i="4"/>
  <c r="CF14" i="4"/>
  <c r="CE14" i="4"/>
  <c r="CG14" i="4" s="1"/>
  <c r="CD14" i="4"/>
  <c r="CB14" i="4"/>
  <c r="CC14" i="4" s="1"/>
  <c r="CA14" i="4"/>
  <c r="BZ14" i="4"/>
  <c r="BY14" i="4"/>
  <c r="BX14" i="4"/>
  <c r="BW14" i="4"/>
  <c r="BV14" i="4"/>
  <c r="BT14" i="4"/>
  <c r="BS14" i="4"/>
  <c r="BU14" i="4" s="1"/>
  <c r="BR14" i="4"/>
  <c r="BP14" i="4"/>
  <c r="BQ14" i="4" s="1"/>
  <c r="BO14" i="4"/>
  <c r="BL14" i="4"/>
  <c r="BL32" i="4" s="1"/>
  <c r="BK14" i="4"/>
  <c r="BJ14" i="4"/>
  <c r="BH14" i="4"/>
  <c r="BG14" i="4"/>
  <c r="BF14" i="4"/>
  <c r="BD14" i="4"/>
  <c r="BC14" i="4"/>
  <c r="BB14" i="4"/>
  <c r="AZ14" i="4"/>
  <c r="AY14" i="4"/>
  <c r="AX14" i="4"/>
  <c r="AX32" i="4" s="1"/>
  <c r="AV14" i="4"/>
  <c r="AV32" i="4" s="1"/>
  <c r="AU14" i="4"/>
  <c r="AT14" i="4"/>
  <c r="AR14" i="4"/>
  <c r="AQ14" i="4"/>
  <c r="AP14" i="4"/>
  <c r="AN14" i="4"/>
  <c r="AM14" i="4"/>
  <c r="AL14" i="4"/>
  <c r="AJ14" i="4"/>
  <c r="AI14" i="4"/>
  <c r="AH14" i="4"/>
  <c r="AF14" i="4"/>
  <c r="AF32" i="4" s="1"/>
  <c r="AE14" i="4"/>
  <c r="AB14" i="4"/>
  <c r="AA14" i="4"/>
  <c r="Z14" i="4"/>
  <c r="X14" i="4"/>
  <c r="W14" i="4"/>
  <c r="V14" i="4"/>
  <c r="T14" i="4"/>
  <c r="S14" i="4"/>
  <c r="R14" i="4"/>
  <c r="P14" i="4"/>
  <c r="O14" i="4"/>
  <c r="N14" i="4"/>
  <c r="L14" i="4"/>
  <c r="L32" i="4" s="1"/>
  <c r="K14" i="4"/>
  <c r="K32" i="4" s="1"/>
  <c r="K40" i="4" s="1"/>
  <c r="J14" i="4"/>
  <c r="G14" i="4"/>
  <c r="E14" i="4"/>
  <c r="L3" i="4"/>
  <c r="DN36" i="3"/>
  <c r="CX36" i="3"/>
  <c r="CT36" i="3"/>
  <c r="CH36" i="3"/>
  <c r="CD36" i="3"/>
  <c r="BZ36" i="3"/>
  <c r="BV36" i="3"/>
  <c r="BB36" i="3"/>
  <c r="AX36" i="3"/>
  <c r="AL36" i="3"/>
  <c r="AH36" i="3"/>
  <c r="AD36" i="3"/>
  <c r="Z36" i="3"/>
  <c r="J36" i="3"/>
  <c r="DP35" i="3"/>
  <c r="DQ35" i="3" s="1"/>
  <c r="DO35" i="3"/>
  <c r="DL35" i="3"/>
  <c r="DK35" i="3"/>
  <c r="DM35" i="3" s="1"/>
  <c r="DJ35" i="3"/>
  <c r="DI35" i="3"/>
  <c r="DH35" i="3"/>
  <c r="DG35" i="3"/>
  <c r="DF35" i="3"/>
  <c r="DD35" i="3"/>
  <c r="DC35" i="3"/>
  <c r="DE35" i="3" s="1"/>
  <c r="DB35" i="3"/>
  <c r="CZ35" i="3"/>
  <c r="CY35" i="3"/>
  <c r="CX35" i="3"/>
  <c r="B35" i="3" s="1"/>
  <c r="CW35" i="3"/>
  <c r="CV35" i="3"/>
  <c r="CU35" i="3"/>
  <c r="CT35" i="3"/>
  <c r="CR35" i="3"/>
  <c r="CQ35" i="3"/>
  <c r="CS35" i="3" s="1"/>
  <c r="CP35" i="3"/>
  <c r="CN35" i="3"/>
  <c r="CM35" i="3"/>
  <c r="CO35" i="3" s="1"/>
  <c r="CL35" i="3"/>
  <c r="CK35" i="3"/>
  <c r="CJ35" i="3"/>
  <c r="CI35" i="3"/>
  <c r="CH35" i="3"/>
  <c r="CF35" i="3"/>
  <c r="CE35" i="3"/>
  <c r="CG35" i="3" s="1"/>
  <c r="CD35" i="3"/>
  <c r="CB35" i="3"/>
  <c r="CA35" i="3"/>
  <c r="CC35" i="3" s="1"/>
  <c r="BZ35" i="3"/>
  <c r="BY35" i="3"/>
  <c r="BX35" i="3"/>
  <c r="BW35" i="3"/>
  <c r="BV35" i="3"/>
  <c r="BT35" i="3"/>
  <c r="BS35" i="3"/>
  <c r="BU35" i="3" s="1"/>
  <c r="BR35" i="3"/>
  <c r="BP35" i="3"/>
  <c r="BO35" i="3"/>
  <c r="BQ35" i="3" s="1"/>
  <c r="BN35" i="3"/>
  <c r="BM35" i="3"/>
  <c r="BL35" i="3"/>
  <c r="BK35" i="3"/>
  <c r="BJ35" i="3"/>
  <c r="BH35" i="3"/>
  <c r="BG35" i="3"/>
  <c r="BI35" i="3" s="1"/>
  <c r="BF35" i="3"/>
  <c r="BD35" i="3"/>
  <c r="BE35" i="3" s="1"/>
  <c r="BC35" i="3"/>
  <c r="BB35" i="3"/>
  <c r="BA35" i="3"/>
  <c r="AZ35" i="3"/>
  <c r="AY35" i="3"/>
  <c r="AX35" i="3"/>
  <c r="AV35" i="3"/>
  <c r="AU35" i="3"/>
  <c r="AW35" i="3" s="1"/>
  <c r="AT35" i="3"/>
  <c r="AR35" i="3"/>
  <c r="AS35" i="3" s="1"/>
  <c r="AQ35" i="3"/>
  <c r="AP35" i="3"/>
  <c r="AO35" i="3"/>
  <c r="AN35" i="3"/>
  <c r="AM35" i="3"/>
  <c r="AL35" i="3"/>
  <c r="AJ35" i="3"/>
  <c r="AI35" i="3"/>
  <c r="AK35" i="3" s="1"/>
  <c r="AH35" i="3"/>
  <c r="AF35" i="3"/>
  <c r="AG35" i="3" s="1"/>
  <c r="AE35" i="3"/>
  <c r="AD35" i="3"/>
  <c r="AC35" i="3"/>
  <c r="AB35" i="3"/>
  <c r="AA35" i="3"/>
  <c r="Z35" i="3"/>
  <c r="X35" i="3"/>
  <c r="W35" i="3"/>
  <c r="Y35" i="3" s="1"/>
  <c r="V35" i="3"/>
  <c r="T35" i="3"/>
  <c r="S35" i="3"/>
  <c r="R35" i="3"/>
  <c r="Q35" i="3"/>
  <c r="P35" i="3"/>
  <c r="O35" i="3"/>
  <c r="N35" i="3"/>
  <c r="L35" i="3"/>
  <c r="H35" i="3" s="1"/>
  <c r="K35" i="3"/>
  <c r="M35" i="3" s="1"/>
  <c r="J35" i="3"/>
  <c r="F35" i="3"/>
  <c r="D35" i="3"/>
  <c r="DP34" i="3"/>
  <c r="DO34" i="3"/>
  <c r="DL34" i="3"/>
  <c r="DK34" i="3"/>
  <c r="DJ34" i="3"/>
  <c r="DJ36" i="3" s="1"/>
  <c r="DH34" i="3"/>
  <c r="DG34" i="3"/>
  <c r="DG36" i="3" s="1"/>
  <c r="DF34" i="3"/>
  <c r="DF36" i="3" s="1"/>
  <c r="DD34" i="3"/>
  <c r="DC34" i="3"/>
  <c r="DB34" i="3"/>
  <c r="DB36" i="3" s="1"/>
  <c r="CZ34" i="3"/>
  <c r="CY34" i="3"/>
  <c r="CX34" i="3"/>
  <c r="CV34" i="3"/>
  <c r="CU34" i="3"/>
  <c r="CU36" i="3" s="1"/>
  <c r="CT34" i="3"/>
  <c r="CR34" i="3"/>
  <c r="CQ34" i="3"/>
  <c r="CQ36" i="3" s="1"/>
  <c r="CP34" i="3"/>
  <c r="B34" i="3" s="1"/>
  <c r="CN34" i="3"/>
  <c r="CM34" i="3"/>
  <c r="CL34" i="3"/>
  <c r="CL36" i="3" s="1"/>
  <c r="CJ34" i="3"/>
  <c r="CI34" i="3"/>
  <c r="CI36" i="3" s="1"/>
  <c r="CH34" i="3"/>
  <c r="CF34" i="3"/>
  <c r="CE34" i="3"/>
  <c r="CD34" i="3"/>
  <c r="CB34" i="3"/>
  <c r="CA34" i="3"/>
  <c r="CA36" i="3" s="1"/>
  <c r="BZ34" i="3"/>
  <c r="BX34" i="3"/>
  <c r="BW34" i="3"/>
  <c r="BW36" i="3" s="1"/>
  <c r="BV34" i="3"/>
  <c r="BT34" i="3"/>
  <c r="BS34" i="3"/>
  <c r="BR34" i="3"/>
  <c r="BR36" i="3" s="1"/>
  <c r="BP34" i="3"/>
  <c r="BO34" i="3"/>
  <c r="BN34" i="3"/>
  <c r="BN36" i="3" s="1"/>
  <c r="BL34" i="3"/>
  <c r="BK34" i="3"/>
  <c r="BK36" i="3" s="1"/>
  <c r="BJ34" i="3"/>
  <c r="BJ36" i="3" s="1"/>
  <c r="BH34" i="3"/>
  <c r="BG34" i="3"/>
  <c r="BF34" i="3"/>
  <c r="BF36" i="3" s="1"/>
  <c r="BD34" i="3"/>
  <c r="BC34" i="3"/>
  <c r="BB34" i="3"/>
  <c r="AZ34" i="3"/>
  <c r="AY34" i="3"/>
  <c r="AY36" i="3" s="1"/>
  <c r="AX34" i="3"/>
  <c r="AV34" i="3"/>
  <c r="AU34" i="3"/>
  <c r="AU36" i="3" s="1"/>
  <c r="AT34" i="3"/>
  <c r="AT36" i="3" s="1"/>
  <c r="AR34" i="3"/>
  <c r="AQ34" i="3"/>
  <c r="AP34" i="3"/>
  <c r="AP36" i="3" s="1"/>
  <c r="AN34" i="3"/>
  <c r="AM34" i="3"/>
  <c r="AM36" i="3" s="1"/>
  <c r="AL34" i="3"/>
  <c r="AJ34" i="3"/>
  <c r="AI34" i="3"/>
  <c r="AH34" i="3"/>
  <c r="AF34" i="3"/>
  <c r="AE34" i="3"/>
  <c r="AE36" i="3" s="1"/>
  <c r="AD34" i="3"/>
  <c r="AB34" i="3"/>
  <c r="AA34" i="3"/>
  <c r="AA36" i="3" s="1"/>
  <c r="Z34" i="3"/>
  <c r="X34" i="3"/>
  <c r="W34" i="3"/>
  <c r="V34" i="3"/>
  <c r="V36" i="3" s="1"/>
  <c r="T34" i="3"/>
  <c r="T36" i="3" s="1"/>
  <c r="S34" i="3"/>
  <c r="R34" i="3"/>
  <c r="P34" i="3"/>
  <c r="O34" i="3"/>
  <c r="O36" i="3" s="1"/>
  <c r="N34" i="3"/>
  <c r="N36" i="3" s="1"/>
  <c r="L34" i="3"/>
  <c r="L36" i="3" s="1"/>
  <c r="K34" i="3"/>
  <c r="J34" i="3"/>
  <c r="F34" i="3"/>
  <c r="F36" i="3" s="1"/>
  <c r="D34" i="3"/>
  <c r="DP31" i="3"/>
  <c r="DO31" i="3"/>
  <c r="DN31" i="3"/>
  <c r="DL31" i="3"/>
  <c r="DK31" i="3"/>
  <c r="DJ31" i="3"/>
  <c r="DH31" i="3"/>
  <c r="DG31" i="3"/>
  <c r="DF31" i="3"/>
  <c r="DD31" i="3"/>
  <c r="DC31" i="3"/>
  <c r="DB31" i="3"/>
  <c r="CZ31" i="3"/>
  <c r="DA31" i="3" s="1"/>
  <c r="CY31" i="3"/>
  <c r="CX31" i="3"/>
  <c r="CV31" i="3"/>
  <c r="CU31" i="3"/>
  <c r="CT31" i="3"/>
  <c r="CR31" i="3"/>
  <c r="CS31" i="3" s="1"/>
  <c r="CQ31" i="3"/>
  <c r="CP31" i="3"/>
  <c r="CN31" i="3"/>
  <c r="CM31" i="3"/>
  <c r="CL31" i="3"/>
  <c r="CJ31" i="3"/>
  <c r="CK31" i="3" s="1"/>
  <c r="CI31" i="3"/>
  <c r="CH31" i="3"/>
  <c r="CF31" i="3"/>
  <c r="CE31" i="3"/>
  <c r="CD31" i="3"/>
  <c r="CB31" i="3"/>
  <c r="CC31" i="3" s="1"/>
  <c r="CA31" i="3"/>
  <c r="BZ31" i="3"/>
  <c r="BX31" i="3"/>
  <c r="BW31" i="3"/>
  <c r="BV31" i="3"/>
  <c r="BT31" i="3"/>
  <c r="BU31" i="3" s="1"/>
  <c r="BS31" i="3"/>
  <c r="BR31" i="3"/>
  <c r="BP31" i="3"/>
  <c r="BO31" i="3"/>
  <c r="BN31" i="3"/>
  <c r="BL31" i="3"/>
  <c r="BM31" i="3" s="1"/>
  <c r="BK31" i="3"/>
  <c r="BJ31" i="3"/>
  <c r="BH31" i="3"/>
  <c r="BG31" i="3"/>
  <c r="BF31" i="3"/>
  <c r="BD31" i="3"/>
  <c r="BE31" i="3" s="1"/>
  <c r="BC31" i="3"/>
  <c r="BB31" i="3"/>
  <c r="AZ31" i="3"/>
  <c r="AY31" i="3"/>
  <c r="AX31" i="3"/>
  <c r="AV31" i="3"/>
  <c r="AW31" i="3" s="1"/>
  <c r="AU31" i="3"/>
  <c r="AT31" i="3"/>
  <c r="AR31" i="3"/>
  <c r="AQ31" i="3"/>
  <c r="AP31" i="3"/>
  <c r="AN31" i="3"/>
  <c r="AO31" i="3" s="1"/>
  <c r="AM31" i="3"/>
  <c r="AL31" i="3"/>
  <c r="AJ31" i="3"/>
  <c r="AI31" i="3"/>
  <c r="AH31" i="3"/>
  <c r="AF31" i="3"/>
  <c r="AG31" i="3" s="1"/>
  <c r="AE31" i="3"/>
  <c r="AD31" i="3"/>
  <c r="AB31" i="3"/>
  <c r="AA31" i="3"/>
  <c r="Z31" i="3"/>
  <c r="X31" i="3"/>
  <c r="Y31" i="3" s="1"/>
  <c r="W31" i="3"/>
  <c r="V31" i="3"/>
  <c r="T31" i="3"/>
  <c r="H31" i="3" s="1"/>
  <c r="G31" i="3" s="1"/>
  <c r="S31" i="3"/>
  <c r="R31" i="3"/>
  <c r="P31" i="3"/>
  <c r="Q31" i="3" s="1"/>
  <c r="O31" i="3"/>
  <c r="N31" i="3"/>
  <c r="L31" i="3"/>
  <c r="K31" i="3"/>
  <c r="J31" i="3"/>
  <c r="F31" i="3"/>
  <c r="D31" i="3"/>
  <c r="C31" i="3"/>
  <c r="E31" i="3" s="1"/>
  <c r="DP30" i="3"/>
  <c r="DQ30" i="3" s="1"/>
  <c r="DO30" i="3"/>
  <c r="DN30" i="3"/>
  <c r="DL30" i="3"/>
  <c r="DK30" i="3"/>
  <c r="DJ30" i="3"/>
  <c r="DH30" i="3"/>
  <c r="DI30" i="3" s="1"/>
  <c r="DG30" i="3"/>
  <c r="DF30" i="3"/>
  <c r="DD30" i="3"/>
  <c r="DC30" i="3"/>
  <c r="DB30" i="3"/>
  <c r="CZ30" i="3"/>
  <c r="DA30" i="3" s="1"/>
  <c r="CY30" i="3"/>
  <c r="CX30" i="3"/>
  <c r="B30" i="3" s="1"/>
  <c r="CV30" i="3"/>
  <c r="CU30" i="3"/>
  <c r="CT30" i="3"/>
  <c r="CR30" i="3"/>
  <c r="CS30" i="3" s="1"/>
  <c r="CQ30" i="3"/>
  <c r="CP30" i="3"/>
  <c r="CN30" i="3"/>
  <c r="CM30" i="3"/>
  <c r="CL30" i="3"/>
  <c r="CJ30" i="3"/>
  <c r="CK30" i="3" s="1"/>
  <c r="CI30" i="3"/>
  <c r="CH30" i="3"/>
  <c r="CF30" i="3"/>
  <c r="CE30" i="3"/>
  <c r="CD30" i="3"/>
  <c r="CB30" i="3"/>
  <c r="CC30" i="3" s="1"/>
  <c r="CA30" i="3"/>
  <c r="BZ30" i="3"/>
  <c r="BX30" i="3"/>
  <c r="BW30" i="3"/>
  <c r="BV30" i="3"/>
  <c r="BT30" i="3"/>
  <c r="BU30" i="3" s="1"/>
  <c r="BS30" i="3"/>
  <c r="BR30" i="3"/>
  <c r="BP30" i="3"/>
  <c r="BO30" i="3"/>
  <c r="BN30" i="3"/>
  <c r="BL30" i="3"/>
  <c r="BM30" i="3" s="1"/>
  <c r="BK30" i="3"/>
  <c r="BJ30" i="3"/>
  <c r="BH30" i="3"/>
  <c r="BG30" i="3"/>
  <c r="BF30" i="3"/>
  <c r="BD30" i="3"/>
  <c r="BE30" i="3" s="1"/>
  <c r="BC30" i="3"/>
  <c r="BB30" i="3"/>
  <c r="AZ30" i="3"/>
  <c r="AY30" i="3"/>
  <c r="AX30" i="3"/>
  <c r="AV30" i="3"/>
  <c r="AW30" i="3" s="1"/>
  <c r="AU30" i="3"/>
  <c r="AT30" i="3"/>
  <c r="AR30" i="3"/>
  <c r="AQ30" i="3"/>
  <c r="AP30" i="3"/>
  <c r="AN30" i="3"/>
  <c r="AO30" i="3" s="1"/>
  <c r="AM30" i="3"/>
  <c r="AL30" i="3"/>
  <c r="AJ30" i="3"/>
  <c r="AI30" i="3"/>
  <c r="AH30" i="3"/>
  <c r="AF30" i="3"/>
  <c r="AG30" i="3" s="1"/>
  <c r="AE30" i="3"/>
  <c r="AD30" i="3"/>
  <c r="AB30" i="3"/>
  <c r="AA30" i="3"/>
  <c r="Z30" i="3"/>
  <c r="X30" i="3"/>
  <c r="Y30" i="3" s="1"/>
  <c r="W30" i="3"/>
  <c r="V30" i="3"/>
  <c r="T30" i="3"/>
  <c r="S30" i="3"/>
  <c r="R30" i="3"/>
  <c r="P30" i="3"/>
  <c r="Q30" i="3" s="1"/>
  <c r="O30" i="3"/>
  <c r="N30" i="3"/>
  <c r="L30" i="3"/>
  <c r="H30" i="3" s="1"/>
  <c r="K30" i="3"/>
  <c r="C30" i="3" s="1"/>
  <c r="E30" i="3" s="1"/>
  <c r="J30" i="3"/>
  <c r="F30" i="3"/>
  <c r="D30" i="3"/>
  <c r="DP29" i="3"/>
  <c r="DQ29" i="3" s="1"/>
  <c r="DO29" i="3"/>
  <c r="DN29" i="3"/>
  <c r="DL29" i="3"/>
  <c r="DK29" i="3"/>
  <c r="DJ29" i="3"/>
  <c r="DH29" i="3"/>
  <c r="DI29" i="3" s="1"/>
  <c r="DG29" i="3"/>
  <c r="DF29" i="3"/>
  <c r="DD29" i="3"/>
  <c r="DC29" i="3"/>
  <c r="DB29" i="3"/>
  <c r="CZ29" i="3"/>
  <c r="DA29" i="3" s="1"/>
  <c r="CY29" i="3"/>
  <c r="CX29" i="3"/>
  <c r="CV29" i="3"/>
  <c r="CU29" i="3"/>
  <c r="CT29" i="3"/>
  <c r="CR29" i="3"/>
  <c r="CS29" i="3" s="1"/>
  <c r="CQ29" i="3"/>
  <c r="CP29" i="3"/>
  <c r="CN29" i="3"/>
  <c r="CM29" i="3"/>
  <c r="CL29" i="3"/>
  <c r="CJ29" i="3"/>
  <c r="CK29" i="3" s="1"/>
  <c r="CI29" i="3"/>
  <c r="CH29" i="3"/>
  <c r="CF29" i="3"/>
  <c r="CE29" i="3"/>
  <c r="CD29" i="3"/>
  <c r="CB29" i="3"/>
  <c r="CC29" i="3" s="1"/>
  <c r="CA29" i="3"/>
  <c r="BZ29" i="3"/>
  <c r="BX29" i="3"/>
  <c r="BW29" i="3"/>
  <c r="BV29" i="3"/>
  <c r="BT29" i="3"/>
  <c r="BU29" i="3" s="1"/>
  <c r="BS29" i="3"/>
  <c r="BR29" i="3"/>
  <c r="BP29" i="3"/>
  <c r="BO29" i="3"/>
  <c r="BN29" i="3"/>
  <c r="BL29" i="3"/>
  <c r="BM29" i="3" s="1"/>
  <c r="BK29" i="3"/>
  <c r="BJ29" i="3"/>
  <c r="BH29" i="3"/>
  <c r="BG29" i="3"/>
  <c r="BF29" i="3"/>
  <c r="BD29" i="3"/>
  <c r="BE29" i="3" s="1"/>
  <c r="BC29" i="3"/>
  <c r="BB29" i="3"/>
  <c r="AZ29" i="3"/>
  <c r="AY29" i="3"/>
  <c r="AX29" i="3"/>
  <c r="AV29" i="3"/>
  <c r="AW29" i="3" s="1"/>
  <c r="AU29" i="3"/>
  <c r="AT29" i="3"/>
  <c r="AR29" i="3"/>
  <c r="AQ29" i="3"/>
  <c r="AP29" i="3"/>
  <c r="AN29" i="3"/>
  <c r="AO29" i="3" s="1"/>
  <c r="AM29" i="3"/>
  <c r="AL29" i="3"/>
  <c r="AJ29" i="3"/>
  <c r="AI29" i="3"/>
  <c r="AH29" i="3"/>
  <c r="B29" i="3" s="1"/>
  <c r="AF29" i="3"/>
  <c r="AG29" i="3" s="1"/>
  <c r="AE29" i="3"/>
  <c r="AD29" i="3"/>
  <c r="AB29" i="3"/>
  <c r="AA29" i="3"/>
  <c r="Z29" i="3"/>
  <c r="X29" i="3"/>
  <c r="Y29" i="3" s="1"/>
  <c r="W29" i="3"/>
  <c r="V29" i="3"/>
  <c r="T29" i="3"/>
  <c r="S29" i="3"/>
  <c r="R29" i="3"/>
  <c r="P29" i="3"/>
  <c r="Q29" i="3" s="1"/>
  <c r="O29" i="3"/>
  <c r="N29" i="3"/>
  <c r="L29" i="3"/>
  <c r="K29" i="3"/>
  <c r="J29" i="3"/>
  <c r="H29" i="3"/>
  <c r="F29" i="3"/>
  <c r="D29" i="3"/>
  <c r="DP28" i="3"/>
  <c r="DO28" i="3"/>
  <c r="DN28" i="3"/>
  <c r="DL28" i="3"/>
  <c r="DK28" i="3"/>
  <c r="DJ28" i="3"/>
  <c r="DH28" i="3"/>
  <c r="DG28" i="3"/>
  <c r="DF28" i="3"/>
  <c r="DD28" i="3"/>
  <c r="DC28" i="3"/>
  <c r="DB28" i="3"/>
  <c r="CZ28" i="3"/>
  <c r="CY28" i="3"/>
  <c r="CX28" i="3"/>
  <c r="CV28" i="3"/>
  <c r="CU28" i="3"/>
  <c r="CT28" i="3"/>
  <c r="CR28" i="3"/>
  <c r="CQ28" i="3"/>
  <c r="CP28" i="3"/>
  <c r="CN28" i="3"/>
  <c r="CM28" i="3"/>
  <c r="CL28" i="3"/>
  <c r="CJ28" i="3"/>
  <c r="CI28" i="3"/>
  <c r="CH28" i="3"/>
  <c r="CF28" i="3"/>
  <c r="CE28" i="3"/>
  <c r="CD28" i="3"/>
  <c r="CB28" i="3"/>
  <c r="CA28" i="3"/>
  <c r="BZ28" i="3"/>
  <c r="BX28" i="3"/>
  <c r="BW28" i="3"/>
  <c r="BV28" i="3"/>
  <c r="BT28" i="3"/>
  <c r="BS28" i="3"/>
  <c r="BR28" i="3"/>
  <c r="BP28" i="3"/>
  <c r="BO28" i="3"/>
  <c r="BN28" i="3"/>
  <c r="BL28" i="3"/>
  <c r="BK28" i="3"/>
  <c r="BJ28" i="3"/>
  <c r="BH28" i="3"/>
  <c r="BG28" i="3"/>
  <c r="BF28" i="3"/>
  <c r="BD28" i="3"/>
  <c r="BC28" i="3"/>
  <c r="BB28" i="3"/>
  <c r="AZ28" i="3"/>
  <c r="AY28" i="3"/>
  <c r="AX28" i="3"/>
  <c r="AV28" i="3"/>
  <c r="AU28" i="3"/>
  <c r="AT28" i="3"/>
  <c r="AR28" i="3"/>
  <c r="AQ28" i="3"/>
  <c r="AP28" i="3"/>
  <c r="AN28" i="3"/>
  <c r="AM28" i="3"/>
  <c r="AL28" i="3"/>
  <c r="AJ28" i="3"/>
  <c r="AI28" i="3"/>
  <c r="AH28" i="3"/>
  <c r="AF28" i="3"/>
  <c r="AE28" i="3"/>
  <c r="AD28" i="3"/>
  <c r="AB28" i="3"/>
  <c r="AA28" i="3"/>
  <c r="Z28" i="3"/>
  <c r="X28" i="3"/>
  <c r="W28" i="3"/>
  <c r="V28" i="3"/>
  <c r="T28" i="3"/>
  <c r="S28" i="3"/>
  <c r="R28" i="3"/>
  <c r="P28" i="3"/>
  <c r="O28" i="3"/>
  <c r="N28" i="3"/>
  <c r="L28" i="3"/>
  <c r="K28" i="3"/>
  <c r="J28" i="3"/>
  <c r="F28" i="3"/>
  <c r="D28" i="3"/>
  <c r="B28" i="3"/>
  <c r="DP27" i="3"/>
  <c r="DQ27" i="3" s="1"/>
  <c r="DO27" i="3"/>
  <c r="DN27" i="3"/>
  <c r="DL27" i="3"/>
  <c r="DK27" i="3"/>
  <c r="DJ27" i="3"/>
  <c r="DH27" i="3"/>
  <c r="DI27" i="3" s="1"/>
  <c r="DG27" i="3"/>
  <c r="DF27" i="3"/>
  <c r="DD27" i="3"/>
  <c r="DC27" i="3"/>
  <c r="DB27" i="3"/>
  <c r="CZ27" i="3"/>
  <c r="DA27" i="3" s="1"/>
  <c r="CY27" i="3"/>
  <c r="CX27" i="3"/>
  <c r="CV27" i="3"/>
  <c r="CU27" i="3"/>
  <c r="CT27" i="3"/>
  <c r="CR27" i="3"/>
  <c r="CS27" i="3" s="1"/>
  <c r="CQ27" i="3"/>
  <c r="CP27" i="3"/>
  <c r="CN27" i="3"/>
  <c r="CM27" i="3"/>
  <c r="CL27" i="3"/>
  <c r="CJ27" i="3"/>
  <c r="CK27" i="3" s="1"/>
  <c r="CI27" i="3"/>
  <c r="CH27" i="3"/>
  <c r="CF27" i="3"/>
  <c r="CE27" i="3"/>
  <c r="CD27" i="3"/>
  <c r="CB27" i="3"/>
  <c r="CC27" i="3" s="1"/>
  <c r="CA27" i="3"/>
  <c r="BZ27" i="3"/>
  <c r="BX27" i="3"/>
  <c r="BW27" i="3"/>
  <c r="BV27" i="3"/>
  <c r="BT27" i="3"/>
  <c r="BU27" i="3" s="1"/>
  <c r="BS27" i="3"/>
  <c r="BR27" i="3"/>
  <c r="BP27" i="3"/>
  <c r="BO27" i="3"/>
  <c r="BN27" i="3"/>
  <c r="BL27" i="3"/>
  <c r="BM27" i="3" s="1"/>
  <c r="BK27" i="3"/>
  <c r="BJ27" i="3"/>
  <c r="BH27" i="3"/>
  <c r="BG27" i="3"/>
  <c r="BF27" i="3"/>
  <c r="BD27" i="3"/>
  <c r="BE27" i="3" s="1"/>
  <c r="BC27" i="3"/>
  <c r="BB27" i="3"/>
  <c r="AZ27" i="3"/>
  <c r="AY27" i="3"/>
  <c r="AX27" i="3"/>
  <c r="AV27" i="3"/>
  <c r="AW27" i="3" s="1"/>
  <c r="AU27" i="3"/>
  <c r="AT27" i="3"/>
  <c r="AR27" i="3"/>
  <c r="AQ27" i="3"/>
  <c r="AP27" i="3"/>
  <c r="AN27" i="3"/>
  <c r="AO27" i="3" s="1"/>
  <c r="AM27" i="3"/>
  <c r="AL27" i="3"/>
  <c r="AJ27" i="3"/>
  <c r="AI27" i="3"/>
  <c r="AH27" i="3"/>
  <c r="AF27" i="3"/>
  <c r="AG27" i="3" s="1"/>
  <c r="AE27" i="3"/>
  <c r="AD27" i="3"/>
  <c r="AB27" i="3"/>
  <c r="AA27" i="3"/>
  <c r="Z27" i="3"/>
  <c r="X27" i="3"/>
  <c r="Y27" i="3" s="1"/>
  <c r="W27" i="3"/>
  <c r="V27" i="3"/>
  <c r="T27" i="3"/>
  <c r="S27" i="3"/>
  <c r="R27" i="3"/>
  <c r="P27" i="3"/>
  <c r="Q27" i="3" s="1"/>
  <c r="O27" i="3"/>
  <c r="N27" i="3"/>
  <c r="L27" i="3"/>
  <c r="K27" i="3"/>
  <c r="J27" i="3"/>
  <c r="F27" i="3"/>
  <c r="D27" i="3"/>
  <c r="DP26" i="3"/>
  <c r="DO26" i="3"/>
  <c r="DN26" i="3"/>
  <c r="DL26" i="3"/>
  <c r="DM26" i="3" s="1"/>
  <c r="DK26" i="3"/>
  <c r="DJ26" i="3"/>
  <c r="DH26" i="3"/>
  <c r="DG26" i="3"/>
  <c r="DF26" i="3"/>
  <c r="DD26" i="3"/>
  <c r="DE26" i="3" s="1"/>
  <c r="DC26" i="3"/>
  <c r="DB26" i="3"/>
  <c r="CZ26" i="3"/>
  <c r="CY26" i="3"/>
  <c r="CX26" i="3"/>
  <c r="CV26" i="3"/>
  <c r="CW26" i="3" s="1"/>
  <c r="CU26" i="3"/>
  <c r="CT26" i="3"/>
  <c r="CR26" i="3"/>
  <c r="CQ26" i="3"/>
  <c r="CP26" i="3"/>
  <c r="CN26" i="3"/>
  <c r="CO26" i="3" s="1"/>
  <c r="CM26" i="3"/>
  <c r="CL26" i="3"/>
  <c r="CJ26" i="3"/>
  <c r="CI26" i="3"/>
  <c r="CH26" i="3"/>
  <c r="CF26" i="3"/>
  <c r="CG26" i="3" s="1"/>
  <c r="CE26" i="3"/>
  <c r="CD26" i="3"/>
  <c r="CB26" i="3"/>
  <c r="CA26" i="3"/>
  <c r="BZ26" i="3"/>
  <c r="BX26" i="3"/>
  <c r="BY26" i="3" s="1"/>
  <c r="BW26" i="3"/>
  <c r="BV26" i="3"/>
  <c r="BT26" i="3"/>
  <c r="BS26" i="3"/>
  <c r="BR26" i="3"/>
  <c r="BP26" i="3"/>
  <c r="BQ26" i="3" s="1"/>
  <c r="BO26" i="3"/>
  <c r="BN26" i="3"/>
  <c r="BL26" i="3"/>
  <c r="BK26" i="3"/>
  <c r="BJ26" i="3"/>
  <c r="BH26" i="3"/>
  <c r="BI26" i="3" s="1"/>
  <c r="BG26" i="3"/>
  <c r="BF26" i="3"/>
  <c r="BD26" i="3"/>
  <c r="BC26" i="3"/>
  <c r="BB26" i="3"/>
  <c r="AZ26" i="3"/>
  <c r="BA26" i="3" s="1"/>
  <c r="AY26" i="3"/>
  <c r="AX26" i="3"/>
  <c r="AV26" i="3"/>
  <c r="AU26" i="3"/>
  <c r="AT26" i="3"/>
  <c r="AS26" i="3"/>
  <c r="AR26" i="3"/>
  <c r="AQ26" i="3"/>
  <c r="AP26" i="3"/>
  <c r="AN26" i="3"/>
  <c r="AO26" i="3" s="1"/>
  <c r="AM26" i="3"/>
  <c r="AL26" i="3"/>
  <c r="AJ26" i="3"/>
  <c r="AI26" i="3"/>
  <c r="AH26" i="3"/>
  <c r="AG26" i="3"/>
  <c r="AF26" i="3"/>
  <c r="AE26" i="3"/>
  <c r="AD26" i="3"/>
  <c r="AB26" i="3"/>
  <c r="AC26" i="3" s="1"/>
  <c r="AA26" i="3"/>
  <c r="Z26" i="3"/>
  <c r="X26" i="3"/>
  <c r="W26" i="3"/>
  <c r="V26" i="3"/>
  <c r="U26" i="3"/>
  <c r="T26" i="3"/>
  <c r="S26" i="3"/>
  <c r="R26" i="3"/>
  <c r="P26" i="3"/>
  <c r="Q26" i="3" s="1"/>
  <c r="O26" i="3"/>
  <c r="N26" i="3"/>
  <c r="L26" i="3"/>
  <c r="M26" i="3" s="1"/>
  <c r="K26" i="3"/>
  <c r="J26" i="3"/>
  <c r="F26" i="3"/>
  <c r="D26" i="3"/>
  <c r="DP25" i="3"/>
  <c r="DQ25" i="3" s="1"/>
  <c r="DO25" i="3"/>
  <c r="DN25" i="3"/>
  <c r="DM25" i="3"/>
  <c r="DL25" i="3"/>
  <c r="DK25" i="3"/>
  <c r="DJ25" i="3"/>
  <c r="DI25" i="3"/>
  <c r="DH25" i="3"/>
  <c r="DG25" i="3"/>
  <c r="DF25" i="3"/>
  <c r="DD25" i="3"/>
  <c r="DE25" i="3" s="1"/>
  <c r="DC25" i="3"/>
  <c r="DB25" i="3"/>
  <c r="DA25" i="3"/>
  <c r="CZ25" i="3"/>
  <c r="CY25" i="3"/>
  <c r="CX25" i="3"/>
  <c r="CW25" i="3"/>
  <c r="CV25" i="3"/>
  <c r="CU25" i="3"/>
  <c r="CT25" i="3"/>
  <c r="CR25" i="3"/>
  <c r="CS25" i="3" s="1"/>
  <c r="CQ25" i="3"/>
  <c r="CP25" i="3"/>
  <c r="CO25" i="3"/>
  <c r="CN25" i="3"/>
  <c r="CM25" i="3"/>
  <c r="CL25" i="3"/>
  <c r="CJ25" i="3"/>
  <c r="CK25" i="3" s="1"/>
  <c r="CI25" i="3"/>
  <c r="CH25" i="3"/>
  <c r="CF25" i="3"/>
  <c r="CG25" i="3" s="1"/>
  <c r="CE25" i="3"/>
  <c r="CD25" i="3"/>
  <c r="CC25" i="3"/>
  <c r="CB25" i="3"/>
  <c r="CA25" i="3"/>
  <c r="BZ25" i="3"/>
  <c r="BX25" i="3"/>
  <c r="BW25" i="3"/>
  <c r="BY25" i="3" s="1"/>
  <c r="BV25" i="3"/>
  <c r="BT25" i="3"/>
  <c r="BU25" i="3" s="1"/>
  <c r="BS25" i="3"/>
  <c r="BR25" i="3"/>
  <c r="BQ25" i="3"/>
  <c r="BP25" i="3"/>
  <c r="BO25" i="3"/>
  <c r="BN25" i="3"/>
  <c r="BM25" i="3"/>
  <c r="BL25" i="3"/>
  <c r="BK25" i="3"/>
  <c r="BJ25" i="3"/>
  <c r="BH25" i="3"/>
  <c r="BI25" i="3" s="1"/>
  <c r="BG25" i="3"/>
  <c r="BF25" i="3"/>
  <c r="BE25" i="3"/>
  <c r="BD25" i="3"/>
  <c r="BC25" i="3"/>
  <c r="BB25" i="3"/>
  <c r="AZ25" i="3"/>
  <c r="BA25" i="3" s="1"/>
  <c r="AY25" i="3"/>
  <c r="AX25" i="3"/>
  <c r="AV25" i="3"/>
  <c r="AW25" i="3" s="1"/>
  <c r="AU25" i="3"/>
  <c r="AT25" i="3"/>
  <c r="AS25" i="3"/>
  <c r="AR25" i="3"/>
  <c r="AQ25" i="3"/>
  <c r="AP25" i="3"/>
  <c r="AN25" i="3"/>
  <c r="AO25" i="3" s="1"/>
  <c r="AM25" i="3"/>
  <c r="AL25" i="3"/>
  <c r="AJ25" i="3"/>
  <c r="AK25" i="3" s="1"/>
  <c r="AI25" i="3"/>
  <c r="AH25" i="3"/>
  <c r="AG25" i="3"/>
  <c r="AF25" i="3"/>
  <c r="AE25" i="3"/>
  <c r="AD25" i="3"/>
  <c r="AC25" i="3"/>
  <c r="AB25" i="3"/>
  <c r="AA25" i="3"/>
  <c r="Z25" i="3"/>
  <c r="X25" i="3"/>
  <c r="Y25" i="3" s="1"/>
  <c r="W25" i="3"/>
  <c r="V25" i="3"/>
  <c r="U25" i="3"/>
  <c r="T25" i="3"/>
  <c r="S25" i="3"/>
  <c r="R25" i="3"/>
  <c r="P25" i="3"/>
  <c r="Q25" i="3" s="1"/>
  <c r="O25" i="3"/>
  <c r="N25" i="3"/>
  <c r="L25" i="3"/>
  <c r="K25" i="3"/>
  <c r="J25" i="3"/>
  <c r="F25" i="3"/>
  <c r="D25" i="3"/>
  <c r="C25" i="3"/>
  <c r="E25" i="3" s="1"/>
  <c r="DP24" i="3"/>
  <c r="DQ24" i="3" s="1"/>
  <c r="DO24" i="3"/>
  <c r="DN24" i="3"/>
  <c r="DL24" i="3"/>
  <c r="DM24" i="3" s="1"/>
  <c r="DK24" i="3"/>
  <c r="DJ24" i="3"/>
  <c r="DI24" i="3"/>
  <c r="DH24" i="3"/>
  <c r="DG24" i="3"/>
  <c r="DF24" i="3"/>
  <c r="DD24" i="3"/>
  <c r="DE24" i="3" s="1"/>
  <c r="DC24" i="3"/>
  <c r="DB24" i="3"/>
  <c r="CZ24" i="3"/>
  <c r="DA24" i="3" s="1"/>
  <c r="CY24" i="3"/>
  <c r="CX24" i="3"/>
  <c r="CV24" i="3"/>
  <c r="CW24" i="3" s="1"/>
  <c r="CU24" i="3"/>
  <c r="CT24" i="3"/>
  <c r="CR24" i="3"/>
  <c r="CS24" i="3" s="1"/>
  <c r="CQ24" i="3"/>
  <c r="CP24" i="3"/>
  <c r="CO24" i="3"/>
  <c r="CN24" i="3"/>
  <c r="CM24" i="3"/>
  <c r="CL24" i="3"/>
  <c r="CJ24" i="3"/>
  <c r="CI24" i="3"/>
  <c r="CK24" i="3" s="1"/>
  <c r="CH24" i="3"/>
  <c r="CF24" i="3"/>
  <c r="CG24" i="3" s="1"/>
  <c r="CE24" i="3"/>
  <c r="CD24" i="3"/>
  <c r="CB24" i="3"/>
  <c r="CC24" i="3" s="1"/>
  <c r="CA24" i="3"/>
  <c r="BZ24" i="3"/>
  <c r="BY24" i="3"/>
  <c r="BX24" i="3"/>
  <c r="BW24" i="3"/>
  <c r="BV24" i="3"/>
  <c r="BT24" i="3"/>
  <c r="BU24" i="3" s="1"/>
  <c r="BS24" i="3"/>
  <c r="BR24" i="3"/>
  <c r="BQ24" i="3"/>
  <c r="BP24" i="3"/>
  <c r="BO24" i="3"/>
  <c r="BN24" i="3"/>
  <c r="BL24" i="3"/>
  <c r="BM24" i="3" s="1"/>
  <c r="BK24" i="3"/>
  <c r="BJ24" i="3"/>
  <c r="BH24" i="3"/>
  <c r="BI24" i="3" s="1"/>
  <c r="BG24" i="3"/>
  <c r="BF24" i="3"/>
  <c r="BD24" i="3"/>
  <c r="BE24" i="3" s="1"/>
  <c r="BC24" i="3"/>
  <c r="BB24" i="3"/>
  <c r="AZ24" i="3"/>
  <c r="BA24" i="3" s="1"/>
  <c r="AY24" i="3"/>
  <c r="AX24" i="3"/>
  <c r="AV24" i="3"/>
  <c r="AW24" i="3" s="1"/>
  <c r="AU24" i="3"/>
  <c r="AT24" i="3"/>
  <c r="AS24" i="3"/>
  <c r="AR24" i="3"/>
  <c r="AQ24" i="3"/>
  <c r="AP24" i="3"/>
  <c r="AO24" i="3"/>
  <c r="AN24" i="3"/>
  <c r="AM24" i="3"/>
  <c r="AL24" i="3"/>
  <c r="AJ24" i="3"/>
  <c r="AK24" i="3" s="1"/>
  <c r="AI24" i="3"/>
  <c r="AH24" i="3"/>
  <c r="AG24" i="3"/>
  <c r="AF24" i="3"/>
  <c r="AE24" i="3"/>
  <c r="AD24" i="3"/>
  <c r="AB24" i="3"/>
  <c r="AC24" i="3" s="1"/>
  <c r="AA24" i="3"/>
  <c r="Z24" i="3"/>
  <c r="X24" i="3"/>
  <c r="Y24" i="3" s="1"/>
  <c r="W24" i="3"/>
  <c r="V24" i="3"/>
  <c r="U24" i="3"/>
  <c r="T24" i="3"/>
  <c r="S24" i="3"/>
  <c r="R24" i="3"/>
  <c r="Q24" i="3"/>
  <c r="P24" i="3"/>
  <c r="O24" i="3"/>
  <c r="N24" i="3"/>
  <c r="L24" i="3"/>
  <c r="K24" i="3"/>
  <c r="J24" i="3"/>
  <c r="F24" i="3"/>
  <c r="D24" i="3"/>
  <c r="C24" i="3"/>
  <c r="E24" i="3" s="1"/>
  <c r="DP23" i="3"/>
  <c r="DQ23" i="3" s="1"/>
  <c r="DO23" i="3"/>
  <c r="DN23" i="3"/>
  <c r="DM23" i="3"/>
  <c r="DL23" i="3"/>
  <c r="DK23" i="3"/>
  <c r="DJ23" i="3"/>
  <c r="DI23" i="3"/>
  <c r="DH23" i="3"/>
  <c r="DG23" i="3"/>
  <c r="DF23" i="3"/>
  <c r="DD23" i="3"/>
  <c r="DC23" i="3"/>
  <c r="DB23" i="3"/>
  <c r="CZ23" i="3"/>
  <c r="DA23" i="3" s="1"/>
  <c r="CY23" i="3"/>
  <c r="CX23" i="3"/>
  <c r="CW23" i="3"/>
  <c r="CV23" i="3"/>
  <c r="CU23" i="3"/>
  <c r="CT23" i="3"/>
  <c r="CR23" i="3"/>
  <c r="CS23" i="3" s="1"/>
  <c r="CQ23" i="3"/>
  <c r="CP23" i="3"/>
  <c r="CN23" i="3"/>
  <c r="CO23" i="3" s="1"/>
  <c r="CM23" i="3"/>
  <c r="CL23" i="3"/>
  <c r="CJ23" i="3"/>
  <c r="CK23" i="3" s="1"/>
  <c r="CI23" i="3"/>
  <c r="CH23" i="3"/>
  <c r="CF23" i="3"/>
  <c r="CE23" i="3"/>
  <c r="CD23" i="3"/>
  <c r="CC23" i="3"/>
  <c r="CB23" i="3"/>
  <c r="CA23" i="3"/>
  <c r="BZ23" i="3"/>
  <c r="BX23" i="3"/>
  <c r="BW23" i="3"/>
  <c r="BY23" i="3" s="1"/>
  <c r="BV23" i="3"/>
  <c r="BT23" i="3"/>
  <c r="BU23" i="3" s="1"/>
  <c r="BS23" i="3"/>
  <c r="BR23" i="3"/>
  <c r="BP23" i="3"/>
  <c r="BQ23" i="3" s="1"/>
  <c r="BO23" i="3"/>
  <c r="BN23" i="3"/>
  <c r="BM23" i="3"/>
  <c r="BL23" i="3"/>
  <c r="BK23" i="3"/>
  <c r="BJ23" i="3"/>
  <c r="BH23" i="3"/>
  <c r="BI23" i="3" s="1"/>
  <c r="BG23" i="3"/>
  <c r="BF23" i="3"/>
  <c r="BE23" i="3"/>
  <c r="BD23" i="3"/>
  <c r="BC23" i="3"/>
  <c r="BB23" i="3"/>
  <c r="AZ23" i="3"/>
  <c r="BA23" i="3" s="1"/>
  <c r="AY23" i="3"/>
  <c r="AX23" i="3"/>
  <c r="AV23" i="3"/>
  <c r="AW23" i="3" s="1"/>
  <c r="AU23" i="3"/>
  <c r="AT23" i="3"/>
  <c r="AR23" i="3"/>
  <c r="AQ23" i="3"/>
  <c r="AP23" i="3"/>
  <c r="AN23" i="3"/>
  <c r="AO23" i="3" s="1"/>
  <c r="AM23" i="3"/>
  <c r="AL23" i="3"/>
  <c r="AJ23" i="3"/>
  <c r="AI23" i="3"/>
  <c r="AH23" i="3"/>
  <c r="AF23" i="3"/>
  <c r="AE23" i="3"/>
  <c r="AG23" i="3" s="1"/>
  <c r="AD23" i="3"/>
  <c r="AC23" i="3"/>
  <c r="AB23" i="3"/>
  <c r="AA23" i="3"/>
  <c r="Z23" i="3"/>
  <c r="X23" i="3"/>
  <c r="Y23" i="3" s="1"/>
  <c r="W23" i="3"/>
  <c r="V23" i="3"/>
  <c r="U23" i="3"/>
  <c r="T23" i="3"/>
  <c r="S23" i="3"/>
  <c r="R23" i="3"/>
  <c r="P23" i="3"/>
  <c r="Q23" i="3" s="1"/>
  <c r="O23" i="3"/>
  <c r="N23" i="3"/>
  <c r="L23" i="3"/>
  <c r="M23" i="3" s="1"/>
  <c r="K23" i="3"/>
  <c r="J23" i="3"/>
  <c r="F23" i="3"/>
  <c r="D23" i="3"/>
  <c r="DP22" i="3"/>
  <c r="DO22" i="3"/>
  <c r="DN22" i="3"/>
  <c r="DL22" i="3"/>
  <c r="DM22" i="3" s="1"/>
  <c r="DK22" i="3"/>
  <c r="DJ22" i="3"/>
  <c r="DH22" i="3"/>
  <c r="DI22" i="3" s="1"/>
  <c r="DG22" i="3"/>
  <c r="DF22" i="3"/>
  <c r="DD22" i="3"/>
  <c r="DC22" i="3"/>
  <c r="DB22" i="3"/>
  <c r="CZ22" i="3"/>
  <c r="CY22" i="3"/>
  <c r="CX22" i="3"/>
  <c r="CV22" i="3"/>
  <c r="CU22" i="3"/>
  <c r="CW22" i="3" s="1"/>
  <c r="CT22" i="3"/>
  <c r="CR22" i="3"/>
  <c r="CS22" i="3" s="1"/>
  <c r="CQ22" i="3"/>
  <c r="CP22" i="3"/>
  <c r="CO22" i="3"/>
  <c r="CN22" i="3"/>
  <c r="CM22" i="3"/>
  <c r="CL22" i="3"/>
  <c r="CK22" i="3"/>
  <c r="CJ22" i="3"/>
  <c r="CI22" i="3"/>
  <c r="CH22" i="3"/>
  <c r="CF22" i="3"/>
  <c r="CE22" i="3"/>
  <c r="CD22" i="3"/>
  <c r="CB22" i="3"/>
  <c r="CC22" i="3" s="1"/>
  <c r="CA22" i="3"/>
  <c r="BZ22" i="3"/>
  <c r="BY22" i="3"/>
  <c r="BX22" i="3"/>
  <c r="BW22" i="3"/>
  <c r="BV22" i="3"/>
  <c r="BT22" i="3"/>
  <c r="BU22" i="3" s="1"/>
  <c r="BS22" i="3"/>
  <c r="BR22" i="3"/>
  <c r="BP22" i="3"/>
  <c r="BQ22" i="3" s="1"/>
  <c r="BO22" i="3"/>
  <c r="BN22" i="3"/>
  <c r="BL22" i="3"/>
  <c r="BM22" i="3" s="1"/>
  <c r="BK22" i="3"/>
  <c r="BJ22" i="3"/>
  <c r="BH22" i="3"/>
  <c r="BG22" i="3"/>
  <c r="BF22" i="3"/>
  <c r="BE22" i="3"/>
  <c r="BD22" i="3"/>
  <c r="BC22" i="3"/>
  <c r="BB22" i="3"/>
  <c r="AZ22" i="3"/>
  <c r="AY22" i="3"/>
  <c r="BA22" i="3" s="1"/>
  <c r="AX22" i="3"/>
  <c r="AV22" i="3"/>
  <c r="AW22" i="3" s="1"/>
  <c r="AU22" i="3"/>
  <c r="AT22" i="3"/>
  <c r="AR22" i="3"/>
  <c r="AS22" i="3" s="1"/>
  <c r="AQ22" i="3"/>
  <c r="AP22" i="3"/>
  <c r="AO22" i="3"/>
  <c r="AN22" i="3"/>
  <c r="AM22" i="3"/>
  <c r="AL22" i="3"/>
  <c r="AJ22" i="3"/>
  <c r="AK22" i="3" s="1"/>
  <c r="AI22" i="3"/>
  <c r="AH22" i="3"/>
  <c r="AG22" i="3"/>
  <c r="AF22" i="3"/>
  <c r="AE22" i="3"/>
  <c r="AD22" i="3"/>
  <c r="AB22" i="3"/>
  <c r="AC22" i="3" s="1"/>
  <c r="AA22" i="3"/>
  <c r="Z22" i="3"/>
  <c r="X22" i="3"/>
  <c r="Y22" i="3" s="1"/>
  <c r="W22" i="3"/>
  <c r="V22" i="3"/>
  <c r="T22" i="3"/>
  <c r="U22" i="3" s="1"/>
  <c r="S22" i="3"/>
  <c r="R22" i="3"/>
  <c r="P22" i="3"/>
  <c r="Q22" i="3" s="1"/>
  <c r="O22" i="3"/>
  <c r="N22" i="3"/>
  <c r="L22" i="3"/>
  <c r="K22" i="3"/>
  <c r="J22" i="3"/>
  <c r="F22" i="3"/>
  <c r="D22" i="3"/>
  <c r="DP21" i="3"/>
  <c r="DQ21" i="3" s="1"/>
  <c r="DO21" i="3"/>
  <c r="DN21" i="3"/>
  <c r="DM21" i="3"/>
  <c r="DL21" i="3"/>
  <c r="DK21" i="3"/>
  <c r="DJ21" i="3"/>
  <c r="DH21" i="3"/>
  <c r="DI21" i="3" s="1"/>
  <c r="DG21" i="3"/>
  <c r="DF21" i="3"/>
  <c r="DD21" i="3"/>
  <c r="DE21" i="3" s="1"/>
  <c r="DC21" i="3"/>
  <c r="DB21" i="3"/>
  <c r="DA21" i="3"/>
  <c r="CZ21" i="3"/>
  <c r="CY21" i="3"/>
  <c r="CX21" i="3"/>
  <c r="CW21" i="3"/>
  <c r="CV21" i="3"/>
  <c r="CU21" i="3"/>
  <c r="CT21" i="3"/>
  <c r="CR21" i="3"/>
  <c r="CQ21" i="3"/>
  <c r="CP21" i="3"/>
  <c r="CN21" i="3"/>
  <c r="CO21" i="3" s="1"/>
  <c r="CM21" i="3"/>
  <c r="CL21" i="3"/>
  <c r="CJ21" i="3"/>
  <c r="CK21" i="3" s="1"/>
  <c r="CI21" i="3"/>
  <c r="CH21" i="3"/>
  <c r="CF21" i="3"/>
  <c r="CE21" i="3"/>
  <c r="CD21" i="3"/>
  <c r="CB21" i="3"/>
  <c r="CA21" i="3"/>
  <c r="CC21" i="3" s="1"/>
  <c r="BZ21" i="3"/>
  <c r="BX21" i="3"/>
  <c r="BW21" i="3"/>
  <c r="BY21" i="3" s="1"/>
  <c r="BV21" i="3"/>
  <c r="BT21" i="3"/>
  <c r="BU21" i="3" s="1"/>
  <c r="BS21" i="3"/>
  <c r="BR21" i="3"/>
  <c r="BQ21" i="3"/>
  <c r="BP21" i="3"/>
  <c r="BO21" i="3"/>
  <c r="BN21" i="3"/>
  <c r="BM21" i="3"/>
  <c r="BL21" i="3"/>
  <c r="BK21" i="3"/>
  <c r="BJ21" i="3"/>
  <c r="BH21" i="3"/>
  <c r="BG21" i="3"/>
  <c r="BF21" i="3"/>
  <c r="BD21" i="3"/>
  <c r="BE21" i="3" s="1"/>
  <c r="BC21" i="3"/>
  <c r="BB21" i="3"/>
  <c r="BA21" i="3"/>
  <c r="AZ21" i="3"/>
  <c r="AY21" i="3"/>
  <c r="AX21" i="3"/>
  <c r="AV21" i="3"/>
  <c r="AW21" i="3" s="1"/>
  <c r="AU21" i="3"/>
  <c r="AT21" i="3"/>
  <c r="AR21" i="3"/>
  <c r="AS21" i="3" s="1"/>
  <c r="AQ21" i="3"/>
  <c r="AP21" i="3"/>
  <c r="AN21" i="3"/>
  <c r="AO21" i="3" s="1"/>
  <c r="AM21" i="3"/>
  <c r="AL21" i="3"/>
  <c r="AJ21" i="3"/>
  <c r="AI21" i="3"/>
  <c r="AH21" i="3"/>
  <c r="AG21" i="3"/>
  <c r="AF21" i="3"/>
  <c r="AE21" i="3"/>
  <c r="AD21" i="3"/>
  <c r="AB21" i="3"/>
  <c r="AA21" i="3"/>
  <c r="AC21" i="3" s="1"/>
  <c r="Z21" i="3"/>
  <c r="X21" i="3"/>
  <c r="Y21" i="3" s="1"/>
  <c r="W21" i="3"/>
  <c r="V21" i="3"/>
  <c r="T21" i="3"/>
  <c r="U21" i="3" s="1"/>
  <c r="S21" i="3"/>
  <c r="R21" i="3"/>
  <c r="Q21" i="3"/>
  <c r="P21" i="3"/>
  <c r="O21" i="3"/>
  <c r="N21" i="3"/>
  <c r="L21" i="3"/>
  <c r="M21" i="3" s="1"/>
  <c r="K21" i="3"/>
  <c r="J21" i="3"/>
  <c r="F21" i="3"/>
  <c r="D21" i="3"/>
  <c r="DP20" i="3"/>
  <c r="DQ20" i="3" s="1"/>
  <c r="DO20" i="3"/>
  <c r="DN20" i="3"/>
  <c r="DL20" i="3"/>
  <c r="DM20" i="3" s="1"/>
  <c r="DK20" i="3"/>
  <c r="DJ20" i="3"/>
  <c r="DH20" i="3"/>
  <c r="DI20" i="3" s="1"/>
  <c r="DG20" i="3"/>
  <c r="DF20" i="3"/>
  <c r="DD20" i="3"/>
  <c r="DC20" i="3"/>
  <c r="DB20" i="3"/>
  <c r="CZ20" i="3"/>
  <c r="CY20" i="3"/>
  <c r="CX20" i="3"/>
  <c r="CW20" i="3"/>
  <c r="CV20" i="3"/>
  <c r="CU20" i="3"/>
  <c r="CT20" i="3"/>
  <c r="CR20" i="3"/>
  <c r="CS20" i="3" s="1"/>
  <c r="CQ20" i="3"/>
  <c r="CP20" i="3"/>
  <c r="B20" i="3" s="1"/>
  <c r="CO20" i="3"/>
  <c r="CN20" i="3"/>
  <c r="CM20" i="3"/>
  <c r="CL20" i="3"/>
  <c r="CJ20" i="3"/>
  <c r="CK20" i="3" s="1"/>
  <c r="CI20" i="3"/>
  <c r="CH20" i="3"/>
  <c r="CF20" i="3"/>
  <c r="CG20" i="3" s="1"/>
  <c r="CE20" i="3"/>
  <c r="CD20" i="3"/>
  <c r="CC20" i="3"/>
  <c r="CB20" i="3"/>
  <c r="CA20" i="3"/>
  <c r="BZ20" i="3"/>
  <c r="BY20" i="3"/>
  <c r="BX20" i="3"/>
  <c r="BW20" i="3"/>
  <c r="BV20" i="3"/>
  <c r="BT20" i="3"/>
  <c r="BS20" i="3"/>
  <c r="BR20" i="3"/>
  <c r="BP20" i="3"/>
  <c r="BQ20" i="3" s="1"/>
  <c r="BO20" i="3"/>
  <c r="BN20" i="3"/>
  <c r="BL20" i="3"/>
  <c r="BM20" i="3" s="1"/>
  <c r="BK20" i="3"/>
  <c r="BJ20" i="3"/>
  <c r="BH20" i="3"/>
  <c r="BI20" i="3" s="1"/>
  <c r="BG20" i="3"/>
  <c r="BF20" i="3"/>
  <c r="BD20" i="3"/>
  <c r="BE20" i="3" s="1"/>
  <c r="BC20" i="3"/>
  <c r="BB20" i="3"/>
  <c r="AZ20" i="3"/>
  <c r="BA20" i="3" s="1"/>
  <c r="AY20" i="3"/>
  <c r="AX20" i="3"/>
  <c r="AV20" i="3"/>
  <c r="AW20" i="3" s="1"/>
  <c r="AU20" i="3"/>
  <c r="AT20" i="3"/>
  <c r="AR20" i="3"/>
  <c r="AS20" i="3" s="1"/>
  <c r="AQ20" i="3"/>
  <c r="AP20" i="3"/>
  <c r="AN20" i="3"/>
  <c r="AO20" i="3" s="1"/>
  <c r="AM20" i="3"/>
  <c r="AL20" i="3"/>
  <c r="AJ20" i="3"/>
  <c r="AK20" i="3" s="1"/>
  <c r="AI20" i="3"/>
  <c r="AH20" i="3"/>
  <c r="AF20" i="3"/>
  <c r="AG20" i="3" s="1"/>
  <c r="AE20" i="3"/>
  <c r="AD20" i="3"/>
  <c r="AB20" i="3"/>
  <c r="AC20" i="3" s="1"/>
  <c r="AA20" i="3"/>
  <c r="Z20" i="3"/>
  <c r="X20" i="3"/>
  <c r="Y20" i="3" s="1"/>
  <c r="W20" i="3"/>
  <c r="V20" i="3"/>
  <c r="T20" i="3"/>
  <c r="U20" i="3" s="1"/>
  <c r="S20" i="3"/>
  <c r="R20" i="3"/>
  <c r="P20" i="3"/>
  <c r="Q20" i="3" s="1"/>
  <c r="O20" i="3"/>
  <c r="N20" i="3"/>
  <c r="L20" i="3"/>
  <c r="M20" i="3" s="1"/>
  <c r="K20" i="3"/>
  <c r="J20" i="3"/>
  <c r="F20" i="3"/>
  <c r="D20" i="3"/>
  <c r="DP19" i="3"/>
  <c r="DQ19" i="3" s="1"/>
  <c r="DO19" i="3"/>
  <c r="DN19" i="3"/>
  <c r="DL19" i="3"/>
  <c r="DM19" i="3" s="1"/>
  <c r="DK19" i="3"/>
  <c r="DJ19" i="3"/>
  <c r="DH19" i="3"/>
  <c r="DI19" i="3" s="1"/>
  <c r="DG19" i="3"/>
  <c r="DF19" i="3"/>
  <c r="DD19" i="3"/>
  <c r="DE19" i="3" s="1"/>
  <c r="DC19" i="3"/>
  <c r="DB19" i="3"/>
  <c r="CZ19" i="3"/>
  <c r="DA19" i="3" s="1"/>
  <c r="CY19" i="3"/>
  <c r="C19" i="3" s="1"/>
  <c r="CX19" i="3"/>
  <c r="CV19" i="3"/>
  <c r="CW19" i="3" s="1"/>
  <c r="CU19" i="3"/>
  <c r="CT19" i="3"/>
  <c r="CR19" i="3"/>
  <c r="CS19" i="3" s="1"/>
  <c r="CQ19" i="3"/>
  <c r="CP19" i="3"/>
  <c r="CN19" i="3"/>
  <c r="CO19" i="3" s="1"/>
  <c r="CM19" i="3"/>
  <c r="CL19" i="3"/>
  <c r="CJ19" i="3"/>
  <c r="CK19" i="3" s="1"/>
  <c r="CI19" i="3"/>
  <c r="CH19" i="3"/>
  <c r="CF19" i="3"/>
  <c r="CG19" i="3" s="1"/>
  <c r="CE19" i="3"/>
  <c r="CD19" i="3"/>
  <c r="CB19" i="3"/>
  <c r="CC19" i="3" s="1"/>
  <c r="CA19" i="3"/>
  <c r="BZ19" i="3"/>
  <c r="BX19" i="3"/>
  <c r="BY19" i="3" s="1"/>
  <c r="BW19" i="3"/>
  <c r="BV19" i="3"/>
  <c r="BT19" i="3"/>
  <c r="BU19" i="3" s="1"/>
  <c r="BS19" i="3"/>
  <c r="BR19" i="3"/>
  <c r="BP19" i="3"/>
  <c r="BQ19" i="3" s="1"/>
  <c r="BO19" i="3"/>
  <c r="BN19" i="3"/>
  <c r="BL19" i="3"/>
  <c r="BM19" i="3" s="1"/>
  <c r="BK19" i="3"/>
  <c r="BJ19" i="3"/>
  <c r="BH19" i="3"/>
  <c r="BI19" i="3" s="1"/>
  <c r="BG19" i="3"/>
  <c r="BF19" i="3"/>
  <c r="BD19" i="3"/>
  <c r="BE19" i="3" s="1"/>
  <c r="BC19" i="3"/>
  <c r="BB19" i="3"/>
  <c r="AZ19" i="3"/>
  <c r="BA19" i="3" s="1"/>
  <c r="AY19" i="3"/>
  <c r="AX19" i="3"/>
  <c r="AV19" i="3"/>
  <c r="AW19" i="3" s="1"/>
  <c r="AU19" i="3"/>
  <c r="AT19" i="3"/>
  <c r="AR19" i="3"/>
  <c r="AS19" i="3" s="1"/>
  <c r="AQ19" i="3"/>
  <c r="AP19" i="3"/>
  <c r="AN19" i="3"/>
  <c r="AO19" i="3" s="1"/>
  <c r="AM19" i="3"/>
  <c r="AL19" i="3"/>
  <c r="AJ19" i="3"/>
  <c r="AK19" i="3" s="1"/>
  <c r="AI19" i="3"/>
  <c r="AH19" i="3"/>
  <c r="AF19" i="3"/>
  <c r="AG19" i="3" s="1"/>
  <c r="AE19" i="3"/>
  <c r="AD19" i="3"/>
  <c r="AB19" i="3"/>
  <c r="AC19" i="3" s="1"/>
  <c r="AA19" i="3"/>
  <c r="Z19" i="3"/>
  <c r="X19" i="3"/>
  <c r="Y19" i="3" s="1"/>
  <c r="W19" i="3"/>
  <c r="V19" i="3"/>
  <c r="T19" i="3"/>
  <c r="U19" i="3" s="1"/>
  <c r="S19" i="3"/>
  <c r="R19" i="3"/>
  <c r="P19" i="3"/>
  <c r="Q19" i="3" s="1"/>
  <c r="O19" i="3"/>
  <c r="N19" i="3"/>
  <c r="L19" i="3"/>
  <c r="M19" i="3" s="1"/>
  <c r="K19" i="3"/>
  <c r="J19" i="3"/>
  <c r="F19" i="3"/>
  <c r="D19" i="3"/>
  <c r="B19" i="3"/>
  <c r="DP18" i="3"/>
  <c r="DQ18" i="3" s="1"/>
  <c r="DO18" i="3"/>
  <c r="DN18" i="3"/>
  <c r="DL18" i="3"/>
  <c r="DM18" i="3" s="1"/>
  <c r="DK18" i="3"/>
  <c r="DJ18" i="3"/>
  <c r="DH18" i="3"/>
  <c r="DI18" i="3" s="1"/>
  <c r="DG18" i="3"/>
  <c r="DF18" i="3"/>
  <c r="DD18" i="3"/>
  <c r="DE18" i="3" s="1"/>
  <c r="DC18" i="3"/>
  <c r="DB18" i="3"/>
  <c r="CZ18" i="3"/>
  <c r="DA18" i="3" s="1"/>
  <c r="CY18" i="3"/>
  <c r="CX18" i="3"/>
  <c r="B18" i="3" s="1"/>
  <c r="CV18" i="3"/>
  <c r="CW18" i="3" s="1"/>
  <c r="CU18" i="3"/>
  <c r="CT18" i="3"/>
  <c r="CR18" i="3"/>
  <c r="CS18" i="3" s="1"/>
  <c r="CQ18" i="3"/>
  <c r="CP18" i="3"/>
  <c r="CN18" i="3"/>
  <c r="CO18" i="3" s="1"/>
  <c r="CM18" i="3"/>
  <c r="CL18" i="3"/>
  <c r="CJ18" i="3"/>
  <c r="CK18" i="3" s="1"/>
  <c r="CI18" i="3"/>
  <c r="CH18" i="3"/>
  <c r="CF18" i="3"/>
  <c r="CG18" i="3" s="1"/>
  <c r="CE18" i="3"/>
  <c r="CD18" i="3"/>
  <c r="CB18" i="3"/>
  <c r="CC18" i="3" s="1"/>
  <c r="CA18" i="3"/>
  <c r="BZ18" i="3"/>
  <c r="BX18" i="3"/>
  <c r="BY18" i="3" s="1"/>
  <c r="BW18" i="3"/>
  <c r="BV18" i="3"/>
  <c r="BT18" i="3"/>
  <c r="BU18" i="3" s="1"/>
  <c r="BS18" i="3"/>
  <c r="BR18" i="3"/>
  <c r="BP18" i="3"/>
  <c r="BQ18" i="3" s="1"/>
  <c r="BO18" i="3"/>
  <c r="BN18" i="3"/>
  <c r="BL18" i="3"/>
  <c r="BM18" i="3" s="1"/>
  <c r="BK18" i="3"/>
  <c r="BJ18" i="3"/>
  <c r="BH18" i="3"/>
  <c r="BI18" i="3" s="1"/>
  <c r="BG18" i="3"/>
  <c r="BF18" i="3"/>
  <c r="BD18" i="3"/>
  <c r="BE18" i="3" s="1"/>
  <c r="BC18" i="3"/>
  <c r="BB18" i="3"/>
  <c r="AZ18" i="3"/>
  <c r="BA18" i="3" s="1"/>
  <c r="AY18" i="3"/>
  <c r="AX18" i="3"/>
  <c r="AV18" i="3"/>
  <c r="AW18" i="3" s="1"/>
  <c r="AU18" i="3"/>
  <c r="AT18" i="3"/>
  <c r="AR18" i="3"/>
  <c r="AS18" i="3" s="1"/>
  <c r="AQ18" i="3"/>
  <c r="AP18" i="3"/>
  <c r="AN18" i="3"/>
  <c r="AO18" i="3" s="1"/>
  <c r="AM18" i="3"/>
  <c r="AL18" i="3"/>
  <c r="AJ18" i="3"/>
  <c r="AK18" i="3" s="1"/>
  <c r="AI18" i="3"/>
  <c r="AH18" i="3"/>
  <c r="AF18" i="3"/>
  <c r="AG18" i="3" s="1"/>
  <c r="AE18" i="3"/>
  <c r="AD18" i="3"/>
  <c r="AB18" i="3"/>
  <c r="AC18" i="3" s="1"/>
  <c r="AA18" i="3"/>
  <c r="Z18" i="3"/>
  <c r="X18" i="3"/>
  <c r="Y18" i="3" s="1"/>
  <c r="W18" i="3"/>
  <c r="V18" i="3"/>
  <c r="T18" i="3"/>
  <c r="U18" i="3" s="1"/>
  <c r="S18" i="3"/>
  <c r="R18" i="3"/>
  <c r="P18" i="3"/>
  <c r="Q18" i="3" s="1"/>
  <c r="O18" i="3"/>
  <c r="N18" i="3"/>
  <c r="L18" i="3"/>
  <c r="M18" i="3" s="1"/>
  <c r="K18" i="3"/>
  <c r="J18" i="3"/>
  <c r="F18" i="3"/>
  <c r="D18" i="3"/>
  <c r="C18" i="3"/>
  <c r="E18" i="3" s="1"/>
  <c r="DQ17" i="3"/>
  <c r="DP17" i="3"/>
  <c r="DO17" i="3"/>
  <c r="DN17" i="3"/>
  <c r="DL17" i="3"/>
  <c r="DK17" i="3"/>
  <c r="DM17" i="3" s="1"/>
  <c r="DJ17" i="3"/>
  <c r="DH17" i="3"/>
  <c r="DG17" i="3"/>
  <c r="DI17" i="3" s="1"/>
  <c r="DF17" i="3"/>
  <c r="DE17" i="3"/>
  <c r="DD17" i="3"/>
  <c r="DC17" i="3"/>
  <c r="DB17" i="3"/>
  <c r="CZ17" i="3"/>
  <c r="CY17" i="3"/>
  <c r="CX17" i="3"/>
  <c r="CV17" i="3"/>
  <c r="CU17" i="3"/>
  <c r="CW17" i="3" s="1"/>
  <c r="CT17" i="3"/>
  <c r="CS17" i="3"/>
  <c r="CR17" i="3"/>
  <c r="CQ17" i="3"/>
  <c r="CP17" i="3"/>
  <c r="CN17" i="3"/>
  <c r="CM17" i="3"/>
  <c r="CO17" i="3" s="1"/>
  <c r="CL17" i="3"/>
  <c r="CJ17" i="3"/>
  <c r="CI17" i="3"/>
  <c r="CK17" i="3" s="1"/>
  <c r="CH17" i="3"/>
  <c r="CG17" i="3"/>
  <c r="CF17" i="3"/>
  <c r="CE17" i="3"/>
  <c r="CD17" i="3"/>
  <c r="CB17" i="3"/>
  <c r="CA17" i="3"/>
  <c r="CC17" i="3" s="1"/>
  <c r="BZ17" i="3"/>
  <c r="BX17" i="3"/>
  <c r="BW17" i="3"/>
  <c r="BY17" i="3" s="1"/>
  <c r="BV17" i="3"/>
  <c r="BU17" i="3"/>
  <c r="BT17" i="3"/>
  <c r="BS17" i="3"/>
  <c r="BR17" i="3"/>
  <c r="BP17" i="3"/>
  <c r="BO17" i="3"/>
  <c r="BQ17" i="3" s="1"/>
  <c r="BN17" i="3"/>
  <c r="BL17" i="3"/>
  <c r="BK17" i="3"/>
  <c r="BM17" i="3" s="1"/>
  <c r="BJ17" i="3"/>
  <c r="BI17" i="3"/>
  <c r="BH17" i="3"/>
  <c r="BG17" i="3"/>
  <c r="BF17" i="3"/>
  <c r="BD17" i="3"/>
  <c r="BC17" i="3"/>
  <c r="BE17" i="3" s="1"/>
  <c r="BB17" i="3"/>
  <c r="AZ17" i="3"/>
  <c r="AY17" i="3"/>
  <c r="BA17" i="3" s="1"/>
  <c r="AX17" i="3"/>
  <c r="AW17" i="3"/>
  <c r="AV17" i="3"/>
  <c r="AU17" i="3"/>
  <c r="AT17" i="3"/>
  <c r="AR17" i="3"/>
  <c r="AQ17" i="3"/>
  <c r="AS17" i="3" s="1"/>
  <c r="AP17" i="3"/>
  <c r="AN17" i="3"/>
  <c r="AM17" i="3"/>
  <c r="AO17" i="3" s="1"/>
  <c r="AL17" i="3"/>
  <c r="AK17" i="3"/>
  <c r="AJ17" i="3"/>
  <c r="AI17" i="3"/>
  <c r="AH17" i="3"/>
  <c r="AF17" i="3"/>
  <c r="AE17" i="3"/>
  <c r="AG17" i="3" s="1"/>
  <c r="AD17" i="3"/>
  <c r="AB17" i="3"/>
  <c r="AA17" i="3"/>
  <c r="AC17" i="3" s="1"/>
  <c r="Z17" i="3"/>
  <c r="Y17" i="3"/>
  <c r="X17" i="3"/>
  <c r="W17" i="3"/>
  <c r="V17" i="3"/>
  <c r="T17" i="3"/>
  <c r="S17" i="3"/>
  <c r="U17" i="3" s="1"/>
  <c r="R17" i="3"/>
  <c r="P17" i="3"/>
  <c r="O17" i="3"/>
  <c r="Q17" i="3" s="1"/>
  <c r="N17" i="3"/>
  <c r="M17" i="3"/>
  <c r="L17" i="3"/>
  <c r="K17" i="3"/>
  <c r="J17" i="3"/>
  <c r="H17" i="3"/>
  <c r="F17" i="3"/>
  <c r="D17" i="3"/>
  <c r="B17" i="3"/>
  <c r="DP16" i="3"/>
  <c r="DQ16" i="3" s="1"/>
  <c r="DO16" i="3"/>
  <c r="DN16" i="3"/>
  <c r="DM16" i="3"/>
  <c r="DL16" i="3"/>
  <c r="DK16" i="3"/>
  <c r="DJ16" i="3"/>
  <c r="DI16" i="3"/>
  <c r="DH16" i="3"/>
  <c r="DG16" i="3"/>
  <c r="DF16" i="3"/>
  <c r="DD16" i="3"/>
  <c r="DE16" i="3" s="1"/>
  <c r="DC16" i="3"/>
  <c r="DB16" i="3"/>
  <c r="DA16" i="3"/>
  <c r="CZ16" i="3"/>
  <c r="CY16" i="3"/>
  <c r="CX16" i="3"/>
  <c r="CW16" i="3"/>
  <c r="CV16" i="3"/>
  <c r="CU16" i="3"/>
  <c r="CT16" i="3"/>
  <c r="CR16" i="3"/>
  <c r="CS16" i="3" s="1"/>
  <c r="CQ16" i="3"/>
  <c r="CP16" i="3"/>
  <c r="CO16" i="3"/>
  <c r="CN16" i="3"/>
  <c r="CM16" i="3"/>
  <c r="CL16" i="3"/>
  <c r="CK16" i="3"/>
  <c r="CJ16" i="3"/>
  <c r="CI16" i="3"/>
  <c r="CH16" i="3"/>
  <c r="CF16" i="3"/>
  <c r="CG16" i="3" s="1"/>
  <c r="CE16" i="3"/>
  <c r="CD16" i="3"/>
  <c r="CC16" i="3"/>
  <c r="CB16" i="3"/>
  <c r="CA16" i="3"/>
  <c r="BZ16" i="3"/>
  <c r="BY16" i="3"/>
  <c r="BX16" i="3"/>
  <c r="BW16" i="3"/>
  <c r="BV16" i="3"/>
  <c r="BT16" i="3"/>
  <c r="BU16" i="3" s="1"/>
  <c r="BS16" i="3"/>
  <c r="BR16" i="3"/>
  <c r="BQ16" i="3"/>
  <c r="BP16" i="3"/>
  <c r="BO16" i="3"/>
  <c r="BN16" i="3"/>
  <c r="BM16" i="3"/>
  <c r="BL16" i="3"/>
  <c r="BK16" i="3"/>
  <c r="BJ16" i="3"/>
  <c r="BH16" i="3"/>
  <c r="BI16" i="3" s="1"/>
  <c r="BG16" i="3"/>
  <c r="BF16" i="3"/>
  <c r="BE16" i="3"/>
  <c r="BD16" i="3"/>
  <c r="BC16" i="3"/>
  <c r="BB16" i="3"/>
  <c r="BA16" i="3"/>
  <c r="AZ16" i="3"/>
  <c r="AY16" i="3"/>
  <c r="AX16" i="3"/>
  <c r="AV16" i="3"/>
  <c r="AW16" i="3" s="1"/>
  <c r="AU16" i="3"/>
  <c r="AT16" i="3"/>
  <c r="AS16" i="3"/>
  <c r="AR16" i="3"/>
  <c r="AQ16" i="3"/>
  <c r="AP16" i="3"/>
  <c r="AO16" i="3"/>
  <c r="AN16" i="3"/>
  <c r="AM16" i="3"/>
  <c r="AL16" i="3"/>
  <c r="AJ16" i="3"/>
  <c r="AK16" i="3" s="1"/>
  <c r="AI16" i="3"/>
  <c r="AH16" i="3"/>
  <c r="AG16" i="3"/>
  <c r="AF16" i="3"/>
  <c r="AE16" i="3"/>
  <c r="AD16" i="3"/>
  <c r="AC16" i="3"/>
  <c r="AB16" i="3"/>
  <c r="AA16" i="3"/>
  <c r="Z16" i="3"/>
  <c r="X16" i="3"/>
  <c r="Y16" i="3" s="1"/>
  <c r="W16" i="3"/>
  <c r="V16" i="3"/>
  <c r="U16" i="3"/>
  <c r="T16" i="3"/>
  <c r="S16" i="3"/>
  <c r="R16" i="3"/>
  <c r="Q16" i="3"/>
  <c r="P16" i="3"/>
  <c r="O16" i="3"/>
  <c r="N16" i="3"/>
  <c r="L16" i="3"/>
  <c r="M16" i="3" s="1"/>
  <c r="K16" i="3"/>
  <c r="J16" i="3"/>
  <c r="F16" i="3"/>
  <c r="D16" i="3"/>
  <c r="E16" i="3" s="1"/>
  <c r="C16" i="3"/>
  <c r="DQ15" i="3"/>
  <c r="DP15" i="3"/>
  <c r="DO15" i="3"/>
  <c r="DN15" i="3"/>
  <c r="DL15" i="3"/>
  <c r="DM15" i="3" s="1"/>
  <c r="DK15" i="3"/>
  <c r="DJ15" i="3"/>
  <c r="DH15" i="3"/>
  <c r="DI15" i="3" s="1"/>
  <c r="DG15" i="3"/>
  <c r="DF15" i="3"/>
  <c r="DE15" i="3"/>
  <c r="DD15" i="3"/>
  <c r="DC15" i="3"/>
  <c r="DB15" i="3"/>
  <c r="CZ15" i="3"/>
  <c r="DA15" i="3" s="1"/>
  <c r="CY15" i="3"/>
  <c r="CX15" i="3"/>
  <c r="CW15" i="3"/>
  <c r="CV15" i="3"/>
  <c r="CU15" i="3"/>
  <c r="CT15" i="3"/>
  <c r="CS15" i="3"/>
  <c r="CR15" i="3"/>
  <c r="CQ15" i="3"/>
  <c r="CP15" i="3"/>
  <c r="CN15" i="3"/>
  <c r="CO15" i="3" s="1"/>
  <c r="CM15" i="3"/>
  <c r="CL15" i="3"/>
  <c r="CJ15" i="3"/>
  <c r="CK15" i="3" s="1"/>
  <c r="CI15" i="3"/>
  <c r="CH15" i="3"/>
  <c r="CG15" i="3"/>
  <c r="CF15" i="3"/>
  <c r="CE15" i="3"/>
  <c r="CD15" i="3"/>
  <c r="CB15" i="3"/>
  <c r="CC15" i="3" s="1"/>
  <c r="CA15" i="3"/>
  <c r="BZ15" i="3"/>
  <c r="BX15" i="3"/>
  <c r="BY15" i="3" s="1"/>
  <c r="BW15" i="3"/>
  <c r="BV15" i="3"/>
  <c r="BU15" i="3"/>
  <c r="BT15" i="3"/>
  <c r="BS15" i="3"/>
  <c r="BR15" i="3"/>
  <c r="BP15" i="3"/>
  <c r="BQ15" i="3" s="1"/>
  <c r="BO15" i="3"/>
  <c r="BN15" i="3"/>
  <c r="BL15" i="3"/>
  <c r="BM15" i="3" s="1"/>
  <c r="BK15" i="3"/>
  <c r="BJ15" i="3"/>
  <c r="BI15" i="3"/>
  <c r="BH15" i="3"/>
  <c r="BG15" i="3"/>
  <c r="BF15" i="3"/>
  <c r="BD15" i="3"/>
  <c r="BE15" i="3" s="1"/>
  <c r="BC15" i="3"/>
  <c r="BB15" i="3"/>
  <c r="BA15" i="3"/>
  <c r="AZ15" i="3"/>
  <c r="AY15" i="3"/>
  <c r="AX15" i="3"/>
  <c r="AW15" i="3"/>
  <c r="AV15" i="3"/>
  <c r="AU15" i="3"/>
  <c r="AT15" i="3"/>
  <c r="AR15" i="3"/>
  <c r="AS15" i="3" s="1"/>
  <c r="AQ15" i="3"/>
  <c r="AP15" i="3"/>
  <c r="AN15" i="3"/>
  <c r="AO15" i="3" s="1"/>
  <c r="AM15" i="3"/>
  <c r="AL15" i="3"/>
  <c r="AK15" i="3"/>
  <c r="AJ15" i="3"/>
  <c r="AI15" i="3"/>
  <c r="AH15" i="3"/>
  <c r="AF15" i="3"/>
  <c r="AG15" i="3" s="1"/>
  <c r="AE15" i="3"/>
  <c r="AD15" i="3"/>
  <c r="AC15" i="3"/>
  <c r="AB15" i="3"/>
  <c r="AA15" i="3"/>
  <c r="Z15" i="3"/>
  <c r="Y15" i="3"/>
  <c r="X15" i="3"/>
  <c r="W15" i="3"/>
  <c r="V15" i="3"/>
  <c r="T15" i="3"/>
  <c r="U15" i="3" s="1"/>
  <c r="S15" i="3"/>
  <c r="R15" i="3"/>
  <c r="P15" i="3"/>
  <c r="O15" i="3"/>
  <c r="N15" i="3"/>
  <c r="M15" i="3"/>
  <c r="L15" i="3"/>
  <c r="K15" i="3"/>
  <c r="J15" i="3"/>
  <c r="F15" i="3"/>
  <c r="D15" i="3"/>
  <c r="C15" i="3"/>
  <c r="B15" i="3"/>
  <c r="DP14" i="3"/>
  <c r="DO14" i="3"/>
  <c r="DN14" i="3"/>
  <c r="DL14" i="3"/>
  <c r="DK14" i="3"/>
  <c r="DJ14" i="3"/>
  <c r="DH14" i="3"/>
  <c r="DG14" i="3"/>
  <c r="DF14" i="3"/>
  <c r="DD14" i="3"/>
  <c r="DE14" i="3" s="1"/>
  <c r="DC14" i="3"/>
  <c r="DB14" i="3"/>
  <c r="CZ14" i="3"/>
  <c r="CY14" i="3"/>
  <c r="CX14" i="3"/>
  <c r="CV14" i="3"/>
  <c r="CU14" i="3"/>
  <c r="CT14" i="3"/>
  <c r="CR14" i="3"/>
  <c r="CS14" i="3" s="1"/>
  <c r="CQ14" i="3"/>
  <c r="CP14" i="3"/>
  <c r="CN14" i="3"/>
  <c r="CO14" i="3" s="1"/>
  <c r="CM14" i="3"/>
  <c r="CL14" i="3"/>
  <c r="CJ14" i="3"/>
  <c r="CI14" i="3"/>
  <c r="C14" i="3" s="1"/>
  <c r="E14" i="3" s="1"/>
  <c r="CH14" i="3"/>
  <c r="CF14" i="3"/>
  <c r="CE14" i="3"/>
  <c r="CD14" i="3"/>
  <c r="CB14" i="3"/>
  <c r="CC14" i="3" s="1"/>
  <c r="CA14" i="3"/>
  <c r="BZ14" i="3"/>
  <c r="BX14" i="3"/>
  <c r="BY14" i="3" s="1"/>
  <c r="BW14" i="3"/>
  <c r="BV14" i="3"/>
  <c r="BT14" i="3"/>
  <c r="BS14" i="3"/>
  <c r="BR14" i="3"/>
  <c r="BP14" i="3"/>
  <c r="BO14" i="3"/>
  <c r="BN14" i="3"/>
  <c r="BL14" i="3"/>
  <c r="BK14" i="3"/>
  <c r="BK32" i="3" s="1"/>
  <c r="BK39" i="3" s="1"/>
  <c r="BJ14" i="3"/>
  <c r="BH14" i="3"/>
  <c r="BI14" i="3" s="1"/>
  <c r="BG14" i="3"/>
  <c r="BF14" i="3"/>
  <c r="BF32" i="3" s="1"/>
  <c r="BF39" i="3" s="1"/>
  <c r="BD14" i="3"/>
  <c r="BC14" i="3"/>
  <c r="BB14" i="3"/>
  <c r="AZ14" i="3"/>
  <c r="AY14" i="3"/>
  <c r="AX14" i="3"/>
  <c r="AV14" i="3"/>
  <c r="AW14" i="3" s="1"/>
  <c r="AU14" i="3"/>
  <c r="AT14" i="3"/>
  <c r="AR14" i="3"/>
  <c r="AS14" i="3" s="1"/>
  <c r="AQ14" i="3"/>
  <c r="AP14" i="3"/>
  <c r="AN14" i="3"/>
  <c r="AM14" i="3"/>
  <c r="AL14" i="3"/>
  <c r="AJ14" i="3"/>
  <c r="AI14" i="3"/>
  <c r="AH14" i="3"/>
  <c r="AF14" i="3"/>
  <c r="AG14" i="3" s="1"/>
  <c r="AE14" i="3"/>
  <c r="AD14" i="3"/>
  <c r="AB14" i="3"/>
  <c r="AC14" i="3" s="1"/>
  <c r="AA14" i="3"/>
  <c r="Z14" i="3"/>
  <c r="X14" i="3"/>
  <c r="Y14" i="3" s="1"/>
  <c r="W14" i="3"/>
  <c r="V14" i="3"/>
  <c r="T14" i="3"/>
  <c r="S14" i="3"/>
  <c r="R14" i="3"/>
  <c r="P14" i="3"/>
  <c r="O14" i="3"/>
  <c r="O32" i="3" s="1"/>
  <c r="O39" i="3" s="1"/>
  <c r="N14" i="3"/>
  <c r="L14" i="3"/>
  <c r="K14" i="3"/>
  <c r="J14" i="3"/>
  <c r="J32" i="3" s="1"/>
  <c r="J39" i="3" s="1"/>
  <c r="F14" i="3"/>
  <c r="D14" i="3"/>
  <c r="B14" i="3"/>
  <c r="L3" i="3"/>
  <c r="B36" i="2"/>
  <c r="BF34" i="2"/>
  <c r="BB34" i="2"/>
  <c r="AX34" i="2"/>
  <c r="AT34" i="2"/>
  <c r="AP34" i="2"/>
  <c r="AL34" i="2"/>
  <c r="AH34" i="2"/>
  <c r="AD34" i="2"/>
  <c r="Z34" i="2"/>
  <c r="V34" i="2"/>
  <c r="R34" i="2"/>
  <c r="N34" i="2"/>
  <c r="J34" i="2"/>
  <c r="BH33" i="2"/>
  <c r="BG33" i="2"/>
  <c r="BD33" i="2"/>
  <c r="BC33" i="2"/>
  <c r="BA33" i="2"/>
  <c r="AZ33" i="2"/>
  <c r="AY33" i="2"/>
  <c r="AV33" i="2"/>
  <c r="AU33" i="2"/>
  <c r="AR33" i="2"/>
  <c r="AS33" i="2" s="1"/>
  <c r="AQ33" i="2"/>
  <c r="AN33" i="2"/>
  <c r="AM33" i="2"/>
  <c r="AK33" i="2"/>
  <c r="AJ33" i="2"/>
  <c r="AI33" i="2"/>
  <c r="AF33" i="2"/>
  <c r="AG33" i="2" s="1"/>
  <c r="AE33" i="2"/>
  <c r="AB33" i="2"/>
  <c r="AA33" i="2"/>
  <c r="X33" i="2"/>
  <c r="Y33" i="2" s="1"/>
  <c r="W33" i="2"/>
  <c r="T33" i="2"/>
  <c r="U33" i="2" s="1"/>
  <c r="S33" i="2"/>
  <c r="P33" i="2"/>
  <c r="Q33" i="2" s="1"/>
  <c r="O33" i="2"/>
  <c r="L33" i="2"/>
  <c r="K33" i="2"/>
  <c r="F33" i="2"/>
  <c r="D33" i="2"/>
  <c r="B33" i="2"/>
  <c r="BH32" i="2"/>
  <c r="BH34" i="2" s="1"/>
  <c r="BG32" i="2"/>
  <c r="BD32" i="2"/>
  <c r="BC32" i="2"/>
  <c r="BC34" i="2" s="1"/>
  <c r="AZ32" i="2"/>
  <c r="AZ34" i="2" s="1"/>
  <c r="AY32" i="2"/>
  <c r="AV32" i="2"/>
  <c r="AU32" i="2"/>
  <c r="AW32" i="2" s="1"/>
  <c r="AR32" i="2"/>
  <c r="AQ32" i="2"/>
  <c r="AQ34" i="2" s="1"/>
  <c r="AN32" i="2"/>
  <c r="AM32" i="2"/>
  <c r="AM34" i="2" s="1"/>
  <c r="AJ32" i="2"/>
  <c r="AJ34" i="2" s="1"/>
  <c r="AI32" i="2"/>
  <c r="AI34" i="2" s="1"/>
  <c r="AF32" i="2"/>
  <c r="AE32" i="2"/>
  <c r="AG32" i="2" s="1"/>
  <c r="AB32" i="2"/>
  <c r="AA32" i="2"/>
  <c r="Y32" i="2"/>
  <c r="X32" i="2"/>
  <c r="W32" i="2"/>
  <c r="T32" i="2"/>
  <c r="T34" i="2" s="1"/>
  <c r="S32" i="2"/>
  <c r="S34" i="2" s="1"/>
  <c r="P32" i="2"/>
  <c r="O32" i="2"/>
  <c r="L32" i="2"/>
  <c r="L34" i="2" s="1"/>
  <c r="K32" i="2"/>
  <c r="F32" i="2"/>
  <c r="F34" i="2" s="1"/>
  <c r="D32" i="2"/>
  <c r="B32" i="2"/>
  <c r="BF30" i="2"/>
  <c r="BB30" i="2"/>
  <c r="BB38" i="2" s="1"/>
  <c r="AX30" i="2"/>
  <c r="AT30" i="2"/>
  <c r="AT38" i="2" s="1"/>
  <c r="AP30" i="2"/>
  <c r="AP38" i="2" s="1"/>
  <c r="AL30" i="2"/>
  <c r="AH30" i="2"/>
  <c r="AD30" i="2"/>
  <c r="AD38" i="2" s="1"/>
  <c r="Z30" i="2"/>
  <c r="V30" i="2"/>
  <c r="R30" i="2"/>
  <c r="N30" i="2"/>
  <c r="N38" i="2" s="1"/>
  <c r="J30" i="2"/>
  <c r="BH29" i="2"/>
  <c r="BG29" i="2"/>
  <c r="BI29" i="2" s="1"/>
  <c r="BD29" i="2"/>
  <c r="BE29" i="2" s="1"/>
  <c r="BC29" i="2"/>
  <c r="AZ29" i="2"/>
  <c r="AY29" i="2"/>
  <c r="AV29" i="2"/>
  <c r="AU29" i="2"/>
  <c r="AR29" i="2"/>
  <c r="AS29" i="2" s="1"/>
  <c r="AQ29" i="2"/>
  <c r="AN29" i="2"/>
  <c r="AO29" i="2" s="1"/>
  <c r="AM29" i="2"/>
  <c r="AJ29" i="2"/>
  <c r="AI29" i="2"/>
  <c r="AF29" i="2"/>
  <c r="AG29" i="2" s="1"/>
  <c r="AE29" i="2"/>
  <c r="AC29" i="2"/>
  <c r="AB29" i="2"/>
  <c r="AA29" i="2"/>
  <c r="X29" i="2"/>
  <c r="W29" i="2"/>
  <c r="T29" i="2"/>
  <c r="U29" i="2" s="1"/>
  <c r="S29" i="2"/>
  <c r="P29" i="2"/>
  <c r="O29" i="2"/>
  <c r="M29" i="2"/>
  <c r="L29" i="2"/>
  <c r="K29" i="2"/>
  <c r="F29" i="2"/>
  <c r="D29" i="2"/>
  <c r="B29" i="2"/>
  <c r="BH28" i="2"/>
  <c r="BG28" i="2"/>
  <c r="BD28" i="2"/>
  <c r="BE28" i="2" s="1"/>
  <c r="BC28" i="2"/>
  <c r="AZ28" i="2"/>
  <c r="AY28" i="2"/>
  <c r="BA28" i="2" s="1"/>
  <c r="AV28" i="2"/>
  <c r="AU28" i="2"/>
  <c r="AW28" i="2" s="1"/>
  <c r="AR28" i="2"/>
  <c r="AQ28" i="2"/>
  <c r="AN28" i="2"/>
  <c r="AM28" i="2"/>
  <c r="AJ28" i="2"/>
  <c r="AK28" i="2" s="1"/>
  <c r="AI28" i="2"/>
  <c r="AF28" i="2"/>
  <c r="AE28" i="2"/>
  <c r="AB28" i="2"/>
  <c r="AC28" i="2" s="1"/>
  <c r="AA28" i="2"/>
  <c r="X28" i="2"/>
  <c r="Y28" i="2" s="1"/>
  <c r="W28" i="2"/>
  <c r="T28" i="2"/>
  <c r="U28" i="2" s="1"/>
  <c r="S28" i="2"/>
  <c r="P28" i="2"/>
  <c r="Q28" i="2" s="1"/>
  <c r="O28" i="2"/>
  <c r="L28" i="2"/>
  <c r="K28" i="2"/>
  <c r="F28" i="2"/>
  <c r="D28" i="2"/>
  <c r="B28" i="2"/>
  <c r="BH27" i="2"/>
  <c r="BG27" i="2"/>
  <c r="BD27" i="2"/>
  <c r="BC27" i="2"/>
  <c r="BE27" i="2" s="1"/>
  <c r="BA27" i="2"/>
  <c r="AZ27" i="2"/>
  <c r="AY27" i="2"/>
  <c r="AV27" i="2"/>
  <c r="AU27" i="2"/>
  <c r="AR27" i="2"/>
  <c r="AS27" i="2" s="1"/>
  <c r="AQ27" i="2"/>
  <c r="AN27" i="2"/>
  <c r="AM27" i="2"/>
  <c r="AK27" i="2"/>
  <c r="AJ27" i="2"/>
  <c r="AI27" i="2"/>
  <c r="AF27" i="2"/>
  <c r="AG27" i="2" s="1"/>
  <c r="AE27" i="2"/>
  <c r="AB27" i="2"/>
  <c r="AA27" i="2"/>
  <c r="X27" i="2"/>
  <c r="Y27" i="2" s="1"/>
  <c r="W27" i="2"/>
  <c r="T27" i="2"/>
  <c r="U27" i="2" s="1"/>
  <c r="S27" i="2"/>
  <c r="P27" i="2"/>
  <c r="Q27" i="2" s="1"/>
  <c r="O27" i="2"/>
  <c r="L27" i="2"/>
  <c r="K27" i="2"/>
  <c r="F27" i="2"/>
  <c r="D27" i="2"/>
  <c r="B27" i="2"/>
  <c r="BH26" i="2"/>
  <c r="BI26" i="2" s="1"/>
  <c r="BG26" i="2"/>
  <c r="BD26" i="2"/>
  <c r="BE26" i="2" s="1"/>
  <c r="BC26" i="2"/>
  <c r="AZ26" i="2"/>
  <c r="BA26" i="2" s="1"/>
  <c r="AY26" i="2"/>
  <c r="AV26" i="2"/>
  <c r="AU26" i="2"/>
  <c r="C26" i="2" s="1"/>
  <c r="E26" i="2" s="1"/>
  <c r="AR26" i="2"/>
  <c r="AS26" i="2" s="1"/>
  <c r="AQ26" i="2"/>
  <c r="AN26" i="2"/>
  <c r="AO26" i="2" s="1"/>
  <c r="AM26" i="2"/>
  <c r="AJ26" i="2"/>
  <c r="AI26" i="2"/>
  <c r="AF26" i="2"/>
  <c r="AE26" i="2"/>
  <c r="AG26" i="2" s="1"/>
  <c r="AB26" i="2"/>
  <c r="AA26" i="2"/>
  <c r="Y26" i="2"/>
  <c r="X26" i="2"/>
  <c r="W26" i="2"/>
  <c r="T26" i="2"/>
  <c r="S26" i="2"/>
  <c r="P26" i="2"/>
  <c r="O26" i="2"/>
  <c r="L26" i="2"/>
  <c r="M26" i="2" s="1"/>
  <c r="K26" i="2"/>
  <c r="F26" i="2"/>
  <c r="D26" i="2"/>
  <c r="B26" i="2"/>
  <c r="BI25" i="2"/>
  <c r="BH25" i="2"/>
  <c r="BG25" i="2"/>
  <c r="BD25" i="2"/>
  <c r="BC25" i="2"/>
  <c r="AZ25" i="2"/>
  <c r="AY25" i="2"/>
  <c r="AV25" i="2"/>
  <c r="AW25" i="2" s="1"/>
  <c r="AU25" i="2"/>
  <c r="AS25" i="2"/>
  <c r="AR25" i="2"/>
  <c r="AQ25" i="2"/>
  <c r="AN25" i="2"/>
  <c r="AO25" i="2" s="1"/>
  <c r="AM25" i="2"/>
  <c r="AJ25" i="2"/>
  <c r="AI25" i="2"/>
  <c r="AK25" i="2" s="1"/>
  <c r="AF25" i="2"/>
  <c r="AG25" i="2" s="1"/>
  <c r="AE25" i="2"/>
  <c r="AB25" i="2"/>
  <c r="AC25" i="2" s="1"/>
  <c r="AA25" i="2"/>
  <c r="X25" i="2"/>
  <c r="Y25" i="2" s="1"/>
  <c r="W25" i="2"/>
  <c r="T25" i="2"/>
  <c r="S25" i="2"/>
  <c r="P25" i="2"/>
  <c r="Q25" i="2" s="1"/>
  <c r="O25" i="2"/>
  <c r="L25" i="2"/>
  <c r="K25" i="2"/>
  <c r="M25" i="2" s="1"/>
  <c r="F25" i="2"/>
  <c r="D25" i="2"/>
  <c r="B25" i="2"/>
  <c r="BH24" i="2"/>
  <c r="BG24" i="2"/>
  <c r="BD24" i="2"/>
  <c r="BC24" i="2"/>
  <c r="AZ24" i="2"/>
  <c r="AY24" i="2"/>
  <c r="AW24" i="2"/>
  <c r="AV24" i="2"/>
  <c r="AU24" i="2"/>
  <c r="AR24" i="2"/>
  <c r="AS24" i="2" s="1"/>
  <c r="AQ24" i="2"/>
  <c r="AN24" i="2"/>
  <c r="AM24" i="2"/>
  <c r="AJ24" i="2"/>
  <c r="AI24" i="2"/>
  <c r="AF24" i="2"/>
  <c r="AE24" i="2"/>
  <c r="AG24" i="2" s="1"/>
  <c r="AB24" i="2"/>
  <c r="AA24" i="2"/>
  <c r="X24" i="2"/>
  <c r="W24" i="2"/>
  <c r="T24" i="2"/>
  <c r="S24" i="2"/>
  <c r="C24" i="2" s="1"/>
  <c r="P24" i="2"/>
  <c r="O24" i="2"/>
  <c r="L24" i="2"/>
  <c r="M24" i="2" s="1"/>
  <c r="K24" i="2"/>
  <c r="F24" i="2"/>
  <c r="D24" i="2"/>
  <c r="B24" i="2"/>
  <c r="BH23" i="2"/>
  <c r="BI23" i="2" s="1"/>
  <c r="BG23" i="2"/>
  <c r="BD23" i="2"/>
  <c r="BE23" i="2" s="1"/>
  <c r="BC23" i="2"/>
  <c r="AZ23" i="2"/>
  <c r="BA23" i="2" s="1"/>
  <c r="AY23" i="2"/>
  <c r="AV23" i="2"/>
  <c r="AU23" i="2"/>
  <c r="AR23" i="2"/>
  <c r="AQ23" i="2"/>
  <c r="AN23" i="2"/>
  <c r="AM23" i="2"/>
  <c r="AJ23" i="2"/>
  <c r="AK23" i="2" s="1"/>
  <c r="AI23" i="2"/>
  <c r="AF23" i="2"/>
  <c r="AE23" i="2"/>
  <c r="AB23" i="2"/>
  <c r="AC23" i="2" s="1"/>
  <c r="AA23" i="2"/>
  <c r="X23" i="2"/>
  <c r="W23" i="2"/>
  <c r="U23" i="2"/>
  <c r="T23" i="2"/>
  <c r="S23" i="2"/>
  <c r="P23" i="2"/>
  <c r="O23" i="2"/>
  <c r="L23" i="2"/>
  <c r="K23" i="2"/>
  <c r="M23" i="2" s="1"/>
  <c r="F23" i="2"/>
  <c r="D23" i="2"/>
  <c r="B23" i="2"/>
  <c r="BH22" i="2"/>
  <c r="BI22" i="2" s="1"/>
  <c r="BG22" i="2"/>
  <c r="BD22" i="2"/>
  <c r="BE22" i="2" s="1"/>
  <c r="BC22" i="2"/>
  <c r="AZ22" i="2"/>
  <c r="BA22" i="2" s="1"/>
  <c r="AY22" i="2"/>
  <c r="AV22" i="2"/>
  <c r="AU22" i="2"/>
  <c r="AW22" i="2" s="1"/>
  <c r="AR22" i="2"/>
  <c r="AQ22" i="2"/>
  <c r="AS22" i="2" s="1"/>
  <c r="AO22" i="2"/>
  <c r="AN22" i="2"/>
  <c r="AM22" i="2"/>
  <c r="AJ22" i="2"/>
  <c r="AK22" i="2" s="1"/>
  <c r="AI22" i="2"/>
  <c r="AF22" i="2"/>
  <c r="AE22" i="2"/>
  <c r="AB22" i="2"/>
  <c r="AC22" i="2" s="1"/>
  <c r="AA22" i="2"/>
  <c r="X22" i="2"/>
  <c r="W22" i="2"/>
  <c r="T22" i="2"/>
  <c r="U22" i="2" s="1"/>
  <c r="S22" i="2"/>
  <c r="P22" i="2"/>
  <c r="O22" i="2"/>
  <c r="M22" i="2"/>
  <c r="L22" i="2"/>
  <c r="K22" i="2"/>
  <c r="F22" i="2"/>
  <c r="D22" i="2"/>
  <c r="B22" i="2"/>
  <c r="BH21" i="2"/>
  <c r="BI21" i="2" s="1"/>
  <c r="BG21" i="2"/>
  <c r="BD21" i="2"/>
  <c r="BC21" i="2"/>
  <c r="AZ21" i="2"/>
  <c r="AY21" i="2"/>
  <c r="BA21" i="2" s="1"/>
  <c r="AV21" i="2"/>
  <c r="AW21" i="2" s="1"/>
  <c r="AU21" i="2"/>
  <c r="AR21" i="2"/>
  <c r="AQ21" i="2"/>
  <c r="AS21" i="2" s="1"/>
  <c r="AN21" i="2"/>
  <c r="AM21" i="2"/>
  <c r="AJ21" i="2"/>
  <c r="AI21" i="2"/>
  <c r="AK21" i="2" s="1"/>
  <c r="AF21" i="2"/>
  <c r="AG21" i="2" s="1"/>
  <c r="AE21" i="2"/>
  <c r="AB21" i="2"/>
  <c r="AA21" i="2"/>
  <c r="X21" i="2"/>
  <c r="W21" i="2"/>
  <c r="T21" i="2"/>
  <c r="S21" i="2"/>
  <c r="P21" i="2"/>
  <c r="Q21" i="2" s="1"/>
  <c r="O21" i="2"/>
  <c r="M21" i="2"/>
  <c r="L21" i="2"/>
  <c r="K21" i="2"/>
  <c r="F21" i="2"/>
  <c r="D21" i="2"/>
  <c r="B21" i="2"/>
  <c r="BH20" i="2"/>
  <c r="BI20" i="2" s="1"/>
  <c r="BG20" i="2"/>
  <c r="BD20" i="2"/>
  <c r="BC20" i="2"/>
  <c r="BE20" i="2" s="1"/>
  <c r="AZ20" i="2"/>
  <c r="BA20" i="2" s="1"/>
  <c r="AY20" i="2"/>
  <c r="AV20" i="2"/>
  <c r="AW20" i="2" s="1"/>
  <c r="AU20" i="2"/>
  <c r="AR20" i="2"/>
  <c r="AQ20" i="2"/>
  <c r="AN20" i="2"/>
  <c r="AM20" i="2"/>
  <c r="AJ20" i="2"/>
  <c r="AK20" i="2" s="1"/>
  <c r="AI20" i="2"/>
  <c r="AG20" i="2"/>
  <c r="AF20" i="2"/>
  <c r="AE20" i="2"/>
  <c r="AB20" i="2"/>
  <c r="AA20" i="2"/>
  <c r="X20" i="2"/>
  <c r="W20" i="2"/>
  <c r="T20" i="2"/>
  <c r="U20" i="2" s="1"/>
  <c r="S20" i="2"/>
  <c r="Q20" i="2"/>
  <c r="P20" i="2"/>
  <c r="O20" i="2"/>
  <c r="L20" i="2"/>
  <c r="K20" i="2"/>
  <c r="F20" i="2"/>
  <c r="D20" i="2"/>
  <c r="B20" i="2"/>
  <c r="BH19" i="2"/>
  <c r="BG19" i="2"/>
  <c r="BD19" i="2"/>
  <c r="BE19" i="2" s="1"/>
  <c r="BC19" i="2"/>
  <c r="BA19" i="2"/>
  <c r="AZ19" i="2"/>
  <c r="AY19" i="2"/>
  <c r="AV19" i="2"/>
  <c r="AU19" i="2"/>
  <c r="AR19" i="2"/>
  <c r="AQ19" i="2"/>
  <c r="AN19" i="2"/>
  <c r="AO19" i="2" s="1"/>
  <c r="AM19" i="2"/>
  <c r="AK19" i="2"/>
  <c r="AJ19" i="2"/>
  <c r="AI19" i="2"/>
  <c r="AF19" i="2"/>
  <c r="AE19" i="2"/>
  <c r="AB19" i="2"/>
  <c r="AA19" i="2"/>
  <c r="X19" i="2"/>
  <c r="W19" i="2"/>
  <c r="T19" i="2"/>
  <c r="S19" i="2"/>
  <c r="U19" i="2" s="1"/>
  <c r="P19" i="2"/>
  <c r="O19" i="2"/>
  <c r="L19" i="2"/>
  <c r="K19" i="2"/>
  <c r="F19" i="2"/>
  <c r="D19" i="2"/>
  <c r="B19" i="2"/>
  <c r="BH18" i="2"/>
  <c r="BI18" i="2" s="1"/>
  <c r="BG18" i="2"/>
  <c r="BD18" i="2"/>
  <c r="BE18" i="2" s="1"/>
  <c r="BC18" i="2"/>
  <c r="AZ18" i="2"/>
  <c r="BA18" i="2" s="1"/>
  <c r="AY18" i="2"/>
  <c r="AV18" i="2"/>
  <c r="AU18" i="2"/>
  <c r="AR18" i="2"/>
  <c r="AQ18" i="2"/>
  <c r="AS18" i="2" s="1"/>
  <c r="AN18" i="2"/>
  <c r="AO18" i="2" s="1"/>
  <c r="AM18" i="2"/>
  <c r="AJ18" i="2"/>
  <c r="AK18" i="2" s="1"/>
  <c r="AI18" i="2"/>
  <c r="AF18" i="2"/>
  <c r="AG18" i="2" s="1"/>
  <c r="AE18" i="2"/>
  <c r="AB18" i="2"/>
  <c r="AC18" i="2" s="1"/>
  <c r="AA18" i="2"/>
  <c r="X18" i="2"/>
  <c r="Y18" i="2" s="1"/>
  <c r="W18" i="2"/>
  <c r="T18" i="2"/>
  <c r="U18" i="2" s="1"/>
  <c r="S18" i="2"/>
  <c r="P18" i="2"/>
  <c r="Q18" i="2" s="1"/>
  <c r="O18" i="2"/>
  <c r="M18" i="2"/>
  <c r="L18" i="2"/>
  <c r="K18" i="2"/>
  <c r="F18" i="2"/>
  <c r="D18" i="2"/>
  <c r="B18" i="2"/>
  <c r="BH17" i="2"/>
  <c r="BI17" i="2" s="1"/>
  <c r="BG17" i="2"/>
  <c r="BD17" i="2"/>
  <c r="BC17" i="2"/>
  <c r="AZ17" i="2"/>
  <c r="AY17" i="2"/>
  <c r="AV17" i="2"/>
  <c r="AW17" i="2" s="1"/>
  <c r="AU17" i="2"/>
  <c r="AS17" i="2"/>
  <c r="AR17" i="2"/>
  <c r="AQ17" i="2"/>
  <c r="AN17" i="2"/>
  <c r="AM17" i="2"/>
  <c r="AJ17" i="2"/>
  <c r="AI17" i="2"/>
  <c r="AF17" i="2"/>
  <c r="AG17" i="2" s="1"/>
  <c r="AE17" i="2"/>
  <c r="AB17" i="2"/>
  <c r="AA17" i="2"/>
  <c r="X17" i="2"/>
  <c r="W17" i="2"/>
  <c r="T17" i="2"/>
  <c r="S17" i="2"/>
  <c r="P17" i="2"/>
  <c r="Q17" i="2" s="1"/>
  <c r="O17" i="2"/>
  <c r="M17" i="2"/>
  <c r="L17" i="2"/>
  <c r="K17" i="2"/>
  <c r="F17" i="2"/>
  <c r="D17" i="2"/>
  <c r="B17" i="2"/>
  <c r="BH16" i="2"/>
  <c r="BI16" i="2" s="1"/>
  <c r="BG16" i="2"/>
  <c r="BD16" i="2"/>
  <c r="BC16" i="2"/>
  <c r="AZ16" i="2"/>
  <c r="BA16" i="2" s="1"/>
  <c r="AY16" i="2"/>
  <c r="AV16" i="2"/>
  <c r="AW16" i="2" s="1"/>
  <c r="AU16" i="2"/>
  <c r="AR16" i="2"/>
  <c r="AQ16" i="2"/>
  <c r="AN16" i="2"/>
  <c r="AO16" i="2" s="1"/>
  <c r="AM16" i="2"/>
  <c r="C16" i="2" s="1"/>
  <c r="AJ16" i="2"/>
  <c r="AK16" i="2" s="1"/>
  <c r="AI16" i="2"/>
  <c r="AG16" i="2"/>
  <c r="AF16" i="2"/>
  <c r="AE16" i="2"/>
  <c r="AB16" i="2"/>
  <c r="AA16" i="2"/>
  <c r="X16" i="2"/>
  <c r="W16" i="2"/>
  <c r="T16" i="2"/>
  <c r="U16" i="2" s="1"/>
  <c r="S16" i="2"/>
  <c r="Q16" i="2"/>
  <c r="P16" i="2"/>
  <c r="O16" i="2"/>
  <c r="L16" i="2"/>
  <c r="K16" i="2"/>
  <c r="F16" i="2"/>
  <c r="D16" i="2"/>
  <c r="B16" i="2"/>
  <c r="BH15" i="2"/>
  <c r="BG15" i="2"/>
  <c r="C15" i="2" s="1"/>
  <c r="E15" i="2" s="1"/>
  <c r="BD15" i="2"/>
  <c r="BE15" i="2" s="1"/>
  <c r="BC15" i="2"/>
  <c r="BA15" i="2"/>
  <c r="AZ15" i="2"/>
  <c r="AY15" i="2"/>
  <c r="AV15" i="2"/>
  <c r="AW15" i="2" s="1"/>
  <c r="AU15" i="2"/>
  <c r="AR15" i="2"/>
  <c r="AS15" i="2" s="1"/>
  <c r="AQ15" i="2"/>
  <c r="AN15" i="2"/>
  <c r="AO15" i="2" s="1"/>
  <c r="AM15" i="2"/>
  <c r="AK15" i="2"/>
  <c r="AJ15" i="2"/>
  <c r="AI15" i="2"/>
  <c r="AF15" i="2"/>
  <c r="AE15" i="2"/>
  <c r="AB15" i="2"/>
  <c r="AC15" i="2" s="1"/>
  <c r="AA15" i="2"/>
  <c r="Y15" i="2"/>
  <c r="X15" i="2"/>
  <c r="W15" i="2"/>
  <c r="U15" i="2"/>
  <c r="T15" i="2"/>
  <c r="S15" i="2"/>
  <c r="P15" i="2"/>
  <c r="O15" i="2"/>
  <c r="L15" i="2"/>
  <c r="K15" i="2"/>
  <c r="F15" i="2"/>
  <c r="D15" i="2"/>
  <c r="B15" i="2"/>
  <c r="BH14" i="2"/>
  <c r="BI14" i="2" s="1"/>
  <c r="BG14" i="2"/>
  <c r="BD14" i="2"/>
  <c r="BE14" i="2" s="1"/>
  <c r="BC14" i="2"/>
  <c r="AZ14" i="2"/>
  <c r="BA14" i="2" s="1"/>
  <c r="AY14" i="2"/>
  <c r="AV14" i="2"/>
  <c r="AU14" i="2"/>
  <c r="AW14" i="2" s="1"/>
  <c r="AR14" i="2"/>
  <c r="AQ14" i="2"/>
  <c r="AS14" i="2" s="1"/>
  <c r="AN14" i="2"/>
  <c r="AO14" i="2" s="1"/>
  <c r="AM14" i="2"/>
  <c r="AJ14" i="2"/>
  <c r="AK14" i="2" s="1"/>
  <c r="AI14" i="2"/>
  <c r="AF14" i="2"/>
  <c r="AE14" i="2"/>
  <c r="AB14" i="2"/>
  <c r="AC14" i="2" s="1"/>
  <c r="AA14" i="2"/>
  <c r="X14" i="2"/>
  <c r="Y14" i="2" s="1"/>
  <c r="W14" i="2"/>
  <c r="T14" i="2"/>
  <c r="U14" i="2" s="1"/>
  <c r="S14" i="2"/>
  <c r="P14" i="2"/>
  <c r="O14" i="2"/>
  <c r="M14" i="2"/>
  <c r="L14" i="2"/>
  <c r="K14" i="2"/>
  <c r="F14" i="2"/>
  <c r="D14" i="2"/>
  <c r="B14" i="2"/>
  <c r="BI13" i="2"/>
  <c r="BH13" i="2"/>
  <c r="BG13" i="2"/>
  <c r="BD13" i="2"/>
  <c r="BC13" i="2"/>
  <c r="AZ13" i="2"/>
  <c r="AY13" i="2"/>
  <c r="BA13" i="2" s="1"/>
  <c r="AV13" i="2"/>
  <c r="AU13" i="2"/>
  <c r="AR13" i="2"/>
  <c r="AS13" i="2" s="1"/>
  <c r="AQ13" i="2"/>
  <c r="AN13" i="2"/>
  <c r="AO13" i="2" s="1"/>
  <c r="AM13" i="2"/>
  <c r="AJ13" i="2"/>
  <c r="AI13" i="2"/>
  <c r="AK13" i="2" s="1"/>
  <c r="AF13" i="2"/>
  <c r="AG13" i="2" s="1"/>
  <c r="AE13" i="2"/>
  <c r="AC13" i="2"/>
  <c r="AB13" i="2"/>
  <c r="AA13" i="2"/>
  <c r="X13" i="2"/>
  <c r="W13" i="2"/>
  <c r="T13" i="2"/>
  <c r="S13" i="2"/>
  <c r="C13" i="2" s="1"/>
  <c r="P13" i="2"/>
  <c r="Q13" i="2" s="1"/>
  <c r="O13" i="2"/>
  <c r="M13" i="2"/>
  <c r="L13" i="2"/>
  <c r="K13" i="2"/>
  <c r="F13" i="2"/>
  <c r="D13" i="2"/>
  <c r="B13" i="2"/>
  <c r="BH12" i="2"/>
  <c r="BG12" i="2"/>
  <c r="BD12" i="2"/>
  <c r="BC12" i="2"/>
  <c r="AZ12" i="2"/>
  <c r="BA12" i="2" s="1"/>
  <c r="AY12" i="2"/>
  <c r="AW12" i="2"/>
  <c r="AV12" i="2"/>
  <c r="AU12" i="2"/>
  <c r="AR12" i="2"/>
  <c r="AQ12" i="2"/>
  <c r="AN12" i="2"/>
  <c r="AM12" i="2"/>
  <c r="AM30" i="2" s="1"/>
  <c r="AM38" i="2" s="1"/>
  <c r="AJ12" i="2"/>
  <c r="AK12" i="2" s="1"/>
  <c r="AI12" i="2"/>
  <c r="AF12" i="2"/>
  <c r="AE12" i="2"/>
  <c r="AG12" i="2" s="1"/>
  <c r="AB12" i="2"/>
  <c r="AA12" i="2"/>
  <c r="X12" i="2"/>
  <c r="W12" i="2"/>
  <c r="T12" i="2"/>
  <c r="U12" i="2" s="1"/>
  <c r="S12" i="2"/>
  <c r="Q12" i="2"/>
  <c r="P12" i="2"/>
  <c r="O12" i="2"/>
  <c r="L12" i="2"/>
  <c r="K12" i="2"/>
  <c r="F12" i="2"/>
  <c r="D12" i="2"/>
  <c r="B12" i="2"/>
  <c r="N3" i="2"/>
  <c r="C38" i="1"/>
  <c r="B38" i="1"/>
  <c r="C37" i="1"/>
  <c r="B37" i="1"/>
  <c r="C36" i="1"/>
  <c r="C35" i="1" s="1"/>
  <c r="B36" i="1"/>
  <c r="H29" i="1"/>
  <c r="G29" i="1" s="1"/>
  <c r="F29" i="1"/>
  <c r="E29" i="1"/>
  <c r="D29" i="1"/>
  <c r="C29" i="1"/>
  <c r="B29" i="1"/>
  <c r="I28" i="1"/>
  <c r="H28" i="1"/>
  <c r="F28" i="1"/>
  <c r="F30" i="1" s="1"/>
  <c r="E28" i="1"/>
  <c r="E30" i="1" s="1"/>
  <c r="D28" i="1"/>
  <c r="C28" i="1"/>
  <c r="C30" i="1" s="1"/>
  <c r="B28" i="1"/>
  <c r="B30" i="1" s="1"/>
  <c r="H25" i="1"/>
  <c r="G25" i="1" s="1"/>
  <c r="F25" i="1"/>
  <c r="D25" i="1"/>
  <c r="E25" i="1" s="1"/>
  <c r="C25" i="1"/>
  <c r="B25" i="1"/>
  <c r="I24" i="1"/>
  <c r="H24" i="1"/>
  <c r="G24" i="1" s="1"/>
  <c r="F24" i="1"/>
  <c r="D24" i="1"/>
  <c r="E24" i="1" s="1"/>
  <c r="C24" i="1"/>
  <c r="B24" i="1"/>
  <c r="H23" i="1"/>
  <c r="F23" i="1"/>
  <c r="D23" i="1"/>
  <c r="C23" i="1"/>
  <c r="E23" i="1" s="1"/>
  <c r="B23" i="1"/>
  <c r="H22" i="1"/>
  <c r="F22" i="1"/>
  <c r="D22" i="1"/>
  <c r="E22" i="1" s="1"/>
  <c r="C22" i="1"/>
  <c r="B22" i="1"/>
  <c r="H21" i="1"/>
  <c r="G21" i="1" s="1"/>
  <c r="F21" i="1"/>
  <c r="E21" i="1"/>
  <c r="D21" i="1"/>
  <c r="C21" i="1"/>
  <c r="B21" i="1"/>
  <c r="I20" i="1"/>
  <c r="H20" i="1"/>
  <c r="F20" i="1"/>
  <c r="D20" i="1"/>
  <c r="E20" i="1" s="1"/>
  <c r="C20" i="1"/>
  <c r="B20" i="1"/>
  <c r="H19" i="1"/>
  <c r="G19" i="1" s="1"/>
  <c r="F19" i="1"/>
  <c r="D19" i="1"/>
  <c r="E19" i="1" s="1"/>
  <c r="C19" i="1"/>
  <c r="B19" i="1"/>
  <c r="I18" i="1"/>
  <c r="H18" i="1"/>
  <c r="F18" i="1"/>
  <c r="D18" i="1"/>
  <c r="E18" i="1" s="1"/>
  <c r="C18" i="1"/>
  <c r="B18" i="1"/>
  <c r="I17" i="1"/>
  <c r="H17" i="1"/>
  <c r="F17" i="1"/>
  <c r="E17" i="1"/>
  <c r="D17" i="1"/>
  <c r="C17" i="1"/>
  <c r="B17" i="1"/>
  <c r="H16" i="1"/>
  <c r="F16" i="1"/>
  <c r="D16" i="1"/>
  <c r="E16" i="1" s="1"/>
  <c r="C16" i="1"/>
  <c r="B16" i="1"/>
  <c r="H15" i="1"/>
  <c r="G15" i="1" s="1"/>
  <c r="F15" i="1"/>
  <c r="E15" i="1"/>
  <c r="D15" i="1"/>
  <c r="C15" i="1"/>
  <c r="B15" i="1"/>
  <c r="I14" i="1"/>
  <c r="H14" i="1"/>
  <c r="F14" i="1"/>
  <c r="E14" i="1"/>
  <c r="D14" i="1"/>
  <c r="C14" i="1"/>
  <c r="B14" i="1"/>
  <c r="H13" i="1"/>
  <c r="G13" i="1" s="1"/>
  <c r="F13" i="1"/>
  <c r="D13" i="1"/>
  <c r="E13" i="1" s="1"/>
  <c r="C13" i="1"/>
  <c r="B13" i="1"/>
  <c r="I12" i="1"/>
  <c r="H12" i="1"/>
  <c r="G12" i="1" s="1"/>
  <c r="F12" i="1"/>
  <c r="D12" i="1"/>
  <c r="E12" i="1" s="1"/>
  <c r="C12" i="1"/>
  <c r="B12" i="1"/>
  <c r="H11" i="1"/>
  <c r="F11" i="1"/>
  <c r="D11" i="1"/>
  <c r="C11" i="1"/>
  <c r="E11" i="1" s="1"/>
  <c r="B11" i="1"/>
  <c r="H10" i="1"/>
  <c r="F10" i="1"/>
  <c r="D10" i="1"/>
  <c r="E10" i="1" s="1"/>
  <c r="C10" i="1"/>
  <c r="B10" i="1"/>
  <c r="H9" i="1"/>
  <c r="G9" i="1" s="1"/>
  <c r="F9" i="1"/>
  <c r="E9" i="1"/>
  <c r="D9" i="1"/>
  <c r="C9" i="1"/>
  <c r="B9" i="1"/>
  <c r="I8" i="1"/>
  <c r="H8" i="1"/>
  <c r="F8" i="1"/>
  <c r="D8" i="1"/>
  <c r="C8" i="1"/>
  <c r="B8" i="1"/>
  <c r="A3" i="1"/>
  <c r="AB30" i="2" l="1"/>
  <c r="C23" i="2"/>
  <c r="E23" i="2" s="1"/>
  <c r="AN34" i="2"/>
  <c r="AO34" i="2" s="1"/>
  <c r="AM32" i="3"/>
  <c r="AM39" i="3" s="1"/>
  <c r="H15" i="3"/>
  <c r="E16" i="2"/>
  <c r="H14" i="3"/>
  <c r="M14" i="3"/>
  <c r="B26" i="1"/>
  <c r="B33" i="1" s="1"/>
  <c r="I15" i="1"/>
  <c r="G22" i="1"/>
  <c r="I29" i="1"/>
  <c r="BI15" i="2"/>
  <c r="AC17" i="2"/>
  <c r="C19" i="2"/>
  <c r="E19" i="2" s="1"/>
  <c r="AC21" i="2"/>
  <c r="C27" i="2"/>
  <c r="AO32" i="2"/>
  <c r="AN32" i="3"/>
  <c r="AO14" i="3"/>
  <c r="BT32" i="3"/>
  <c r="BU14" i="3"/>
  <c r="CJ32" i="3"/>
  <c r="CK14" i="3"/>
  <c r="DP32" i="3"/>
  <c r="DQ14" i="3"/>
  <c r="Q15" i="3"/>
  <c r="G10" i="1"/>
  <c r="I10" i="1"/>
  <c r="G17" i="1"/>
  <c r="I22" i="1"/>
  <c r="AS16" i="2"/>
  <c r="H17" i="2"/>
  <c r="BI19" i="2"/>
  <c r="H21" i="2"/>
  <c r="C20" i="3"/>
  <c r="E20" i="3" s="1"/>
  <c r="DA20" i="3"/>
  <c r="BC30" i="2"/>
  <c r="BC38" i="2" s="1"/>
  <c r="Y16" i="2"/>
  <c r="Y23" i="2"/>
  <c r="AK29" i="2"/>
  <c r="E15" i="3"/>
  <c r="H24" i="3"/>
  <c r="G14" i="1"/>
  <c r="G26" i="1" s="1"/>
  <c r="G33" i="1" s="1"/>
  <c r="G40" i="1" s="1"/>
  <c r="I19" i="1"/>
  <c r="G28" i="1"/>
  <c r="G30" i="1" s="1"/>
  <c r="U13" i="2"/>
  <c r="AC16" i="2"/>
  <c r="Y19" i="2"/>
  <c r="AC20" i="2"/>
  <c r="Q24" i="2"/>
  <c r="AG28" i="2"/>
  <c r="B16" i="3"/>
  <c r="C28" i="2"/>
  <c r="DG32" i="3"/>
  <c r="DG39" i="3" s="1"/>
  <c r="G16" i="1"/>
  <c r="Y13" i="2"/>
  <c r="AO17" i="2"/>
  <c r="AC19" i="2"/>
  <c r="AW19" i="2"/>
  <c r="AO21" i="2"/>
  <c r="Y22" i="2"/>
  <c r="H27" i="2"/>
  <c r="Q14" i="3"/>
  <c r="BM14" i="3"/>
  <c r="DI14" i="3"/>
  <c r="E19" i="3"/>
  <c r="C23" i="3"/>
  <c r="E23" i="3" s="1"/>
  <c r="B23" i="3"/>
  <c r="H18" i="3"/>
  <c r="I9" i="1"/>
  <c r="I21" i="1"/>
  <c r="G11" i="1"/>
  <c r="I16" i="1"/>
  <c r="G23" i="1"/>
  <c r="E13" i="2"/>
  <c r="C17" i="2"/>
  <c r="E17" i="2" s="1"/>
  <c r="C21" i="2"/>
  <c r="H19" i="3"/>
  <c r="H22" i="3"/>
  <c r="H23" i="3"/>
  <c r="AS23" i="3"/>
  <c r="C26" i="1"/>
  <c r="D26" i="1"/>
  <c r="E8" i="1"/>
  <c r="E26" i="1" s="1"/>
  <c r="E33" i="1" s="1"/>
  <c r="E40" i="1" s="1"/>
  <c r="I11" i="1"/>
  <c r="G18" i="1"/>
  <c r="I23" i="1"/>
  <c r="W30" i="2"/>
  <c r="AR30" i="2"/>
  <c r="AW13" i="2"/>
  <c r="U17" i="2"/>
  <c r="C20" i="2"/>
  <c r="E20" i="2" s="1"/>
  <c r="U21" i="2"/>
  <c r="BE25" i="2"/>
  <c r="BD34" i="2"/>
  <c r="BE32" i="2"/>
  <c r="AY32" i="3"/>
  <c r="AY39" i="3" s="1"/>
  <c r="CU32" i="3"/>
  <c r="CU39" i="3" s="1"/>
  <c r="DA17" i="3"/>
  <c r="C17" i="3"/>
  <c r="B21" i="3"/>
  <c r="B22" i="3"/>
  <c r="B24" i="3"/>
  <c r="B32" i="3" s="1"/>
  <c r="B39" i="3" s="1"/>
  <c r="B40" i="3" s="1"/>
  <c r="C21" i="3"/>
  <c r="E21" i="3" s="1"/>
  <c r="BH30" i="2"/>
  <c r="BH38" i="2" s="1"/>
  <c r="BI38" i="2" s="1"/>
  <c r="C12" i="2"/>
  <c r="H13" i="2"/>
  <c r="I13" i="2" s="1"/>
  <c r="AJ32" i="3"/>
  <c r="AK14" i="3"/>
  <c r="AZ32" i="3"/>
  <c r="BA14" i="3"/>
  <c r="CF32" i="3"/>
  <c r="CG14" i="3"/>
  <c r="CV32" i="3"/>
  <c r="CW14" i="3"/>
  <c r="C22" i="3"/>
  <c r="E22" i="3" s="1"/>
  <c r="DA22" i="3"/>
  <c r="F26" i="1"/>
  <c r="F33" i="1" s="1"/>
  <c r="F40" i="1" s="1"/>
  <c r="G8" i="1"/>
  <c r="I13" i="1"/>
  <c r="G20" i="1"/>
  <c r="I25" i="1"/>
  <c r="Y17" i="2"/>
  <c r="AO20" i="2"/>
  <c r="AC24" i="2"/>
  <c r="H25" i="2"/>
  <c r="H29" i="2"/>
  <c r="G29" i="2" s="1"/>
  <c r="BI34" i="2"/>
  <c r="H33" i="2"/>
  <c r="I33" i="2" s="1"/>
  <c r="H20" i="3"/>
  <c r="BE13" i="2"/>
  <c r="C14" i="2"/>
  <c r="E14" i="2" s="1"/>
  <c r="H15" i="2"/>
  <c r="I15" i="2" s="1"/>
  <c r="BE16" i="2"/>
  <c r="AK17" i="2"/>
  <c r="BE17" i="2"/>
  <c r="C18" i="2"/>
  <c r="E18" i="2" s="1"/>
  <c r="H19" i="2"/>
  <c r="I19" i="2" s="1"/>
  <c r="BE21" i="2"/>
  <c r="C22" i="2"/>
  <c r="E22" i="2" s="1"/>
  <c r="AO23" i="2"/>
  <c r="Y24" i="2"/>
  <c r="Q26" i="2"/>
  <c r="AK26" i="2"/>
  <c r="BA29" i="2"/>
  <c r="AH38" i="2"/>
  <c r="Q32" i="2"/>
  <c r="AK34" i="2"/>
  <c r="AK21" i="3"/>
  <c r="BI22" i="3"/>
  <c r="CG23" i="3"/>
  <c r="Y26" i="3"/>
  <c r="B26" i="3"/>
  <c r="E28" i="2"/>
  <c r="AL38" i="2"/>
  <c r="P34" i="2"/>
  <c r="BG34" i="2"/>
  <c r="N32" i="3"/>
  <c r="N39" i="3" s="1"/>
  <c r="Z32" i="3"/>
  <c r="Z39" i="3" s="1"/>
  <c r="AL32" i="3"/>
  <c r="AL39" i="3" s="1"/>
  <c r="BJ32" i="3"/>
  <c r="BJ39" i="3" s="1"/>
  <c r="BV32" i="3"/>
  <c r="BV39" i="3" s="1"/>
  <c r="CH32" i="3"/>
  <c r="CH39" i="3" s="1"/>
  <c r="DF32" i="3"/>
  <c r="DF39" i="3" s="1"/>
  <c r="B31" i="3"/>
  <c r="C35" i="3"/>
  <c r="E35" i="3" s="1"/>
  <c r="DA35" i="3"/>
  <c r="AS19" i="2"/>
  <c r="Y20" i="2"/>
  <c r="AS20" i="2"/>
  <c r="E21" i="2"/>
  <c r="Y21" i="2"/>
  <c r="AW23" i="2"/>
  <c r="BA24" i="2"/>
  <c r="AC27" i="2"/>
  <c r="M28" i="2"/>
  <c r="Q29" i="2"/>
  <c r="AX38" i="2"/>
  <c r="W34" i="2"/>
  <c r="AC33" i="2"/>
  <c r="D32" i="3"/>
  <c r="G17" i="3"/>
  <c r="DE20" i="3"/>
  <c r="M22" i="3"/>
  <c r="AK23" i="3"/>
  <c r="B25" i="3"/>
  <c r="DG40" i="4"/>
  <c r="FV32" i="4"/>
  <c r="C18" i="4"/>
  <c r="F18" i="4" s="1"/>
  <c r="BE24" i="2"/>
  <c r="G27" i="2"/>
  <c r="C29" i="2"/>
  <c r="E29" i="2" s="1"/>
  <c r="X34" i="2"/>
  <c r="Y34" i="2" s="1"/>
  <c r="AR34" i="2"/>
  <c r="AS34" i="2" s="1"/>
  <c r="AD32" i="3"/>
  <c r="AD39" i="3" s="1"/>
  <c r="AP32" i="3"/>
  <c r="AP39" i="3" s="1"/>
  <c r="BB32" i="3"/>
  <c r="BB39" i="3" s="1"/>
  <c r="BZ32" i="3"/>
  <c r="BZ39" i="3" s="1"/>
  <c r="CL32" i="3"/>
  <c r="CL39" i="3" s="1"/>
  <c r="CX32" i="3"/>
  <c r="CX39" i="3" s="1"/>
  <c r="H16" i="3"/>
  <c r="U35" i="3"/>
  <c r="J38" i="2"/>
  <c r="BF38" i="2"/>
  <c r="AE32" i="3"/>
  <c r="AE39" i="3" s="1"/>
  <c r="BO32" i="3"/>
  <c r="CA32" i="3"/>
  <c r="CA39" i="3" s="1"/>
  <c r="DK32" i="3"/>
  <c r="DK39" i="3" s="1"/>
  <c r="M25" i="3"/>
  <c r="H25" i="3"/>
  <c r="C27" i="3"/>
  <c r="AW18" i="2"/>
  <c r="AG23" i="2"/>
  <c r="AK24" i="2"/>
  <c r="AW26" i="2"/>
  <c r="M27" i="2"/>
  <c r="BI28" i="2"/>
  <c r="B34" i="2"/>
  <c r="AA34" i="2"/>
  <c r="AV34" i="2"/>
  <c r="M33" i="2"/>
  <c r="T32" i="3"/>
  <c r="BD32" i="3"/>
  <c r="BP32" i="3"/>
  <c r="CZ32" i="3"/>
  <c r="DL32" i="3"/>
  <c r="BU20" i="3"/>
  <c r="CS21" i="3"/>
  <c r="DQ22" i="3"/>
  <c r="M24" i="3"/>
  <c r="M27" i="3"/>
  <c r="AC27" i="3"/>
  <c r="AS27" i="3"/>
  <c r="BI27" i="3"/>
  <c r="BY27" i="3"/>
  <c r="CO27" i="3"/>
  <c r="Y28" i="3"/>
  <c r="AO28" i="3"/>
  <c r="BE28" i="3"/>
  <c r="BU28" i="3"/>
  <c r="CK28" i="3"/>
  <c r="DA28" i="3"/>
  <c r="DQ28" i="3"/>
  <c r="C14" i="4"/>
  <c r="F14" i="4" s="1"/>
  <c r="D30" i="1"/>
  <c r="B35" i="1"/>
  <c r="L30" i="2"/>
  <c r="AG14" i="2"/>
  <c r="M15" i="2"/>
  <c r="AG15" i="2"/>
  <c r="M16" i="2"/>
  <c r="M19" i="2"/>
  <c r="AG19" i="2"/>
  <c r="M20" i="2"/>
  <c r="AG22" i="2"/>
  <c r="AO24" i="2"/>
  <c r="AC26" i="2"/>
  <c r="AO28" i="2"/>
  <c r="Y29" i="2"/>
  <c r="R38" i="2"/>
  <c r="D34" i="2"/>
  <c r="AB34" i="2"/>
  <c r="AY34" i="2"/>
  <c r="BA34" i="2" s="1"/>
  <c r="BE33" i="2"/>
  <c r="U14" i="3"/>
  <c r="BE14" i="3"/>
  <c r="BQ14" i="3"/>
  <c r="DA14" i="3"/>
  <c r="DM14" i="3"/>
  <c r="CG21" i="3"/>
  <c r="DE22" i="3"/>
  <c r="V38" i="2"/>
  <c r="C33" i="2"/>
  <c r="E33" i="2" s="1"/>
  <c r="V32" i="3"/>
  <c r="V39" i="3" s="1"/>
  <c r="AT32" i="3"/>
  <c r="AT39" i="3" s="1"/>
  <c r="BR32" i="3"/>
  <c r="BR39" i="3" s="1"/>
  <c r="CP32" i="3"/>
  <c r="DB32" i="3"/>
  <c r="DB39" i="3" s="1"/>
  <c r="DN32" i="3"/>
  <c r="DN39" i="3" s="1"/>
  <c r="X32" i="4"/>
  <c r="Q14" i="2"/>
  <c r="Q15" i="2"/>
  <c r="BA17" i="2"/>
  <c r="Q19" i="2"/>
  <c r="Q22" i="2"/>
  <c r="Q23" i="2"/>
  <c r="U24" i="2"/>
  <c r="AO27" i="2"/>
  <c r="BI27" i="2"/>
  <c r="AS28" i="2"/>
  <c r="AW29" i="2"/>
  <c r="Z38" i="2"/>
  <c r="K34" i="2"/>
  <c r="AF34" i="2"/>
  <c r="AO33" i="2"/>
  <c r="BI33" i="2"/>
  <c r="W32" i="3"/>
  <c r="AI32" i="3"/>
  <c r="AU32" i="3"/>
  <c r="AU39" i="3" s="1"/>
  <c r="CE32" i="3"/>
  <c r="CE39" i="3" s="1"/>
  <c r="CQ32" i="3"/>
  <c r="CQ39" i="3" s="1"/>
  <c r="H21" i="3"/>
  <c r="BI21" i="3"/>
  <c r="CG22" i="3"/>
  <c r="DE23" i="3"/>
  <c r="AK26" i="3"/>
  <c r="C29" i="3"/>
  <c r="E29" i="3" s="1"/>
  <c r="B36" i="3"/>
  <c r="G35" i="3"/>
  <c r="I35" i="3"/>
  <c r="D17" i="4"/>
  <c r="I17" i="4" s="1"/>
  <c r="W32" i="4"/>
  <c r="W40" i="4" s="1"/>
  <c r="AN32" i="4"/>
  <c r="AO32" i="4" s="1"/>
  <c r="BD32" i="4"/>
  <c r="AO15" i="4"/>
  <c r="BE15" i="4"/>
  <c r="GC15" i="4"/>
  <c r="GS15" i="4"/>
  <c r="HI15" i="4"/>
  <c r="BY16" i="4"/>
  <c r="CO16" i="4"/>
  <c r="FU16" i="4"/>
  <c r="IC16" i="4"/>
  <c r="B17" i="4"/>
  <c r="BU17" i="4"/>
  <c r="CK17" i="4"/>
  <c r="GG17" i="4"/>
  <c r="HA18" i="4"/>
  <c r="HQ18" i="4"/>
  <c r="BU19" i="4"/>
  <c r="CK19" i="4"/>
  <c r="IC19" i="4"/>
  <c r="K35" i="5"/>
  <c r="M34" i="5"/>
  <c r="C28" i="3"/>
  <c r="E28" i="3" s="1"/>
  <c r="P36" i="3"/>
  <c r="Z32" i="4"/>
  <c r="BV32" i="4"/>
  <c r="BV40" i="4" s="1"/>
  <c r="CH32" i="4"/>
  <c r="DK32" i="4"/>
  <c r="DK40" i="4" s="1"/>
  <c r="GM32" i="4"/>
  <c r="BY15" i="4"/>
  <c r="CO15" i="4"/>
  <c r="DQ15" i="4"/>
  <c r="DI16" i="4"/>
  <c r="GO16" i="4"/>
  <c r="IG16" i="4"/>
  <c r="U17" i="4"/>
  <c r="DE17" i="4"/>
  <c r="GK17" i="4"/>
  <c r="Y18" i="4"/>
  <c r="EC18" i="4"/>
  <c r="ES18" i="4"/>
  <c r="FI18" i="4"/>
  <c r="HU18" i="4"/>
  <c r="Y19" i="4"/>
  <c r="EG19" i="4"/>
  <c r="DQ31" i="3"/>
  <c r="R36" i="3"/>
  <c r="CP36" i="3"/>
  <c r="AA32" i="4"/>
  <c r="AA40" i="4" s="1"/>
  <c r="AR32" i="4"/>
  <c r="BH32" i="4"/>
  <c r="FK32" i="4"/>
  <c r="FZ32" i="4"/>
  <c r="FZ40" i="4" s="1"/>
  <c r="AC15" i="4"/>
  <c r="C16" i="4"/>
  <c r="F16" i="4" s="1"/>
  <c r="AF35" i="5"/>
  <c r="AG35" i="5" s="1"/>
  <c r="AG33" i="5"/>
  <c r="B27" i="3"/>
  <c r="AI36" i="3"/>
  <c r="BO36" i="3"/>
  <c r="CE36" i="3"/>
  <c r="DK36" i="3"/>
  <c r="AB32" i="4"/>
  <c r="DO32" i="4"/>
  <c r="DO40" i="4" s="1"/>
  <c r="EF32" i="4"/>
  <c r="EV32" i="4"/>
  <c r="FL32" i="4"/>
  <c r="GQ32" i="4"/>
  <c r="GQ40" i="4" s="1"/>
  <c r="HG32" i="4"/>
  <c r="HG40" i="4" s="1"/>
  <c r="F17" i="4"/>
  <c r="CM36" i="4"/>
  <c r="CO34" i="4"/>
  <c r="O35" i="5"/>
  <c r="Q33" i="5"/>
  <c r="CY40" i="4"/>
  <c r="HZ32" i="4"/>
  <c r="C15" i="4"/>
  <c r="F15" i="4" s="1"/>
  <c r="B16" i="4"/>
  <c r="Y21" i="4"/>
  <c r="C21" i="4"/>
  <c r="B22" i="4"/>
  <c r="CA36" i="4"/>
  <c r="CC34" i="4"/>
  <c r="C26" i="3"/>
  <c r="E26" i="3" s="1"/>
  <c r="U27" i="3"/>
  <c r="AK27" i="3"/>
  <c r="BA27" i="3"/>
  <c r="BQ27" i="3"/>
  <c r="CG27" i="3"/>
  <c r="CW27" i="3"/>
  <c r="Q28" i="3"/>
  <c r="AG28" i="3"/>
  <c r="AW28" i="3"/>
  <c r="BM28" i="3"/>
  <c r="CC28" i="3"/>
  <c r="CS28" i="3"/>
  <c r="DI28" i="3"/>
  <c r="DO36" i="3"/>
  <c r="O32" i="4"/>
  <c r="BZ32" i="4"/>
  <c r="BZ40" i="4" s="1"/>
  <c r="CL32" i="4"/>
  <c r="CL40" i="4" s="1"/>
  <c r="AG15" i="4"/>
  <c r="AW15" i="4"/>
  <c r="BM15" i="4"/>
  <c r="FU15" i="4"/>
  <c r="HA15" i="4"/>
  <c r="HQ15" i="4"/>
  <c r="BQ16" i="4"/>
  <c r="CG16" i="4"/>
  <c r="GC16" i="4"/>
  <c r="CC17" i="4"/>
  <c r="CS17" i="4"/>
  <c r="FY17" i="4"/>
  <c r="HY17" i="4"/>
  <c r="DQ18" i="4"/>
  <c r="GS18" i="4"/>
  <c r="HI18" i="4"/>
  <c r="C19" i="4"/>
  <c r="F19" i="4" s="1"/>
  <c r="CC19" i="4"/>
  <c r="CS19" i="4"/>
  <c r="BO36" i="4"/>
  <c r="BQ34" i="4"/>
  <c r="D36" i="3"/>
  <c r="W36" i="3"/>
  <c r="BC36" i="3"/>
  <c r="BS36" i="3"/>
  <c r="CY36" i="3"/>
  <c r="DP36" i="3"/>
  <c r="DQ36" i="3" s="1"/>
  <c r="P32" i="4"/>
  <c r="P40" i="4" s="1"/>
  <c r="DB32" i="4"/>
  <c r="DB40" i="4" s="1"/>
  <c r="GD32" i="4"/>
  <c r="GD40" i="4" s="1"/>
  <c r="HK32" i="4"/>
  <c r="B23" i="4"/>
  <c r="B25" i="4"/>
  <c r="C15" i="5"/>
  <c r="DQ34" i="3"/>
  <c r="DC32" i="4"/>
  <c r="DC40" i="4" s="1"/>
  <c r="HL32" i="4"/>
  <c r="BQ15" i="4"/>
  <c r="CG15" i="4"/>
  <c r="HU15" i="4"/>
  <c r="DA16" i="4"/>
  <c r="M17" i="4"/>
  <c r="AC17" i="4"/>
  <c r="CW17" i="4"/>
  <c r="DM17" i="4"/>
  <c r="Q18" i="4"/>
  <c r="B18" i="4"/>
  <c r="DU18" i="4"/>
  <c r="EK18" i="4"/>
  <c r="FA18" i="4"/>
  <c r="FQ18" i="4"/>
  <c r="Q19" i="4"/>
  <c r="DY19" i="4"/>
  <c r="C20" i="4"/>
  <c r="F20" i="4" s="1"/>
  <c r="Y22" i="4"/>
  <c r="C27" i="4"/>
  <c r="F27" i="4" s="1"/>
  <c r="S36" i="4"/>
  <c r="DI31" i="3"/>
  <c r="S32" i="4"/>
  <c r="S40" i="4" s="1"/>
  <c r="AJ32" i="4"/>
  <c r="AZ32" i="4"/>
  <c r="IE32" i="4"/>
  <c r="IE40" i="4" s="1"/>
  <c r="AK15" i="4"/>
  <c r="BA15" i="4"/>
  <c r="FY15" i="4"/>
  <c r="HE15" i="4"/>
  <c r="BU16" i="4"/>
  <c r="CK16" i="4"/>
  <c r="GG16" i="4"/>
  <c r="HY16" i="4"/>
  <c r="C17" i="4"/>
  <c r="BQ17" i="4"/>
  <c r="CG17" i="4"/>
  <c r="GC17" i="4"/>
  <c r="IC17" i="4"/>
  <c r="GW18" i="4"/>
  <c r="HM18" i="4"/>
  <c r="BQ19" i="4"/>
  <c r="CG19" i="4"/>
  <c r="HU20" i="4"/>
  <c r="B19" i="5"/>
  <c r="F25" i="5"/>
  <c r="M25" i="5"/>
  <c r="K36" i="3"/>
  <c r="AQ36" i="3"/>
  <c r="BG36" i="3"/>
  <c r="CM36" i="3"/>
  <c r="DC36" i="3"/>
  <c r="T32" i="4"/>
  <c r="BR32" i="4"/>
  <c r="BR40" i="4" s="1"/>
  <c r="CD32" i="4"/>
  <c r="CP32" i="4"/>
  <c r="CP40" i="4" s="1"/>
  <c r="DF32" i="4"/>
  <c r="DX32" i="4"/>
  <c r="EN32" i="4"/>
  <c r="FD32" i="4"/>
  <c r="GY32" i="4"/>
  <c r="HO32" i="4"/>
  <c r="HO40" i="4" s="1"/>
  <c r="IG19" i="4"/>
  <c r="U20" i="4"/>
  <c r="HY20" i="4"/>
  <c r="FM23" i="4"/>
  <c r="CC30" i="4"/>
  <c r="CH36" i="4"/>
  <c r="CU36" i="4"/>
  <c r="CU40" i="4" s="1"/>
  <c r="DG36" i="4"/>
  <c r="GU36" i="4"/>
  <c r="GU40" i="4" s="1"/>
  <c r="HK36" i="4"/>
  <c r="IB36" i="4"/>
  <c r="IC36" i="4" s="1"/>
  <c r="O31" i="5"/>
  <c r="O39" i="5" s="1"/>
  <c r="Q39" i="5" s="1"/>
  <c r="C16" i="5"/>
  <c r="E16" i="5" s="1"/>
  <c r="E19" i="5"/>
  <c r="C24" i="5"/>
  <c r="Q28" i="5"/>
  <c r="FQ19" i="4"/>
  <c r="Q21" i="4"/>
  <c r="AW21" i="4"/>
  <c r="BM21" i="4"/>
  <c r="DA21" i="4"/>
  <c r="FU22" i="4"/>
  <c r="HA22" i="4"/>
  <c r="FY24" i="4"/>
  <c r="C25" i="4"/>
  <c r="DM25" i="4"/>
  <c r="GC28" i="4"/>
  <c r="GV36" i="4"/>
  <c r="HL36" i="4"/>
  <c r="IC34" i="4"/>
  <c r="P31" i="5"/>
  <c r="P39" i="5" s="1"/>
  <c r="AI31" i="5"/>
  <c r="AI39" i="5" s="1"/>
  <c r="AH37" i="5" s="1"/>
  <c r="AH39" i="5" s="1"/>
  <c r="F14" i="5"/>
  <c r="H14" i="5" s="1"/>
  <c r="AS14" i="5"/>
  <c r="AC16" i="5"/>
  <c r="M21" i="5"/>
  <c r="B22" i="5"/>
  <c r="Q26" i="5"/>
  <c r="F29" i="5"/>
  <c r="U30" i="5"/>
  <c r="AO30" i="5"/>
  <c r="X35" i="5"/>
  <c r="Y35" i="5" s="1"/>
  <c r="FU19" i="4"/>
  <c r="B21" i="4"/>
  <c r="FI24" i="4"/>
  <c r="GC25" i="4"/>
  <c r="Y26" i="4"/>
  <c r="B29" i="4"/>
  <c r="CK29" i="4"/>
  <c r="BQ30" i="4"/>
  <c r="CG30" i="4"/>
  <c r="GC30" i="4"/>
  <c r="CW34" i="4"/>
  <c r="FV36" i="4"/>
  <c r="GI36" i="4"/>
  <c r="GI40" i="4" s="1"/>
  <c r="HN36" i="4"/>
  <c r="IE36" i="4"/>
  <c r="IC35" i="4"/>
  <c r="R31" i="5"/>
  <c r="R39" i="5" s="1"/>
  <c r="C14" i="5"/>
  <c r="E14" i="5" s="1"/>
  <c r="E17" i="5"/>
  <c r="M22" i="5"/>
  <c r="AK26" i="5"/>
  <c r="C29" i="5"/>
  <c r="E29" i="5" s="1"/>
  <c r="L35" i="5"/>
  <c r="HU19" i="4"/>
  <c r="IC20" i="4"/>
  <c r="DJ36" i="4"/>
  <c r="DJ40" i="4" s="1"/>
  <c r="GY36" i="4"/>
  <c r="HO36" i="4"/>
  <c r="IF36" i="4"/>
  <c r="S31" i="5"/>
  <c r="S39" i="5" s="1"/>
  <c r="AM31" i="5"/>
  <c r="F27" i="5"/>
  <c r="EO19" i="4"/>
  <c r="FE19" i="4"/>
  <c r="B20" i="4"/>
  <c r="AS20" i="4"/>
  <c r="BI20" i="4"/>
  <c r="BY20" i="4"/>
  <c r="CO20" i="4"/>
  <c r="GW20" i="4"/>
  <c r="IG20" i="4"/>
  <c r="U21" i="4"/>
  <c r="EC22" i="4"/>
  <c r="ES22" i="4"/>
  <c r="FI22" i="4"/>
  <c r="FY22" i="4"/>
  <c r="HE22" i="4"/>
  <c r="GC24" i="4"/>
  <c r="DA25" i="4"/>
  <c r="GS26" i="4"/>
  <c r="HI26" i="4"/>
  <c r="GG28" i="4"/>
  <c r="DE29" i="4"/>
  <c r="HY29" i="4"/>
  <c r="DQ30" i="4"/>
  <c r="C31" i="4"/>
  <c r="DA31" i="4"/>
  <c r="GZ36" i="4"/>
  <c r="HP36" i="4"/>
  <c r="IG34" i="4"/>
  <c r="AE36" i="4"/>
  <c r="AU36" i="4"/>
  <c r="CC35" i="4"/>
  <c r="CS35" i="4"/>
  <c r="HM35" i="4"/>
  <c r="AN31" i="5"/>
  <c r="AN39" i="5" s="1"/>
  <c r="AO39" i="5" s="1"/>
  <c r="E15" i="5"/>
  <c r="Y15" i="5"/>
  <c r="M19" i="5"/>
  <c r="Q21" i="5"/>
  <c r="Q24" i="5"/>
  <c r="AK24" i="5"/>
  <c r="U26" i="5"/>
  <c r="M27" i="5"/>
  <c r="C27" i="5"/>
  <c r="E27" i="5" s="1"/>
  <c r="AS34" i="5"/>
  <c r="GS19" i="4"/>
  <c r="HI19" i="4"/>
  <c r="M20" i="4"/>
  <c r="AC20" i="4"/>
  <c r="GG20" i="4"/>
  <c r="AO22" i="4"/>
  <c r="BE22" i="4"/>
  <c r="BU22" i="4"/>
  <c r="CK22" i="4"/>
  <c r="M23" i="4"/>
  <c r="AC23" i="4"/>
  <c r="AS23" i="4"/>
  <c r="BI23" i="4"/>
  <c r="DY23" i="4"/>
  <c r="EO23" i="4"/>
  <c r="FE23" i="4"/>
  <c r="GW23" i="4"/>
  <c r="HM23" i="4"/>
  <c r="AS24" i="4"/>
  <c r="BI24" i="4"/>
  <c r="B24" i="4"/>
  <c r="HU24" i="4"/>
  <c r="AW27" i="4"/>
  <c r="BM27" i="4"/>
  <c r="EC27" i="4"/>
  <c r="ES27" i="4"/>
  <c r="FI27" i="4"/>
  <c r="HY28" i="4"/>
  <c r="FU29" i="4"/>
  <c r="B30" i="4"/>
  <c r="GW31" i="4"/>
  <c r="HM31" i="4"/>
  <c r="GM36" i="4"/>
  <c r="FU35" i="4"/>
  <c r="D31" i="5"/>
  <c r="X31" i="5"/>
  <c r="X39" i="5" s="1"/>
  <c r="Y39" i="5" s="1"/>
  <c r="AR31" i="5"/>
  <c r="M17" i="5"/>
  <c r="Q19" i="5"/>
  <c r="AS20" i="5"/>
  <c r="AK22" i="5"/>
  <c r="C25" i="5"/>
  <c r="E25" i="5" s="1"/>
  <c r="C30" i="5"/>
  <c r="Q35" i="5"/>
  <c r="C34" i="5"/>
  <c r="E34" i="5" s="1"/>
  <c r="EG22" i="4"/>
  <c r="EW22" i="4"/>
  <c r="FM22" i="4"/>
  <c r="CO25" i="4"/>
  <c r="G31" i="5"/>
  <c r="G39" i="5" s="1"/>
  <c r="AK19" i="5"/>
  <c r="U21" i="5"/>
  <c r="C30" i="4"/>
  <c r="B31" i="4"/>
  <c r="CD36" i="4"/>
  <c r="J31" i="5"/>
  <c r="J39" i="5" s="1"/>
  <c r="AB31" i="5"/>
  <c r="C23" i="5"/>
  <c r="E23" i="5" s="1"/>
  <c r="AK35" i="5"/>
  <c r="Q20" i="4"/>
  <c r="FU20" i="4"/>
  <c r="BI22" i="4"/>
  <c r="BY22" i="4"/>
  <c r="CO22" i="4"/>
  <c r="DQ22" i="4"/>
  <c r="ES23" i="4"/>
  <c r="FI23" i="4"/>
  <c r="HY24" i="4"/>
  <c r="FU25" i="4"/>
  <c r="AK27" i="4"/>
  <c r="BA27" i="4"/>
  <c r="EG27" i="4"/>
  <c r="EW27" i="4"/>
  <c r="FM27" i="4"/>
  <c r="HE27" i="4"/>
  <c r="B28" i="4"/>
  <c r="AK28" i="4"/>
  <c r="BA28" i="4"/>
  <c r="IC28" i="4"/>
  <c r="IG29" i="4"/>
  <c r="CE36" i="4"/>
  <c r="CQ36" i="4"/>
  <c r="HY34" i="4"/>
  <c r="FY35" i="4"/>
  <c r="K31" i="5"/>
  <c r="K39" i="5" s="1"/>
  <c r="AC13" i="5"/>
  <c r="Q17" i="5"/>
  <c r="AK17" i="5"/>
  <c r="F18" i="5"/>
  <c r="AS18" i="5"/>
  <c r="C21" i="5"/>
  <c r="E21" i="5" s="1"/>
  <c r="AO22" i="5"/>
  <c r="AC23" i="5"/>
  <c r="AG25" i="5"/>
  <c r="AK33" i="5"/>
  <c r="EW19" i="4"/>
  <c r="FM19" i="4"/>
  <c r="BQ20" i="4"/>
  <c r="CG20" i="4"/>
  <c r="HE20" i="4"/>
  <c r="CW21" i="4"/>
  <c r="DM21" i="4"/>
  <c r="GO21" i="4"/>
  <c r="GG22" i="4"/>
  <c r="GW22" i="4"/>
  <c r="HM22" i="4"/>
  <c r="DM29" i="4"/>
  <c r="GK31" i="4"/>
  <c r="CK35" i="4"/>
  <c r="L31" i="5"/>
  <c r="L39" i="5" s="1"/>
  <c r="M18" i="5"/>
  <c r="C18" i="5"/>
  <c r="E18" i="5" s="1"/>
  <c r="Y21" i="5"/>
  <c r="AK30" i="5"/>
  <c r="T35" i="5"/>
  <c r="U35" i="5" s="1"/>
  <c r="AO33" i="5"/>
  <c r="GS21" i="4"/>
  <c r="HI21" i="4"/>
  <c r="AC22" i="4"/>
  <c r="GK26" i="4"/>
  <c r="GO30" i="4"/>
  <c r="AD40" i="4"/>
  <c r="DF36" i="4"/>
  <c r="FB36" i="4"/>
  <c r="FJ36" i="4"/>
  <c r="HY35" i="4"/>
  <c r="N31" i="5"/>
  <c r="AK15" i="5"/>
  <c r="F16" i="5"/>
  <c r="H16" i="5" s="1"/>
  <c r="D35" i="5"/>
  <c r="AN35" i="5"/>
  <c r="AO35" i="5" s="1"/>
  <c r="H18" i="5"/>
  <c r="I18" i="5"/>
  <c r="I14" i="5"/>
  <c r="H20" i="5"/>
  <c r="H21" i="5"/>
  <c r="B31" i="5"/>
  <c r="F13" i="5"/>
  <c r="W39" i="5"/>
  <c r="V37" i="5" s="1"/>
  <c r="V39" i="5" s="1"/>
  <c r="AM39" i="5"/>
  <c r="AL37" i="5" s="1"/>
  <c r="AL39" i="5" s="1"/>
  <c r="F15" i="5"/>
  <c r="I15" i="5" s="1"/>
  <c r="F17" i="5"/>
  <c r="I17" i="5" s="1"/>
  <c r="F19" i="5"/>
  <c r="I19" i="5" s="1"/>
  <c r="F21" i="5"/>
  <c r="I21" i="5" s="1"/>
  <c r="C22" i="5"/>
  <c r="E22" i="5" s="1"/>
  <c r="B33" i="5"/>
  <c r="B35" i="5" s="1"/>
  <c r="N35" i="5"/>
  <c r="N39" i="5" s="1"/>
  <c r="Y33" i="5"/>
  <c r="C33" i="5"/>
  <c r="AC34" i="5"/>
  <c r="D39" i="5"/>
  <c r="H13" i="5"/>
  <c r="M39" i="5"/>
  <c r="T31" i="5"/>
  <c r="Y13" i="5"/>
  <c r="AE31" i="5"/>
  <c r="AE39" i="5" s="1"/>
  <c r="AD37" i="5" s="1"/>
  <c r="AD39" i="5" s="1"/>
  <c r="AJ31" i="5"/>
  <c r="AO13" i="5"/>
  <c r="AG21" i="5"/>
  <c r="AS21" i="5"/>
  <c r="F22" i="5"/>
  <c r="I22" i="5" s="1"/>
  <c r="E24" i="5"/>
  <c r="M24" i="5"/>
  <c r="Y24" i="5"/>
  <c r="F24" i="5"/>
  <c r="I24" i="5" s="1"/>
  <c r="Y26" i="5"/>
  <c r="F26" i="5"/>
  <c r="E28" i="5"/>
  <c r="M28" i="5"/>
  <c r="Y28" i="5"/>
  <c r="F28" i="5"/>
  <c r="I28" i="5" s="1"/>
  <c r="AK28" i="5"/>
  <c r="E30" i="5"/>
  <c r="M30" i="5"/>
  <c r="Y30" i="5"/>
  <c r="F30" i="5"/>
  <c r="I30" i="5" s="1"/>
  <c r="M35" i="5"/>
  <c r="F34" i="5"/>
  <c r="AG34" i="5"/>
  <c r="C26" i="5"/>
  <c r="E26" i="5" s="1"/>
  <c r="AR35" i="5"/>
  <c r="AS35" i="5" s="1"/>
  <c r="AS33" i="5"/>
  <c r="E13" i="5"/>
  <c r="M13" i="5"/>
  <c r="Q13" i="5"/>
  <c r="U13" i="5"/>
  <c r="AA31" i="5"/>
  <c r="AF31" i="5"/>
  <c r="AK13" i="5"/>
  <c r="AQ31" i="5"/>
  <c r="AQ39" i="5" s="1"/>
  <c r="C20" i="5"/>
  <c r="E20" i="5" s="1"/>
  <c r="H26" i="5"/>
  <c r="AB35" i="5"/>
  <c r="AC35" i="5" s="1"/>
  <c r="AC33" i="5"/>
  <c r="F33" i="5"/>
  <c r="AA35" i="5"/>
  <c r="B14" i="4"/>
  <c r="J32" i="4"/>
  <c r="N32" i="4"/>
  <c r="R32" i="4"/>
  <c r="V32" i="4"/>
  <c r="AE32" i="4"/>
  <c r="AE40" i="4" s="1"/>
  <c r="AI32" i="4"/>
  <c r="AK32" i="4" s="1"/>
  <c r="AM32" i="4"/>
  <c r="AM40" i="4" s="1"/>
  <c r="AQ32" i="4"/>
  <c r="AQ40" i="4" s="1"/>
  <c r="AU32" i="4"/>
  <c r="AU40" i="4" s="1"/>
  <c r="AY32" i="4"/>
  <c r="BC32" i="4"/>
  <c r="BC40" i="4" s="1"/>
  <c r="BG32" i="4"/>
  <c r="BG40" i="4" s="1"/>
  <c r="BK32" i="4"/>
  <c r="BK40" i="4" s="1"/>
  <c r="BP32" i="4"/>
  <c r="BT32" i="4"/>
  <c r="BX32" i="4"/>
  <c r="CB32" i="4"/>
  <c r="CF32" i="4"/>
  <c r="CJ32" i="4"/>
  <c r="CN32" i="4"/>
  <c r="CR32" i="4"/>
  <c r="CW14" i="4"/>
  <c r="DA14" i="4"/>
  <c r="DE14" i="4"/>
  <c r="DI14" i="4"/>
  <c r="DM14" i="4"/>
  <c r="DS32" i="4"/>
  <c r="DW32" i="4"/>
  <c r="DW40" i="4" s="1"/>
  <c r="EA32" i="4"/>
  <c r="EA40" i="4" s="1"/>
  <c r="EE32" i="4"/>
  <c r="EE40" i="4" s="1"/>
  <c r="EI32" i="4"/>
  <c r="EM32" i="4"/>
  <c r="EM40" i="4" s="1"/>
  <c r="EQ32" i="4"/>
  <c r="EU32" i="4"/>
  <c r="EY32" i="4"/>
  <c r="FC32" i="4"/>
  <c r="FG32" i="4"/>
  <c r="FO32" i="4"/>
  <c r="FQ32" i="4" s="1"/>
  <c r="FT32" i="4"/>
  <c r="FX32" i="4"/>
  <c r="GB32" i="4"/>
  <c r="GF32" i="4"/>
  <c r="GK14" i="4"/>
  <c r="GO14" i="4"/>
  <c r="GT32" i="4"/>
  <c r="GX32" i="4"/>
  <c r="GX40" i="4" s="1"/>
  <c r="HB32" i="4"/>
  <c r="HB40" i="4" s="1"/>
  <c r="HF32" i="4"/>
  <c r="HF40" i="4" s="1"/>
  <c r="HJ32" i="4"/>
  <c r="HN32" i="4"/>
  <c r="HN40" i="4" s="1"/>
  <c r="HS32" i="4"/>
  <c r="HS40" i="4" s="1"/>
  <c r="HX32" i="4"/>
  <c r="IB32" i="4"/>
  <c r="D16" i="4"/>
  <c r="I16" i="4" s="1"/>
  <c r="AG21" i="4"/>
  <c r="D21" i="4"/>
  <c r="I21" i="4" s="1"/>
  <c r="AG22" i="4"/>
  <c r="C22" i="4"/>
  <c r="F22" i="4" s="1"/>
  <c r="BI32" i="4"/>
  <c r="BM32" i="4"/>
  <c r="DU32" i="4"/>
  <c r="DY32" i="4"/>
  <c r="EC32" i="4"/>
  <c r="EG32" i="4"/>
  <c r="EK32" i="4"/>
  <c r="EO32" i="4"/>
  <c r="ES32" i="4"/>
  <c r="EW32" i="4"/>
  <c r="FM32" i="4"/>
  <c r="HU32" i="4"/>
  <c r="H20" i="4"/>
  <c r="BA32" i="4"/>
  <c r="FE32" i="4"/>
  <c r="D14" i="4"/>
  <c r="L40" i="4"/>
  <c r="M40" i="4" s="1"/>
  <c r="M32" i="4"/>
  <c r="T40" i="4"/>
  <c r="U40" i="4" s="1"/>
  <c r="U32" i="4"/>
  <c r="X40" i="4"/>
  <c r="Y40" i="4" s="1"/>
  <c r="Y32" i="4"/>
  <c r="AB40" i="4"/>
  <c r="AC40" i="4" s="1"/>
  <c r="AC32" i="4"/>
  <c r="AG14" i="4"/>
  <c r="AK14" i="4"/>
  <c r="AO14" i="4"/>
  <c r="AS14" i="4"/>
  <c r="AW14" i="4"/>
  <c r="BA14" i="4"/>
  <c r="BE14" i="4"/>
  <c r="BI14" i="4"/>
  <c r="BM14" i="4"/>
  <c r="DP40" i="4"/>
  <c r="DQ40" i="4" s="1"/>
  <c r="DQ32" i="4"/>
  <c r="DU14" i="4"/>
  <c r="DY14" i="4"/>
  <c r="EC14" i="4"/>
  <c r="EG14" i="4"/>
  <c r="EK14" i="4"/>
  <c r="EO14" i="4"/>
  <c r="ES14" i="4"/>
  <c r="EW14" i="4"/>
  <c r="FA14" i="4"/>
  <c r="FE14" i="4"/>
  <c r="FI14" i="4"/>
  <c r="FM14" i="4"/>
  <c r="FQ14" i="4"/>
  <c r="GR40" i="4"/>
  <c r="GS40" i="4" s="1"/>
  <c r="GS32" i="4"/>
  <c r="GV40" i="4"/>
  <c r="GW32" i="4"/>
  <c r="GZ40" i="4"/>
  <c r="HA32" i="4"/>
  <c r="HE32" i="4"/>
  <c r="HI32" i="4"/>
  <c r="HL40" i="4"/>
  <c r="HM32" i="4"/>
  <c r="HP40" i="4"/>
  <c r="HQ32" i="4"/>
  <c r="HU14" i="4"/>
  <c r="D18" i="4"/>
  <c r="I18" i="4" s="1"/>
  <c r="F21" i="4"/>
  <c r="M30" i="4"/>
  <c r="D30" i="4"/>
  <c r="AW32" i="4"/>
  <c r="FI32" i="4"/>
  <c r="M14" i="4"/>
  <c r="Q14" i="4"/>
  <c r="U14" i="4"/>
  <c r="Y14" i="4"/>
  <c r="AC14" i="4"/>
  <c r="AH32" i="4"/>
  <c r="AL32" i="4"/>
  <c r="AP32" i="4"/>
  <c r="AT32" i="4"/>
  <c r="BB32" i="4"/>
  <c r="BF32" i="4"/>
  <c r="BJ32" i="4"/>
  <c r="BO32" i="4"/>
  <c r="BO40" i="4" s="1"/>
  <c r="BS32" i="4"/>
  <c r="BS40" i="4" s="1"/>
  <c r="BW32" i="4"/>
  <c r="BW40" i="4" s="1"/>
  <c r="CA32" i="4"/>
  <c r="CA40" i="4" s="1"/>
  <c r="CE32" i="4"/>
  <c r="CE40" i="4" s="1"/>
  <c r="CI32" i="4"/>
  <c r="CI40" i="4" s="1"/>
  <c r="CM32" i="4"/>
  <c r="CM40" i="4" s="1"/>
  <c r="CQ32" i="4"/>
  <c r="CQ40" i="4" s="1"/>
  <c r="CV32" i="4"/>
  <c r="CZ32" i="4"/>
  <c r="DD32" i="4"/>
  <c r="DH32" i="4"/>
  <c r="DL32" i="4"/>
  <c r="DQ14" i="4"/>
  <c r="DV32" i="4"/>
  <c r="DZ32" i="4"/>
  <c r="ED32" i="4"/>
  <c r="EH32" i="4"/>
  <c r="EL32" i="4"/>
  <c r="EP32" i="4"/>
  <c r="ET32" i="4"/>
  <c r="ET40" i="4" s="1"/>
  <c r="EX32" i="4"/>
  <c r="FB32" i="4"/>
  <c r="FB40" i="4" s="1"/>
  <c r="FF32" i="4"/>
  <c r="FJ32" i="4"/>
  <c r="FJ40" i="4" s="1"/>
  <c r="FN32" i="4"/>
  <c r="FS32" i="4"/>
  <c r="FW32" i="4"/>
  <c r="GA32" i="4"/>
  <c r="GE32" i="4"/>
  <c r="GJ32" i="4"/>
  <c r="GN32" i="4"/>
  <c r="GS14" i="4"/>
  <c r="GW14" i="4"/>
  <c r="HA14" i="4"/>
  <c r="HE14" i="4"/>
  <c r="HI14" i="4"/>
  <c r="HM14" i="4"/>
  <c r="HQ14" i="4"/>
  <c r="HW32" i="4"/>
  <c r="HW40" i="4" s="1"/>
  <c r="IA32" i="4"/>
  <c r="IA40" i="4" s="1"/>
  <c r="IF32" i="4"/>
  <c r="D15" i="4"/>
  <c r="I15" i="4" s="1"/>
  <c r="D19" i="4"/>
  <c r="I19" i="4" s="1"/>
  <c r="AG20" i="4"/>
  <c r="H21" i="4"/>
  <c r="D22" i="4"/>
  <c r="BQ22" i="4"/>
  <c r="CW25" i="4"/>
  <c r="D25" i="4"/>
  <c r="D26" i="4"/>
  <c r="HQ22" i="4"/>
  <c r="IG22" i="4"/>
  <c r="AO23" i="4"/>
  <c r="BE23" i="4"/>
  <c r="DU23" i="4"/>
  <c r="EK23" i="4"/>
  <c r="GS23" i="4"/>
  <c r="HI23" i="4"/>
  <c r="AG24" i="4"/>
  <c r="AW24" i="4"/>
  <c r="BM24" i="4"/>
  <c r="EG24" i="4"/>
  <c r="EW24" i="4"/>
  <c r="FM24" i="4"/>
  <c r="BY25" i="4"/>
  <c r="FY25" i="4"/>
  <c r="DI26" i="4"/>
  <c r="GO26" i="4"/>
  <c r="IG26" i="4"/>
  <c r="U27" i="4"/>
  <c r="AG27" i="4"/>
  <c r="D27" i="4"/>
  <c r="I27" i="4" s="1"/>
  <c r="DQ27" i="4"/>
  <c r="HA27" i="4"/>
  <c r="HQ27" i="4"/>
  <c r="AO28" i="4"/>
  <c r="BE28" i="4"/>
  <c r="DY28" i="4"/>
  <c r="EO28" i="4"/>
  <c r="FE28" i="4"/>
  <c r="HU28" i="4"/>
  <c r="C29" i="4"/>
  <c r="F29" i="4" s="1"/>
  <c r="BQ29" i="4"/>
  <c r="CG29" i="4"/>
  <c r="GG29" i="4"/>
  <c r="IC29" i="4"/>
  <c r="F30" i="4"/>
  <c r="F31" i="4"/>
  <c r="HI22" i="4"/>
  <c r="C23" i="4"/>
  <c r="F23" i="4" s="1"/>
  <c r="AG23" i="4"/>
  <c r="D23" i="4"/>
  <c r="AW23" i="4"/>
  <c r="BM23" i="4"/>
  <c r="DQ23" i="4"/>
  <c r="EC23" i="4"/>
  <c r="HA23" i="4"/>
  <c r="HQ23" i="4"/>
  <c r="AO24" i="4"/>
  <c r="BE24" i="4"/>
  <c r="D24" i="4"/>
  <c r="I24" i="4" s="1"/>
  <c r="BQ24" i="4"/>
  <c r="DY24" i="4"/>
  <c r="EO24" i="4"/>
  <c r="FE24" i="4"/>
  <c r="BQ25" i="4"/>
  <c r="CG25" i="4"/>
  <c r="IC25" i="4"/>
  <c r="B26" i="4"/>
  <c r="C26" i="4"/>
  <c r="F26" i="4" s="1"/>
  <c r="DA26" i="4"/>
  <c r="M27" i="4"/>
  <c r="AC27" i="4"/>
  <c r="GS27" i="4"/>
  <c r="HI27" i="4"/>
  <c r="AG28" i="4"/>
  <c r="AW28" i="4"/>
  <c r="BM28" i="4"/>
  <c r="EG28" i="4"/>
  <c r="EW28" i="4"/>
  <c r="FM28" i="4"/>
  <c r="BY29" i="4"/>
  <c r="CO29" i="4"/>
  <c r="FY29" i="4"/>
  <c r="C24" i="4"/>
  <c r="F24" i="4" s="1"/>
  <c r="F25" i="4"/>
  <c r="B27" i="4"/>
  <c r="CW29" i="4"/>
  <c r="D29" i="4"/>
  <c r="Q31" i="4"/>
  <c r="D31" i="4"/>
  <c r="I31" i="4" s="1"/>
  <c r="O36" i="4"/>
  <c r="O40" i="4" s="1"/>
  <c r="C34" i="4"/>
  <c r="AF36" i="4"/>
  <c r="AG36" i="4" s="1"/>
  <c r="AG34" i="4"/>
  <c r="AV36" i="4"/>
  <c r="AW36" i="4" s="1"/>
  <c r="AW34" i="4"/>
  <c r="BL36" i="4"/>
  <c r="BM36" i="4" s="1"/>
  <c r="BM34" i="4"/>
  <c r="EB36" i="4"/>
  <c r="EC36" i="4" s="1"/>
  <c r="EC34" i="4"/>
  <c r="ER36" i="4"/>
  <c r="ES34" i="4"/>
  <c r="FH36" i="4"/>
  <c r="FI34" i="4"/>
  <c r="G36" i="4"/>
  <c r="G40" i="4" s="1"/>
  <c r="AJ36" i="4"/>
  <c r="AK34" i="4"/>
  <c r="AZ36" i="4"/>
  <c r="BA34" i="4"/>
  <c r="CX36" i="4"/>
  <c r="CX40" i="4" s="1"/>
  <c r="B34" i="4"/>
  <c r="B36" i="4" s="1"/>
  <c r="EF36" i="4"/>
  <c r="EG36" i="4" s="1"/>
  <c r="EG34" i="4"/>
  <c r="EV36" i="4"/>
  <c r="EV40" i="4" s="1"/>
  <c r="EW34" i="4"/>
  <c r="FL36" i="4"/>
  <c r="FM34" i="4"/>
  <c r="D35" i="4"/>
  <c r="H35" i="4" s="1"/>
  <c r="BU35" i="4"/>
  <c r="BY30" i="4"/>
  <c r="DA30" i="4"/>
  <c r="GK30" i="4"/>
  <c r="IG30" i="4"/>
  <c r="M31" i="4"/>
  <c r="AC31" i="4"/>
  <c r="CW31" i="4"/>
  <c r="DM31" i="4"/>
  <c r="HE31" i="4"/>
  <c r="AR36" i="4"/>
  <c r="AS36" i="4" s="1"/>
  <c r="AS34" i="4"/>
  <c r="D34" i="4"/>
  <c r="BH36" i="4"/>
  <c r="BI36" i="4" s="1"/>
  <c r="BI34" i="4"/>
  <c r="DS36" i="4"/>
  <c r="DX36" i="4"/>
  <c r="DY36" i="4" s="1"/>
  <c r="DY34" i="4"/>
  <c r="EI36" i="4"/>
  <c r="EN36" i="4"/>
  <c r="EO36" i="4" s="1"/>
  <c r="EO34" i="4"/>
  <c r="FD36" i="4"/>
  <c r="FE34" i="4"/>
  <c r="AK35" i="4"/>
  <c r="BA35" i="4"/>
  <c r="DU35" i="4"/>
  <c r="EK35" i="4"/>
  <c r="FA35" i="4"/>
  <c r="FQ35" i="4"/>
  <c r="D28" i="4"/>
  <c r="I28" i="4" s="1"/>
  <c r="BU30" i="4"/>
  <c r="CW30" i="4"/>
  <c r="DM30" i="4"/>
  <c r="Y31" i="4"/>
  <c r="DI31" i="4"/>
  <c r="GO31" i="4"/>
  <c r="HA31" i="4"/>
  <c r="HQ31" i="4"/>
  <c r="IG31" i="4"/>
  <c r="AI36" i="4"/>
  <c r="AN36" i="4"/>
  <c r="AO36" i="4" s="1"/>
  <c r="AO34" i="4"/>
  <c r="AY36" i="4"/>
  <c r="BD36" i="4"/>
  <c r="BE36" i="4" s="1"/>
  <c r="BE34" i="4"/>
  <c r="DT36" i="4"/>
  <c r="DU36" i="4" s="1"/>
  <c r="DU34" i="4"/>
  <c r="EJ36" i="4"/>
  <c r="EK36" i="4" s="1"/>
  <c r="EK34" i="4"/>
  <c r="EZ36" i="4"/>
  <c r="FA34" i="4"/>
  <c r="FP36" i="4"/>
  <c r="FP40" i="4" s="1"/>
  <c r="FQ34" i="4"/>
  <c r="HT36" i="4"/>
  <c r="HU36" i="4" s="1"/>
  <c r="HU34" i="4"/>
  <c r="AG35" i="4"/>
  <c r="C35" i="4"/>
  <c r="F35" i="4" s="1"/>
  <c r="AW35" i="4"/>
  <c r="BM35" i="4"/>
  <c r="EG35" i="4"/>
  <c r="EW35" i="4"/>
  <c r="FM35" i="4"/>
  <c r="FR40" i="4"/>
  <c r="HV40" i="4"/>
  <c r="J36" i="4"/>
  <c r="N36" i="4"/>
  <c r="R36" i="4"/>
  <c r="V36" i="4"/>
  <c r="Z36" i="4"/>
  <c r="BP36" i="4"/>
  <c r="BQ36" i="4" s="1"/>
  <c r="BT36" i="4"/>
  <c r="BU36" i="4" s="1"/>
  <c r="BX36" i="4"/>
  <c r="BY36" i="4" s="1"/>
  <c r="CB36" i="4"/>
  <c r="CC36" i="4" s="1"/>
  <c r="CF36" i="4"/>
  <c r="CG36" i="4" s="1"/>
  <c r="CJ36" i="4"/>
  <c r="CK36" i="4" s="1"/>
  <c r="CN36" i="4"/>
  <c r="CO36" i="4" s="1"/>
  <c r="CR36" i="4"/>
  <c r="CS36" i="4" s="1"/>
  <c r="EQ36" i="4"/>
  <c r="EU36" i="4"/>
  <c r="EY36" i="4"/>
  <c r="FC36" i="4"/>
  <c r="FG36" i="4"/>
  <c r="FK36" i="4"/>
  <c r="FK40" i="4" s="1"/>
  <c r="FO36" i="4"/>
  <c r="FT36" i="4"/>
  <c r="FX36" i="4"/>
  <c r="GB36" i="4"/>
  <c r="GF36" i="4"/>
  <c r="GT36" i="4"/>
  <c r="HJ36" i="4"/>
  <c r="M36" i="4"/>
  <c r="Q36" i="4"/>
  <c r="U36" i="4"/>
  <c r="Y36" i="4"/>
  <c r="AC36" i="4"/>
  <c r="DQ36" i="4"/>
  <c r="GS36" i="4"/>
  <c r="GW36" i="4"/>
  <c r="HA36" i="4"/>
  <c r="HD36" i="4"/>
  <c r="HE36" i="4" s="1"/>
  <c r="HH36" i="4"/>
  <c r="HI36" i="4" s="1"/>
  <c r="HM36" i="4"/>
  <c r="HQ36" i="4"/>
  <c r="HZ36" i="4"/>
  <c r="HZ40" i="4" s="1"/>
  <c r="E40" i="4"/>
  <c r="E36" i="4"/>
  <c r="M34" i="4"/>
  <c r="Q34" i="4"/>
  <c r="U34" i="4"/>
  <c r="Y34" i="4"/>
  <c r="AC34" i="4"/>
  <c r="AH36" i="4"/>
  <c r="AL36" i="4"/>
  <c r="AP36" i="4"/>
  <c r="AT36" i="4"/>
  <c r="AX36" i="4"/>
  <c r="AX40" i="4" s="1"/>
  <c r="BB36" i="4"/>
  <c r="BF36" i="4"/>
  <c r="BJ36" i="4"/>
  <c r="CV36" i="4"/>
  <c r="CW36" i="4" s="1"/>
  <c r="CZ36" i="4"/>
  <c r="DA36" i="4" s="1"/>
  <c r="DD36" i="4"/>
  <c r="DE36" i="4" s="1"/>
  <c r="DH36" i="4"/>
  <c r="DI36" i="4" s="1"/>
  <c r="DL36" i="4"/>
  <c r="DM36" i="4" s="1"/>
  <c r="DQ34" i="4"/>
  <c r="DV36" i="4"/>
  <c r="DZ36" i="4"/>
  <c r="ED36" i="4"/>
  <c r="EH36" i="4"/>
  <c r="EL36" i="4"/>
  <c r="EP36" i="4"/>
  <c r="EX36" i="4"/>
  <c r="FF36" i="4"/>
  <c r="FN36" i="4"/>
  <c r="FS36" i="4"/>
  <c r="FW36" i="4"/>
  <c r="GA36" i="4"/>
  <c r="GE36" i="4"/>
  <c r="GJ36" i="4"/>
  <c r="GK36" i="4" s="1"/>
  <c r="GN36" i="4"/>
  <c r="GO36" i="4" s="1"/>
  <c r="GS34" i="4"/>
  <c r="GW34" i="4"/>
  <c r="HA34" i="4"/>
  <c r="HE34" i="4"/>
  <c r="HI34" i="4"/>
  <c r="HM34" i="4"/>
  <c r="HQ34" i="4"/>
  <c r="IG36" i="4"/>
  <c r="GW35" i="4"/>
  <c r="I30" i="3"/>
  <c r="G30" i="3"/>
  <c r="F32" i="3"/>
  <c r="F39" i="3" s="1"/>
  <c r="R32" i="3"/>
  <c r="R39" i="3" s="1"/>
  <c r="AH32" i="3"/>
  <c r="AH39" i="3" s="1"/>
  <c r="AX32" i="3"/>
  <c r="AX39" i="3" s="1"/>
  <c r="BN32" i="3"/>
  <c r="BN39" i="3" s="1"/>
  <c r="CD32" i="3"/>
  <c r="CD39" i="3" s="1"/>
  <c r="CT32" i="3"/>
  <c r="CT39" i="3" s="1"/>
  <c r="DJ32" i="3"/>
  <c r="DJ39" i="3" s="1"/>
  <c r="BE26" i="3"/>
  <c r="BU26" i="3"/>
  <c r="CK26" i="3"/>
  <c r="DA26" i="3"/>
  <c r="DQ26" i="3"/>
  <c r="H27" i="3"/>
  <c r="K32" i="3"/>
  <c r="K39" i="3" s="1"/>
  <c r="S32" i="3"/>
  <c r="AA32" i="3"/>
  <c r="AA39" i="3" s="1"/>
  <c r="AQ32" i="3"/>
  <c r="AQ39" i="3" s="1"/>
  <c r="BC32" i="3"/>
  <c r="BC39" i="3" s="1"/>
  <c r="BG32" i="3"/>
  <c r="BS32" i="3"/>
  <c r="BS39" i="3" s="1"/>
  <c r="BW32" i="3"/>
  <c r="BW39" i="3" s="1"/>
  <c r="CI32" i="3"/>
  <c r="CI39" i="3" s="1"/>
  <c r="CM32" i="3"/>
  <c r="CM39" i="3" s="1"/>
  <c r="CY32" i="3"/>
  <c r="CY39" i="3" s="1"/>
  <c r="DC32" i="3"/>
  <c r="DO32" i="3"/>
  <c r="DO39" i="3" s="1"/>
  <c r="H28" i="3"/>
  <c r="I31" i="3"/>
  <c r="L32" i="3"/>
  <c r="P32" i="3"/>
  <c r="T39" i="3"/>
  <c r="U32" i="3"/>
  <c r="X32" i="3"/>
  <c r="AB32" i="3"/>
  <c r="AF32" i="3"/>
  <c r="AK32" i="3"/>
  <c r="AO32" i="3"/>
  <c r="AR32" i="3"/>
  <c r="AV32" i="3"/>
  <c r="BA32" i="3"/>
  <c r="BH32" i="3"/>
  <c r="BL32" i="3"/>
  <c r="BQ32" i="3"/>
  <c r="BU32" i="3"/>
  <c r="BX32" i="3"/>
  <c r="CB32" i="3"/>
  <c r="CG32" i="3"/>
  <c r="CN32" i="3"/>
  <c r="CR32" i="3"/>
  <c r="CW32" i="3"/>
  <c r="DD32" i="3"/>
  <c r="DH32" i="3"/>
  <c r="DM32" i="3"/>
  <c r="DP39" i="3"/>
  <c r="DQ39" i="3" s="1"/>
  <c r="DQ32" i="3"/>
  <c r="H26" i="3"/>
  <c r="AW26" i="3"/>
  <c r="BM26" i="3"/>
  <c r="CC26" i="3"/>
  <c r="CS26" i="3"/>
  <c r="DI26" i="3"/>
  <c r="E27" i="3"/>
  <c r="I29" i="3"/>
  <c r="G29" i="3"/>
  <c r="C34" i="3"/>
  <c r="DM27" i="3"/>
  <c r="M28" i="3"/>
  <c r="AC28" i="3"/>
  <c r="AS28" i="3"/>
  <c r="BI28" i="3"/>
  <c r="BY28" i="3"/>
  <c r="CO28" i="3"/>
  <c r="DE28" i="3"/>
  <c r="U29" i="3"/>
  <c r="AK29" i="3"/>
  <c r="BA29" i="3"/>
  <c r="BQ29" i="3"/>
  <c r="CG29" i="3"/>
  <c r="CW29" i="3"/>
  <c r="DM29" i="3"/>
  <c r="M30" i="3"/>
  <c r="AC30" i="3"/>
  <c r="AS30" i="3"/>
  <c r="BI30" i="3"/>
  <c r="BY30" i="3"/>
  <c r="CO30" i="3"/>
  <c r="DE30" i="3"/>
  <c r="U31" i="3"/>
  <c r="AK31" i="3"/>
  <c r="BA31" i="3"/>
  <c r="BQ31" i="3"/>
  <c r="CG31" i="3"/>
  <c r="CW31" i="3"/>
  <c r="DM31" i="3"/>
  <c r="AB36" i="3"/>
  <c r="AC36" i="3" s="1"/>
  <c r="AC34" i="3"/>
  <c r="H34" i="3"/>
  <c r="AR36" i="3"/>
  <c r="AS36" i="3" s="1"/>
  <c r="AS34" i="3"/>
  <c r="BH36" i="3"/>
  <c r="BI34" i="3"/>
  <c r="BX36" i="3"/>
  <c r="BY36" i="3" s="1"/>
  <c r="BY34" i="3"/>
  <c r="CN36" i="3"/>
  <c r="CO36" i="3" s="1"/>
  <c r="CO34" i="3"/>
  <c r="DD36" i="3"/>
  <c r="DE34" i="3"/>
  <c r="DE27" i="3"/>
  <c r="U28" i="3"/>
  <c r="AK28" i="3"/>
  <c r="BA28" i="3"/>
  <c r="BQ28" i="3"/>
  <c r="CG28" i="3"/>
  <c r="CW28" i="3"/>
  <c r="DM28" i="3"/>
  <c r="M29" i="3"/>
  <c r="AC29" i="3"/>
  <c r="AS29" i="3"/>
  <c r="BI29" i="3"/>
  <c r="BY29" i="3"/>
  <c r="CO29" i="3"/>
  <c r="DE29" i="3"/>
  <c r="U30" i="3"/>
  <c r="AK30" i="3"/>
  <c r="BA30" i="3"/>
  <c r="BQ30" i="3"/>
  <c r="CG30" i="3"/>
  <c r="CW30" i="3"/>
  <c r="DM30" i="3"/>
  <c r="M31" i="3"/>
  <c r="AC31" i="3"/>
  <c r="AS31" i="3"/>
  <c r="BI31" i="3"/>
  <c r="BY31" i="3"/>
  <c r="CO31" i="3"/>
  <c r="DE31" i="3"/>
  <c r="S36" i="3"/>
  <c r="U34" i="3"/>
  <c r="M36" i="3"/>
  <c r="Q36" i="3"/>
  <c r="U36" i="3"/>
  <c r="X36" i="3"/>
  <c r="Y36" i="3" s="1"/>
  <c r="Y34" i="3"/>
  <c r="AN36" i="3"/>
  <c r="AO36" i="3" s="1"/>
  <c r="AO34" i="3"/>
  <c r="BD36" i="3"/>
  <c r="BE36" i="3" s="1"/>
  <c r="BE34" i="3"/>
  <c r="BT36" i="3"/>
  <c r="BU36" i="3" s="1"/>
  <c r="BU34" i="3"/>
  <c r="CJ36" i="3"/>
  <c r="CK36" i="3" s="1"/>
  <c r="CK34" i="3"/>
  <c r="CZ36" i="3"/>
  <c r="DA36" i="3" s="1"/>
  <c r="DA34" i="3"/>
  <c r="M34" i="3"/>
  <c r="Q34" i="3"/>
  <c r="AJ36" i="3"/>
  <c r="AK36" i="3" s="1"/>
  <c r="AK34" i="3"/>
  <c r="AZ36" i="3"/>
  <c r="BA36" i="3" s="1"/>
  <c r="BA34" i="3"/>
  <c r="BP36" i="3"/>
  <c r="BQ34" i="3"/>
  <c r="CF36" i="3"/>
  <c r="CG36" i="3" s="1"/>
  <c r="CG34" i="3"/>
  <c r="CV36" i="3"/>
  <c r="CW36" i="3" s="1"/>
  <c r="CW34" i="3"/>
  <c r="DL36" i="3"/>
  <c r="DM36" i="3" s="1"/>
  <c r="DM34" i="3"/>
  <c r="AF36" i="3"/>
  <c r="AG36" i="3" s="1"/>
  <c r="AG34" i="3"/>
  <c r="AV36" i="3"/>
  <c r="AW36" i="3" s="1"/>
  <c r="AW34" i="3"/>
  <c r="BL36" i="3"/>
  <c r="BM36" i="3" s="1"/>
  <c r="BM34" i="3"/>
  <c r="CB36" i="3"/>
  <c r="CC36" i="3" s="1"/>
  <c r="CC34" i="3"/>
  <c r="CR36" i="3"/>
  <c r="CS36" i="3" s="1"/>
  <c r="CS34" i="3"/>
  <c r="DH36" i="3"/>
  <c r="DI36" i="3" s="1"/>
  <c r="DI34" i="3"/>
  <c r="G15" i="2"/>
  <c r="G19" i="2"/>
  <c r="I21" i="2"/>
  <c r="L38" i="2"/>
  <c r="B30" i="2"/>
  <c r="F30" i="2"/>
  <c r="F38" i="2" s="1"/>
  <c r="K30" i="2"/>
  <c r="K38" i="2" s="1"/>
  <c r="P30" i="2"/>
  <c r="AA30" i="2"/>
  <c r="AA38" i="2" s="1"/>
  <c r="AF30" i="2"/>
  <c r="AQ30" i="2"/>
  <c r="AQ38" i="2" s="1"/>
  <c r="AV30" i="2"/>
  <c r="BG30" i="2"/>
  <c r="BG38" i="2" s="1"/>
  <c r="G13" i="2"/>
  <c r="H14" i="2"/>
  <c r="G17" i="2"/>
  <c r="H18" i="2"/>
  <c r="I18" i="2" s="1"/>
  <c r="G21" i="2"/>
  <c r="H22" i="2"/>
  <c r="G25" i="2"/>
  <c r="AR38" i="2"/>
  <c r="AS38" i="2" s="1"/>
  <c r="AS30" i="2"/>
  <c r="BI24" i="2"/>
  <c r="H24" i="2"/>
  <c r="D30" i="2"/>
  <c r="D38" i="2" s="1"/>
  <c r="H12" i="2"/>
  <c r="M12" i="2"/>
  <c r="S30" i="2"/>
  <c r="S38" i="2" s="1"/>
  <c r="X30" i="2"/>
  <c r="AC12" i="2"/>
  <c r="AI30" i="2"/>
  <c r="AI38" i="2" s="1"/>
  <c r="AN30" i="2"/>
  <c r="AS12" i="2"/>
  <c r="AY30" i="2"/>
  <c r="AY38" i="2" s="1"/>
  <c r="BD30" i="2"/>
  <c r="BI12" i="2"/>
  <c r="H16" i="2"/>
  <c r="H20" i="2"/>
  <c r="AS23" i="2"/>
  <c r="E24" i="2"/>
  <c r="BA25" i="2"/>
  <c r="U26" i="2"/>
  <c r="H26" i="2"/>
  <c r="I26" i="2" s="1"/>
  <c r="I27" i="2"/>
  <c r="M34" i="2"/>
  <c r="U34" i="2"/>
  <c r="BE34" i="2"/>
  <c r="AB38" i="2"/>
  <c r="E12" i="2"/>
  <c r="O30" i="2"/>
  <c r="T30" i="2"/>
  <c r="Y12" i="2"/>
  <c r="AE30" i="2"/>
  <c r="AJ30" i="2"/>
  <c r="AO12" i="2"/>
  <c r="AU30" i="2"/>
  <c r="AZ30" i="2"/>
  <c r="BE12" i="2"/>
  <c r="H23" i="2"/>
  <c r="I23" i="2" s="1"/>
  <c r="U25" i="2"/>
  <c r="C25" i="2"/>
  <c r="C30" i="2" s="1"/>
  <c r="G26" i="2"/>
  <c r="E27" i="2"/>
  <c r="H32" i="2"/>
  <c r="M32" i="2"/>
  <c r="AC32" i="2"/>
  <c r="AS32" i="2"/>
  <c r="BI32" i="2"/>
  <c r="O34" i="2"/>
  <c r="Q34" i="2" s="1"/>
  <c r="AE34" i="2"/>
  <c r="AG34" i="2" s="1"/>
  <c r="AU34" i="2"/>
  <c r="AW27" i="2"/>
  <c r="H28" i="2"/>
  <c r="U32" i="2"/>
  <c r="AK32" i="2"/>
  <c r="BA32" i="2"/>
  <c r="AW33" i="2"/>
  <c r="C32" i="2"/>
  <c r="C33" i="1"/>
  <c r="C40" i="1" s="1"/>
  <c r="C41" i="1" s="1"/>
  <c r="D33" i="1"/>
  <c r="D40" i="1" s="1"/>
  <c r="H26" i="1"/>
  <c r="H30" i="1"/>
  <c r="I30" i="1" s="1"/>
  <c r="G18" i="3" l="1"/>
  <c r="I18" i="3"/>
  <c r="H32" i="3"/>
  <c r="CP39" i="3"/>
  <c r="G23" i="3"/>
  <c r="I23" i="3"/>
  <c r="I17" i="2"/>
  <c r="B40" i="1"/>
  <c r="B41" i="1" s="1"/>
  <c r="H27" i="5"/>
  <c r="I27" i="5"/>
  <c r="AW34" i="2"/>
  <c r="AC30" i="2"/>
  <c r="HQ40" i="4"/>
  <c r="Q31" i="5"/>
  <c r="GY40" i="4"/>
  <c r="AI39" i="3"/>
  <c r="BO39" i="3"/>
  <c r="G33" i="2"/>
  <c r="I19" i="3"/>
  <c r="G19" i="3"/>
  <c r="G24" i="3"/>
  <c r="I24" i="3"/>
  <c r="G14" i="3"/>
  <c r="I14" i="3"/>
  <c r="Z40" i="4"/>
  <c r="I22" i="3"/>
  <c r="G22" i="3"/>
  <c r="E25" i="2"/>
  <c r="AC38" i="2"/>
  <c r="B38" i="2"/>
  <c r="B39" i="2" s="1"/>
  <c r="W39" i="3"/>
  <c r="BG39" i="3"/>
  <c r="H17" i="4"/>
  <c r="I17" i="3"/>
  <c r="E17" i="3"/>
  <c r="E32" i="3" s="1"/>
  <c r="W38" i="2"/>
  <c r="H25" i="5"/>
  <c r="I25" i="5"/>
  <c r="AC34" i="2"/>
  <c r="D39" i="3"/>
  <c r="G15" i="3"/>
  <c r="I15" i="3"/>
  <c r="M30" i="2"/>
  <c r="BI36" i="3"/>
  <c r="BI30" i="2"/>
  <c r="DA32" i="3"/>
  <c r="BE32" i="3"/>
  <c r="BE32" i="4"/>
  <c r="DF40" i="4"/>
  <c r="GM40" i="4"/>
  <c r="AG32" i="4"/>
  <c r="Q32" i="4"/>
  <c r="I16" i="5"/>
  <c r="I23" i="5"/>
  <c r="G16" i="3"/>
  <c r="I16" i="3"/>
  <c r="I25" i="2"/>
  <c r="H27" i="4"/>
  <c r="HA40" i="4"/>
  <c r="AO31" i="5"/>
  <c r="I26" i="5"/>
  <c r="CD40" i="4"/>
  <c r="I20" i="4"/>
  <c r="BQ36" i="3"/>
  <c r="I29" i="2"/>
  <c r="FU36" i="4"/>
  <c r="Y31" i="5"/>
  <c r="H19" i="5"/>
  <c r="HK40" i="4"/>
  <c r="HM40" i="4" s="1"/>
  <c r="CH40" i="4"/>
  <c r="DE36" i="3"/>
  <c r="CK32" i="3"/>
  <c r="DC39" i="3"/>
  <c r="C32" i="3"/>
  <c r="GW40" i="4"/>
  <c r="M31" i="5"/>
  <c r="H29" i="5"/>
  <c r="I29" i="5"/>
  <c r="G21" i="3"/>
  <c r="I21" i="3"/>
  <c r="G25" i="3"/>
  <c r="I25" i="3"/>
  <c r="FV40" i="4"/>
  <c r="I20" i="3"/>
  <c r="G20" i="3"/>
  <c r="H24" i="5"/>
  <c r="C31" i="5"/>
  <c r="AR39" i="5"/>
  <c r="AS39" i="5" s="1"/>
  <c r="F31" i="5"/>
  <c r="I13" i="5"/>
  <c r="I20" i="5"/>
  <c r="F35" i="5"/>
  <c r="H33" i="5"/>
  <c r="I33" i="5"/>
  <c r="H30" i="5"/>
  <c r="H22" i="5"/>
  <c r="AF39" i="5"/>
  <c r="AG39" i="5" s="1"/>
  <c r="AG31" i="5"/>
  <c r="C35" i="5"/>
  <c r="E33" i="5"/>
  <c r="E35" i="5" s="1"/>
  <c r="AS31" i="5"/>
  <c r="H28" i="5"/>
  <c r="AA39" i="5"/>
  <c r="Z37" i="5" s="1"/>
  <c r="E31" i="5"/>
  <c r="E39" i="5" s="1"/>
  <c r="I34" i="5"/>
  <c r="H34" i="5"/>
  <c r="T39" i="5"/>
  <c r="U39" i="5" s="1"/>
  <c r="U31" i="5"/>
  <c r="AC31" i="5"/>
  <c r="AB39" i="5"/>
  <c r="H17" i="5"/>
  <c r="H15" i="5"/>
  <c r="AJ39" i="5"/>
  <c r="AK39" i="5" s="1"/>
  <c r="AK31" i="5"/>
  <c r="FY36" i="4"/>
  <c r="FA36" i="4"/>
  <c r="FE36" i="4"/>
  <c r="FM36" i="4"/>
  <c r="BA36" i="4"/>
  <c r="FI36" i="4"/>
  <c r="I23" i="4"/>
  <c r="H25" i="4"/>
  <c r="I25" i="4"/>
  <c r="IF40" i="4"/>
  <c r="IG40" i="4" s="1"/>
  <c r="IG32" i="4"/>
  <c r="GE40" i="4"/>
  <c r="FN40" i="4"/>
  <c r="EX40" i="4"/>
  <c r="EH40" i="4"/>
  <c r="CZ40" i="4"/>
  <c r="DA40" i="4" s="1"/>
  <c r="DA32" i="4"/>
  <c r="BB40" i="4"/>
  <c r="AH40" i="4"/>
  <c r="D32" i="4"/>
  <c r="I14" i="4"/>
  <c r="AZ40" i="4"/>
  <c r="BH40" i="4"/>
  <c r="BI40" i="4" s="1"/>
  <c r="AN40" i="4"/>
  <c r="AO40" i="4" s="1"/>
  <c r="HX40" i="4"/>
  <c r="HY40" i="4" s="1"/>
  <c r="HY32" i="4"/>
  <c r="FX40" i="4"/>
  <c r="FY32" i="4"/>
  <c r="FC40" i="4"/>
  <c r="CN40" i="4"/>
  <c r="CO40" i="4" s="1"/>
  <c r="CO32" i="4"/>
  <c r="BX40" i="4"/>
  <c r="BY40" i="4" s="1"/>
  <c r="BY32" i="4"/>
  <c r="V40" i="4"/>
  <c r="AS32" i="4"/>
  <c r="H18" i="4"/>
  <c r="H14" i="4"/>
  <c r="D36" i="4"/>
  <c r="I34" i="4"/>
  <c r="H24" i="4"/>
  <c r="H28" i="4"/>
  <c r="GA40" i="4"/>
  <c r="ED40" i="4"/>
  <c r="DL40" i="4"/>
  <c r="DM40" i="4" s="1"/>
  <c r="DM32" i="4"/>
  <c r="CV40" i="4"/>
  <c r="CW40" i="4" s="1"/>
  <c r="CW32" i="4"/>
  <c r="AT40" i="4"/>
  <c r="AV40" i="4"/>
  <c r="AW40" i="4" s="1"/>
  <c r="H31" i="4"/>
  <c r="HH40" i="4"/>
  <c r="HI40" i="4" s="1"/>
  <c r="Q40" i="4"/>
  <c r="EN40" i="4"/>
  <c r="EO40" i="4" s="1"/>
  <c r="EF40" i="4"/>
  <c r="EG40" i="4" s="1"/>
  <c r="DX40" i="4"/>
  <c r="DY40" i="4" s="1"/>
  <c r="H23" i="4"/>
  <c r="FT40" i="4"/>
  <c r="FU32" i="4"/>
  <c r="EY40" i="4"/>
  <c r="EI40" i="4"/>
  <c r="DS40" i="4"/>
  <c r="CJ40" i="4"/>
  <c r="CK40" i="4" s="1"/>
  <c r="CK32" i="4"/>
  <c r="BT40" i="4"/>
  <c r="BU40" i="4" s="1"/>
  <c r="BU32" i="4"/>
  <c r="R40" i="4"/>
  <c r="B32" i="4"/>
  <c r="B40" i="4" s="1"/>
  <c r="B41" i="4" s="1"/>
  <c r="AR40" i="4"/>
  <c r="AS40" i="4" s="1"/>
  <c r="H16" i="4"/>
  <c r="GG36" i="4"/>
  <c r="FQ36" i="4"/>
  <c r="I35" i="4"/>
  <c r="EW36" i="4"/>
  <c r="AK36" i="4"/>
  <c r="ES36" i="4"/>
  <c r="GN40" i="4"/>
  <c r="GO40" i="4" s="1"/>
  <c r="GO32" i="4"/>
  <c r="FW40" i="4"/>
  <c r="FF40" i="4"/>
  <c r="EP40" i="4"/>
  <c r="DZ40" i="4"/>
  <c r="DH40" i="4"/>
  <c r="DI40" i="4" s="1"/>
  <c r="DI32" i="4"/>
  <c r="BJ40" i="4"/>
  <c r="AP40" i="4"/>
  <c r="I30" i="4"/>
  <c r="H30" i="4"/>
  <c r="FD40" i="4"/>
  <c r="AJ40" i="4"/>
  <c r="BL40" i="4"/>
  <c r="BM40" i="4" s="1"/>
  <c r="BD40" i="4"/>
  <c r="BE40" i="4" s="1"/>
  <c r="GF40" i="4"/>
  <c r="GG40" i="4" s="1"/>
  <c r="GG32" i="4"/>
  <c r="FO40" i="4"/>
  <c r="FQ40" i="4" s="1"/>
  <c r="EU40" i="4"/>
  <c r="EW40" i="4" s="1"/>
  <c r="CF40" i="4"/>
  <c r="CG40" i="4" s="1"/>
  <c r="CG32" i="4"/>
  <c r="BP40" i="4"/>
  <c r="BQ40" i="4" s="1"/>
  <c r="BQ32" i="4"/>
  <c r="AY40" i="4"/>
  <c r="AI40" i="4"/>
  <c r="N40" i="4"/>
  <c r="FA32" i="4"/>
  <c r="C32" i="4"/>
  <c r="GC36" i="4"/>
  <c r="H34" i="4"/>
  <c r="H36" i="4" s="1"/>
  <c r="F34" i="4"/>
  <c r="F36" i="4" s="1"/>
  <c r="C36" i="4"/>
  <c r="H29" i="4"/>
  <c r="I29" i="4"/>
  <c r="I26" i="4"/>
  <c r="H26" i="4"/>
  <c r="H22" i="4"/>
  <c r="I22" i="4"/>
  <c r="GJ40" i="4"/>
  <c r="GK40" i="4" s="1"/>
  <c r="GK32" i="4"/>
  <c r="FS40" i="4"/>
  <c r="EL40" i="4"/>
  <c r="DV40" i="4"/>
  <c r="DD40" i="4"/>
  <c r="DE40" i="4" s="1"/>
  <c r="DE32" i="4"/>
  <c r="BF40" i="4"/>
  <c r="AL40" i="4"/>
  <c r="FH40" i="4"/>
  <c r="AF40" i="4"/>
  <c r="AG40" i="4" s="1"/>
  <c r="HD40" i="4"/>
  <c r="HE40" i="4" s="1"/>
  <c r="HT40" i="4"/>
  <c r="HU40" i="4" s="1"/>
  <c r="FL40" i="4"/>
  <c r="FM40" i="4" s="1"/>
  <c r="ER40" i="4"/>
  <c r="EJ40" i="4"/>
  <c r="EK40" i="4" s="1"/>
  <c r="EB40" i="4"/>
  <c r="EC40" i="4" s="1"/>
  <c r="DT40" i="4"/>
  <c r="IB40" i="4"/>
  <c r="IC40" i="4" s="1"/>
  <c r="IC32" i="4"/>
  <c r="HJ40" i="4"/>
  <c r="GT40" i="4"/>
  <c r="GB40" i="4"/>
  <c r="GC40" i="4" s="1"/>
  <c r="GC32" i="4"/>
  <c r="FG40" i="4"/>
  <c r="EQ40" i="4"/>
  <c r="CR40" i="4"/>
  <c r="CS40" i="4" s="1"/>
  <c r="CS32" i="4"/>
  <c r="CB40" i="4"/>
  <c r="CC40" i="4" s="1"/>
  <c r="CC32" i="4"/>
  <c r="J40" i="4"/>
  <c r="EZ40" i="4"/>
  <c r="FA40" i="4" s="1"/>
  <c r="H19" i="4"/>
  <c r="H15" i="4"/>
  <c r="I32" i="3"/>
  <c r="H36" i="3"/>
  <c r="I34" i="3"/>
  <c r="G34" i="3"/>
  <c r="G36" i="3" s="1"/>
  <c r="CR39" i="3"/>
  <c r="CS39" i="3" s="1"/>
  <c r="CS32" i="3"/>
  <c r="DD39" i="3"/>
  <c r="DE39" i="3" s="1"/>
  <c r="DE32" i="3"/>
  <c r="CV39" i="3"/>
  <c r="CW39" i="3" s="1"/>
  <c r="CJ39" i="3"/>
  <c r="CK39" i="3" s="1"/>
  <c r="BX39" i="3"/>
  <c r="BY39" i="3" s="1"/>
  <c r="BY32" i="3"/>
  <c r="BP39" i="3"/>
  <c r="BQ39" i="3" s="1"/>
  <c r="BD39" i="3"/>
  <c r="BE39" i="3" s="1"/>
  <c r="AR39" i="3"/>
  <c r="AS39" i="3" s="1"/>
  <c r="AS32" i="3"/>
  <c r="AJ39" i="3"/>
  <c r="AK39" i="3" s="1"/>
  <c r="C36" i="3"/>
  <c r="C39" i="3" s="1"/>
  <c r="C40" i="3" s="1"/>
  <c r="E34" i="3"/>
  <c r="E36" i="3" s="1"/>
  <c r="AF39" i="3"/>
  <c r="AG39" i="3" s="1"/>
  <c r="AG32" i="3"/>
  <c r="G26" i="3"/>
  <c r="I26" i="3"/>
  <c r="DL39" i="3"/>
  <c r="DM39" i="3" s="1"/>
  <c r="CZ39" i="3"/>
  <c r="DA39" i="3" s="1"/>
  <c r="CN39" i="3"/>
  <c r="CO39" i="3" s="1"/>
  <c r="CO32" i="3"/>
  <c r="CF39" i="3"/>
  <c r="CG39" i="3" s="1"/>
  <c r="BT39" i="3"/>
  <c r="BU39" i="3" s="1"/>
  <c r="BH39" i="3"/>
  <c r="BI39" i="3" s="1"/>
  <c r="BI32" i="3"/>
  <c r="AZ39" i="3"/>
  <c r="BA39" i="3" s="1"/>
  <c r="AN39" i="3"/>
  <c r="AO39" i="3" s="1"/>
  <c r="AB39" i="3"/>
  <c r="AC39" i="3" s="1"/>
  <c r="AC32" i="3"/>
  <c r="P39" i="3"/>
  <c r="Q39" i="3" s="1"/>
  <c r="Q32" i="3"/>
  <c r="I28" i="3"/>
  <c r="G28" i="3"/>
  <c r="S39" i="3"/>
  <c r="G27" i="3"/>
  <c r="I27" i="3"/>
  <c r="BL39" i="3"/>
  <c r="BM39" i="3" s="1"/>
  <c r="BM32" i="3"/>
  <c r="U39" i="3"/>
  <c r="E39" i="3"/>
  <c r="DH39" i="3"/>
  <c r="DI39" i="3" s="1"/>
  <c r="DI32" i="3"/>
  <c r="CB39" i="3"/>
  <c r="CC39" i="3" s="1"/>
  <c r="CC32" i="3"/>
  <c r="AV39" i="3"/>
  <c r="AW39" i="3" s="1"/>
  <c r="AW32" i="3"/>
  <c r="X39" i="3"/>
  <c r="Y39" i="3" s="1"/>
  <c r="Y32" i="3"/>
  <c r="L39" i="3"/>
  <c r="M39" i="3" s="1"/>
  <c r="M32" i="3"/>
  <c r="C38" i="2"/>
  <c r="C39" i="2" s="1"/>
  <c r="AU38" i="2"/>
  <c r="T38" i="2"/>
  <c r="U38" i="2" s="1"/>
  <c r="U30" i="2"/>
  <c r="BD38" i="2"/>
  <c r="BE38" i="2" s="1"/>
  <c r="BE30" i="2"/>
  <c r="I24" i="2"/>
  <c r="G24" i="2"/>
  <c r="I28" i="2"/>
  <c r="G28" i="2"/>
  <c r="AJ38" i="2"/>
  <c r="AK38" i="2" s="1"/>
  <c r="AK30" i="2"/>
  <c r="O38" i="2"/>
  <c r="I20" i="2"/>
  <c r="G20" i="2"/>
  <c r="H30" i="2"/>
  <c r="I12" i="2"/>
  <c r="G12" i="2"/>
  <c r="AV38" i="2"/>
  <c r="AW30" i="2"/>
  <c r="P38" i="2"/>
  <c r="Q30" i="2"/>
  <c r="C34" i="2"/>
  <c r="E32" i="2"/>
  <c r="E34" i="2" s="1"/>
  <c r="G32" i="2"/>
  <c r="G34" i="2" s="1"/>
  <c r="H34" i="2"/>
  <c r="I32" i="2"/>
  <c r="AZ38" i="2"/>
  <c r="BA38" i="2" s="1"/>
  <c r="BA30" i="2"/>
  <c r="AE38" i="2"/>
  <c r="E30" i="2"/>
  <c r="I16" i="2"/>
  <c r="G16" i="2"/>
  <c r="X38" i="2"/>
  <c r="Y38" i="2" s="1"/>
  <c r="Y30" i="2"/>
  <c r="G22" i="2"/>
  <c r="I22" i="2"/>
  <c r="G14" i="2"/>
  <c r="I14" i="2"/>
  <c r="M38" i="2"/>
  <c r="G18" i="2"/>
  <c r="AN38" i="2"/>
  <c r="AO38" i="2" s="1"/>
  <c r="AO30" i="2"/>
  <c r="AF38" i="2"/>
  <c r="AG30" i="2"/>
  <c r="G23" i="2"/>
  <c r="I26" i="1"/>
  <c r="H33" i="1"/>
  <c r="Q38" i="2" l="1"/>
  <c r="H31" i="5"/>
  <c r="AG38" i="2"/>
  <c r="ES40" i="4"/>
  <c r="E38" i="2"/>
  <c r="AW38" i="2"/>
  <c r="AC39" i="5"/>
  <c r="I36" i="3"/>
  <c r="Z39" i="5"/>
  <c r="B37" i="5"/>
  <c r="B39" i="5" s="1"/>
  <c r="B40" i="5" s="1"/>
  <c r="H35" i="5"/>
  <c r="H39" i="5" s="1"/>
  <c r="F39" i="5"/>
  <c r="I31" i="5"/>
  <c r="I35" i="5"/>
  <c r="C39" i="5"/>
  <c r="C40" i="5" s="1"/>
  <c r="I36" i="4"/>
  <c r="BA40" i="4"/>
  <c r="AK40" i="4"/>
  <c r="FU40" i="4"/>
  <c r="DU40" i="4"/>
  <c r="FI40" i="4"/>
  <c r="C40" i="4"/>
  <c r="C41" i="4" s="1"/>
  <c r="F32" i="4"/>
  <c r="F40" i="4" s="1"/>
  <c r="FE40" i="4"/>
  <c r="D40" i="4"/>
  <c r="I32" i="4"/>
  <c r="H32" i="4"/>
  <c r="H40" i="4" s="1"/>
  <c r="FY40" i="4"/>
  <c r="G32" i="3"/>
  <c r="G39" i="3" s="1"/>
  <c r="H39" i="3"/>
  <c r="H38" i="2"/>
  <c r="I30" i="2"/>
  <c r="I34" i="2"/>
  <c r="G30" i="2"/>
  <c r="G38" i="2" s="1"/>
  <c r="I33" i="1"/>
  <c r="H40" i="1"/>
  <c r="I40" i="1" s="1"/>
  <c r="F40" i="5" l="1"/>
  <c r="I39" i="5"/>
  <c r="D41" i="4"/>
  <c r="I40" i="4"/>
  <c r="H40" i="3"/>
  <c r="I39" i="3"/>
  <c r="H39" i="2"/>
  <c r="I38" i="2"/>
</calcChain>
</file>

<file path=xl/sharedStrings.xml><?xml version="1.0" encoding="utf-8"?>
<sst xmlns="http://schemas.openxmlformats.org/spreadsheetml/2006/main" count="1022" uniqueCount="398">
  <si>
    <t>СВЕДЕНИЯ  О  ПЕРЕЧИСЛЕНИИ  МЕЖБЮДЖЕТНЫХ  ТРАНСФЕРТОВ  ИЗ ОБЛАСТНОГО  БЮДЖЕТА  В  2021  ГОДУ</t>
  </si>
  <si>
    <t>тыс.руб.</t>
  </si>
  <si>
    <t>Наименование  муниципальных  образований</t>
  </si>
  <si>
    <t>Всего  межбюджетные  трансферты</t>
  </si>
  <si>
    <t>Первоначально  утвержденный  бюджет</t>
  </si>
  <si>
    <t>Уточненный  годовой  план</t>
  </si>
  <si>
    <t>отчет</t>
  </si>
  <si>
    <t>отклонение</t>
  </si>
  <si>
    <t>Исполнено</t>
  </si>
  <si>
    <t>Процент  выполнения  плана</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</si>
  <si>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</si>
  <si>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</si>
  <si>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</si>
  <si>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</si>
  <si>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</si>
  <si>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</si>
  <si>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</si>
  <si>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</si>
  <si>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</si>
  <si>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</si>
  <si>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</si>
  <si>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</si>
  <si>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</si>
  <si>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</si>
  <si>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</si>
  <si>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</si>
  <si>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</si>
  <si>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</si>
  <si>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</si>
  <si>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</si>
  <si>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</si>
  <si>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</si>
  <si>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ИТОГО</t>
  </si>
  <si>
    <t>Нераспределенные  средства,  всего</t>
  </si>
  <si>
    <t>дотация</t>
  </si>
  <si>
    <t xml:space="preserve">субсидия  </t>
  </si>
  <si>
    <t>иные  МБТ</t>
  </si>
  <si>
    <t>ВСЕГО</t>
  </si>
  <si>
    <t>СВЕДЕНИЯ  О  ПЕРЕЧИСЛЕНИИ  ИНЫХ  МЕЖБЮДЖЕТНЫХ  ТРАНСФЕРТОВ  В  2021  ГОДУ</t>
  </si>
  <si>
    <t xml:space="preserve"> Наименование  муниципальных  образований</t>
  </si>
  <si>
    <t xml:space="preserve">Всего  </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</si>
  <si>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</si>
  <si>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</si>
  <si>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</si>
  <si>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</si>
  <si>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непрограммные расходы областного бюджета</t>
  </si>
  <si>
    <t xml:space="preserve">Подпрограмма "Ресурсное обеспечение развития образования Липецкой области" </t>
  </si>
  <si>
    <t xml:space="preserve">Подпрограмма "Развитие и сохранение культуры Липецкой области" </t>
  </si>
  <si>
    <t xml:space="preserve">Подпрограмма "Развитие дорожного комплекса Липецкой области" </t>
  </si>
  <si>
    <t>Подпрограмма "Развитие благоустройства территорий муниципальных образований Липецкой области"</t>
  </si>
  <si>
    <t>Основное мероприятие «Обеспечение выплат ежемесячного денежного вознаграждения за классное руководство педагогическим работникам государственных общеобразовательных организаций и муниципальных общеобразовательных организаций»</t>
  </si>
  <si>
    <t>Основное мероприятие «Проведение капитального ремонта объектов муниципальных общеобразовательных организаций»</t>
  </si>
  <si>
    <t>Региональный проект "Культурная  среда"</t>
  </si>
  <si>
    <t>Региональный проект "Цифровая  культура"</t>
  </si>
  <si>
    <t>Основное мероприятие "Финансовое обеспечение дорожной деятельности, направленной на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t>
  </si>
  <si>
    <t>Основное мероприятие "Финансовое обеспечение дорожной деятельности, направленной на строительство, реконструкция, капитальный ремонт и ремонт уникальных искусственных дорожных сооружений на автомобильных дорогах общего пользования местного значения"</t>
  </si>
  <si>
    <t>Региональный  проект  "Дорожная  сеть"</t>
  </si>
  <si>
    <t>Основное мероприятие "Обеспечение проведения мероприятий по благоустройству территорий  муниципальных образований"</t>
  </si>
  <si>
    <t>Региональный проект "Формирование комфортной городской среды"</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</si>
  <si>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</si>
  <si>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Иные межбюджетные трансферты местным бюджетам на проведение капитального ремонта объектов муниципальных общеобразовательных организаций</t>
  </si>
  <si>
    <t xml:space="preserve">Создание модельных муниципальных библиотек </t>
  </si>
  <si>
    <t>Создание модельных муниципальных библиотек за счет средств резервного фонда Правительства Российской Федерации</t>
  </si>
  <si>
    <t>Создание виртуальных концертных залов</t>
  </si>
  <si>
    <t xml:space="preserve">Финансовое обеспечение дорожной деятельности за счет средств резервного фонда Правительства Российской Федерации </t>
  </si>
  <si>
    <t>Финансовое обеспечение дорожной деятельности</t>
  </si>
  <si>
    <t>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</si>
  <si>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 xml:space="preserve">Финансовое обеспечение организации благоустройства территорий муниципальных образований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</si>
  <si>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</si>
  <si>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Иные межбюджетные трансферты за счет средств резервного фонда администрации Липецкой области</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</si>
  <si>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t>
  </si>
  <si>
    <t xml:space="preserve">Поощрение  органов  местного  самоуправления  сельских  и  городских  поселений  области  в  связи  с  достижением  наилучших  результатов  по  социально-экономическому  развитию  территории </t>
  </si>
  <si>
    <t>05 1 32 53030</t>
  </si>
  <si>
    <t>05 1 33 87080</t>
  </si>
  <si>
    <t>06 1 A1 54540</t>
  </si>
  <si>
    <t>06 1 A1 5454F</t>
  </si>
  <si>
    <t>06  1 A3 54530</t>
  </si>
  <si>
    <t>14 1 13 5390F</t>
  </si>
  <si>
    <t>14 1 14 53900</t>
  </si>
  <si>
    <t>14 1 R1 53930</t>
  </si>
  <si>
    <t>20 1 08 87070</t>
  </si>
  <si>
    <t>20 1 F2 54240</t>
  </si>
  <si>
    <t>99 3 00 88000</t>
  </si>
  <si>
    <t>99 9 00 55491</t>
  </si>
  <si>
    <t>99 9 00 87060</t>
  </si>
  <si>
    <t>Нераспределенные  средства</t>
  </si>
  <si>
    <t>СВЕДЕНИЯ  О  ПЕРЕЧИСЛЕНИИ  СУБВЕНЦИИ  ИЗ  ОБЛАСТНОГО  БЮДЖЕТА  В  2021  ГОДУ</t>
  </si>
  <si>
    <t>в  том  числе</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</si>
  <si>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</si>
  <si>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</si>
  <si>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</si>
  <si>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</si>
  <si>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</si>
  <si>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</si>
  <si>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</si>
  <si>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</si>
  <si>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</si>
  <si>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</si>
  <si>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</si>
  <si>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</si>
  <si>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</si>
  <si>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</si>
  <si>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 xml:space="preserve">Подпрограмма «Обеспечение эпизоотического и ветеринарно-санитарного благополучия на территории Липецкой области на 2014 - 2020 годы» </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</si>
  <si>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</si>
  <si>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</si>
  <si>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</si>
  <si>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</si>
  <si>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</si>
  <si>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</si>
  <si>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</si>
  <si>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</si>
  <si>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</si>
  <si>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</si>
  <si>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</si>
  <si>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</si>
  <si>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Региональный проект "Жилье"</t>
  </si>
  <si>
    <t>Основное мероприятие "Устранение причин и условий, способствующих совершению правонарушений"</t>
  </si>
  <si>
    <t>Основное мероприятие "Организация отлова и содержания безнадзорных животных на территории Липецкой области"</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</si>
  <si>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</si>
  <si>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</si>
  <si>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Закон  Липецкой  области  от  4 февраля 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работникам  культуры  и  искусства"</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</si>
  <si>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</si>
  <si>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</si>
  <si>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</si>
  <si>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</si>
  <si>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</si>
  <si>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</si>
  <si>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</si>
  <si>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</si>
  <si>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</si>
  <si>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</si>
  <si>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</si>
  <si>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</si>
  <si>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</si>
  <si>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</si>
  <si>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</si>
  <si>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6 июля 2020 года № 406-ОЗ "О наделении органов местного самоуправления отдельными государственными полномочиями по подготовке и проведению Всероссийской переписи населения 2020 года"</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</si>
  <si>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</si>
  <si>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</si>
  <si>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</si>
  <si>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</si>
  <si>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</si>
  <si>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</si>
  <si>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обеспечение бесплатного горячего питания обучающихся по образовательным программам начального общего образования</t>
  </si>
  <si>
    <t>социальные выплаты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</si>
  <si>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предоставление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</si>
  <si>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материальная  поддержка  ребенка  в  семье  опекуна  (попечителя)  и  приемной  семье,  а  также  вознаграждение,  причитающееся  приемному  родителю</t>
  </si>
  <si>
    <t>ежемесячная  социальная  выплата  в  связи  с  усыновлением  (удочерением)  ребенка - сироты  или  ребенка,  оставшегося  без  попечения  родителей</t>
  </si>
  <si>
    <t>содержание  численности  специалистов,  осуществляющих  деятельность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</si>
  <si>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</si>
  <si>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</si>
  <si>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</si>
  <si>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</si>
  <si>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01 1 01 85190</t>
  </si>
  <si>
    <t>01 1 01 85250</t>
  </si>
  <si>
    <t>01 4 02 85040</t>
  </si>
  <si>
    <t>01 4 02 85130</t>
  </si>
  <si>
    <t>01 4 22 R3040</t>
  </si>
  <si>
    <t>01 4 02 85140</t>
  </si>
  <si>
    <t>01 4 04 85080</t>
  </si>
  <si>
    <t>01 5 03 85320</t>
  </si>
  <si>
    <t>01 7 01 85050</t>
  </si>
  <si>
    <t>01 7 01 85360</t>
  </si>
  <si>
    <t>01 7 02 85150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</si>
  <si>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</si>
  <si>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</si>
  <si>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</si>
  <si>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</si>
  <si>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</si>
  <si>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</si>
  <si>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</si>
  <si>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</si>
  <si>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</si>
  <si>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</si>
  <si>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</si>
  <si>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</si>
  <si>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99 9 00 54690</t>
  </si>
  <si>
    <t>99 9 00 85270</t>
  </si>
  <si>
    <t>СВЕДЕНИЯ  О  ПЕРЕЧИСЛЕНИИ  СУБСИДИИ  ИЗ  ОБЛАСТНОГО  БЮДЖЕТА  В  2021  ГОДУ</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</si>
  <si>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</si>
  <si>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</si>
  <si>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</si>
  <si>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</si>
  <si>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</si>
  <si>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</si>
  <si>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</si>
  <si>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</si>
  <si>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26 ноября 2019 года № 498 "Об утверждении государственной программы Липецкой области "Комплексное развитие сельских территорий Липецкой области"</t>
  </si>
  <si>
    <t xml:space="preserve">Подпрограмма "Доступная среда" </t>
  </si>
  <si>
    <t xml:space="preserve">Подпрограмма "Развитие физической культуры и массового спорта" </t>
  </si>
  <si>
    <t>Подпрограмма "Развитие спорта высших достижений и системы подготовки спортивного резерва Липецкой области"</t>
  </si>
  <si>
    <t>Подпрограмма "Создание современной образовательной среды для школьников"</t>
  </si>
  <si>
    <t xml:space="preserve">Подпрограмма "Развитие сети кооперативов всех направлений на 2014-2024 годы"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</si>
  <si>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</si>
  <si>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</si>
  <si>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 xml:space="preserve">Подпрограмма "Улучшение качества жилищного фонда, развитие и модернизация коммунальной инфраструктуры Липецкой области" </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</si>
  <si>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</si>
  <si>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"Реализация государственной национальной политики в Липецкой области" </t>
  </si>
  <si>
    <t>Подпрограмма "Энергосбережение и повышение энергетической эффективности"</t>
  </si>
  <si>
    <t>Подпрограмма "Развитие и модернизация электроэнергетики"</t>
  </si>
  <si>
    <t xml:space="preserve">Подпрограмма "Развитие торговли Липецкой области на 2014-2016 годы и на период до 2024 года"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</si>
  <si>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</si>
  <si>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</si>
  <si>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«Создание условий для обеспечения доступным и комфортным жильем сельского населения»</t>
  </si>
  <si>
    <t>Подпрограмма "Создание и развитие инфраструктуры на сельских территориях"</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</si>
  <si>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</si>
  <si>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</si>
  <si>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Основное мероприятие "Предоставление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</si>
  <si>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Региональный проект "Спорт - норма жизни"</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</si>
  <si>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</si>
  <si>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</si>
  <si>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</si>
  <si>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t>
  </si>
  <si>
    <t>Региональный проект "Успех каждого ребенка"</t>
  </si>
  <si>
    <t>Региональный проект "Содействие занятости женщин - создание условий дошкольного образования для детей в возрасте до трех лет"</t>
  </si>
  <si>
    <t>Региональный проект "Современная школа"</t>
  </si>
  <si>
    <t>Региональный проект "Культурная среда"</t>
  </si>
  <si>
    <t>Региональный проект "Творческие люди"</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</si>
  <si>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</si>
  <si>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Основное мероприятие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</si>
  <si>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</si>
  <si>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</si>
  <si>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Региональный проект «Жилье»</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</si>
  <si>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</si>
  <si>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Региональный проект "Обеспечение устойчивого сокращения непригодного для проживания жилищного фонда"</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</si>
  <si>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</si>
  <si>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</si>
  <si>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Основное мероприятие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</si>
  <si>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</si>
  <si>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</si>
  <si>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</si>
  <si>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</si>
  <si>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</si>
  <si>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</si>
  <si>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</si>
  <si>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 xml:space="preserve">Региональный проект «Дорожная сеть» </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</si>
  <si>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</si>
  <si>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Основное мероприятие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</si>
  <si>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Основное мероприятие «Предоставление субсидий местным бюджетам на реализацию муниципальных программ, направленных на приобретение дробильных установок для измельчения древесно-растительных отходов, на территории муниципальных районов и  городских  округов»</t>
  </si>
  <si>
    <t>Региональный проект "Чистая страна"</t>
  </si>
  <si>
    <t xml:space="preserve">Региональный проект "Комплексная система обращения с твердыми коммунальными отходами" </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</si>
  <si>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</si>
  <si>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Основное мероприятие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</si>
  <si>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Основное мероприятие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t>
  </si>
  <si>
    <t>Основное мероприятие "Предоставление субсидий местным бюджетам на реализацию муниципальных программ, направленных на благоустройство сельских территорий"</t>
  </si>
  <si>
    <t>Основное мероприятие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</si>
  <si>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</si>
  <si>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</si>
  <si>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</si>
  <si>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</si>
  <si>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</si>
  <si>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 xml:space="preserve">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модернизацию  физкультурно-оздоровительных комплексов открытого типа и (или) физкультурно-оздоровительных комплексов для центров развития внешкольного спорта) </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</si>
  <si>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</si>
  <si>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</si>
  <si>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</si>
  <si>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</si>
  <si>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</si>
  <si>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 xml:space="preserve">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</si>
  <si>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</si>
  <si>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</si>
  <si>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 расположенных в сельской местности и поселках городского типа</t>
  </si>
  <si>
    <t>Создание новых мест в общеобразовательных организациях</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</si>
  <si>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</si>
  <si>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</si>
  <si>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</si>
  <si>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</si>
  <si>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</si>
  <si>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</si>
  <si>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 xml:space="preserve">Поддержка отрасли культуры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</si>
  <si>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</si>
  <si>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</si>
  <si>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</si>
  <si>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Стимулирование программ развития жилищного строительства</t>
  </si>
  <si>
    <t xml:space="preserve">Стимулирование программ развития жилищного строительства в рамках реализации регионального проекта "Жилье" в целях достижения значений дополнительного результата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автомобильных дорог) </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</si>
  <si>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</si>
  <si>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</si>
  <si>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</si>
  <si>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</si>
  <si>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</si>
  <si>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</si>
  <si>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</si>
  <si>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</si>
  <si>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</si>
  <si>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</si>
  <si>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</si>
  <si>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</si>
  <si>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</si>
  <si>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</si>
  <si>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</si>
  <si>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</si>
  <si>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</si>
  <si>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Предоставление субсидий местным бюджетам на реализацию муниципальных программ, направленных на приобретение дробильных установок для измельчения древесно-растительных отходов, на территории муниципальных районов и  городских  округов</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</si>
  <si>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</si>
  <si>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Государственная поддержка закупки контейнеров для раздельного накопления твердых коммунальных отходов</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</si>
  <si>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</si>
  <si>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</si>
  <si>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</si>
  <si>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</si>
  <si>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в том числе участие в долевом строительстве жилых домов (квартир) на сельских территориях и (или) участие на основании договора инвестирования в строительстве жилого помещения (жилого дома), предоставляемого гражданам по договору найма жилого помещения)</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</si>
  <si>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</si>
  <si>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 xml:space="preserve">Обеспечение комплексного развития сельских территорий за счет средств резервного фонда Правительства Российской Федерации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</si>
  <si>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</si>
  <si>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 xml:space="preserve">Реализация проектов комплексного развития сельских территорий за счет средств резервного фонда Правительства Российской Федерации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</si>
  <si>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521 01 04</t>
  </si>
  <si>
    <t>522 09 00</t>
  </si>
  <si>
    <t>521 01 25</t>
  </si>
  <si>
    <t>521 01 21</t>
  </si>
  <si>
    <t>521 01 20</t>
  </si>
  <si>
    <t>098 01 02</t>
  </si>
  <si>
    <t xml:space="preserve">098 02 02  </t>
  </si>
  <si>
    <t>522 15 00</t>
  </si>
  <si>
    <t>092 34 00</t>
  </si>
  <si>
    <t>521 01 23</t>
  </si>
  <si>
    <t>521 01 32</t>
  </si>
  <si>
    <t>521 01 28</t>
  </si>
  <si>
    <t>521 01 29</t>
  </si>
  <si>
    <t>01 6 04 86130</t>
  </si>
  <si>
    <t>01 6 05 86310</t>
  </si>
  <si>
    <t>04 1 41 86440</t>
  </si>
  <si>
    <t>04 1 Р5 51391</t>
  </si>
  <si>
    <t>04 1 Р5 52281</t>
  </si>
  <si>
    <t>04 1 P5 52284</t>
  </si>
  <si>
    <t>04 2 Р5 52292</t>
  </si>
  <si>
    <t>04 2 Р5 86820</t>
  </si>
  <si>
    <t>05 1 06 86560</t>
  </si>
  <si>
    <t>05 1 12 86590</t>
  </si>
  <si>
    <t>05 1 26 86160</t>
  </si>
  <si>
    <t>05 1 29 R2550</t>
  </si>
  <si>
    <t>05 1 Е2 50970</t>
  </si>
  <si>
    <t>05 1 Р2 52320</t>
  </si>
  <si>
    <t>05 5 Е1 52300</t>
  </si>
  <si>
    <t>05 5 Е1 55200</t>
  </si>
  <si>
    <t>05 5 E1 Д5200</t>
  </si>
  <si>
    <t>06 1 А1 55196</t>
  </si>
  <si>
    <t>06 1 А1 55198</t>
  </si>
  <si>
    <t>06 1 A1 5519Б</t>
  </si>
  <si>
    <t>06 1 A1 Д5195</t>
  </si>
  <si>
    <t>06 1 А2 86280</t>
  </si>
  <si>
    <t>06 1 14 R519F</t>
  </si>
  <si>
    <t>06 1 62 R4670</t>
  </si>
  <si>
    <t>06 1 63 R4660</t>
  </si>
  <si>
    <t>07 1 06 86860</t>
  </si>
  <si>
    <t>08 4 F1 50210</t>
  </si>
  <si>
    <t>08 4 F1 Д0210</t>
  </si>
  <si>
    <t>08 4 F1 86020</t>
  </si>
  <si>
    <t>08 5 03 86010</t>
  </si>
  <si>
    <t>08 6 F3 67483</t>
  </si>
  <si>
    <t>08 6 F3 67484</t>
  </si>
  <si>
    <t>10 1 03 86670</t>
  </si>
  <si>
    <t>10 1 13 R2991</t>
  </si>
  <si>
    <t xml:space="preserve">10 3 05 86630 </t>
  </si>
  <si>
    <t>12 1 29 86080</t>
  </si>
  <si>
    <t>12 2 04 86180</t>
  </si>
  <si>
    <t>13 8 01 86060</t>
  </si>
  <si>
    <t>14 1 04 86030</t>
  </si>
  <si>
    <t>14 1 05 86070</t>
  </si>
  <si>
    <t>14 1 08 86300</t>
  </si>
  <si>
    <t>14 1 09 86230</t>
  </si>
  <si>
    <t xml:space="preserve">14 1 R1 Д3934 </t>
  </si>
  <si>
    <t>16 2 02 86210</t>
  </si>
  <si>
    <t xml:space="preserve">16 2 09 86380 </t>
  </si>
  <si>
    <t>16 2 10 86550</t>
  </si>
  <si>
    <t xml:space="preserve">16 2 G1 52421 </t>
  </si>
  <si>
    <t xml:space="preserve">16 2 G2 52690 </t>
  </si>
  <si>
    <t>18 2 05 86790</t>
  </si>
  <si>
    <t>20 1 F2 55550</t>
  </si>
  <si>
    <t xml:space="preserve">20 1 F2 Д5551 </t>
  </si>
  <si>
    <t>20 1 06 86420</t>
  </si>
  <si>
    <t>21 1 02 R5762</t>
  </si>
  <si>
    <t>21 2 01 R5763</t>
  </si>
  <si>
    <t>21 2 01 R576F</t>
  </si>
  <si>
    <t>21 2 05 R576F</t>
  </si>
  <si>
    <t>21 2 05 R5766</t>
  </si>
  <si>
    <t>21 2 05 R6350</t>
  </si>
  <si>
    <t>СВЕДЕНИЯ  О  ПЕРЕЧИСЛЕНИИ  ДОТАЦИИ  ИЗ ОБЛАСТНОГО  БЮДЖЕТА  В  2021  ГОДУ</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</si>
  <si>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</si>
  <si>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</si>
  <si>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</si>
  <si>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</si>
  <si>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Непрограммные  расходы  областного  бюджета</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</si>
  <si>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</si>
  <si>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</si>
  <si>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Дотации местным бюджетам на поддержку мер по обеспечению сбалансированности местных бюджетов</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</si>
  <si>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</si>
  <si>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</si>
  <si>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</si>
  <si>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</si>
  <si>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</si>
  <si>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 xml:space="preserve">Иные дотации местным бюджетам на премирование муниципальных образований - победителей Всероссийского конкурса "Лучшая муниципальная практика" </t>
  </si>
  <si>
    <t>19 3 01 80010</t>
  </si>
  <si>
    <t>19 3 01 80020</t>
  </si>
  <si>
    <t>19 3 01 80030</t>
  </si>
  <si>
    <t>19 3 02 80040</t>
  </si>
  <si>
    <t>19 3 02 80050</t>
  </si>
  <si>
    <t>19 3 02 80060</t>
  </si>
  <si>
    <t>19 3 02 80070</t>
  </si>
  <si>
    <t>19 3 02 80080</t>
  </si>
  <si>
    <t>99 9 00 53990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</si>
</sst>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_р_._-;\-* #,##0.0_р_._-;_-* &quot;-&quot;??_р_._-;_-@_-"/>
    <numFmt numFmtId="165" formatCode="_-* #,##0.00_р_._-;\-* #,##0.00_р_._-;_-* &quot;-&quot;??_р_._-;_-@_-"/>
    <numFmt numFmtId="166" formatCode="_-* #,##0_р_._-;\-* #,##0_р_._-;_-* &quot;-&quot;_р_._-;_-@_-"/>
    <numFmt numFmtId="167" formatCode="_-* #,##0.0_р_._-;\-* #,##0.0_р_._-;_-* &quot;-&quot;?_р_._-;_-@_-"/>
    <numFmt numFmtId="168" formatCode="_-* #,##0_р_._-;\-* #,##0_р_._-;_-* &quot;-&quot;??_р_._-;_-@_-"/>
  </numFmts>
  <fonts count="36" x14ac:knownFonts="1">
    <font>
      <sz val="10"/>
      <name val="Arial Cyr"/>
      <charset val="204"/>
    </font>
    <font>
      <sz val="10"/>
      <name val="Arial Cyr"/>
      <charset val="204"/>
    </font>
    <font>
      <b/>
      <sz val="12"/>
      <name val="Arial Cyr"/>
      <family val="2"/>
      <charset val="204"/>
    </font>
    <font>
      <b/>
      <sz val="12"/>
      <color indexed="10"/>
      <name val="Arial Cyr"/>
      <family val="2"/>
      <charset val="204"/>
    </font>
    <font>
      <b/>
      <sz val="14"/>
      <name val="Arial Cyr"/>
      <family val="2"/>
      <charset val="204"/>
    </font>
    <font>
      <b/>
      <sz val="11"/>
      <name val="Arial Cyr"/>
      <family val="2"/>
      <charset val="204"/>
    </font>
    <font>
      <b/>
      <sz val="10"/>
      <name val="Arial Cyr"/>
      <family val="2"/>
      <charset val="204"/>
    </font>
    <font>
      <sz val="10"/>
      <name val="Arial Cyr"/>
      <family val="2"/>
      <charset val="204"/>
    </font>
    <font>
      <b/>
      <sz val="10"/>
      <name val="Arial Cyr"/>
      <charset val="204"/>
    </font>
    <font>
      <b/>
      <sz val="11"/>
      <color indexed="10"/>
      <name val="Arial Cyr"/>
      <family val="2"/>
      <charset val="204"/>
    </font>
    <font>
      <b/>
      <sz val="11"/>
      <color indexed="10"/>
      <name val="Arial Cyr"/>
      <charset val="204"/>
    </font>
    <font>
      <b/>
      <sz val="11"/>
      <name val="Arial Cyr"/>
      <charset val="204"/>
    </font>
    <font>
      <b/>
      <sz val="10"/>
      <color rgb="FFFF0000"/>
      <name val="Arial Cyr"/>
      <charset val="204"/>
    </font>
    <font>
      <b/>
      <sz val="10"/>
      <color indexed="10"/>
      <name val="Arial Cyr"/>
      <charset val="204"/>
    </font>
    <font>
      <b/>
      <sz val="14"/>
      <color rgb="FFFF0000"/>
      <name val="Arial Cyr"/>
      <charset val="204"/>
    </font>
    <font>
      <sz val="12"/>
      <name val="Arial Cyr"/>
      <charset val="204"/>
    </font>
    <font>
      <b/>
      <sz val="12"/>
      <name val="Arial Cyr"/>
      <charset val="204"/>
    </font>
    <font>
      <sz val="12"/>
      <name val="Arial Cyr"/>
      <family val="2"/>
      <charset val="204"/>
    </font>
    <font>
      <sz val="13"/>
      <name val="Arial Cyr"/>
      <family val="2"/>
      <charset val="204"/>
    </font>
    <font>
      <b/>
      <sz val="13"/>
      <color rgb="FFFF0000"/>
      <name val="Arial Cyr"/>
      <family val="2"/>
      <charset val="204"/>
    </font>
    <font>
      <b/>
      <sz val="13"/>
      <name val="Arial Cyr"/>
      <family val="2"/>
      <charset val="204"/>
    </font>
    <font>
      <b/>
      <sz val="13"/>
      <color indexed="10"/>
      <name val="Arial Cyr"/>
      <family val="2"/>
      <charset val="204"/>
    </font>
    <font>
      <b/>
      <sz val="12"/>
      <color rgb="FFFF0000"/>
      <name val="Arial Cyr"/>
      <charset val="204"/>
    </font>
    <font>
      <sz val="13"/>
      <color indexed="10"/>
      <name val="Arial CYR"/>
      <family val="2"/>
      <charset val="204"/>
    </font>
    <font>
      <sz val="11"/>
      <name val="Arial CYR"/>
      <family val="2"/>
      <charset val="204"/>
    </font>
    <font>
      <b/>
      <sz val="14"/>
      <color rgb="FF000000"/>
      <name val="Arial"/>
      <family val="2"/>
      <charset val="204"/>
    </font>
    <font>
      <b/>
      <sz val="14"/>
      <color indexed="10"/>
      <name val="Arial Cyr"/>
      <charset val="204"/>
    </font>
    <font>
      <b/>
      <sz val="13"/>
      <color indexed="10"/>
      <name val="Arial Cyr"/>
      <charset val="204"/>
    </font>
    <font>
      <sz val="12"/>
      <name val="Times New Roman"/>
      <family val="1"/>
    </font>
    <font>
      <b/>
      <sz val="12"/>
      <name val="Arial"/>
      <family val="2"/>
      <charset val="204"/>
    </font>
    <font>
      <sz val="12"/>
      <name val="Helv"/>
    </font>
    <font>
      <sz val="13"/>
      <name val="Arial Cyr"/>
      <charset val="204"/>
    </font>
    <font>
      <b/>
      <sz val="13"/>
      <name val="Arial Cyr"/>
      <charset val="204"/>
    </font>
    <font>
      <b/>
      <sz val="14"/>
      <color indexed="10"/>
      <name val="Arial Cyr"/>
      <family val="2"/>
      <charset val="204"/>
    </font>
    <font>
      <b/>
      <sz val="12"/>
      <color rgb="FFFF0000"/>
      <name val="Arial Cyr"/>
      <family val="2"/>
      <charset val="204"/>
    </font>
    <font>
      <b/>
      <sz val="11"/>
      <color rgb="FFFF0000"/>
      <name val="Arial Cyr"/>
      <charset val="204"/>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1F5F9"/>
      </patternFill>
    </fill>
    <fill>
      <patternFill patternType="solid">
        <fgColor indexed="1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thin">
        <color rgb="FFD9D9D9"/>
      </left>
      <right style="thin">
        <color rgb="FFD9D9D9"/>
      </right>
      <top/>
      <bottom style="thin">
        <color rgb="FFD9D9D9"/>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3">
    <xf numFmtId="0" fontId="0" fillId="0" borderId="0"/>
    <xf numFmtId="165" fontId="1" fillId="0" borderId="0" applyFont="0" applyFill="0" applyBorder="0" applyAlignment="0" applyProtection="0"/>
    <xf numFmtId="166" fontId="1" fillId="0" borderId="0" applyFont="0" applyFill="0" applyBorder="0" applyAlignment="0" applyProtection="0"/>
  </cellStyleXfs>
  <cellXfs count="470">
    <xf numFmtId="0" fontId="0" fillId="0" borderId="0" xfId="0"/>
    <xf numFmtId="0" fontId="4" fillId="0" borderId="0" xfId="0" applyFont="1" applyAlignment="1">
      <alignment horizontal="center"/>
    </xf>
    <xf numFmtId="0" fontId="5" fillId="0" borderId="0" xfId="0" applyFont="1" applyAlignment="1">
      <alignment horizontal="center"/>
    </xf>
    <xf numFmtId="0" fontId="7" fillId="0" borderId="0" xfId="0" applyFont="1"/>
    <xf numFmtId="0" fontId="8"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2" borderId="6" xfId="0" applyFont="1" applyFill="1" applyBorder="1" applyAlignment="1">
      <alignment horizontal="center"/>
    </xf>
    <xf numFmtId="0" fontId="6" fillId="2" borderId="7" xfId="0" applyFont="1" applyFill="1" applyBorder="1" applyAlignment="1">
      <alignment horizontal="center"/>
    </xf>
    <xf numFmtId="0" fontId="6" fillId="2" borderId="5" xfId="0" applyFont="1" applyFill="1" applyBorder="1" applyAlignment="1">
      <alignment horizontal="center"/>
    </xf>
    <xf numFmtId="0" fontId="6" fillId="0" borderId="8" xfId="0" applyFont="1" applyBorder="1"/>
    <xf numFmtId="164" fontId="9" fillId="0" borderId="8" xfId="0" applyNumberFormat="1" applyFont="1" applyBorder="1"/>
    <xf numFmtId="164" fontId="9" fillId="2" borderId="9" xfId="1" applyNumberFormat="1" applyFont="1" applyFill="1" applyBorder="1" applyAlignment="1">
      <alignment horizontal="center"/>
    </xf>
    <xf numFmtId="164" fontId="9" fillId="2" borderId="10" xfId="1" applyNumberFormat="1" applyFont="1" applyFill="1" applyBorder="1" applyAlignment="1">
      <alignment horizontal="center"/>
    </xf>
    <xf numFmtId="164" fontId="9" fillId="2" borderId="11" xfId="1" applyNumberFormat="1" applyFont="1" applyFill="1" applyBorder="1" applyAlignment="1">
      <alignment horizontal="center"/>
    </xf>
    <xf numFmtId="164" fontId="9" fillId="0" borderId="12" xfId="0" applyNumberFormat="1" applyFont="1" applyBorder="1"/>
    <xf numFmtId="164" fontId="5" fillId="0" borderId="12" xfId="1" applyNumberFormat="1" applyFont="1" applyBorder="1" applyAlignment="1">
      <alignment horizontal="center"/>
    </xf>
    <xf numFmtId="0" fontId="6" fillId="0" borderId="13" xfId="0" applyFont="1" applyBorder="1"/>
    <xf numFmtId="164" fontId="9" fillId="2" borderId="14" xfId="1" applyNumberFormat="1" applyFont="1" applyFill="1" applyBorder="1" applyAlignment="1">
      <alignment horizontal="center"/>
    </xf>
    <xf numFmtId="164" fontId="9" fillId="2" borderId="15" xfId="1" applyNumberFormat="1" applyFont="1" applyFill="1" applyBorder="1" applyAlignment="1">
      <alignment horizontal="center"/>
    </xf>
    <xf numFmtId="0" fontId="6" fillId="0" borderId="16" xfId="0" applyFont="1" applyBorder="1"/>
    <xf numFmtId="164" fontId="9" fillId="2" borderId="17" xfId="1" applyNumberFormat="1" applyFont="1" applyFill="1" applyBorder="1" applyAlignment="1">
      <alignment horizontal="center"/>
    </xf>
    <xf numFmtId="164" fontId="9" fillId="2" borderId="18" xfId="1" applyNumberFormat="1" applyFont="1" applyFill="1" applyBorder="1" applyAlignment="1">
      <alignment horizontal="center"/>
    </xf>
    <xf numFmtId="164" fontId="5" fillId="0" borderId="7" xfId="1" applyNumberFormat="1" applyFont="1" applyBorder="1" applyAlignment="1">
      <alignment horizontal="center"/>
    </xf>
    <xf numFmtId="0" fontId="6" fillId="0" borderId="6" xfId="0" applyFont="1" applyBorder="1"/>
    <xf numFmtId="164" fontId="5" fillId="0" borderId="2" xfId="1" applyNumberFormat="1" applyFont="1" applyBorder="1" applyAlignment="1">
      <alignment horizontal="center"/>
    </xf>
    <xf numFmtId="164" fontId="5" fillId="2" borderId="19" xfId="1" applyNumberFormat="1" applyFont="1" applyFill="1" applyBorder="1" applyAlignment="1">
      <alignment horizontal="center"/>
    </xf>
    <xf numFmtId="164" fontId="5" fillId="2" borderId="5" xfId="1" applyNumberFormat="1" applyFont="1" applyFill="1" applyBorder="1" applyAlignment="1">
      <alignment horizontal="center"/>
    </xf>
    <xf numFmtId="164" fontId="5" fillId="2" borderId="20" xfId="1" applyNumberFormat="1" applyFont="1" applyFill="1" applyBorder="1" applyAlignment="1">
      <alignment horizontal="center"/>
    </xf>
    <xf numFmtId="164" fontId="5" fillId="2" borderId="21" xfId="1" applyNumberFormat="1" applyFont="1" applyFill="1" applyBorder="1" applyAlignment="1">
      <alignment horizontal="center"/>
    </xf>
    <xf numFmtId="164" fontId="5" fillId="0" borderId="21" xfId="1" applyNumberFormat="1" applyFont="1" applyBorder="1" applyAlignment="1">
      <alignment horizontal="center"/>
    </xf>
    <xf numFmtId="0" fontId="6" fillId="0" borderId="22" xfId="0" applyFont="1" applyBorder="1"/>
    <xf numFmtId="164" fontId="5" fillId="0" borderId="22" xfId="0" applyNumberFormat="1" applyFont="1" applyBorder="1"/>
    <xf numFmtId="164" fontId="9" fillId="2" borderId="6" xfId="1" applyNumberFormat="1" applyFont="1" applyFill="1" applyBorder="1" applyAlignment="1">
      <alignment horizontal="center"/>
    </xf>
    <xf numFmtId="164" fontId="9" fillId="2" borderId="7" xfId="1" applyNumberFormat="1" applyFont="1" applyFill="1" applyBorder="1" applyAlignment="1">
      <alignment horizontal="center"/>
    </xf>
    <xf numFmtId="164" fontId="9" fillId="2" borderId="23" xfId="1" applyNumberFormat="1" applyFont="1" applyFill="1" applyBorder="1" applyAlignment="1">
      <alignment horizontal="center"/>
    </xf>
    <xf numFmtId="164" fontId="5" fillId="0" borderId="1" xfId="0" applyNumberFormat="1" applyFont="1" applyBorder="1"/>
    <xf numFmtId="164" fontId="9" fillId="0" borderId="14" xfId="0" applyNumberFormat="1" applyFont="1" applyBorder="1"/>
    <xf numFmtId="164" fontId="9" fillId="2" borderId="24" xfId="1" applyNumberFormat="1" applyFont="1" applyFill="1" applyBorder="1" applyAlignment="1">
      <alignment horizontal="center"/>
    </xf>
    <xf numFmtId="0" fontId="6" fillId="0" borderId="19" xfId="0" applyFont="1" applyBorder="1"/>
    <xf numFmtId="164" fontId="9" fillId="2" borderId="12" xfId="1" applyNumberFormat="1" applyFont="1" applyFill="1" applyBorder="1" applyAlignment="1">
      <alignment horizontal="center"/>
    </xf>
    <xf numFmtId="164" fontId="5" fillId="0" borderId="2" xfId="2" applyNumberFormat="1" applyFont="1" applyBorder="1" applyAlignment="1">
      <alignment horizontal="center"/>
    </xf>
    <xf numFmtId="164" fontId="5" fillId="2" borderId="2" xfId="2" applyNumberFormat="1" applyFont="1" applyFill="1" applyBorder="1" applyAlignment="1">
      <alignment horizontal="center"/>
    </xf>
    <xf numFmtId="164" fontId="5" fillId="2" borderId="21" xfId="2" applyNumberFormat="1" applyFont="1" applyFill="1" applyBorder="1" applyAlignment="1">
      <alignment horizontal="center"/>
    </xf>
    <xf numFmtId="164" fontId="5" fillId="2" borderId="3" xfId="2" applyNumberFormat="1" applyFont="1" applyFill="1" applyBorder="1" applyAlignment="1">
      <alignment horizontal="center"/>
    </xf>
    <xf numFmtId="164" fontId="5" fillId="0" borderId="21" xfId="2" applyNumberFormat="1" applyFont="1" applyBorder="1" applyAlignment="1">
      <alignment horizontal="center"/>
    </xf>
    <xf numFmtId="164" fontId="5" fillId="0" borderId="6" xfId="0" applyNumberFormat="1" applyFont="1" applyBorder="1"/>
    <xf numFmtId="164" fontId="5" fillId="2" borderId="6" xfId="0" applyNumberFormat="1" applyFont="1" applyFill="1" applyBorder="1"/>
    <xf numFmtId="164" fontId="5" fillId="0" borderId="7" xfId="0" applyNumberFormat="1" applyFont="1" applyBorder="1"/>
    <xf numFmtId="164" fontId="5" fillId="0" borderId="1" xfId="1" applyNumberFormat="1" applyFont="1" applyBorder="1" applyAlignment="1">
      <alignment horizontal="center"/>
    </xf>
    <xf numFmtId="164" fontId="5" fillId="0" borderId="5" xfId="1" applyNumberFormat="1" applyFont="1" applyBorder="1" applyAlignment="1">
      <alignment horizontal="center"/>
    </xf>
    <xf numFmtId="0" fontId="6" fillId="0" borderId="21" xfId="0" applyFont="1" applyBorder="1" applyAlignment="1">
      <alignment horizontal="center"/>
    </xf>
    <xf numFmtId="164" fontId="5" fillId="2" borderId="3" xfId="1" applyNumberFormat="1" applyFont="1" applyFill="1" applyBorder="1" applyAlignment="1">
      <alignment horizontal="center"/>
    </xf>
    <xf numFmtId="0" fontId="8" fillId="0" borderId="7" xfId="0" applyFont="1" applyBorder="1"/>
    <xf numFmtId="164" fontId="10" fillId="0" borderId="7" xfId="1" applyNumberFormat="1" applyFont="1" applyBorder="1"/>
    <xf numFmtId="164" fontId="10" fillId="2" borderId="0" xfId="1" applyNumberFormat="1" applyFont="1" applyFill="1"/>
    <xf numFmtId="164" fontId="10" fillId="2" borderId="7" xfId="1" applyNumberFormat="1" applyFont="1" applyFill="1" applyBorder="1"/>
    <xf numFmtId="0" fontId="8" fillId="2" borderId="0" xfId="0" applyFont="1" applyFill="1"/>
    <xf numFmtId="0" fontId="8" fillId="2" borderId="7" xfId="0" applyFont="1" applyFill="1" applyBorder="1"/>
    <xf numFmtId="0" fontId="8" fillId="0" borderId="7" xfId="0" applyFont="1" applyBorder="1" applyAlignment="1">
      <alignment wrapText="1"/>
    </xf>
    <xf numFmtId="0" fontId="8" fillId="0" borderId="7" xfId="0" applyFont="1" applyBorder="1" applyAlignment="1">
      <alignment horizontal="center" wrapText="1"/>
    </xf>
    <xf numFmtId="164" fontId="11" fillId="2" borderId="0" xfId="1" applyNumberFormat="1" applyFont="1" applyFill="1"/>
    <xf numFmtId="164" fontId="11" fillId="2" borderId="7" xfId="1" applyNumberFormat="1" applyFont="1" applyFill="1" applyBorder="1"/>
    <xf numFmtId="164" fontId="11" fillId="0" borderId="7" xfId="1" applyNumberFormat="1" applyFont="1" applyBorder="1"/>
    <xf numFmtId="0" fontId="8" fillId="0" borderId="21" xfId="0" applyFont="1" applyBorder="1" applyAlignment="1">
      <alignment horizontal="center" wrapText="1"/>
    </xf>
    <xf numFmtId="164" fontId="11" fillId="0" borderId="21" xfId="1" applyNumberFormat="1" applyFont="1" applyBorder="1"/>
    <xf numFmtId="164" fontId="11" fillId="2" borderId="3" xfId="1" applyNumberFormat="1" applyFont="1" applyFill="1" applyBorder="1"/>
    <xf numFmtId="164" fontId="11" fillId="2" borderId="21" xfId="1" applyNumberFormat="1" applyFont="1" applyFill="1" applyBorder="1"/>
    <xf numFmtId="167" fontId="12" fillId="0" borderId="0" xfId="0" applyNumberFormat="1" applyFont="1"/>
    <xf numFmtId="164" fontId="13" fillId="0" borderId="0" xfId="0" applyNumberFormat="1" applyFont="1"/>
    <xf numFmtId="0" fontId="5" fillId="0" borderId="0" xfId="0" applyFont="1"/>
    <xf numFmtId="0" fontId="4" fillId="0" borderId="0" xfId="0" applyFont="1"/>
    <xf numFmtId="0" fontId="14" fillId="0" borderId="0" xfId="0" applyFont="1"/>
    <xf numFmtId="0" fontId="14" fillId="0" borderId="0" xfId="0" applyFont="1" applyAlignment="1">
      <alignment horizontal="center"/>
    </xf>
    <xf numFmtId="0" fontId="15" fillId="0" borderId="0" xfId="0" applyFont="1"/>
    <xf numFmtId="0" fontId="16" fillId="0" borderId="0" xfId="0" applyFont="1"/>
    <xf numFmtId="0" fontId="2" fillId="0" borderId="3" xfId="0" applyFont="1" applyBorder="1" applyAlignment="1">
      <alignment vertical="center" wrapText="1"/>
    </xf>
    <xf numFmtId="0" fontId="2" fillId="0" borderId="4" xfId="0" applyFont="1" applyBorder="1" applyAlignment="1">
      <alignment vertical="center"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7" fillId="0" borderId="0" xfId="0" applyFont="1"/>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0" xfId="0" applyFont="1" applyFill="1" applyBorder="1" applyAlignment="1">
      <alignment horizontal="center"/>
    </xf>
    <xf numFmtId="0" fontId="2" fillId="2" borderId="19" xfId="0" applyFont="1" applyFill="1" applyBorder="1" applyAlignment="1">
      <alignment horizontal="center"/>
    </xf>
    <xf numFmtId="0" fontId="2" fillId="2" borderId="5" xfId="0" applyFont="1" applyFill="1" applyBorder="1" applyAlignment="1">
      <alignment horizontal="center"/>
    </xf>
    <xf numFmtId="0" fontId="2" fillId="0" borderId="27" xfId="0" applyFont="1" applyBorder="1" applyAlignment="1">
      <alignment horizontal="center" vertical="center" wrapText="1"/>
    </xf>
    <xf numFmtId="0" fontId="2" fillId="0" borderId="4" xfId="0" applyFont="1" applyBorder="1" applyAlignment="1">
      <alignment horizontal="center" vertical="center" wrapText="1"/>
    </xf>
    <xf numFmtId="0" fontId="18" fillId="2" borderId="2" xfId="0" applyFont="1" applyFill="1" applyBorder="1"/>
    <xf numFmtId="0" fontId="19" fillId="3" borderId="3" xfId="0" applyFont="1" applyFill="1" applyBorder="1" applyAlignment="1">
      <alignment horizontal="center" vertical="center" wrapText="1"/>
    </xf>
    <xf numFmtId="0" fontId="18" fillId="2" borderId="21" xfId="0" applyFont="1" applyFill="1" applyBorder="1"/>
    <xf numFmtId="0" fontId="20" fillId="2" borderId="3" xfId="0" applyFont="1" applyFill="1" applyBorder="1" applyAlignment="1">
      <alignment horizontal="center"/>
    </xf>
    <xf numFmtId="0" fontId="20" fillId="2" borderId="21" xfId="0" applyFont="1" applyFill="1" applyBorder="1" applyAlignment="1">
      <alignment horizontal="center"/>
    </xf>
    <xf numFmtId="0" fontId="18" fillId="2" borderId="3" xfId="0" applyFont="1" applyFill="1" applyBorder="1"/>
    <xf numFmtId="0" fontId="18" fillId="0" borderId="0" xfId="0" applyFont="1"/>
    <xf numFmtId="0" fontId="2" fillId="0" borderId="8" xfId="0" applyFont="1" applyBorder="1"/>
    <xf numFmtId="164" fontId="21" fillId="0" borderId="8" xfId="0" applyNumberFormat="1" applyFont="1" applyBorder="1"/>
    <xf numFmtId="164" fontId="21" fillId="3" borderId="12" xfId="1" applyNumberFormat="1" applyFont="1" applyFill="1" applyBorder="1" applyAlignment="1">
      <alignment horizontal="center"/>
    </xf>
    <xf numFmtId="164" fontId="21" fillId="3" borderId="28" xfId="1" applyNumberFormat="1" applyFont="1" applyFill="1" applyBorder="1" applyAlignment="1">
      <alignment horizontal="center"/>
    </xf>
    <xf numFmtId="164" fontId="21" fillId="0" borderId="12" xfId="1" applyNumberFormat="1" applyFont="1" applyBorder="1"/>
    <xf numFmtId="164" fontId="20" fillId="0" borderId="14" xfId="1" applyNumberFormat="1" applyFont="1" applyBorder="1"/>
    <xf numFmtId="164" fontId="19" fillId="0" borderId="8" xfId="1" applyNumberFormat="1" applyFont="1" applyBorder="1"/>
    <xf numFmtId="164" fontId="21" fillId="0" borderId="8" xfId="1" applyNumberFormat="1" applyFont="1" applyBorder="1" applyAlignment="1">
      <alignment horizontal="center"/>
    </xf>
    <xf numFmtId="164" fontId="20" fillId="0" borderId="12" xfId="1" applyNumberFormat="1" applyFont="1" applyBorder="1"/>
    <xf numFmtId="0" fontId="2" fillId="0" borderId="13" xfId="0" applyFont="1" applyBorder="1"/>
    <xf numFmtId="0" fontId="2" fillId="0" borderId="29" xfId="0" applyFont="1" applyBorder="1"/>
    <xf numFmtId="0" fontId="2" fillId="0" borderId="2" xfId="0" applyFont="1" applyBorder="1"/>
    <xf numFmtId="164" fontId="20" fillId="0" borderId="2" xfId="1" applyNumberFormat="1" applyFont="1" applyBorder="1" applyAlignment="1">
      <alignment horizontal="center"/>
    </xf>
    <xf numFmtId="164" fontId="20" fillId="3" borderId="21" xfId="1" applyNumberFormat="1" applyFont="1" applyFill="1" applyBorder="1" applyAlignment="1">
      <alignment horizontal="center"/>
    </xf>
    <xf numFmtId="164" fontId="20" fillId="3" borderId="3" xfId="1" applyNumberFormat="1" applyFont="1" applyFill="1" applyBorder="1" applyAlignment="1">
      <alignment horizontal="center"/>
    </xf>
    <xf numFmtId="164" fontId="20" fillId="3" borderId="4" xfId="1" applyNumberFormat="1" applyFont="1" applyFill="1" applyBorder="1" applyAlignment="1">
      <alignment horizontal="center"/>
    </xf>
    <xf numFmtId="164" fontId="20" fillId="0" borderId="21" xfId="1" applyNumberFormat="1" applyFont="1" applyBorder="1" applyAlignment="1">
      <alignment horizontal="center"/>
    </xf>
    <xf numFmtId="164" fontId="20" fillId="0" borderId="21" xfId="1" applyNumberFormat="1" applyFont="1" applyBorder="1"/>
    <xf numFmtId="164" fontId="20" fillId="0" borderId="6" xfId="0" applyNumberFormat="1" applyFont="1" applyBorder="1"/>
    <xf numFmtId="164" fontId="21" fillId="3" borderId="7" xfId="1" applyNumberFormat="1" applyFont="1" applyFill="1" applyBorder="1" applyAlignment="1">
      <alignment horizontal="center"/>
    </xf>
    <xf numFmtId="164" fontId="21" fillId="3" borderId="0" xfId="1" applyNumberFormat="1" applyFont="1" applyFill="1" applyAlignment="1">
      <alignment horizontal="center"/>
    </xf>
    <xf numFmtId="164" fontId="20" fillId="0" borderId="7" xfId="0" applyNumberFormat="1" applyFont="1" applyBorder="1"/>
    <xf numFmtId="164" fontId="20" fillId="0" borderId="7" xfId="1" applyNumberFormat="1" applyFont="1" applyBorder="1"/>
    <xf numFmtId="164" fontId="21" fillId="0" borderId="6" xfId="1" applyNumberFormat="1" applyFont="1" applyBorder="1" applyAlignment="1">
      <alignment horizontal="center"/>
    </xf>
    <xf numFmtId="164" fontId="20" fillId="0" borderId="1" xfId="0" applyNumberFormat="1" applyFont="1" applyBorder="1"/>
    <xf numFmtId="164" fontId="21" fillId="0" borderId="14" xfId="0" applyNumberFormat="1" applyFont="1" applyBorder="1"/>
    <xf numFmtId="164" fontId="21" fillId="3" borderId="14" xfId="1" applyNumberFormat="1" applyFont="1" applyFill="1" applyBorder="1" applyAlignment="1">
      <alignment horizontal="center"/>
    </xf>
    <xf numFmtId="164" fontId="21" fillId="3" borderId="15" xfId="1" applyNumberFormat="1" applyFont="1" applyFill="1" applyBorder="1" applyAlignment="1">
      <alignment horizontal="center"/>
    </xf>
    <xf numFmtId="164" fontId="21" fillId="0" borderId="14" xfId="1" applyNumberFormat="1" applyFont="1" applyBorder="1"/>
    <xf numFmtId="164" fontId="19" fillId="0" borderId="13" xfId="1" applyNumberFormat="1" applyFont="1" applyBorder="1"/>
    <xf numFmtId="164" fontId="21" fillId="0" borderId="13" xfId="1" applyNumberFormat="1" applyFont="1" applyBorder="1" applyAlignment="1">
      <alignment horizontal="center"/>
    </xf>
    <xf numFmtId="164" fontId="21" fillId="0" borderId="14" xfId="1" applyNumberFormat="1" applyFont="1" applyBorder="1" applyAlignment="1">
      <alignment horizontal="center"/>
    </xf>
    <xf numFmtId="0" fontId="2" fillId="0" borderId="6" xfId="0" applyFont="1" applyBorder="1"/>
    <xf numFmtId="0" fontId="2" fillId="0" borderId="22" xfId="0" applyFont="1" applyBorder="1"/>
    <xf numFmtId="164" fontId="20" fillId="0" borderId="1" xfId="1" applyNumberFormat="1" applyFont="1" applyBorder="1" applyAlignment="1">
      <alignment horizontal="center"/>
    </xf>
    <xf numFmtId="164" fontId="20" fillId="0" borderId="0" xfId="0" applyNumberFormat="1" applyFont="1"/>
    <xf numFmtId="164" fontId="20" fillId="3" borderId="7" xfId="0" applyNumberFormat="1" applyFont="1" applyFill="1" applyBorder="1"/>
    <xf numFmtId="164" fontId="20" fillId="3" borderId="0" xfId="0" applyNumberFormat="1" applyFont="1" applyFill="1"/>
    <xf numFmtId="164" fontId="21" fillId="0" borderId="1" xfId="1" applyNumberFormat="1" applyFont="1" applyBorder="1" applyAlignment="1">
      <alignment horizontal="center"/>
    </xf>
    <xf numFmtId="0" fontId="2" fillId="0" borderId="6" xfId="0" applyFont="1" applyBorder="1" applyAlignment="1">
      <alignment wrapText="1"/>
    </xf>
    <xf numFmtId="164" fontId="21" fillId="0" borderId="7" xfId="0" applyNumberFormat="1" applyFont="1" applyBorder="1"/>
    <xf numFmtId="164" fontId="20" fillId="0" borderId="7" xfId="1" applyNumberFormat="1" applyFont="1" applyBorder="1" applyAlignment="1">
      <alignment horizontal="center"/>
    </xf>
    <xf numFmtId="164" fontId="21" fillId="0" borderId="7" xfId="1" applyNumberFormat="1" applyFont="1" applyBorder="1" applyAlignment="1">
      <alignment horizontal="center"/>
    </xf>
    <xf numFmtId="164" fontId="19" fillId="0" borderId="7" xfId="1" applyNumberFormat="1" applyFont="1" applyBorder="1" applyAlignment="1">
      <alignment horizontal="center"/>
    </xf>
    <xf numFmtId="0" fontId="2" fillId="0" borderId="19" xfId="0" applyFont="1" applyBorder="1"/>
    <xf numFmtId="164" fontId="20" fillId="0" borderId="5" xfId="0" applyNumberFormat="1" applyFont="1" applyBorder="1"/>
    <xf numFmtId="164" fontId="20" fillId="0" borderId="20" xfId="0" applyNumberFormat="1" applyFont="1" applyBorder="1"/>
    <xf numFmtId="164" fontId="20" fillId="3" borderId="5" xfId="0" applyNumberFormat="1" applyFont="1" applyFill="1" applyBorder="1"/>
    <xf numFmtId="164" fontId="20" fillId="3" borderId="20" xfId="0" applyNumberFormat="1" applyFont="1" applyFill="1" applyBorder="1"/>
    <xf numFmtId="164" fontId="21" fillId="0" borderId="5" xfId="1" applyNumberFormat="1" applyFont="1" applyBorder="1" applyAlignment="1">
      <alignment horizontal="center"/>
    </xf>
    <xf numFmtId="164" fontId="20" fillId="0" borderId="5" xfId="1" applyNumberFormat="1" applyFont="1" applyBorder="1" applyAlignment="1">
      <alignment horizontal="center"/>
    </xf>
    <xf numFmtId="0" fontId="2" fillId="0" borderId="19" xfId="0" applyFont="1" applyBorder="1" applyAlignment="1">
      <alignment horizontal="center"/>
    </xf>
    <xf numFmtId="164" fontId="20" fillId="0" borderId="19" xfId="2" applyNumberFormat="1" applyFont="1" applyBorder="1" applyAlignment="1">
      <alignment horizontal="center"/>
    </xf>
    <xf numFmtId="164" fontId="20" fillId="3" borderId="5" xfId="2" applyNumberFormat="1" applyFont="1" applyFill="1" applyBorder="1" applyAlignment="1">
      <alignment horizontal="center"/>
    </xf>
    <xf numFmtId="164" fontId="20" fillId="3" borderId="20" xfId="2" applyNumberFormat="1" applyFont="1" applyFill="1" applyBorder="1" applyAlignment="1">
      <alignment horizontal="center"/>
    </xf>
    <xf numFmtId="164" fontId="20" fillId="0" borderId="5" xfId="2" applyNumberFormat="1" applyFont="1" applyBorder="1" applyAlignment="1">
      <alignment horizontal="center"/>
    </xf>
    <xf numFmtId="167" fontId="22" fillId="0" borderId="0" xfId="0" applyNumberFormat="1" applyFont="1"/>
    <xf numFmtId="164" fontId="21" fillId="0" borderId="0" xfId="0" applyNumberFormat="1" applyFont="1"/>
    <xf numFmtId="164" fontId="23" fillId="0" borderId="0" xfId="0" applyNumberFormat="1" applyFont="1"/>
    <xf numFmtId="0" fontId="24" fillId="0" borderId="0" xfId="0" applyFont="1"/>
    <xf numFmtId="0" fontId="11" fillId="0" borderId="0" xfId="0" applyFont="1" applyAlignment="1">
      <alignment horizontal="center"/>
    </xf>
    <xf numFmtId="164" fontId="22" fillId="0" borderId="0" xfId="0" applyNumberFormat="1" applyFont="1"/>
    <xf numFmtId="165" fontId="25" fillId="4" borderId="30" xfId="1" applyFont="1" applyFill="1" applyBorder="1" applyAlignment="1">
      <alignment horizontal="right" vertical="center" shrinkToFit="1"/>
    </xf>
    <xf numFmtId="165" fontId="22" fillId="0" borderId="0" xfId="0" applyNumberFormat="1" applyFont="1"/>
    <xf numFmtId="0" fontId="4" fillId="0" borderId="0" xfId="0" applyFont="1" applyAlignment="1">
      <alignment horizontal="left"/>
    </xf>
    <xf numFmtId="0" fontId="26" fillId="0" borderId="0" xfId="0" applyFont="1"/>
    <xf numFmtId="0" fontId="27" fillId="0" borderId="0" xfId="0" applyFont="1"/>
    <xf numFmtId="0" fontId="2" fillId="0" borderId="0" xfId="0" applyFont="1" applyAlignment="1">
      <alignment horizontal="center"/>
    </xf>
    <xf numFmtId="0" fontId="28" fillId="0" borderId="0" xfId="0" applyFont="1" applyAlignment="1">
      <alignment horizontal="center"/>
    </xf>
    <xf numFmtId="0" fontId="2" fillId="0" borderId="3" xfId="0" applyFont="1" applyBorder="1" applyAlignment="1">
      <alignment horizontal="center"/>
    </xf>
    <xf numFmtId="0" fontId="29" fillId="0" borderId="3" xfId="0" applyFont="1" applyBorder="1"/>
    <xf numFmtId="0" fontId="30" fillId="0" borderId="3" xfId="0" applyFont="1" applyBorder="1"/>
    <xf numFmtId="0" fontId="16" fillId="0" borderId="3" xfId="0" applyFont="1" applyBorder="1"/>
    <xf numFmtId="0" fontId="2" fillId="0" borderId="25" xfId="0" applyFont="1" applyBorder="1" applyAlignment="1">
      <alignment horizontal="center"/>
    </xf>
    <xf numFmtId="0" fontId="30" fillId="0" borderId="25" xfId="0" applyFont="1" applyBorder="1"/>
    <xf numFmtId="0" fontId="28" fillId="0" borderId="3" xfId="0" applyFont="1" applyBorder="1"/>
    <xf numFmtId="0" fontId="15" fillId="0" borderId="3" xfId="0" applyFont="1" applyBorder="1"/>
    <xf numFmtId="0" fontId="2" fillId="0" borderId="4" xfId="0" applyFont="1" applyBorder="1" applyAlignment="1">
      <alignment horizontal="center"/>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3" xfId="0" applyFont="1" applyBorder="1" applyAlignment="1">
      <alignment horizontal="center" vertical="center" wrapText="1"/>
    </xf>
    <xf numFmtId="0" fontId="0" fillId="0" borderId="3" xfId="0" applyBorder="1"/>
    <xf numFmtId="0" fontId="29" fillId="0" borderId="0" xfId="0" applyFont="1" applyAlignment="1">
      <alignment vertical="center" wrapText="1"/>
    </xf>
    <xf numFmtId="0" fontId="0" fillId="0" borderId="4" xfId="0" applyBorder="1"/>
    <xf numFmtId="0" fontId="29" fillId="0" borderId="25" xfId="0" applyFont="1" applyBorder="1" applyAlignment="1">
      <alignment vertical="center" wrapText="1"/>
    </xf>
    <xf numFmtId="0" fontId="29" fillId="0" borderId="26" xfId="0" applyFont="1" applyBorder="1" applyAlignment="1">
      <alignment vertical="center" wrapText="1"/>
    </xf>
    <xf numFmtId="0" fontId="29" fillId="0" borderId="20" xfId="0" applyFont="1" applyBorder="1" applyAlignment="1">
      <alignment vertical="center" wrapText="1"/>
    </xf>
    <xf numFmtId="0" fontId="29" fillId="0" borderId="27" xfId="0" applyFont="1" applyBorder="1" applyAlignment="1">
      <alignment vertical="center" wrapText="1"/>
    </xf>
    <xf numFmtId="0" fontId="2" fillId="2" borderId="0" xfId="0" applyFont="1" applyFill="1" applyAlignment="1">
      <alignment horizontal="center"/>
    </xf>
    <xf numFmtId="0" fontId="2" fillId="2" borderId="6" xfId="0" applyFont="1" applyFill="1" applyBorder="1" applyAlignment="1">
      <alignment horizontal="center"/>
    </xf>
    <xf numFmtId="0" fontId="2" fillId="2" borderId="1" xfId="0" applyFont="1" applyFill="1" applyBorder="1" applyAlignment="1">
      <alignment horizontal="center"/>
    </xf>
    <xf numFmtId="0" fontId="18" fillId="2" borderId="2" xfId="0" applyFont="1" applyFill="1" applyBorder="1" applyAlignment="1">
      <alignment vertical="center"/>
    </xf>
    <xf numFmtId="0" fontId="20" fillId="3" borderId="3" xfId="0" applyFont="1" applyFill="1" applyBorder="1" applyAlignment="1">
      <alignment horizontal="center" vertical="center" wrapText="1"/>
    </xf>
    <xf numFmtId="0" fontId="18" fillId="0" borderId="0" xfId="0" applyFont="1" applyAlignment="1">
      <alignment vertical="center"/>
    </xf>
    <xf numFmtId="164" fontId="21" fillId="0" borderId="8" xfId="1" applyNumberFormat="1" applyFont="1" applyBorder="1"/>
    <xf numFmtId="164" fontId="21" fillId="3" borderId="8" xfId="1" applyNumberFormat="1" applyFont="1" applyFill="1" applyBorder="1"/>
    <xf numFmtId="164" fontId="19" fillId="0" borderId="8" xfId="1" applyNumberFormat="1" applyFont="1" applyBorder="1" applyAlignment="1">
      <alignment horizontal="center"/>
    </xf>
    <xf numFmtId="165" fontId="17" fillId="0" borderId="0" xfId="0" applyNumberFormat="1" applyFont="1"/>
    <xf numFmtId="164" fontId="20" fillId="0" borderId="31" xfId="1" applyNumberFormat="1" applyFont="1" applyBorder="1"/>
    <xf numFmtId="164" fontId="20" fillId="0" borderId="2" xfId="0" applyNumberFormat="1" applyFont="1" applyBorder="1"/>
    <xf numFmtId="164" fontId="20" fillId="0" borderId="6" xfId="1" applyNumberFormat="1" applyFont="1" applyBorder="1"/>
    <xf numFmtId="164" fontId="20" fillId="2" borderId="7" xfId="1" applyNumberFormat="1" applyFont="1" applyFill="1" applyBorder="1"/>
    <xf numFmtId="164" fontId="20" fillId="2" borderId="0" xfId="1" applyNumberFormat="1" applyFont="1" applyFill="1"/>
    <xf numFmtId="164" fontId="20" fillId="0" borderId="1" xfId="1" applyNumberFormat="1" applyFont="1" applyBorder="1"/>
    <xf numFmtId="164" fontId="18" fillId="0" borderId="6" xfId="0" applyNumberFormat="1" applyFont="1" applyBorder="1"/>
    <xf numFmtId="164" fontId="20" fillId="0" borderId="19" xfId="1" applyNumberFormat="1" applyFont="1" applyBorder="1"/>
    <xf numFmtId="164" fontId="20" fillId="2" borderId="5" xfId="1" applyNumberFormat="1" applyFont="1" applyFill="1" applyBorder="1"/>
    <xf numFmtId="164" fontId="20" fillId="2" borderId="20" xfId="1" applyNumberFormat="1" applyFont="1" applyFill="1" applyBorder="1"/>
    <xf numFmtId="164" fontId="20" fillId="0" borderId="5" xfId="1" applyNumberFormat="1" applyFont="1" applyBorder="1"/>
    <xf numFmtId="164" fontId="20" fillId="0" borderId="19" xfId="1" applyNumberFormat="1" applyFont="1" applyBorder="1" applyAlignment="1">
      <alignment horizontal="center"/>
    </xf>
    <xf numFmtId="164" fontId="20" fillId="2" borderId="5" xfId="1" applyNumberFormat="1" applyFont="1" applyFill="1" applyBorder="1" applyAlignment="1">
      <alignment horizontal="center"/>
    </xf>
    <xf numFmtId="164" fontId="20" fillId="2" borderId="20" xfId="1" applyNumberFormat="1" applyFont="1" applyFill="1" applyBorder="1" applyAlignment="1">
      <alignment horizontal="center"/>
    </xf>
    <xf numFmtId="164" fontId="27" fillId="0" borderId="0" xfId="0" applyNumberFormat="1" applyFont="1"/>
    <xf numFmtId="164" fontId="31" fillId="0" borderId="0" xfId="0" applyNumberFormat="1" applyFont="1"/>
    <xf numFmtId="164" fontId="27" fillId="0" borderId="0" xfId="1" applyNumberFormat="1" applyFont="1"/>
    <xf numFmtId="0" fontId="31" fillId="0" borderId="0" xfId="0" applyFont="1"/>
    <xf numFmtId="168" fontId="0" fillId="0" borderId="0" xfId="0" applyNumberFormat="1"/>
    <xf numFmtId="0" fontId="20" fillId="0" borderId="0" xfId="0" applyFont="1" applyAlignment="1">
      <alignment horizontal="left"/>
    </xf>
    <xf numFmtId="0" fontId="17" fillId="0" borderId="3" xfId="0" applyFont="1"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7" fillId="0" borderId="4" xfId="0" applyFont="1" applyBorder="1"/>
    <xf numFmtId="0" fontId="2" fillId="0" borderId="20" xfId="0" applyFont="1" applyBorder="1" applyAlignment="1">
      <alignment vertical="center" wrapText="1"/>
    </xf>
    <xf numFmtId="0" fontId="2" fillId="0" borderId="27" xfId="0" applyFont="1" applyBorder="1" applyAlignment="1">
      <alignment vertical="center" wrapText="1"/>
    </xf>
    <xf numFmtId="0" fontId="17" fillId="0" borderId="0" xfId="0" applyFont="1" applyAlignment="1">
      <alignment vertical="center" wrapText="1"/>
    </xf>
    <xf numFmtId="0" fontId="2" fillId="0" borderId="2" xfId="0" applyFont="1" applyBorder="1" applyAlignment="1">
      <alignment horizontal="center" vertical="center" wrapText="1"/>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5" xfId="0" applyFill="1" applyBorder="1"/>
    <xf numFmtId="0" fontId="0" fillId="2" borderId="19" xfId="0" applyFill="1" applyBorder="1"/>
    <xf numFmtId="0" fontId="2" fillId="5" borderId="3"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31" fillId="2" borderId="5" xfId="0" applyFont="1" applyFill="1" applyBorder="1"/>
    <xf numFmtId="0" fontId="31" fillId="2" borderId="6" xfId="0" applyFont="1" applyFill="1" applyBorder="1"/>
    <xf numFmtId="0" fontId="32" fillId="3" borderId="3" xfId="0" applyFont="1" applyFill="1" applyBorder="1" applyAlignment="1">
      <alignment horizontal="center" vertical="center" wrapText="1"/>
    </xf>
    <xf numFmtId="0" fontId="2" fillId="0" borderId="32" xfId="0" applyFont="1" applyBorder="1"/>
    <xf numFmtId="164" fontId="21" fillId="0" borderId="9" xfId="1" applyNumberFormat="1" applyFont="1" applyBorder="1"/>
    <xf numFmtId="164" fontId="21" fillId="3" borderId="11" xfId="1" applyNumberFormat="1" applyFont="1" applyFill="1" applyBorder="1" applyAlignment="1">
      <alignment horizontal="center"/>
    </xf>
    <xf numFmtId="164" fontId="20" fillId="0" borderId="11" xfId="1" applyNumberFormat="1" applyFont="1" applyBorder="1"/>
    <xf numFmtId="164" fontId="19" fillId="0" borderId="12" xfId="1" applyNumberFormat="1" applyFont="1" applyBorder="1"/>
    <xf numFmtId="164" fontId="21" fillId="0" borderId="28" xfId="1" applyNumberFormat="1" applyFont="1" applyBorder="1" applyAlignment="1">
      <alignment horizontal="center"/>
    </xf>
    <xf numFmtId="164" fontId="0" fillId="0" borderId="0" xfId="1" applyNumberFormat="1" applyFont="1"/>
    <xf numFmtId="164" fontId="21" fillId="3" borderId="24" xfId="1" applyNumberFormat="1" applyFont="1" applyFill="1" applyBorder="1" applyAlignment="1">
      <alignment horizontal="center"/>
    </xf>
    <xf numFmtId="164" fontId="20" fillId="0" borderId="24" xfId="1" applyNumberFormat="1" applyFont="1" applyBorder="1"/>
    <xf numFmtId="0" fontId="2" fillId="0" borderId="16" xfId="0" applyFont="1" applyBorder="1"/>
    <xf numFmtId="164" fontId="21" fillId="0" borderId="17" xfId="1" applyNumberFormat="1" applyFont="1" applyBorder="1"/>
    <xf numFmtId="164" fontId="21" fillId="3" borderId="23" xfId="1" applyNumberFormat="1" applyFont="1" applyFill="1" applyBorder="1" applyAlignment="1">
      <alignment horizontal="center"/>
    </xf>
    <xf numFmtId="164" fontId="21" fillId="3" borderId="33" xfId="1" applyNumberFormat="1" applyFont="1" applyFill="1" applyBorder="1" applyAlignment="1">
      <alignment horizontal="center"/>
    </xf>
    <xf numFmtId="164" fontId="20" fillId="0" borderId="34" xfId="1" applyNumberFormat="1" applyFont="1" applyBorder="1"/>
    <xf numFmtId="164" fontId="21" fillId="0" borderId="0" xfId="1" applyNumberFormat="1" applyFont="1" applyAlignment="1">
      <alignment horizontal="center"/>
    </xf>
    <xf numFmtId="164" fontId="19" fillId="0" borderId="6" xfId="1" applyNumberFormat="1" applyFont="1" applyBorder="1"/>
    <xf numFmtId="164" fontId="20" fillId="0" borderId="27" xfId="1" applyNumberFormat="1" applyFont="1" applyBorder="1"/>
    <xf numFmtId="164" fontId="20" fillId="0" borderId="3" xfId="1" applyNumberFormat="1" applyFont="1" applyBorder="1" applyAlignment="1">
      <alignment horizontal="center"/>
    </xf>
    <xf numFmtId="164" fontId="20" fillId="2" borderId="3" xfId="1" applyNumberFormat="1" applyFont="1" applyFill="1" applyBorder="1" applyAlignment="1">
      <alignment horizontal="center"/>
    </xf>
    <xf numFmtId="164" fontId="20" fillId="2" borderId="21" xfId="1" applyNumberFormat="1" applyFont="1" applyFill="1" applyBorder="1" applyAlignment="1">
      <alignment horizontal="center"/>
    </xf>
    <xf numFmtId="164" fontId="20" fillId="2" borderId="2" xfId="1" applyNumberFormat="1" applyFont="1" applyFill="1" applyBorder="1" applyAlignment="1">
      <alignment horizontal="center"/>
    </xf>
    <xf numFmtId="164" fontId="20" fillId="0" borderId="4" xfId="1" applyNumberFormat="1" applyFont="1" applyBorder="1" applyAlignment="1">
      <alignment horizontal="center"/>
    </xf>
    <xf numFmtId="164" fontId="20" fillId="0" borderId="0" xfId="1" applyNumberFormat="1" applyFont="1"/>
    <xf numFmtId="164" fontId="20" fillId="2" borderId="25" xfId="1" applyNumberFormat="1" applyFont="1" applyFill="1" applyBorder="1"/>
    <xf numFmtId="164" fontId="20" fillId="2" borderId="1" xfId="1" applyNumberFormat="1" applyFont="1" applyFill="1" applyBorder="1"/>
    <xf numFmtId="164" fontId="20" fillId="0" borderId="26" xfId="1" applyNumberFormat="1" applyFont="1" applyBorder="1"/>
    <xf numFmtId="164" fontId="21" fillId="0" borderId="26" xfId="1" applyNumberFormat="1" applyFont="1" applyBorder="1" applyAlignment="1">
      <alignment horizontal="center"/>
    </xf>
    <xf numFmtId="0" fontId="5" fillId="0" borderId="6" xfId="0" applyFont="1" applyBorder="1" applyAlignment="1">
      <alignment wrapText="1"/>
    </xf>
    <xf numFmtId="164" fontId="21" fillId="0" borderId="7" xfId="1" applyNumberFormat="1" applyFont="1" applyBorder="1"/>
    <xf numFmtId="164" fontId="21" fillId="0" borderId="0" xfId="1" applyNumberFormat="1" applyFont="1"/>
    <xf numFmtId="164" fontId="20" fillId="0" borderId="23" xfId="1" applyNumberFormat="1" applyFont="1" applyBorder="1"/>
    <xf numFmtId="164" fontId="21" fillId="0" borderId="23" xfId="1" applyNumberFormat="1" applyFont="1" applyBorder="1" applyAlignment="1">
      <alignment horizontal="center"/>
    </xf>
    <xf numFmtId="164" fontId="21" fillId="0" borderId="27" xfId="1" applyNumberFormat="1" applyFont="1" applyBorder="1" applyAlignment="1">
      <alignment horizontal="center"/>
    </xf>
    <xf numFmtId="164" fontId="20" fillId="0" borderId="4" xfId="1" applyNumberFormat="1" applyFont="1" applyBorder="1"/>
    <xf numFmtId="164" fontId="20" fillId="0" borderId="27" xfId="1" applyNumberFormat="1" applyFont="1" applyBorder="1" applyAlignment="1">
      <alignment horizontal="center"/>
    </xf>
    <xf numFmtId="0" fontId="8" fillId="0" borderId="0" xfId="0" applyFont="1"/>
    <xf numFmtId="0" fontId="32" fillId="0" borderId="0" xfId="0" applyFont="1"/>
    <xf numFmtId="0" fontId="2" fillId="0" borderId="0" xfId="0" applyFont="1" applyAlignment="1">
      <alignment horizontal="left"/>
    </xf>
    <xf numFmtId="0" fontId="33" fillId="0" borderId="0" xfId="0" applyFont="1"/>
    <xf numFmtId="0" fontId="33" fillId="0" borderId="0" xfId="0" applyFont="1" applyAlignment="1">
      <alignment horizontal="center"/>
    </xf>
    <xf numFmtId="0" fontId="3" fillId="0" borderId="0" xfId="0" applyFont="1" applyAlignment="1">
      <alignment horizontal="left"/>
    </xf>
    <xf numFmtId="0" fontId="2" fillId="0" borderId="0" xfId="0" applyFont="1"/>
    <xf numFmtId="0" fontId="11" fillId="0" borderId="0" xfId="0" applyFont="1"/>
    <xf numFmtId="0" fontId="5" fillId="0" borderId="3" xfId="0" applyFont="1" applyBorder="1" applyAlignment="1">
      <alignment horizontal="center"/>
    </xf>
    <xf numFmtId="0" fontId="5" fillId="0" borderId="3" xfId="0" applyFont="1" applyBorder="1"/>
    <xf numFmtId="0" fontId="24" fillId="0" borderId="3" xfId="0" applyFont="1" applyBorder="1"/>
    <xf numFmtId="0" fontId="24" fillId="0" borderId="4" xfId="0" applyFont="1" applyBorder="1"/>
    <xf numFmtId="0" fontId="5" fillId="0" borderId="3" xfId="0" applyFont="1" applyBorder="1" applyAlignment="1">
      <alignment vertical="center" wrapText="1"/>
    </xf>
    <xf numFmtId="0" fontId="5" fillId="0" borderId="4" xfId="0" applyFont="1" applyBorder="1" applyAlignment="1">
      <alignment vertical="center" wrapText="1"/>
    </xf>
    <xf numFmtId="0" fontId="24" fillId="0" borderId="0" xfId="0" applyFont="1" applyAlignment="1">
      <alignment vertical="center"/>
    </xf>
    <xf numFmtId="0" fontId="5" fillId="0" borderId="21" xfId="0" applyFont="1" applyBorder="1" applyAlignment="1">
      <alignment horizontal="center" vertical="center" wrapText="1"/>
    </xf>
    <xf numFmtId="0" fontId="5" fillId="0" borderId="7" xfId="0" applyFont="1" applyBorder="1" applyAlignment="1">
      <alignment horizontal="center" vertical="center" wrapText="1"/>
    </xf>
    <xf numFmtId="0" fontId="5" fillId="2" borderId="6" xfId="0" applyFont="1" applyFill="1" applyBorder="1" applyAlignment="1">
      <alignment horizontal="center"/>
    </xf>
    <xf numFmtId="0" fontId="5" fillId="0" borderId="1"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1" xfId="0" applyFont="1" applyFill="1" applyBorder="1" applyAlignment="1">
      <alignment horizontal="center"/>
    </xf>
    <xf numFmtId="0" fontId="2" fillId="2" borderId="3" xfId="0" applyFont="1" applyFill="1" applyBorder="1" applyAlignment="1">
      <alignment horizontal="center"/>
    </xf>
    <xf numFmtId="0" fontId="5" fillId="0" borderId="8" xfId="0" applyFont="1" applyBorder="1"/>
    <xf numFmtId="164" fontId="3" fillId="0" borderId="8" xfId="1" applyNumberFormat="1" applyFont="1" applyBorder="1" applyAlignment="1">
      <alignment horizontal="center"/>
    </xf>
    <xf numFmtId="164" fontId="3" fillId="3" borderId="12" xfId="1" applyNumberFormat="1" applyFont="1" applyFill="1" applyBorder="1" applyAlignment="1">
      <alignment horizontal="center"/>
    </xf>
    <xf numFmtId="164" fontId="3" fillId="3" borderId="11" xfId="1" applyNumberFormat="1" applyFont="1" applyFill="1" applyBorder="1" applyAlignment="1">
      <alignment horizontal="center"/>
    </xf>
    <xf numFmtId="164" fontId="3" fillId="0" borderId="12" xfId="1" applyNumberFormat="1" applyFont="1" applyBorder="1" applyAlignment="1">
      <alignment horizontal="center"/>
    </xf>
    <xf numFmtId="164" fontId="2" fillId="0" borderId="8" xfId="1" applyNumberFormat="1" applyFont="1" applyBorder="1"/>
    <xf numFmtId="164" fontId="34" fillId="0" borderId="8" xfId="1" applyNumberFormat="1" applyFont="1" applyBorder="1"/>
    <xf numFmtId="164" fontId="2" fillId="0" borderId="32" xfId="1" applyNumberFormat="1" applyFont="1" applyBorder="1"/>
    <xf numFmtId="164" fontId="34" fillId="0" borderId="9" xfId="1" applyNumberFormat="1" applyFont="1" applyBorder="1"/>
    <xf numFmtId="164" fontId="3" fillId="0" borderId="35" xfId="1" applyNumberFormat="1" applyFont="1" applyBorder="1" applyAlignment="1">
      <alignment horizontal="center"/>
    </xf>
    <xf numFmtId="164" fontId="3" fillId="0" borderId="10" xfId="1" applyNumberFormat="1" applyFont="1" applyBorder="1" applyAlignment="1">
      <alignment horizontal="center"/>
    </xf>
    <xf numFmtId="164" fontId="3" fillId="0" borderId="11" xfId="1" applyNumberFormat="1" applyFont="1" applyBorder="1" applyAlignment="1">
      <alignment horizontal="center"/>
    </xf>
    <xf numFmtId="164" fontId="2" fillId="0" borderId="11" xfId="1" applyNumberFormat="1" applyFont="1" applyBorder="1"/>
    <xf numFmtId="164" fontId="3" fillId="0" borderId="28" xfId="1" applyNumberFormat="1" applyFont="1" applyBorder="1" applyAlignment="1">
      <alignment horizontal="center"/>
    </xf>
    <xf numFmtId="164" fontId="2" fillId="0" borderId="12" xfId="1" applyNumberFormat="1" applyFont="1" applyBorder="1"/>
    <xf numFmtId="164" fontId="2" fillId="0" borderId="9" xfId="1" applyNumberFormat="1" applyFont="1" applyBorder="1"/>
    <xf numFmtId="0" fontId="5" fillId="0" borderId="13" xfId="0" applyFont="1" applyBorder="1"/>
    <xf numFmtId="164" fontId="3" fillId="0" borderId="13" xfId="1" applyNumberFormat="1" applyFont="1" applyBorder="1" applyAlignment="1">
      <alignment horizontal="center"/>
    </xf>
    <xf numFmtId="164" fontId="3" fillId="0" borderId="14" xfId="1" applyNumberFormat="1" applyFont="1" applyBorder="1" applyAlignment="1">
      <alignment horizontal="center"/>
    </xf>
    <xf numFmtId="164" fontId="2" fillId="0" borderId="13" xfId="1" applyNumberFormat="1" applyFont="1" applyBorder="1"/>
    <xf numFmtId="164" fontId="34" fillId="0" borderId="14" xfId="1" applyNumberFormat="1" applyFont="1" applyBorder="1"/>
    <xf numFmtId="164" fontId="3" fillId="0" borderId="24" xfId="1" applyNumberFormat="1" applyFont="1" applyBorder="1" applyAlignment="1">
      <alignment horizontal="center"/>
    </xf>
    <xf numFmtId="164" fontId="3" fillId="0" borderId="15" xfId="1" applyNumberFormat="1" applyFont="1" applyBorder="1" applyAlignment="1">
      <alignment horizontal="center"/>
    </xf>
    <xf numFmtId="0" fontId="5" fillId="0" borderId="16" xfId="0" applyFont="1" applyBorder="1"/>
    <xf numFmtId="164" fontId="3" fillId="3" borderId="23" xfId="1" applyNumberFormat="1" applyFont="1" applyFill="1" applyBorder="1" applyAlignment="1">
      <alignment horizontal="center"/>
    </xf>
    <xf numFmtId="164" fontId="2" fillId="0" borderId="6" xfId="1" applyNumberFormat="1" applyFont="1" applyBorder="1"/>
    <xf numFmtId="164" fontId="3" fillId="0" borderId="29" xfId="1" applyNumberFormat="1" applyFont="1" applyBorder="1" applyAlignment="1">
      <alignment horizontal="center"/>
    </xf>
    <xf numFmtId="164" fontId="3" fillId="0" borderId="31" xfId="1" applyNumberFormat="1" applyFont="1" applyBorder="1" applyAlignment="1">
      <alignment horizontal="center"/>
    </xf>
    <xf numFmtId="164" fontId="2" fillId="0" borderId="29" xfId="1" applyNumberFormat="1" applyFont="1" applyBorder="1"/>
    <xf numFmtId="164" fontId="34" fillId="0" borderId="17" xfId="1" applyNumberFormat="1" applyFont="1" applyBorder="1"/>
    <xf numFmtId="164" fontId="3" fillId="0" borderId="33" xfId="1" applyNumberFormat="1" applyFont="1" applyBorder="1" applyAlignment="1">
      <alignment horizontal="center"/>
    </xf>
    <xf numFmtId="164" fontId="3" fillId="0" borderId="36" xfId="1" applyNumberFormat="1" applyFont="1" applyBorder="1" applyAlignment="1">
      <alignment horizontal="center"/>
    </xf>
    <xf numFmtId="164" fontId="3" fillId="0" borderId="23" xfId="1" applyNumberFormat="1" applyFont="1" applyBorder="1" applyAlignment="1">
      <alignment horizontal="center"/>
    </xf>
    <xf numFmtId="164" fontId="2" fillId="0" borderId="23" xfId="1" applyNumberFormat="1" applyFont="1" applyBorder="1"/>
    <xf numFmtId="164" fontId="3" fillId="0" borderId="7" xfId="1" applyNumberFormat="1" applyFont="1" applyBorder="1" applyAlignment="1">
      <alignment horizontal="center"/>
    </xf>
    <xf numFmtId="164" fontId="3" fillId="0" borderId="0" xfId="1" applyNumberFormat="1" applyFont="1" applyAlignment="1">
      <alignment horizontal="center"/>
    </xf>
    <xf numFmtId="164" fontId="2" fillId="0" borderId="7" xfId="1" applyNumberFormat="1" applyFont="1" applyBorder="1"/>
    <xf numFmtId="164" fontId="3" fillId="0" borderId="6" xfId="1" applyNumberFormat="1" applyFont="1" applyBorder="1" applyAlignment="1">
      <alignment horizontal="center"/>
    </xf>
    <xf numFmtId="0" fontId="5" fillId="0" borderId="1" xfId="0" applyFont="1" applyBorder="1"/>
    <xf numFmtId="164" fontId="2" fillId="0" borderId="21" xfId="1" applyNumberFormat="1" applyFont="1" applyBorder="1" applyAlignment="1">
      <alignment horizontal="center"/>
    </xf>
    <xf numFmtId="164" fontId="2" fillId="3" borderId="21" xfId="1" applyNumberFormat="1" applyFont="1" applyFill="1" applyBorder="1" applyAlignment="1">
      <alignment horizontal="center"/>
    </xf>
    <xf numFmtId="164" fontId="2" fillId="0" borderId="21" xfId="1" applyNumberFormat="1" applyFont="1" applyBorder="1"/>
    <xf numFmtId="164" fontId="2" fillId="0" borderId="5" xfId="1" applyNumberFormat="1" applyFont="1" applyBorder="1" applyAlignment="1">
      <alignment horizontal="center"/>
    </xf>
    <xf numFmtId="164" fontId="2" fillId="0" borderId="4" xfId="1" applyNumberFormat="1" applyFont="1" applyBorder="1" applyAlignment="1">
      <alignment horizontal="center"/>
    </xf>
    <xf numFmtId="164" fontId="2" fillId="0" borderId="4" xfId="1" applyNumberFormat="1" applyFont="1" applyBorder="1"/>
    <xf numFmtId="164" fontId="2" fillId="0" borderId="2" xfId="1" applyNumberFormat="1" applyFont="1" applyBorder="1" applyAlignment="1">
      <alignment horizontal="center"/>
    </xf>
    <xf numFmtId="164" fontId="2" fillId="0" borderId="3" xfId="1" applyNumberFormat="1" applyFont="1" applyBorder="1" applyAlignment="1">
      <alignment horizontal="center"/>
    </xf>
    <xf numFmtId="0" fontId="2" fillId="0" borderId="1" xfId="0" applyFont="1" applyBorder="1"/>
    <xf numFmtId="164" fontId="3" fillId="3" borderId="6" xfId="1" applyNumberFormat="1" applyFont="1" applyFill="1" applyBorder="1" applyAlignment="1">
      <alignment horizontal="center"/>
    </xf>
    <xf numFmtId="164" fontId="2" fillId="0" borderId="6" xfId="1" applyNumberFormat="1" applyFont="1" applyBorder="1" applyAlignment="1">
      <alignment horizontal="center"/>
    </xf>
    <xf numFmtId="164" fontId="2" fillId="0" borderId="7" xfId="1" applyNumberFormat="1" applyFont="1" applyBorder="1" applyAlignment="1">
      <alignment horizontal="center"/>
    </xf>
    <xf numFmtId="164" fontId="2" fillId="0" borderId="1" xfId="0" applyNumberFormat="1" applyFont="1" applyBorder="1"/>
    <xf numFmtId="0" fontId="2" fillId="0" borderId="14" xfId="0" applyFont="1" applyBorder="1"/>
    <xf numFmtId="164" fontId="3" fillId="3" borderId="14" xfId="1" applyNumberFormat="1" applyFont="1" applyFill="1" applyBorder="1" applyAlignment="1">
      <alignment horizontal="center"/>
    </xf>
    <xf numFmtId="164" fontId="3" fillId="3" borderId="24" xfId="1" applyNumberFormat="1" applyFont="1" applyFill="1" applyBorder="1" applyAlignment="1">
      <alignment horizontal="center"/>
    </xf>
    <xf numFmtId="164" fontId="2" fillId="0" borderId="14" xfId="1" applyNumberFormat="1" applyFont="1" applyBorder="1"/>
    <xf numFmtId="0" fontId="5" fillId="0" borderId="5" xfId="0" applyFont="1" applyBorder="1"/>
    <xf numFmtId="0" fontId="5" fillId="0" borderId="7" xfId="0" applyFont="1" applyBorder="1"/>
    <xf numFmtId="164" fontId="2" fillId="0" borderId="22" xfId="0" applyNumberFormat="1" applyFont="1" applyBorder="1"/>
    <xf numFmtId="164" fontId="2" fillId="2" borderId="2" xfId="0" applyNumberFormat="1" applyFont="1" applyFill="1" applyBorder="1"/>
    <xf numFmtId="164" fontId="2" fillId="0" borderId="21" xfId="0" applyNumberFormat="1" applyFont="1" applyBorder="1"/>
    <xf numFmtId="164" fontId="2" fillId="2" borderId="21" xfId="0" applyNumberFormat="1" applyFont="1" applyFill="1" applyBorder="1"/>
    <xf numFmtId="164" fontId="2" fillId="0" borderId="3" xfId="0" applyNumberFormat="1" applyFont="1" applyBorder="1"/>
    <xf numFmtId="164" fontId="2" fillId="0" borderId="2" xfId="0" applyNumberFormat="1" applyFont="1" applyBorder="1"/>
    <xf numFmtId="164" fontId="17" fillId="0" borderId="22" xfId="0" applyNumberFormat="1" applyFont="1" applyBorder="1"/>
    <xf numFmtId="164" fontId="17" fillId="0" borderId="1" xfId="0" applyNumberFormat="1" applyFont="1" applyBorder="1"/>
    <xf numFmtId="164" fontId="17" fillId="2" borderId="0" xfId="0" applyNumberFormat="1" applyFont="1" applyFill="1"/>
    <xf numFmtId="164" fontId="17" fillId="2" borderId="6" xfId="0" applyNumberFormat="1" applyFont="1" applyFill="1" applyBorder="1"/>
    <xf numFmtId="164" fontId="17" fillId="0" borderId="7" xfId="0" applyNumberFormat="1" applyFont="1" applyBorder="1"/>
    <xf numFmtId="164" fontId="17" fillId="2" borderId="1" xfId="0" applyNumberFormat="1" applyFont="1" applyFill="1" applyBorder="1"/>
    <xf numFmtId="164" fontId="2" fillId="0" borderId="26" xfId="1" applyNumberFormat="1" applyFont="1" applyBorder="1" applyAlignment="1">
      <alignment horizontal="center"/>
    </xf>
    <xf numFmtId="164" fontId="17" fillId="0" borderId="0" xfId="0" applyNumberFormat="1" applyFont="1"/>
    <xf numFmtId="164" fontId="2" fillId="0" borderId="22" xfId="1" applyNumberFormat="1" applyFont="1" applyBorder="1" applyAlignment="1">
      <alignment horizontal="center"/>
    </xf>
    <xf numFmtId="164" fontId="2" fillId="0" borderId="0" xfId="1" applyNumberFormat="1" applyFont="1" applyAlignment="1">
      <alignment horizontal="center"/>
    </xf>
    <xf numFmtId="164" fontId="2" fillId="0" borderId="1" xfId="1" applyNumberFormat="1" applyFont="1" applyBorder="1" applyAlignment="1">
      <alignment horizontal="center"/>
    </xf>
    <xf numFmtId="0" fontId="5" fillId="0" borderId="7" xfId="0" applyFont="1" applyBorder="1" applyAlignment="1">
      <alignment wrapText="1"/>
    </xf>
    <xf numFmtId="164" fontId="17" fillId="2" borderId="7" xfId="0" applyNumberFormat="1" applyFont="1" applyFill="1" applyBorder="1"/>
    <xf numFmtId="164" fontId="2" fillId="0" borderId="23" xfId="1" applyNumberFormat="1" applyFont="1" applyBorder="1" applyAlignment="1">
      <alignment horizontal="center"/>
    </xf>
    <xf numFmtId="164" fontId="34" fillId="0" borderId="7" xfId="1" applyNumberFormat="1" applyFont="1" applyBorder="1"/>
    <xf numFmtId="164" fontId="34" fillId="0" borderId="7" xfId="1" applyNumberFormat="1" applyFont="1" applyBorder="1" applyAlignment="1">
      <alignment horizontal="center"/>
    </xf>
    <xf numFmtId="164" fontId="17" fillId="0" borderId="19" xfId="0" applyNumberFormat="1" applyFont="1" applyBorder="1"/>
    <xf numFmtId="164" fontId="17" fillId="0" borderId="5" xfId="0" applyNumberFormat="1" applyFont="1" applyBorder="1"/>
    <xf numFmtId="164" fontId="17" fillId="2" borderId="5" xfId="0" applyNumberFormat="1" applyFont="1" applyFill="1" applyBorder="1"/>
    <xf numFmtId="164" fontId="2" fillId="0" borderId="27" xfId="1" applyNumberFormat="1" applyFont="1" applyBorder="1" applyAlignment="1">
      <alignment horizontal="center"/>
    </xf>
    <xf numFmtId="164" fontId="2" fillId="0" borderId="19" xfId="1" applyNumberFormat="1" applyFont="1" applyBorder="1" applyAlignment="1">
      <alignment horizontal="center"/>
    </xf>
    <xf numFmtId="0" fontId="5" fillId="0" borderId="5" xfId="0" applyFont="1" applyBorder="1" applyAlignment="1">
      <alignment horizontal="center"/>
    </xf>
    <xf numFmtId="164" fontId="2" fillId="0" borderId="19" xfId="0" applyNumberFormat="1" applyFont="1" applyBorder="1"/>
    <xf numFmtId="164" fontId="2" fillId="3" borderId="2" xfId="0" applyNumberFormat="1" applyFont="1" applyFill="1" applyBorder="1"/>
    <xf numFmtId="164" fontId="2" fillId="0" borderId="5" xfId="0" applyNumberFormat="1" applyFont="1" applyBorder="1"/>
    <xf numFmtId="0" fontId="6" fillId="0" borderId="0" xfId="0" applyFont="1"/>
    <xf numFmtId="167" fontId="34" fillId="0" borderId="0" xfId="0" applyNumberFormat="1" applyFont="1"/>
    <xf numFmtId="167" fontId="3" fillId="0" borderId="0" xfId="0" applyNumberFormat="1" applyFont="1"/>
    <xf numFmtId="164" fontId="2" fillId="0" borderId="0" xfId="0" applyNumberFormat="1" applyFont="1"/>
    <xf numFmtId="164" fontId="3" fillId="0" borderId="0" xfId="0" applyNumberFormat="1" applyFont="1"/>
    <xf numFmtId="164" fontId="35" fillId="0" borderId="0" xfId="0" applyNumberFormat="1" applyFont="1"/>
    <xf numFmtId="165" fontId="35" fillId="0" borderId="0" xfId="1" applyFont="1"/>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7" xfId="0" applyFont="1" applyBorder="1"/>
    <xf numFmtId="0" fontId="17" fillId="0" borderId="5" xfId="0" applyFont="1" applyBorder="1"/>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7" xfId="0" applyFont="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1" fillId="2" borderId="22" xfId="0" applyFont="1" applyFill="1" applyBorder="1" applyAlignment="1">
      <alignment horizontal="center"/>
    </xf>
    <xf numFmtId="0" fontId="31" fillId="2" borderId="25" xfId="0" applyFont="1" applyFill="1" applyBorder="1" applyAlignment="1">
      <alignment horizontal="center"/>
    </xf>
    <xf numFmtId="0" fontId="31" fillId="2" borderId="3" xfId="0" applyFont="1" applyFill="1" applyBorder="1" applyAlignment="1">
      <alignment horizontal="center"/>
    </xf>
    <xf numFmtId="0" fontId="31" fillId="2" borderId="4" xfId="0" applyFont="1" applyFill="1" applyBorder="1" applyAlignment="1">
      <alignment horizont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2" fillId="5" borderId="2" xfId="0" quotePrefix="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3" fontId="20" fillId="3" borderId="2" xfId="0" applyNumberFormat="1" applyFont="1" applyFill="1" applyBorder="1" applyAlignment="1">
      <alignment horizontal="center" vertical="center" wrapText="1"/>
    </xf>
    <xf numFmtId="3" fontId="20" fillId="3" borderId="3" xfId="0" applyNumberFormat="1" applyFont="1" applyFill="1" applyBorder="1" applyAlignment="1">
      <alignment horizontal="center" vertical="center" wrapText="1"/>
    </xf>
    <xf numFmtId="3" fontId="20" fillId="3" borderId="4" xfId="0" applyNumberFormat="1"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6" fillId="0" borderId="1" xfId="0" applyFont="1" applyBorder="1" applyAlignment="1">
      <alignment horizontal="center" vertical="center" wrapText="1"/>
    </xf>
    <xf numFmtId="0" fontId="7" fillId="0" borderId="5" xfId="0" applyFont="1" applyBorder="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3">
    <cellStyle name="Обычный" xfId="0" builtinId="0"/>
    <cellStyle name="Финансовый" xfId="1" builtinId="3"/>
    <cellStyle name="Финансовый [0]" xfId="2"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1%20%20&#1043;&#1054;&#1044;\&#1052;&#1077;&#1078;&#1073;&#1102;&#1076;&#1078;&#1077;&#1090;&#1085;&#1099;&#1077;%20%20&#1090;&#1088;&#1072;&#1085;&#1089;&#1092;&#1077;&#1088;&#1090;&#1099;%20%202021_&#1095;&#1072;&#1089;&#1090;&#1100;%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1%20%20&#1043;&#1054;&#1044;\&#1057;&#1074;&#1077;&#1076;&#1077;&#1085;&#1080;&#1103;%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Raygroup\2021%20%20&#1043;&#1054;&#1044;\&#1052;&#1077;&#1078;&#1073;&#1102;&#1076;&#1078;&#1077;&#1090;&#1085;&#1099;&#1077;%20%20&#1090;&#1088;&#1072;&#1085;&#1089;&#1092;&#1077;&#1088;&#1090;&#1099;%20%202021_&#1095;&#1072;&#1089;&#1090;&#1100;%20%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Raygroup\2021%20%20&#1043;&#1054;&#1044;\&#1055;&#1088;&#1086;&#1074;&#1077;&#1088;&#1086;&#1095;&#1085;&#1072;&#1103;%20%20&#1090;&#1072;&#1073;&#1083;&#1080;&#1094;&#1072;%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_бухгалтерия"/>
      <sheetName val="Субсидия_бухгалтерия"/>
      <sheetName val="Субвенция_бухгалтерия"/>
      <sheetName val="Иные  МБТ_бухгалтерия"/>
      <sheetName val="МБТ  всего_бухгалтерия"/>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марте"/>
      <sheetName val="Уточнения  по  МБТ  в  мае"/>
      <sheetName val="Уточнения  по  МБТ  в  июле "/>
      <sheetName val="Уточнения  по  МБТ  в  августе"/>
      <sheetName val="Уточнения  по  МБТ  в  октябре"/>
      <sheetName val="Уточнения  по  МБТ  в  декабре"/>
      <sheetName val="Уточнения  по  МБТ  без  закона"/>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13">
          <cell r="B13">
            <v>111971.3</v>
          </cell>
        </row>
        <row r="14">
          <cell r="B14">
            <v>178036.59999999998</v>
          </cell>
        </row>
        <row r="15">
          <cell r="B15">
            <v>143935.09999999998</v>
          </cell>
        </row>
        <row r="16">
          <cell r="B16">
            <v>65451.199999999997</v>
          </cell>
        </row>
        <row r="17">
          <cell r="B17">
            <v>123016.5</v>
          </cell>
        </row>
        <row r="18">
          <cell r="B18">
            <v>93120.1</v>
          </cell>
        </row>
        <row r="19">
          <cell r="B19">
            <v>54489.5</v>
          </cell>
        </row>
        <row r="20">
          <cell r="B20">
            <v>165169</v>
          </cell>
        </row>
        <row r="21">
          <cell r="B21">
            <v>147119.6</v>
          </cell>
        </row>
        <row r="22">
          <cell r="B22">
            <v>70989.600000000006</v>
          </cell>
        </row>
        <row r="23">
          <cell r="B23">
            <v>200760.3</v>
          </cell>
        </row>
        <row r="24">
          <cell r="B24">
            <v>50163</v>
          </cell>
        </row>
        <row r="25">
          <cell r="B25">
            <v>88273.8</v>
          </cell>
        </row>
        <row r="26">
          <cell r="B26">
            <v>106280.1</v>
          </cell>
        </row>
        <row r="27">
          <cell r="B27">
            <v>51268.6</v>
          </cell>
        </row>
        <row r="28">
          <cell r="B28">
            <v>220553.1</v>
          </cell>
        </row>
        <row r="29">
          <cell r="B29">
            <v>93902.1</v>
          </cell>
        </row>
        <row r="30">
          <cell r="B30">
            <v>65957.899999999994</v>
          </cell>
        </row>
        <row r="33">
          <cell r="B33">
            <v>18619.400000000001</v>
          </cell>
        </row>
        <row r="34">
          <cell r="B34">
            <v>190733.7</v>
          </cell>
        </row>
        <row r="37">
          <cell r="B37">
            <v>340000</v>
          </cell>
        </row>
      </sheetData>
      <sheetData sheetId="1">
        <row r="14">
          <cell r="B14">
            <v>31753.953020000001</v>
          </cell>
        </row>
        <row r="15">
          <cell r="B15">
            <v>535805.69615000009</v>
          </cell>
        </row>
        <row r="16">
          <cell r="B16">
            <v>84642.278730000005</v>
          </cell>
        </row>
        <row r="17">
          <cell r="B17">
            <v>139207.53640000001</v>
          </cell>
        </row>
        <row r="18">
          <cell r="B18">
            <v>295968.50231999997</v>
          </cell>
        </row>
        <row r="19">
          <cell r="B19">
            <v>80795.833119999996</v>
          </cell>
        </row>
        <row r="20">
          <cell r="B20">
            <v>146417.58610999997</v>
          </cell>
        </row>
        <row r="21">
          <cell r="B21">
            <v>71212.051229999997</v>
          </cell>
        </row>
        <row r="22">
          <cell r="B22">
            <v>42924.644330000003</v>
          </cell>
        </row>
        <row r="23">
          <cell r="B23">
            <v>55979.793519999999</v>
          </cell>
        </row>
        <row r="24">
          <cell r="B24">
            <v>81068.92409</v>
          </cell>
        </row>
        <row r="25">
          <cell r="B25">
            <v>67047.382089999999</v>
          </cell>
        </row>
        <row r="26">
          <cell r="B26">
            <v>116597.62417000001</v>
          </cell>
        </row>
        <row r="27">
          <cell r="B27">
            <v>98467.742579999991</v>
          </cell>
        </row>
        <row r="28">
          <cell r="B28">
            <v>63060.571530000001</v>
          </cell>
        </row>
        <row r="29">
          <cell r="B29">
            <v>67808.548720000006</v>
          </cell>
        </row>
        <row r="30">
          <cell r="B30">
            <v>91190.639380000008</v>
          </cell>
        </row>
        <row r="31">
          <cell r="B31">
            <v>65462.748930000002</v>
          </cell>
        </row>
        <row r="34">
          <cell r="B34">
            <v>274912.14513000002</v>
          </cell>
        </row>
        <row r="35">
          <cell r="B35">
            <v>1355238.5978799998</v>
          </cell>
        </row>
        <row r="38">
          <cell r="B38">
            <v>381289.10316</v>
          </cell>
        </row>
      </sheetData>
      <sheetData sheetId="2">
        <row r="14">
          <cell r="B14">
            <v>161480.73209</v>
          </cell>
        </row>
        <row r="15">
          <cell r="B15">
            <v>664952.14066999988</v>
          </cell>
        </row>
        <row r="16">
          <cell r="B16">
            <v>379243.1340100001</v>
          </cell>
        </row>
        <row r="17">
          <cell r="B17">
            <v>372315.75229999993</v>
          </cell>
        </row>
        <row r="18">
          <cell r="B18">
            <v>342431.28821999999</v>
          </cell>
        </row>
        <row r="19">
          <cell r="B19">
            <v>230664.35047</v>
          </cell>
        </row>
        <row r="20">
          <cell r="B20">
            <v>349737.40745</v>
          </cell>
        </row>
        <row r="21">
          <cell r="B21">
            <v>300241.32197000005</v>
          </cell>
        </row>
        <row r="22">
          <cell r="B22">
            <v>214447.99472000002</v>
          </cell>
        </row>
        <row r="23">
          <cell r="B23">
            <v>183687.85517</v>
          </cell>
        </row>
        <row r="24">
          <cell r="B24">
            <v>426127.74144999991</v>
          </cell>
        </row>
        <row r="25">
          <cell r="B25">
            <v>262523.56646</v>
          </cell>
        </row>
        <row r="26">
          <cell r="B26">
            <v>616990.71702999994</v>
          </cell>
        </row>
        <row r="27">
          <cell r="B27">
            <v>217524.41206000003</v>
          </cell>
        </row>
        <row r="28">
          <cell r="B28">
            <v>294404.54358999996</v>
          </cell>
        </row>
        <row r="29">
          <cell r="B29">
            <v>482784.03052999993</v>
          </cell>
        </row>
        <row r="30">
          <cell r="B30">
            <v>227421.93150999999</v>
          </cell>
        </row>
        <row r="31">
          <cell r="B31">
            <v>340241.6734400001</v>
          </cell>
        </row>
        <row r="34">
          <cell r="B34">
            <v>884827.83867000008</v>
          </cell>
        </row>
        <row r="35">
          <cell r="B35">
            <v>4895231.6281900005</v>
          </cell>
        </row>
      </sheetData>
      <sheetData sheetId="3">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2">
          <cell r="B32">
            <v>0</v>
          </cell>
        </row>
        <row r="33">
          <cell r="B33">
            <v>0</v>
          </cell>
        </row>
        <row r="36">
          <cell r="B36">
            <v>1099933.4649999999</v>
          </cell>
        </row>
      </sheetData>
      <sheetData sheetId="4"/>
      <sheetData sheetId="5">
        <row r="13">
          <cell r="B13">
            <v>138405.34599999999</v>
          </cell>
          <cell r="E13">
            <v>138405.34599999999</v>
          </cell>
        </row>
        <row r="14">
          <cell r="B14">
            <v>236796.31199999998</v>
          </cell>
          <cell r="E14">
            <v>236796.31199999998</v>
          </cell>
        </row>
        <row r="15">
          <cell r="B15">
            <v>213669.05499999999</v>
          </cell>
          <cell r="E15">
            <v>213669.05499999999</v>
          </cell>
        </row>
        <row r="16">
          <cell r="B16">
            <v>90674.42</v>
          </cell>
          <cell r="E16">
            <v>90674.42</v>
          </cell>
        </row>
        <row r="17">
          <cell r="B17">
            <v>356622.8440000001</v>
          </cell>
          <cell r="E17">
            <v>356622.8440000001</v>
          </cell>
        </row>
        <row r="18">
          <cell r="B18">
            <v>103972.064</v>
          </cell>
          <cell r="E18">
            <v>103972.064</v>
          </cell>
        </row>
        <row r="19">
          <cell r="B19">
            <v>97472.945999999996</v>
          </cell>
          <cell r="E19">
            <v>97472.945999999996</v>
          </cell>
        </row>
        <row r="20">
          <cell r="B20">
            <v>215685.86</v>
          </cell>
          <cell r="E20">
            <v>215685.86</v>
          </cell>
        </row>
        <row r="21">
          <cell r="B21">
            <v>156287.75399999999</v>
          </cell>
          <cell r="E21">
            <v>156287.75399999999</v>
          </cell>
        </row>
        <row r="22">
          <cell r="B22">
            <v>111589.50899999999</v>
          </cell>
          <cell r="E22">
            <v>111589.50899999999</v>
          </cell>
        </row>
        <row r="23">
          <cell r="B23">
            <v>224117.802</v>
          </cell>
          <cell r="E23">
            <v>224117.802</v>
          </cell>
        </row>
        <row r="24">
          <cell r="B24">
            <v>89906.962</v>
          </cell>
          <cell r="E24">
            <v>89906.962</v>
          </cell>
        </row>
        <row r="25">
          <cell r="B25">
            <v>119437.37599999997</v>
          </cell>
          <cell r="E25">
            <v>119437.37599999997</v>
          </cell>
        </row>
        <row r="26">
          <cell r="B26">
            <v>115154.217</v>
          </cell>
          <cell r="E26">
            <v>115154.217</v>
          </cell>
        </row>
        <row r="27">
          <cell r="B27">
            <v>76708.492000000013</v>
          </cell>
          <cell r="E27">
            <v>76708.492000000013</v>
          </cell>
        </row>
        <row r="28">
          <cell r="B28">
            <v>294704.99599999998</v>
          </cell>
          <cell r="E28">
            <v>294704.99599999998</v>
          </cell>
        </row>
        <row r="29">
          <cell r="B29">
            <v>157894.04599999997</v>
          </cell>
          <cell r="E29">
            <v>157894.04599999997</v>
          </cell>
        </row>
        <row r="30">
          <cell r="B30">
            <v>121773.738</v>
          </cell>
          <cell r="E30">
            <v>121773.738</v>
          </cell>
        </row>
        <row r="33">
          <cell r="B33">
            <v>404621.92999999993</v>
          </cell>
          <cell r="E33">
            <v>404621.92999999993</v>
          </cell>
        </row>
        <row r="34">
          <cell r="B34">
            <v>1347034.6880000001</v>
          </cell>
          <cell r="E34">
            <v>1347034.6880000001</v>
          </cell>
        </row>
      </sheetData>
      <sheetData sheetId="6">
        <row r="14">
          <cell r="B14">
            <v>68530.880349999992</v>
          </cell>
          <cell r="C14">
            <v>63618.832749999994</v>
          </cell>
        </row>
        <row r="15">
          <cell r="B15">
            <v>674933.17772000004</v>
          </cell>
          <cell r="C15">
            <v>674266.27146000019</v>
          </cell>
        </row>
        <row r="16">
          <cell r="B16">
            <v>358855.05342000007</v>
          </cell>
          <cell r="C16">
            <v>329310.35026000004</v>
          </cell>
        </row>
        <row r="17">
          <cell r="B17">
            <v>149048.26102999999</v>
          </cell>
          <cell r="C17">
            <v>92777.222430000009</v>
          </cell>
        </row>
        <row r="18">
          <cell r="B18">
            <v>329070.86962000001</v>
          </cell>
          <cell r="C18">
            <v>322429.10796000005</v>
          </cell>
        </row>
        <row r="19">
          <cell r="B19">
            <v>85412.7163</v>
          </cell>
          <cell r="C19">
            <v>84093.193189999991</v>
          </cell>
        </row>
        <row r="20">
          <cell r="B20">
            <v>317521.85192999995</v>
          </cell>
          <cell r="C20">
            <v>165026.04229000001</v>
          </cell>
        </row>
        <row r="21">
          <cell r="B21">
            <v>99733.213249999986</v>
          </cell>
          <cell r="C21">
            <v>95795.473279999991</v>
          </cell>
        </row>
        <row r="22">
          <cell r="B22">
            <v>89911.965569999986</v>
          </cell>
          <cell r="C22">
            <v>88244.343540000002</v>
          </cell>
        </row>
        <row r="23">
          <cell r="B23">
            <v>75845.24351</v>
          </cell>
          <cell r="C23">
            <v>75679.983250000005</v>
          </cell>
        </row>
        <row r="24">
          <cell r="B24">
            <v>322753.04396000004</v>
          </cell>
          <cell r="C24">
            <v>179082.97258999999</v>
          </cell>
        </row>
        <row r="25">
          <cell r="B25">
            <v>81629.154550000007</v>
          </cell>
          <cell r="C25">
            <v>79907.569730000003</v>
          </cell>
        </row>
        <row r="26">
          <cell r="B26">
            <v>140987.71148000003</v>
          </cell>
          <cell r="C26">
            <v>140672.89019000001</v>
          </cell>
        </row>
        <row r="27">
          <cell r="B27">
            <v>99599.484779999999</v>
          </cell>
          <cell r="C27">
            <v>98777.468300000008</v>
          </cell>
        </row>
        <row r="28">
          <cell r="B28">
            <v>62951.746490000005</v>
          </cell>
          <cell r="C28">
            <v>61081.858120000004</v>
          </cell>
        </row>
        <row r="29">
          <cell r="B29">
            <v>102645.03051</v>
          </cell>
          <cell r="C29">
            <v>101596.33222</v>
          </cell>
        </row>
        <row r="30">
          <cell r="B30">
            <v>348488.97134999983</v>
          </cell>
          <cell r="C30">
            <v>342103.50977999991</v>
          </cell>
        </row>
        <row r="31">
          <cell r="B31">
            <v>128025.43225000001</v>
          </cell>
          <cell r="C31">
            <v>125004.49617</v>
          </cell>
        </row>
        <row r="34">
          <cell r="B34">
            <v>506903.10978000006</v>
          </cell>
          <cell r="C34">
            <v>387151.24018000008</v>
          </cell>
        </row>
        <row r="35">
          <cell r="B35">
            <v>2289957.4243299994</v>
          </cell>
          <cell r="C35">
            <v>2192179.7731299996</v>
          </cell>
        </row>
      </sheetData>
      <sheetData sheetId="7">
        <row r="3">
          <cell r="N3" t="str">
            <v>ПО  СОСТОЯНИЮ  НА  1  ЯНВАРЯ  2022  ГОДА</v>
          </cell>
        </row>
        <row r="14">
          <cell r="B14">
            <v>165437.19244000004</v>
          </cell>
          <cell r="G14">
            <v>163453.92377000002</v>
          </cell>
        </row>
        <row r="15">
          <cell r="B15">
            <v>675815.5340199999</v>
          </cell>
          <cell r="G15">
            <v>667382.40792000003</v>
          </cell>
        </row>
        <row r="16">
          <cell r="B16">
            <v>385919.33736</v>
          </cell>
          <cell r="G16">
            <v>379571.84074999997</v>
          </cell>
        </row>
        <row r="17">
          <cell r="B17">
            <v>368626.67164999986</v>
          </cell>
          <cell r="G17">
            <v>366118.50935000001</v>
          </cell>
        </row>
        <row r="18">
          <cell r="B18">
            <v>352824.14656999992</v>
          </cell>
          <cell r="G18">
            <v>351512.95299000008</v>
          </cell>
        </row>
        <row r="19">
          <cell r="B19">
            <v>233960.17782000001</v>
          </cell>
          <cell r="G19">
            <v>232421.96679000001</v>
          </cell>
        </row>
        <row r="20">
          <cell r="B20">
            <v>360088.51580000005</v>
          </cell>
          <cell r="G20">
            <v>357322.27891000005</v>
          </cell>
        </row>
        <row r="21">
          <cell r="B21">
            <v>306484.80932</v>
          </cell>
          <cell r="G21">
            <v>302070.36461999995</v>
          </cell>
        </row>
        <row r="22">
          <cell r="B22">
            <v>222039.34506999998</v>
          </cell>
          <cell r="G22">
            <v>219540.38917000001</v>
          </cell>
        </row>
        <row r="23">
          <cell r="B23">
            <v>185796.34551999997</v>
          </cell>
          <cell r="G23">
            <v>181681.85085999995</v>
          </cell>
        </row>
        <row r="24">
          <cell r="B24">
            <v>436050.59579999995</v>
          </cell>
          <cell r="G24">
            <v>429145.52122</v>
          </cell>
        </row>
        <row r="25">
          <cell r="B25">
            <v>269278.69172</v>
          </cell>
          <cell r="G25">
            <v>266333.77452999994</v>
          </cell>
        </row>
        <row r="26">
          <cell r="B26">
            <v>633486.08330000006</v>
          </cell>
          <cell r="G26">
            <v>624398.68946999998</v>
          </cell>
        </row>
        <row r="27">
          <cell r="B27">
            <v>219048.28040999998</v>
          </cell>
          <cell r="G27">
            <v>217404.24948999999</v>
          </cell>
        </row>
        <row r="28">
          <cell r="B28">
            <v>301638.16093999997</v>
          </cell>
          <cell r="G28">
            <v>299419.53036999993</v>
          </cell>
        </row>
        <row r="29">
          <cell r="B29">
            <v>468474.58888</v>
          </cell>
          <cell r="G29">
            <v>465655.24316999991</v>
          </cell>
        </row>
        <row r="30">
          <cell r="B30">
            <v>234482.48586000002</v>
          </cell>
          <cell r="G30">
            <v>231773.38619000002</v>
          </cell>
        </row>
        <row r="31">
          <cell r="B31">
            <v>338741.60902000003</v>
          </cell>
          <cell r="G31">
            <v>336215.11217999994</v>
          </cell>
        </row>
        <row r="34">
          <cell r="B34">
            <v>924785.5915900002</v>
          </cell>
          <cell r="G34">
            <v>918121.18281000014</v>
          </cell>
        </row>
        <row r="35">
          <cell r="B35">
            <v>5101748.8112400007</v>
          </cell>
          <cell r="G35">
            <v>5062024.9790000012</v>
          </cell>
        </row>
      </sheetData>
      <sheetData sheetId="8">
        <row r="12">
          <cell r="B12">
            <v>12502.738020000001</v>
          </cell>
          <cell r="G12">
            <v>12386.884250000001</v>
          </cell>
        </row>
        <row r="13">
          <cell r="B13">
            <v>135156.73926999999</v>
          </cell>
          <cell r="G13">
            <v>135156.73926999999</v>
          </cell>
        </row>
        <row r="14">
          <cell r="B14">
            <v>52409.216139999997</v>
          </cell>
          <cell r="G14">
            <v>51875.334499999997</v>
          </cell>
        </row>
        <row r="15">
          <cell r="B15">
            <v>27212.695540000001</v>
          </cell>
          <cell r="G15">
            <v>27202.808540000002</v>
          </cell>
        </row>
        <row r="16">
          <cell r="B16">
            <v>54028.795720000002</v>
          </cell>
          <cell r="G16">
            <v>53917.797620000005</v>
          </cell>
        </row>
        <row r="17">
          <cell r="B17">
            <v>30183.746299999999</v>
          </cell>
          <cell r="G17">
            <v>30154.61709</v>
          </cell>
        </row>
        <row r="18">
          <cell r="B18">
            <v>90089.296520000004</v>
          </cell>
          <cell r="G18">
            <v>90053.75854000001</v>
          </cell>
        </row>
        <row r="19">
          <cell r="B19">
            <v>22411.087339999998</v>
          </cell>
          <cell r="G19">
            <v>22286.940760000001</v>
          </cell>
        </row>
        <row r="20">
          <cell r="B20">
            <v>32841.07993</v>
          </cell>
          <cell r="G20">
            <v>32841.07993</v>
          </cell>
        </row>
        <row r="21">
          <cell r="B21">
            <v>13171.243190000001</v>
          </cell>
          <cell r="G21">
            <v>13107.807949999999</v>
          </cell>
        </row>
        <row r="22">
          <cell r="B22">
            <v>124674.26798999999</v>
          </cell>
          <cell r="G22">
            <v>124573.8063</v>
          </cell>
        </row>
        <row r="23">
          <cell r="B23">
            <v>25688.126929999999</v>
          </cell>
          <cell r="G23">
            <v>25620.03786</v>
          </cell>
        </row>
        <row r="24">
          <cell r="B24">
            <v>35733.024839999998</v>
          </cell>
          <cell r="G24">
            <v>35406.97537</v>
          </cell>
        </row>
        <row r="25">
          <cell r="B25">
            <v>60475.918140000002</v>
          </cell>
          <cell r="G25">
            <v>60284.461820000004</v>
          </cell>
        </row>
        <row r="26">
          <cell r="B26">
            <v>16569.327499999999</v>
          </cell>
          <cell r="G26">
            <v>16307.47287</v>
          </cell>
        </row>
        <row r="27">
          <cell r="B27">
            <v>115301.70335000001</v>
          </cell>
          <cell r="G27">
            <v>115212.95516</v>
          </cell>
        </row>
        <row r="28">
          <cell r="B28">
            <v>17169.388400000003</v>
          </cell>
          <cell r="G28">
            <v>17145.780540000003</v>
          </cell>
        </row>
        <row r="29">
          <cell r="B29">
            <v>88403.992279999991</v>
          </cell>
          <cell r="G29">
            <v>72675.446330000006</v>
          </cell>
        </row>
        <row r="32">
          <cell r="B32">
            <v>221634.65787</v>
          </cell>
          <cell r="G32">
            <v>221416.08568999998</v>
          </cell>
        </row>
        <row r="33">
          <cell r="B33">
            <v>864871.26715999993</v>
          </cell>
          <cell r="G33">
            <v>859519.99003999995</v>
          </cell>
        </row>
        <row r="37">
          <cell r="B37">
            <v>2040528.3124299999</v>
          </cell>
        </row>
      </sheetData>
      <sheetData sheetId="9">
        <row r="36">
          <cell r="B36">
            <v>410388.67357999971</v>
          </cell>
        </row>
      </sheetData>
      <sheetData sheetId="10"/>
      <sheetData sheetId="11"/>
      <sheetData sheetId="12"/>
      <sheetData sheetId="13"/>
      <sheetData sheetId="14">
        <row r="32">
          <cell r="B32">
            <v>61571.168270001188</v>
          </cell>
        </row>
      </sheetData>
      <sheetData sheetId="15"/>
      <sheetData sheetId="16"/>
      <sheetData sheetId="17"/>
      <sheetData sheetId="18"/>
      <sheetData sheetId="19"/>
      <sheetData sheetId="20"/>
      <sheetData sheetId="21"/>
      <sheetData sheetId="22"/>
      <sheetData sheetId="23"/>
      <sheetData sheetId="24">
        <row r="3">
          <cell r="A3" t="str">
            <v>ПО  СОСТОЯНИЮ  НА  1  ЯНВАРЯ  2022  ГОДА</v>
          </cell>
        </row>
      </sheetData>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ператив. задолженность"/>
      <sheetName val="Динамика  опер. задолж."/>
      <sheetName val="Задолженность  по  отчету"/>
      <sheetName val="Динамика  задолж. по отчету"/>
      <sheetName val="Остатки  по  БП  на  01.01.2021"/>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УФ"/>
      <sheetName val="Исполнение для администрации_КБ"/>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МР  и  ГО_план"/>
      <sheetName val="Объем  долга_МР  и  ГО_факт"/>
      <sheetName val="Невыясненные  поступления"/>
      <sheetName val="Расходы  на  программы"/>
      <sheetName val="Дотация  и  кредиты"/>
      <sheetName val="Уточненный  план"/>
      <sheetName val="Уточненный  план  МР  и  ГО"/>
      <sheetName val="Уточненный  план  БП"/>
      <sheetName val="Кредит  районам  и  городам"/>
      <sheetName val="Информация  по  кредиту"/>
      <sheetName val="Погашение  кредита"/>
      <sheetName val="Муниципальный  долг  КБ"/>
      <sheetName val="Кредит"/>
    </sheetNames>
    <sheetDataSet>
      <sheetData sheetId="0"/>
      <sheetData sheetId="1">
        <row r="9">
          <cell r="T9">
            <v>0</v>
          </cell>
        </row>
      </sheetData>
      <sheetData sheetId="2"/>
      <sheetData sheetId="3">
        <row r="9">
          <cell r="G9">
            <v>0</v>
          </cell>
        </row>
      </sheetData>
      <sheetData sheetId="4"/>
      <sheetData sheetId="5"/>
      <sheetData sheetId="6">
        <row r="12">
          <cell r="M12">
            <v>27986.824399999998</v>
          </cell>
        </row>
      </sheetData>
      <sheetData sheetId="7">
        <row r="12">
          <cell r="N12">
            <v>46350.299740000002</v>
          </cell>
        </row>
      </sheetData>
      <sheetData sheetId="8"/>
      <sheetData sheetId="9"/>
      <sheetData sheetId="10"/>
      <sheetData sheetId="11"/>
      <sheetData sheetId="12">
        <row r="14">
          <cell r="K14">
            <v>384876.15680999996</v>
          </cell>
          <cell r="L14">
            <v>377864.98677000002</v>
          </cell>
          <cell r="N14">
            <v>138405.34599999999</v>
          </cell>
          <cell r="O14">
            <v>138405.34599999999</v>
          </cell>
          <cell r="Q14">
            <v>68530.880349999992</v>
          </cell>
          <cell r="R14">
            <v>63618.832750000001</v>
          </cell>
          <cell r="T14">
            <v>165437.19243999998</v>
          </cell>
          <cell r="U14">
            <v>163453.92376999999</v>
          </cell>
          <cell r="W14">
            <v>12502.738019999999</v>
          </cell>
          <cell r="X14">
            <v>12386.884249999999</v>
          </cell>
        </row>
        <row r="15">
          <cell r="K15">
            <v>1722701.7630100001</v>
          </cell>
          <cell r="L15">
            <v>1713601.73065</v>
          </cell>
          <cell r="N15">
            <v>236796.31200000001</v>
          </cell>
          <cell r="O15">
            <v>236796.31200000001</v>
          </cell>
          <cell r="Q15">
            <v>674933.17772000004</v>
          </cell>
          <cell r="R15">
            <v>674266.27146000008</v>
          </cell>
          <cell r="T15">
            <v>675815.53402000002</v>
          </cell>
          <cell r="U15">
            <v>667382.40791999991</v>
          </cell>
          <cell r="W15">
            <v>135156.73926999999</v>
          </cell>
          <cell r="X15">
            <v>135156.73926999999</v>
          </cell>
        </row>
        <row r="16">
          <cell r="K16">
            <v>1010852.6619200001</v>
          </cell>
          <cell r="L16">
            <v>974426.58050999988</v>
          </cell>
          <cell r="N16">
            <v>213669.05499999999</v>
          </cell>
          <cell r="O16">
            <v>213669.05499999999</v>
          </cell>
          <cell r="Q16">
            <v>358855.05342000001</v>
          </cell>
          <cell r="R16">
            <v>329310.35025999998</v>
          </cell>
          <cell r="T16">
            <v>385919.33736000006</v>
          </cell>
          <cell r="U16">
            <v>379571.84074999986</v>
          </cell>
          <cell r="W16">
            <v>52409.216140000004</v>
          </cell>
          <cell r="X16">
            <v>51875.334499999997</v>
          </cell>
        </row>
        <row r="17">
          <cell r="K17">
            <v>635562.04822</v>
          </cell>
          <cell r="L17">
            <v>576772.96031999995</v>
          </cell>
          <cell r="N17">
            <v>90674.42</v>
          </cell>
          <cell r="O17">
            <v>90674.42</v>
          </cell>
          <cell r="Q17">
            <v>149048.26102999999</v>
          </cell>
          <cell r="R17">
            <v>92777.222429999994</v>
          </cell>
          <cell r="T17">
            <v>368626.67165000003</v>
          </cell>
          <cell r="U17">
            <v>366118.50935000001</v>
          </cell>
          <cell r="W17">
            <v>27212.695540000001</v>
          </cell>
          <cell r="X17">
            <v>27202.808539999998</v>
          </cell>
        </row>
        <row r="18">
          <cell r="K18">
            <v>1092546.65591</v>
          </cell>
          <cell r="L18">
            <v>1084482.70257</v>
          </cell>
          <cell r="N18">
            <v>356622.84399999998</v>
          </cell>
          <cell r="O18">
            <v>356622.84399999998</v>
          </cell>
          <cell r="Q18">
            <v>329070.86962000001</v>
          </cell>
          <cell r="R18">
            <v>322429.10796000005</v>
          </cell>
          <cell r="T18">
            <v>352824.14657000004</v>
          </cell>
          <cell r="U18">
            <v>351512.95299000002</v>
          </cell>
          <cell r="W18">
            <v>54028.795720000002</v>
          </cell>
          <cell r="X18">
            <v>53917.797619999998</v>
          </cell>
        </row>
        <row r="19">
          <cell r="K19">
            <v>453528.70441999997</v>
          </cell>
          <cell r="L19">
            <v>450641.84107000002</v>
          </cell>
          <cell r="N19">
            <v>103972.064</v>
          </cell>
          <cell r="O19">
            <v>103972.064</v>
          </cell>
          <cell r="Q19">
            <v>85412.7163</v>
          </cell>
          <cell r="R19">
            <v>84093.193189999991</v>
          </cell>
          <cell r="T19">
            <v>233960.17782000001</v>
          </cell>
          <cell r="U19">
            <v>232421.96679000001</v>
          </cell>
          <cell r="W19">
            <v>30183.746299999995</v>
          </cell>
          <cell r="X19">
            <v>30154.617089999996</v>
          </cell>
        </row>
        <row r="20">
          <cell r="K20">
            <v>865172.61024999991</v>
          </cell>
          <cell r="L20">
            <v>709875.02573999995</v>
          </cell>
          <cell r="N20">
            <v>97472.945999999996</v>
          </cell>
          <cell r="O20">
            <v>97472.945999999996</v>
          </cell>
          <cell r="Q20">
            <v>317521.85192999995</v>
          </cell>
          <cell r="R20">
            <v>165026.04228999998</v>
          </cell>
          <cell r="T20">
            <v>360088.51579999999</v>
          </cell>
          <cell r="U20">
            <v>357322.27891000005</v>
          </cell>
          <cell r="W20">
            <v>90089.296519999989</v>
          </cell>
          <cell r="X20">
            <v>90053.758539999995</v>
          </cell>
        </row>
        <row r="21">
          <cell r="K21">
            <v>644314.96990999999</v>
          </cell>
          <cell r="L21">
            <v>635838.63866000006</v>
          </cell>
          <cell r="N21">
            <v>215685.86</v>
          </cell>
          <cell r="O21">
            <v>215685.86</v>
          </cell>
          <cell r="Q21">
            <v>99733.213249999986</v>
          </cell>
          <cell r="R21">
            <v>95795.473279999991</v>
          </cell>
          <cell r="T21">
            <v>306484.80932</v>
          </cell>
          <cell r="U21">
            <v>302070.36462000001</v>
          </cell>
          <cell r="W21">
            <v>22411.087339999998</v>
          </cell>
          <cell r="X21">
            <v>22286.940760000001</v>
          </cell>
        </row>
        <row r="22">
          <cell r="K22">
            <v>501080.14457</v>
          </cell>
          <cell r="L22">
            <v>496913.56663999992</v>
          </cell>
          <cell r="N22">
            <v>156287.75399999999</v>
          </cell>
          <cell r="O22">
            <v>156287.75399999999</v>
          </cell>
          <cell r="Q22">
            <v>89911.965569999986</v>
          </cell>
          <cell r="R22">
            <v>88244.343539999987</v>
          </cell>
          <cell r="T22">
            <v>222039.34506999998</v>
          </cell>
          <cell r="U22">
            <v>219540.38916999998</v>
          </cell>
          <cell r="W22">
            <v>32841.07993</v>
          </cell>
          <cell r="X22">
            <v>32841.07993</v>
          </cell>
        </row>
        <row r="23">
          <cell r="K23">
            <v>386402.34122</v>
          </cell>
          <cell r="L23">
            <v>382059.15105999995</v>
          </cell>
          <cell r="N23">
            <v>111589.50900000001</v>
          </cell>
          <cell r="O23">
            <v>111589.50900000001</v>
          </cell>
          <cell r="Q23">
            <v>75845.24351</v>
          </cell>
          <cell r="R23">
            <v>75679.983250000005</v>
          </cell>
          <cell r="T23">
            <v>185796.34552</v>
          </cell>
          <cell r="U23">
            <v>181681.85085999998</v>
          </cell>
          <cell r="W23">
            <v>13171.243189999999</v>
          </cell>
          <cell r="X23">
            <v>13107.807949999999</v>
          </cell>
        </row>
        <row r="24">
          <cell r="K24">
            <v>1107595.7097499999</v>
          </cell>
          <cell r="L24">
            <v>956920.10210999998</v>
          </cell>
          <cell r="N24">
            <v>224117.802</v>
          </cell>
          <cell r="O24">
            <v>224117.802</v>
          </cell>
          <cell r="Q24">
            <v>322753.04396000004</v>
          </cell>
          <cell r="R24">
            <v>179082.97258999999</v>
          </cell>
          <cell r="T24">
            <v>436050.59580000007</v>
          </cell>
          <cell r="U24">
            <v>429145.52122000005</v>
          </cell>
          <cell r="W24">
            <v>124674.26798999999</v>
          </cell>
          <cell r="X24">
            <v>124573.8063</v>
          </cell>
        </row>
        <row r="25">
          <cell r="K25">
            <v>466502.93520000001</v>
          </cell>
          <cell r="L25">
            <v>461768.34411999997</v>
          </cell>
          <cell r="N25">
            <v>89906.962</v>
          </cell>
          <cell r="O25">
            <v>89906.962</v>
          </cell>
          <cell r="Q25">
            <v>81629.154549999992</v>
          </cell>
          <cell r="R25">
            <v>79907.569729999988</v>
          </cell>
          <cell r="T25">
            <v>269278.69172</v>
          </cell>
          <cell r="U25">
            <v>266333.77453</v>
          </cell>
          <cell r="W25">
            <v>25688.126929999999</v>
          </cell>
          <cell r="X25">
            <v>25620.03786</v>
          </cell>
        </row>
        <row r="26">
          <cell r="K26">
            <v>929644.19561999978</v>
          </cell>
          <cell r="L26">
            <v>919915.93103000009</v>
          </cell>
          <cell r="N26">
            <v>119437.37599999999</v>
          </cell>
          <cell r="O26">
            <v>119437.37599999999</v>
          </cell>
          <cell r="Q26">
            <v>140987.71148000003</v>
          </cell>
          <cell r="R26">
            <v>140672.89019000003</v>
          </cell>
          <cell r="T26">
            <v>633486.08329999982</v>
          </cell>
          <cell r="U26">
            <v>624398.6894700001</v>
          </cell>
          <cell r="W26">
            <v>35733.024840000005</v>
          </cell>
          <cell r="X26">
            <v>35406.975370000007</v>
          </cell>
        </row>
        <row r="27">
          <cell r="K27">
            <v>494277.90032999997</v>
          </cell>
          <cell r="L27">
            <v>491620.39660999994</v>
          </cell>
          <cell r="N27">
            <v>115154.217</v>
          </cell>
          <cell r="O27">
            <v>115154.217</v>
          </cell>
          <cell r="Q27">
            <v>99599.484779999999</v>
          </cell>
          <cell r="R27">
            <v>98777.468299999979</v>
          </cell>
          <cell r="T27">
            <v>219048.28040999998</v>
          </cell>
          <cell r="U27">
            <v>217404.24948999996</v>
          </cell>
          <cell r="W27">
            <v>60475.918140000002</v>
          </cell>
          <cell r="X27">
            <v>60284.461819999997</v>
          </cell>
        </row>
        <row r="28">
          <cell r="K28">
            <v>457867.72692999995</v>
          </cell>
          <cell r="L28">
            <v>453517.35336000001</v>
          </cell>
          <cell r="N28">
            <v>76708.491999999998</v>
          </cell>
          <cell r="O28">
            <v>76708.491999999998</v>
          </cell>
          <cell r="Q28">
            <v>62951.746490000005</v>
          </cell>
          <cell r="R28">
            <v>61081.858120000012</v>
          </cell>
          <cell r="T28">
            <v>301638.16093999997</v>
          </cell>
          <cell r="U28">
            <v>299419.53036999999</v>
          </cell>
          <cell r="W28">
            <v>16569.327499999999</v>
          </cell>
          <cell r="X28">
            <v>16307.47287</v>
          </cell>
        </row>
        <row r="29">
          <cell r="K29">
            <v>981126.3187399999</v>
          </cell>
          <cell r="L29">
            <v>977169.52654999995</v>
          </cell>
          <cell r="N29">
            <v>294704.99599999998</v>
          </cell>
          <cell r="O29">
            <v>294704.99599999998</v>
          </cell>
          <cell r="Q29">
            <v>102645.03051000001</v>
          </cell>
          <cell r="R29">
            <v>101596.33221999998</v>
          </cell>
          <cell r="T29">
            <v>468474.58888000005</v>
          </cell>
          <cell r="U29">
            <v>465655.24317000003</v>
          </cell>
          <cell r="W29">
            <v>115301.70335</v>
          </cell>
          <cell r="X29">
            <v>115212.95516</v>
          </cell>
        </row>
        <row r="30">
          <cell r="K30">
            <v>758034.89161000005</v>
          </cell>
          <cell r="L30">
            <v>748916.72250999999</v>
          </cell>
          <cell r="N30">
            <v>157894.046</v>
          </cell>
          <cell r="O30">
            <v>157894.046</v>
          </cell>
          <cell r="Q30">
            <v>348488.97134999995</v>
          </cell>
          <cell r="R30">
            <v>342103.50978000002</v>
          </cell>
          <cell r="T30">
            <v>234482.48585999999</v>
          </cell>
          <cell r="U30">
            <v>231773.38618999999</v>
          </cell>
          <cell r="W30">
            <v>17169.3884</v>
          </cell>
          <cell r="X30">
            <v>17145.78054</v>
          </cell>
        </row>
        <row r="31">
          <cell r="K31">
            <v>676944.77155000006</v>
          </cell>
          <cell r="L31">
            <v>655668.79267999995</v>
          </cell>
          <cell r="N31">
            <v>121773.738</v>
          </cell>
          <cell r="O31">
            <v>121773.738</v>
          </cell>
          <cell r="Q31">
            <v>128025.43225000001</v>
          </cell>
          <cell r="R31">
            <v>125004.49617000001</v>
          </cell>
          <cell r="T31">
            <v>338741.60901999997</v>
          </cell>
          <cell r="U31">
            <v>336215.11217999994</v>
          </cell>
          <cell r="W31">
            <v>88403.992280000006</v>
          </cell>
          <cell r="X31">
            <v>72675.446329999992</v>
          </cell>
        </row>
        <row r="32">
          <cell r="Q32">
            <v>3535943.8080699993</v>
          </cell>
          <cell r="R32">
            <v>3119467.9175100001</v>
          </cell>
        </row>
        <row r="34">
          <cell r="K34">
            <v>2057945.2892400001</v>
          </cell>
          <cell r="L34">
            <v>1931310.4386800001</v>
          </cell>
          <cell r="N34">
            <v>404621.92999999993</v>
          </cell>
          <cell r="O34">
            <v>404621.92999999993</v>
          </cell>
          <cell r="Q34">
            <v>506903.10978000012</v>
          </cell>
          <cell r="R34">
            <v>387151.24017999996</v>
          </cell>
          <cell r="T34">
            <v>924785.59159000008</v>
          </cell>
          <cell r="U34">
            <v>918121.18281000014</v>
          </cell>
          <cell r="W34">
            <v>221634.65787</v>
          </cell>
          <cell r="X34">
            <v>221416.08569000001</v>
          </cell>
        </row>
        <row r="35">
          <cell r="K35">
            <v>9603612.1907299999</v>
          </cell>
          <cell r="L35">
            <v>9460759.4301699996</v>
          </cell>
          <cell r="N35">
            <v>1347034.6880000001</v>
          </cell>
          <cell r="O35">
            <v>1347034.6880000001</v>
          </cell>
          <cell r="Q35">
            <v>2289957.4243299998</v>
          </cell>
          <cell r="R35">
            <v>2192179.7731299996</v>
          </cell>
          <cell r="T35">
            <v>5101748.8112399988</v>
          </cell>
          <cell r="U35">
            <v>5062024.9790000003</v>
          </cell>
          <cell r="W35">
            <v>864871.26716000005</v>
          </cell>
          <cell r="X35">
            <v>859519.99003999995</v>
          </cell>
        </row>
      </sheetData>
      <sheetData sheetId="13">
        <row r="14">
          <cell r="AI14">
            <v>0</v>
          </cell>
        </row>
      </sheetData>
      <sheetData sheetId="14">
        <row r="14">
          <cell r="C14">
            <v>461623.84282999998</v>
          </cell>
        </row>
      </sheetData>
      <sheetData sheetId="15"/>
      <sheetData sheetId="16"/>
      <sheetData sheetId="17"/>
      <sheetData sheetId="18"/>
      <sheetData sheetId="19"/>
      <sheetData sheetId="20"/>
      <sheetData sheetId="21"/>
      <sheetData sheetId="22"/>
      <sheetData sheetId="23"/>
      <sheetData sheetId="24"/>
      <sheetData sheetId="25">
        <row r="34">
          <cell r="N34">
            <v>1541300</v>
          </cell>
        </row>
      </sheetData>
      <sheetData sheetId="26">
        <row r="7">
          <cell r="AU7">
            <v>132.5</v>
          </cell>
        </row>
      </sheetData>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 по нормативам МР  (2)"/>
      <sheetName val="Приложение по нормативам_акцизы"/>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  по  субсидии_прое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sheetName val="Приложение  по  субсидии_март"/>
      <sheetName val="Приложение  по  субсидии_май"/>
      <sheetName val="Приложение  по  субсидии_июль"/>
      <sheetName val="Приложение  по  субсидии_август"/>
      <sheetName val="Приложение  по субсидии_октябрь"/>
      <sheetName val="Приложение  по субсидии_декабр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1-2023"/>
      <sheetName val="Субвенция,  иные  МБТ_2021-2023"/>
      <sheetName val="Дотация  2021 - 2023"/>
      <sheetName val="Дотация  поселениям_2021 - 2023"/>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Иные межбюджетные трансферты"/>
      <sheetName val="МБТ  2020 - 2021"/>
      <sheetName val="МБТ  2020 - 2021_2 (2)"/>
      <sheetName val="МБТ  2020 - 2021_2 (3)"/>
      <sheetName val="МБТ  2020 - 2021_2"/>
      <sheetName val="МБТ  2020 - 2021 (2)"/>
      <sheetName val="Дотация  ОМС"/>
      <sheetName val="Фонды 2021-2023_для закона_ (2)"/>
      <sheetName val="Фонды 2021-2023_для закона_план"/>
      <sheetName val="Фонды 2020-2023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refreshError="1"/>
      <sheetData sheetId="1" refreshError="1"/>
      <sheetData sheetId="2" refreshError="1"/>
      <sheetData sheetId="3">
        <row r="11">
          <cell r="E11">
            <v>111971.29999999999</v>
          </cell>
          <cell r="I11">
            <v>26708</v>
          </cell>
          <cell r="J11">
            <v>60061.599999999999</v>
          </cell>
          <cell r="L11">
            <v>25201.7</v>
          </cell>
        </row>
        <row r="12">
          <cell r="I12">
            <v>135797</v>
          </cell>
          <cell r="J12">
            <v>31183.8</v>
          </cell>
          <cell r="L12">
            <v>11055.8</v>
          </cell>
        </row>
        <row r="13">
          <cell r="I13">
            <v>14763</v>
          </cell>
          <cell r="J13">
            <v>94696.9</v>
          </cell>
          <cell r="L13">
            <v>34475.199999999997</v>
          </cell>
        </row>
        <row r="14">
          <cell r="I14">
            <v>42108</v>
          </cell>
          <cell r="J14">
            <v>1357.7</v>
          </cell>
          <cell r="L14">
            <v>21985.5</v>
          </cell>
        </row>
        <row r="15">
          <cell r="I15">
            <v>24095</v>
          </cell>
          <cell r="J15">
            <v>60187.6</v>
          </cell>
          <cell r="L15">
            <v>38733.9</v>
          </cell>
        </row>
        <row r="16">
          <cell r="I16">
            <v>24472</v>
          </cell>
          <cell r="J16">
            <v>49830.6</v>
          </cell>
          <cell r="L16">
            <v>18817.5</v>
          </cell>
        </row>
        <row r="17">
          <cell r="I17">
            <v>33605</v>
          </cell>
          <cell r="J17">
            <v>2011.4</v>
          </cell>
          <cell r="L17">
            <v>18873.099999999999</v>
          </cell>
        </row>
        <row r="18">
          <cell r="I18">
            <v>45899</v>
          </cell>
          <cell r="J18">
            <v>79103.899999999994</v>
          </cell>
          <cell r="L18">
            <v>40166.1</v>
          </cell>
        </row>
        <row r="19">
          <cell r="I19">
            <v>18378</v>
          </cell>
          <cell r="J19">
            <v>96942.399999999994</v>
          </cell>
          <cell r="L19">
            <v>31799.200000000001</v>
          </cell>
        </row>
        <row r="20">
          <cell r="I20">
            <v>4246</v>
          </cell>
          <cell r="J20">
            <v>41962.400000000001</v>
          </cell>
          <cell r="L20">
            <v>24781.200000000001</v>
          </cell>
        </row>
        <row r="21">
          <cell r="I21">
            <v>24172</v>
          </cell>
          <cell r="J21">
            <v>102216.4</v>
          </cell>
          <cell r="L21">
            <v>74371.899999999994</v>
          </cell>
        </row>
        <row r="22">
          <cell r="I22">
            <v>9851</v>
          </cell>
          <cell r="J22">
            <v>23625.3</v>
          </cell>
          <cell r="L22">
            <v>16686.7</v>
          </cell>
        </row>
        <row r="23">
          <cell r="I23">
            <v>13070</v>
          </cell>
          <cell r="J23">
            <v>16757.7</v>
          </cell>
          <cell r="L23">
            <v>58446.1</v>
          </cell>
        </row>
        <row r="24">
          <cell r="I24">
            <v>18871</v>
          </cell>
          <cell r="J24">
            <v>60428.800000000003</v>
          </cell>
          <cell r="L24">
            <v>26980.3</v>
          </cell>
        </row>
        <row r="25">
          <cell r="I25">
            <v>30358</v>
          </cell>
          <cell r="J25">
            <v>1629.5</v>
          </cell>
          <cell r="L25">
            <v>19281.099999999999</v>
          </cell>
        </row>
        <row r="26">
          <cell r="I26">
            <v>108657</v>
          </cell>
          <cell r="J26">
            <v>94501.2</v>
          </cell>
          <cell r="L26">
            <v>17394.900000000001</v>
          </cell>
        </row>
        <row r="27">
          <cell r="I27">
            <v>26256</v>
          </cell>
          <cell r="J27">
            <v>52446.8</v>
          </cell>
          <cell r="L27">
            <v>15199.3</v>
          </cell>
        </row>
        <row r="28">
          <cell r="I28">
            <v>36760</v>
          </cell>
          <cell r="J28">
            <v>2028.8999999999999</v>
          </cell>
          <cell r="L28">
            <v>27169</v>
          </cell>
        </row>
        <row r="31">
          <cell r="J31">
            <v>18619.400000000001</v>
          </cell>
          <cell r="L31">
            <v>0</v>
          </cell>
        </row>
        <row r="32">
          <cell r="J32">
            <v>190733.7</v>
          </cell>
          <cell r="L32">
            <v>0</v>
          </cell>
        </row>
        <row r="37">
          <cell r="O37">
            <v>300000</v>
          </cell>
        </row>
        <row r="39">
          <cell r="B39">
            <v>19673875.927590001</v>
          </cell>
        </row>
        <row r="42">
          <cell r="C42">
            <v>2579810.5</v>
          </cell>
        </row>
        <row r="44">
          <cell r="B44">
            <v>1099933.4649999999</v>
          </cell>
        </row>
        <row r="45">
          <cell r="B45">
            <v>4146851.9025900001</v>
          </cell>
        </row>
        <row r="46">
          <cell r="B46">
            <v>11847280.059999999</v>
          </cell>
        </row>
      </sheetData>
      <sheetData sheetId="4">
        <row r="11">
          <cell r="BI11">
            <v>1588.7</v>
          </cell>
        </row>
        <row r="37">
          <cell r="Q37">
            <v>410388.67357999971</v>
          </cell>
          <cell r="R37">
            <v>0</v>
          </cell>
          <cell r="S37">
            <v>0</v>
          </cell>
          <cell r="T37">
            <v>0</v>
          </cell>
          <cell r="U37">
            <v>0</v>
          </cell>
          <cell r="V37">
            <v>0</v>
          </cell>
        </row>
        <row r="41">
          <cell r="C41">
            <v>25702549.827790003</v>
          </cell>
        </row>
        <row r="44">
          <cell r="D44">
            <v>5082919.03058</v>
          </cell>
        </row>
        <row r="46">
          <cell r="C46">
            <v>6394375.5104499999</v>
          </cell>
        </row>
        <row r="48">
          <cell r="C48">
            <v>1900436.48019</v>
          </cell>
        </row>
        <row r="49">
          <cell r="C49">
            <v>140091.83224000002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364">
          <cell r="F364">
            <v>0</v>
          </cell>
          <cell r="I364">
            <v>0</v>
          </cell>
          <cell r="L364">
            <v>0</v>
          </cell>
          <cell r="O364">
            <v>0</v>
          </cell>
          <cell r="R364">
            <v>2427</v>
          </cell>
          <cell r="U364">
            <v>0</v>
          </cell>
          <cell r="X364">
            <v>0</v>
          </cell>
          <cell r="AA364">
            <v>1956.0057899999999</v>
          </cell>
          <cell r="AD364">
            <v>42.878480000000003</v>
          </cell>
          <cell r="AG364">
            <v>0</v>
          </cell>
          <cell r="AJ364">
            <v>0</v>
          </cell>
          <cell r="AM364">
            <v>0</v>
          </cell>
          <cell r="AP364">
            <v>0</v>
          </cell>
          <cell r="AS364">
            <v>0</v>
          </cell>
          <cell r="AV364">
            <v>0</v>
          </cell>
          <cell r="AY364">
            <v>0</v>
          </cell>
          <cell r="BB364">
            <v>0</v>
          </cell>
          <cell r="BE364">
            <v>0</v>
          </cell>
          <cell r="BH364">
            <v>0</v>
          </cell>
          <cell r="BK364">
            <v>0</v>
          </cell>
          <cell r="BN364">
            <v>3000</v>
          </cell>
          <cell r="BQ364">
            <v>0</v>
          </cell>
          <cell r="BT364">
            <v>116.27208</v>
          </cell>
          <cell r="BW364">
            <v>0</v>
          </cell>
          <cell r="BZ364">
            <v>0</v>
          </cell>
          <cell r="CC364">
            <v>0</v>
          </cell>
          <cell r="CF364">
            <v>0</v>
          </cell>
          <cell r="CI364">
            <v>0</v>
          </cell>
          <cell r="CL364">
            <v>1624.0329999999999</v>
          </cell>
          <cell r="CO364">
            <v>0</v>
          </cell>
          <cell r="CR364">
            <v>1300</v>
          </cell>
          <cell r="CU364">
            <v>0</v>
          </cell>
          <cell r="CX364">
            <v>1225.85805</v>
          </cell>
          <cell r="DA364">
            <v>0</v>
          </cell>
          <cell r="DD364">
            <v>14459.022439999999</v>
          </cell>
          <cell r="DG364">
            <v>0</v>
          </cell>
          <cell r="DJ364">
            <v>0</v>
          </cell>
          <cell r="DM364">
            <v>0</v>
          </cell>
          <cell r="DP364">
            <v>0</v>
          </cell>
          <cell r="DS364">
            <v>0</v>
          </cell>
          <cell r="DV364">
            <v>633.61278000000004</v>
          </cell>
          <cell r="DY364">
            <v>0</v>
          </cell>
          <cell r="EB364">
            <v>0</v>
          </cell>
          <cell r="EE364">
            <v>4000</v>
          </cell>
          <cell r="EH364">
            <v>0</v>
          </cell>
          <cell r="EK364">
            <v>969.2704</v>
          </cell>
          <cell r="EN364">
            <v>0</v>
          </cell>
        </row>
        <row r="365">
          <cell r="F365">
            <v>0</v>
          </cell>
          <cell r="I365">
            <v>0</v>
          </cell>
          <cell r="L365">
            <v>186.95753999999999</v>
          </cell>
          <cell r="O365">
            <v>0</v>
          </cell>
          <cell r="R365">
            <v>0</v>
          </cell>
          <cell r="U365">
            <v>0</v>
          </cell>
          <cell r="X365">
            <v>0</v>
          </cell>
          <cell r="AA365">
            <v>0</v>
          </cell>
          <cell r="AD365">
            <v>72.648529999999994</v>
          </cell>
          <cell r="AG365">
            <v>266.96118000000001</v>
          </cell>
          <cell r="AJ365">
            <v>0</v>
          </cell>
          <cell r="AM365">
            <v>0</v>
          </cell>
          <cell r="AP365">
            <v>0</v>
          </cell>
          <cell r="AS365">
            <v>264676.66667000001</v>
          </cell>
          <cell r="AV365">
            <v>77521.93333</v>
          </cell>
          <cell r="AY365">
            <v>1938.44983</v>
          </cell>
          <cell r="BB365">
            <v>0</v>
          </cell>
          <cell r="BE365">
            <v>0</v>
          </cell>
          <cell r="BH365">
            <v>0</v>
          </cell>
          <cell r="BK365">
            <v>0</v>
          </cell>
          <cell r="BN365">
            <v>0</v>
          </cell>
          <cell r="BQ365">
            <v>19.638909999999999</v>
          </cell>
          <cell r="BT365">
            <v>1036.34555</v>
          </cell>
          <cell r="BW365">
            <v>0</v>
          </cell>
          <cell r="BZ365">
            <v>0</v>
          </cell>
          <cell r="CC365">
            <v>55164.139779999998</v>
          </cell>
          <cell r="CF365">
            <v>8798.4481599999999</v>
          </cell>
          <cell r="CI365">
            <v>0</v>
          </cell>
          <cell r="CL365">
            <v>0</v>
          </cell>
          <cell r="CO365">
            <v>0</v>
          </cell>
          <cell r="CR365">
            <v>29370</v>
          </cell>
          <cell r="CU365">
            <v>0</v>
          </cell>
          <cell r="CX365">
            <v>2005.89724</v>
          </cell>
          <cell r="DA365">
            <v>0</v>
          </cell>
          <cell r="DD365">
            <v>46971.364270000005</v>
          </cell>
          <cell r="DG365">
            <v>0</v>
          </cell>
          <cell r="DJ365">
            <v>0</v>
          </cell>
          <cell r="DM365">
            <v>11210.49251</v>
          </cell>
          <cell r="DP365">
            <v>2121.8112000000001</v>
          </cell>
          <cell r="DS365">
            <v>0</v>
          </cell>
          <cell r="DV365">
            <v>1203.9388100000001</v>
          </cell>
          <cell r="DY365">
            <v>0</v>
          </cell>
          <cell r="EB365">
            <v>17400</v>
          </cell>
          <cell r="EE365">
            <v>15000</v>
          </cell>
          <cell r="EH365">
            <v>0</v>
          </cell>
          <cell r="EK365">
            <v>840.00264000000004</v>
          </cell>
          <cell r="EN365">
            <v>0</v>
          </cell>
        </row>
        <row r="366">
          <cell r="F366">
            <v>0</v>
          </cell>
          <cell r="I366">
            <v>0</v>
          </cell>
          <cell r="L366">
            <v>332.74240000000003</v>
          </cell>
          <cell r="O366">
            <v>0</v>
          </cell>
          <cell r="R366">
            <v>0</v>
          </cell>
          <cell r="U366">
            <v>0</v>
          </cell>
          <cell r="X366">
            <v>0</v>
          </cell>
          <cell r="AA366">
            <v>6132.2378399999998</v>
          </cell>
          <cell r="AD366">
            <v>81.339460000000003</v>
          </cell>
          <cell r="AG366">
            <v>657.26443000000006</v>
          </cell>
          <cell r="AJ366">
            <v>0</v>
          </cell>
          <cell r="AM366">
            <v>0</v>
          </cell>
          <cell r="AP366">
            <v>0</v>
          </cell>
          <cell r="AS366">
            <v>0</v>
          </cell>
          <cell r="AV366">
            <v>0</v>
          </cell>
          <cell r="AY366">
            <v>459.84494000000001</v>
          </cell>
          <cell r="BB366">
            <v>0</v>
          </cell>
          <cell r="BE366">
            <v>0</v>
          </cell>
          <cell r="BH366">
            <v>0</v>
          </cell>
          <cell r="BK366">
            <v>0</v>
          </cell>
          <cell r="BN366">
            <v>0</v>
          </cell>
          <cell r="BQ366">
            <v>8.9267800000000008</v>
          </cell>
          <cell r="BT366">
            <v>570.11592000000007</v>
          </cell>
          <cell r="BW366">
            <v>0</v>
          </cell>
          <cell r="BZ366">
            <v>0</v>
          </cell>
          <cell r="CC366">
            <v>20949.083760000001</v>
          </cell>
          <cell r="CF366">
            <v>3341.2907200000004</v>
          </cell>
          <cell r="CI366">
            <v>96.489689999999996</v>
          </cell>
          <cell r="CL366">
            <v>0</v>
          </cell>
          <cell r="CO366">
            <v>160.10326999999998</v>
          </cell>
          <cell r="CR366">
            <v>2150</v>
          </cell>
          <cell r="CU366">
            <v>0</v>
          </cell>
          <cell r="CX366">
            <v>1898.32546</v>
          </cell>
          <cell r="DA366">
            <v>0</v>
          </cell>
          <cell r="DD366">
            <v>27634.639769999998</v>
          </cell>
          <cell r="DG366">
            <v>0</v>
          </cell>
          <cell r="DJ366">
            <v>0</v>
          </cell>
          <cell r="DM366">
            <v>0</v>
          </cell>
          <cell r="DP366">
            <v>0</v>
          </cell>
          <cell r="DS366">
            <v>682.49</v>
          </cell>
          <cell r="DV366">
            <v>674.83957999999996</v>
          </cell>
          <cell r="DY366">
            <v>0</v>
          </cell>
          <cell r="EB366">
            <v>17400</v>
          </cell>
          <cell r="EE366">
            <v>0</v>
          </cell>
          <cell r="EH366">
            <v>0</v>
          </cell>
          <cell r="EK366">
            <v>1412.5447099999999</v>
          </cell>
          <cell r="EN366">
            <v>0</v>
          </cell>
        </row>
        <row r="367">
          <cell r="F367">
            <v>4600</v>
          </cell>
          <cell r="I367">
            <v>0</v>
          </cell>
          <cell r="L367">
            <v>453.31362999999999</v>
          </cell>
          <cell r="O367">
            <v>0</v>
          </cell>
          <cell r="R367">
            <v>0</v>
          </cell>
          <cell r="U367">
            <v>0</v>
          </cell>
          <cell r="X367">
            <v>0</v>
          </cell>
          <cell r="AA367">
            <v>3554.4622300000001</v>
          </cell>
          <cell r="AD367">
            <v>109.96311999999999</v>
          </cell>
          <cell r="AG367">
            <v>0</v>
          </cell>
          <cell r="AJ367">
            <v>0</v>
          </cell>
          <cell r="AM367">
            <v>0</v>
          </cell>
          <cell r="AP367">
            <v>0</v>
          </cell>
          <cell r="AS367">
            <v>0</v>
          </cell>
          <cell r="AV367">
            <v>0</v>
          </cell>
          <cell r="AY367">
            <v>419.45654999999999</v>
          </cell>
          <cell r="BB367">
            <v>0</v>
          </cell>
          <cell r="BE367">
            <v>0</v>
          </cell>
          <cell r="BH367">
            <v>5270</v>
          </cell>
          <cell r="BK367">
            <v>0</v>
          </cell>
          <cell r="BN367">
            <v>0</v>
          </cell>
          <cell r="BQ367">
            <v>32.102899999999998</v>
          </cell>
          <cell r="BT367">
            <v>2229.54711</v>
          </cell>
          <cell r="BW367">
            <v>0</v>
          </cell>
          <cell r="BZ367">
            <v>76824.224000000002</v>
          </cell>
          <cell r="CC367">
            <v>0</v>
          </cell>
          <cell r="CF367">
            <v>0</v>
          </cell>
          <cell r="CI367">
            <v>0</v>
          </cell>
          <cell r="CL367">
            <v>269</v>
          </cell>
          <cell r="CO367">
            <v>0</v>
          </cell>
          <cell r="CR367">
            <v>6611.7420000000002</v>
          </cell>
          <cell r="CU367">
            <v>0</v>
          </cell>
          <cell r="CX367">
            <v>1151.2826200000002</v>
          </cell>
          <cell r="DA367">
            <v>0</v>
          </cell>
          <cell r="DD367">
            <v>28139.672600000002</v>
          </cell>
          <cell r="DG367">
            <v>0</v>
          </cell>
          <cell r="DJ367">
            <v>0</v>
          </cell>
          <cell r="DM367">
            <v>0</v>
          </cell>
          <cell r="DP367">
            <v>807.24</v>
          </cell>
          <cell r="DS367">
            <v>0</v>
          </cell>
          <cell r="DV367">
            <v>775.64932999999996</v>
          </cell>
          <cell r="DY367">
            <v>0</v>
          </cell>
          <cell r="EB367">
            <v>0</v>
          </cell>
          <cell r="EE367">
            <v>6000</v>
          </cell>
          <cell r="EH367">
            <v>0</v>
          </cell>
          <cell r="EK367">
            <v>1959.88031</v>
          </cell>
          <cell r="EN367">
            <v>0</v>
          </cell>
        </row>
        <row r="368">
          <cell r="F368">
            <v>0</v>
          </cell>
          <cell r="I368">
            <v>0</v>
          </cell>
          <cell r="L368">
            <v>276.44508000000002</v>
          </cell>
          <cell r="O368">
            <v>0</v>
          </cell>
          <cell r="R368">
            <v>0</v>
          </cell>
          <cell r="U368">
            <v>0</v>
          </cell>
          <cell r="X368">
            <v>0</v>
          </cell>
          <cell r="AA368">
            <v>2001.4943000000001</v>
          </cell>
          <cell r="AD368">
            <v>71.087999999999994</v>
          </cell>
          <cell r="AG368">
            <v>0</v>
          </cell>
          <cell r="AJ368">
            <v>14654.027779999999</v>
          </cell>
          <cell r="AM368">
            <v>0</v>
          </cell>
          <cell r="AP368">
            <v>0</v>
          </cell>
          <cell r="AS368">
            <v>0</v>
          </cell>
          <cell r="AV368">
            <v>0</v>
          </cell>
          <cell r="AY368">
            <v>1400.4946399999999</v>
          </cell>
          <cell r="BB368">
            <v>0</v>
          </cell>
          <cell r="BE368">
            <v>30146.806</v>
          </cell>
          <cell r="BH368">
            <v>5270</v>
          </cell>
          <cell r="BK368">
            <v>0</v>
          </cell>
          <cell r="BN368">
            <v>0</v>
          </cell>
          <cell r="BQ368">
            <v>4.0128599999999999</v>
          </cell>
          <cell r="BT368">
            <v>543.6019399999999</v>
          </cell>
          <cell r="BW368">
            <v>0</v>
          </cell>
          <cell r="BZ368">
            <v>19734.13</v>
          </cell>
          <cell r="CC368">
            <v>0</v>
          </cell>
          <cell r="CF368">
            <v>0</v>
          </cell>
          <cell r="CI368">
            <v>111.58486000000001</v>
          </cell>
          <cell r="CL368">
            <v>0</v>
          </cell>
          <cell r="CO368">
            <v>0</v>
          </cell>
          <cell r="CR368">
            <v>3196.8355999999999</v>
          </cell>
          <cell r="CU368">
            <v>0</v>
          </cell>
          <cell r="CX368">
            <v>541.76253000000008</v>
          </cell>
          <cell r="DA368">
            <v>0</v>
          </cell>
          <cell r="DD368">
            <v>25614.277190000001</v>
          </cell>
          <cell r="DG368">
            <v>0</v>
          </cell>
          <cell r="DJ368">
            <v>0</v>
          </cell>
          <cell r="DM368">
            <v>0</v>
          </cell>
          <cell r="DP368">
            <v>0</v>
          </cell>
          <cell r="DS368">
            <v>0</v>
          </cell>
          <cell r="DV368">
            <v>690.69268</v>
          </cell>
          <cell r="DY368">
            <v>0</v>
          </cell>
          <cell r="EB368">
            <v>0</v>
          </cell>
          <cell r="EE368">
            <v>10000</v>
          </cell>
          <cell r="EH368">
            <v>30236.421050000001</v>
          </cell>
          <cell r="EK368">
            <v>3354.8278100000002</v>
          </cell>
          <cell r="EN368">
            <v>148120</v>
          </cell>
        </row>
        <row r="369">
          <cell r="F369">
            <v>0</v>
          </cell>
          <cell r="I369">
            <v>0</v>
          </cell>
          <cell r="L369">
            <v>399.12283000000002</v>
          </cell>
          <cell r="O369">
            <v>0</v>
          </cell>
          <cell r="R369">
            <v>2427</v>
          </cell>
          <cell r="U369">
            <v>0</v>
          </cell>
          <cell r="X369">
            <v>0</v>
          </cell>
          <cell r="AA369">
            <v>3861.6838700000003</v>
          </cell>
          <cell r="AD369">
            <v>54.168289999999999</v>
          </cell>
          <cell r="AG369">
            <v>0</v>
          </cell>
          <cell r="AJ369">
            <v>0</v>
          </cell>
          <cell r="AM369">
            <v>0</v>
          </cell>
          <cell r="AP369">
            <v>0</v>
          </cell>
          <cell r="AS369">
            <v>0</v>
          </cell>
          <cell r="AV369">
            <v>0</v>
          </cell>
          <cell r="AY369">
            <v>1752.13177</v>
          </cell>
          <cell r="BB369">
            <v>0</v>
          </cell>
          <cell r="BE369">
            <v>0</v>
          </cell>
          <cell r="BH369">
            <v>0</v>
          </cell>
          <cell r="BK369">
            <v>0</v>
          </cell>
          <cell r="BN369">
            <v>0</v>
          </cell>
          <cell r="BQ369">
            <v>23.446450000000002</v>
          </cell>
          <cell r="BT369">
            <v>796.99459000000002</v>
          </cell>
          <cell r="BW369">
            <v>0</v>
          </cell>
          <cell r="BZ369">
            <v>0</v>
          </cell>
          <cell r="CC369">
            <v>0</v>
          </cell>
          <cell r="CF369">
            <v>0</v>
          </cell>
          <cell r="CI369">
            <v>84.849639999999994</v>
          </cell>
          <cell r="CL369">
            <v>1517.992</v>
          </cell>
          <cell r="CO369">
            <v>148.73326999999998</v>
          </cell>
          <cell r="CR369">
            <v>7025.8010000000004</v>
          </cell>
          <cell r="CU369">
            <v>0</v>
          </cell>
          <cell r="CX369">
            <v>452.49176</v>
          </cell>
          <cell r="DA369">
            <v>33816.186999999998</v>
          </cell>
          <cell r="DD369">
            <v>22554.858660000002</v>
          </cell>
          <cell r="DG369">
            <v>0</v>
          </cell>
          <cell r="DJ369">
            <v>0</v>
          </cell>
          <cell r="DM369">
            <v>0</v>
          </cell>
          <cell r="DP369">
            <v>0</v>
          </cell>
          <cell r="DS369">
            <v>0</v>
          </cell>
          <cell r="DV369">
            <v>603.17701999999997</v>
          </cell>
          <cell r="DY369">
            <v>0</v>
          </cell>
          <cell r="EB369">
            <v>0</v>
          </cell>
          <cell r="EE369">
            <v>4000</v>
          </cell>
          <cell r="EH369">
            <v>0</v>
          </cell>
          <cell r="EK369">
            <v>1277.19497</v>
          </cell>
          <cell r="EN369">
            <v>0</v>
          </cell>
        </row>
        <row r="370">
          <cell r="F370">
            <v>0</v>
          </cell>
          <cell r="I370">
            <v>0</v>
          </cell>
          <cell r="L370">
            <v>119.73685</v>
          </cell>
          <cell r="O370">
            <v>0</v>
          </cell>
          <cell r="R370">
            <v>0</v>
          </cell>
          <cell r="U370">
            <v>0</v>
          </cell>
          <cell r="X370">
            <v>305.66500000000002</v>
          </cell>
          <cell r="AA370">
            <v>5700.5809500000005</v>
          </cell>
          <cell r="AD370">
            <v>84.958679999999987</v>
          </cell>
          <cell r="AG370">
            <v>0</v>
          </cell>
          <cell r="AJ370">
            <v>0</v>
          </cell>
          <cell r="AM370">
            <v>2827.0529999999999</v>
          </cell>
          <cell r="AP370">
            <v>65624.962599999999</v>
          </cell>
          <cell r="AS370">
            <v>0</v>
          </cell>
          <cell r="AV370">
            <v>0</v>
          </cell>
          <cell r="AY370">
            <v>563.04340999999999</v>
          </cell>
          <cell r="BB370">
            <v>0</v>
          </cell>
          <cell r="BE370">
            <v>0</v>
          </cell>
          <cell r="BH370">
            <v>5270</v>
          </cell>
          <cell r="BK370">
            <v>0</v>
          </cell>
          <cell r="BN370">
            <v>0</v>
          </cell>
          <cell r="BQ370">
            <v>21.642880000000002</v>
          </cell>
          <cell r="BT370">
            <v>1810.3682800000001</v>
          </cell>
          <cell r="BW370">
            <v>0</v>
          </cell>
          <cell r="BZ370">
            <v>0</v>
          </cell>
          <cell r="CC370">
            <v>10041.13559</v>
          </cell>
          <cell r="CF370">
            <v>1601.5188799999999</v>
          </cell>
          <cell r="CI370">
            <v>139.0172</v>
          </cell>
          <cell r="CL370">
            <v>585.31299999999999</v>
          </cell>
          <cell r="CO370">
            <v>0</v>
          </cell>
          <cell r="CR370">
            <v>0</v>
          </cell>
          <cell r="CU370">
            <v>0</v>
          </cell>
          <cell r="CX370">
            <v>1346.0853300000001</v>
          </cell>
          <cell r="DA370">
            <v>0</v>
          </cell>
          <cell r="DD370">
            <v>26871.052649999998</v>
          </cell>
          <cell r="DG370">
            <v>0</v>
          </cell>
          <cell r="DJ370">
            <v>0</v>
          </cell>
          <cell r="DM370">
            <v>2835.3795</v>
          </cell>
          <cell r="DP370">
            <v>0</v>
          </cell>
          <cell r="DS370">
            <v>0</v>
          </cell>
          <cell r="DV370">
            <v>729.98543000000006</v>
          </cell>
          <cell r="DY370">
            <v>0</v>
          </cell>
          <cell r="EB370">
            <v>0</v>
          </cell>
          <cell r="EE370">
            <v>17000</v>
          </cell>
          <cell r="EH370">
            <v>0</v>
          </cell>
          <cell r="EK370">
            <v>2940.0868799999998</v>
          </cell>
          <cell r="EN370">
            <v>0</v>
          </cell>
        </row>
        <row r="371">
          <cell r="F371">
            <v>0</v>
          </cell>
          <cell r="I371">
            <v>2425.4</v>
          </cell>
          <cell r="L371">
            <v>319.29827</v>
          </cell>
          <cell r="O371">
            <v>0</v>
          </cell>
          <cell r="R371">
            <v>0</v>
          </cell>
          <cell r="U371">
            <v>0</v>
          </cell>
          <cell r="X371">
            <v>0</v>
          </cell>
          <cell r="AA371">
            <v>2006.6044899999999</v>
          </cell>
          <cell r="AD371">
            <v>89.520219999999995</v>
          </cell>
          <cell r="AG371">
            <v>472.26319999999998</v>
          </cell>
          <cell r="AJ371">
            <v>0</v>
          </cell>
          <cell r="AM371">
            <v>0</v>
          </cell>
          <cell r="AP371">
            <v>0</v>
          </cell>
          <cell r="AS371">
            <v>0</v>
          </cell>
          <cell r="AV371">
            <v>0</v>
          </cell>
          <cell r="AY371">
            <v>2525.0659999999998</v>
          </cell>
          <cell r="BB371">
            <v>0</v>
          </cell>
          <cell r="BE371">
            <v>0</v>
          </cell>
          <cell r="BH371">
            <v>0</v>
          </cell>
          <cell r="BK371">
            <v>0</v>
          </cell>
          <cell r="BN371">
            <v>0</v>
          </cell>
          <cell r="BQ371">
            <v>18.035730000000001</v>
          </cell>
          <cell r="BT371">
            <v>427.56703000000005</v>
          </cell>
          <cell r="BW371">
            <v>0</v>
          </cell>
          <cell r="BZ371">
            <v>0</v>
          </cell>
          <cell r="CC371">
            <v>0</v>
          </cell>
          <cell r="CF371">
            <v>0</v>
          </cell>
          <cell r="CI371">
            <v>0</v>
          </cell>
          <cell r="CL371">
            <v>316.04300000000001</v>
          </cell>
          <cell r="CO371">
            <v>144.26526999999999</v>
          </cell>
          <cell r="CR371">
            <v>11438.216779999999</v>
          </cell>
          <cell r="CU371">
            <v>0</v>
          </cell>
          <cell r="CX371">
            <v>650.32028000000003</v>
          </cell>
          <cell r="DA371">
            <v>0</v>
          </cell>
          <cell r="DD371">
            <v>31374.054219999998</v>
          </cell>
          <cell r="DG371">
            <v>0</v>
          </cell>
          <cell r="DJ371">
            <v>0</v>
          </cell>
          <cell r="DM371">
            <v>0</v>
          </cell>
          <cell r="DP371">
            <v>0</v>
          </cell>
          <cell r="DS371">
            <v>0</v>
          </cell>
          <cell r="DV371">
            <v>491.62975</v>
          </cell>
          <cell r="DY371">
            <v>0</v>
          </cell>
          <cell r="EB371">
            <v>17400</v>
          </cell>
          <cell r="EE371">
            <v>0</v>
          </cell>
          <cell r="EH371">
            <v>0</v>
          </cell>
          <cell r="EK371">
            <v>1113.7669900000001</v>
          </cell>
          <cell r="EN371">
            <v>0</v>
          </cell>
        </row>
        <row r="372">
          <cell r="F372">
            <v>0</v>
          </cell>
          <cell r="I372">
            <v>0</v>
          </cell>
          <cell r="L372">
            <v>402.31581</v>
          </cell>
          <cell r="O372">
            <v>0</v>
          </cell>
          <cell r="R372">
            <v>0</v>
          </cell>
          <cell r="U372">
            <v>0</v>
          </cell>
          <cell r="X372">
            <v>0</v>
          </cell>
          <cell r="AA372">
            <v>5516.6912400000001</v>
          </cell>
          <cell r="AD372">
            <v>85.528869999999998</v>
          </cell>
          <cell r="AG372">
            <v>0</v>
          </cell>
          <cell r="AJ372">
            <v>0</v>
          </cell>
          <cell r="AM372">
            <v>0</v>
          </cell>
          <cell r="AP372">
            <v>0</v>
          </cell>
          <cell r="AS372">
            <v>0</v>
          </cell>
          <cell r="AV372">
            <v>0</v>
          </cell>
          <cell r="AY372">
            <v>401.94123999999999</v>
          </cell>
          <cell r="BB372">
            <v>0</v>
          </cell>
          <cell r="BE372">
            <v>0</v>
          </cell>
          <cell r="BH372">
            <v>0</v>
          </cell>
          <cell r="BK372">
            <v>0</v>
          </cell>
          <cell r="BN372">
            <v>3000</v>
          </cell>
          <cell r="BQ372">
            <v>16.23216</v>
          </cell>
          <cell r="BT372">
            <v>599.34061999999994</v>
          </cell>
          <cell r="BW372">
            <v>0</v>
          </cell>
          <cell r="BZ372">
            <v>0</v>
          </cell>
          <cell r="CC372">
            <v>0</v>
          </cell>
          <cell r="CF372">
            <v>0</v>
          </cell>
          <cell r="CI372">
            <v>0</v>
          </cell>
          <cell r="CL372">
            <v>266.92899999999997</v>
          </cell>
          <cell r="CO372">
            <v>0</v>
          </cell>
          <cell r="CR372">
            <v>4230</v>
          </cell>
          <cell r="CU372">
            <v>0</v>
          </cell>
          <cell r="CX372">
            <v>1955.8504800000001</v>
          </cell>
          <cell r="DA372">
            <v>0</v>
          </cell>
          <cell r="DD372">
            <v>19096.795399999999</v>
          </cell>
          <cell r="DG372">
            <v>0</v>
          </cell>
          <cell r="DJ372">
            <v>0</v>
          </cell>
          <cell r="DM372">
            <v>0</v>
          </cell>
          <cell r="DP372">
            <v>0</v>
          </cell>
          <cell r="DS372">
            <v>0</v>
          </cell>
          <cell r="DV372">
            <v>716.32091000000003</v>
          </cell>
          <cell r="DY372">
            <v>0</v>
          </cell>
          <cell r="EB372">
            <v>0</v>
          </cell>
          <cell r="EE372">
            <v>5000</v>
          </cell>
          <cell r="EH372">
            <v>0</v>
          </cell>
          <cell r="EK372">
            <v>1636.6986000000002</v>
          </cell>
          <cell r="EN372">
            <v>0</v>
          </cell>
        </row>
        <row r="373">
          <cell r="F373">
            <v>0</v>
          </cell>
          <cell r="I373">
            <v>0</v>
          </cell>
          <cell r="L373">
            <v>77.303789999999992</v>
          </cell>
          <cell r="O373">
            <v>0</v>
          </cell>
          <cell r="R373">
            <v>0</v>
          </cell>
          <cell r="U373">
            <v>0</v>
          </cell>
          <cell r="X373">
            <v>0</v>
          </cell>
          <cell r="AA373">
            <v>3917.81862</v>
          </cell>
          <cell r="AD373">
            <v>46.935850000000002</v>
          </cell>
          <cell r="AG373">
            <v>0</v>
          </cell>
          <cell r="AJ373">
            <v>0</v>
          </cell>
          <cell r="AM373">
            <v>0</v>
          </cell>
          <cell r="AP373">
            <v>0</v>
          </cell>
          <cell r="AS373">
            <v>0</v>
          </cell>
          <cell r="AV373">
            <v>0</v>
          </cell>
          <cell r="AY373">
            <v>575.22010999999998</v>
          </cell>
          <cell r="BB373">
            <v>0</v>
          </cell>
          <cell r="BE373">
            <v>0</v>
          </cell>
          <cell r="BH373">
            <v>5270</v>
          </cell>
          <cell r="BK373">
            <v>24152.04</v>
          </cell>
          <cell r="BN373">
            <v>0</v>
          </cell>
          <cell r="BQ373">
            <v>8.5399399999999996</v>
          </cell>
          <cell r="BT373">
            <v>472.62289000000004</v>
          </cell>
          <cell r="BW373">
            <v>0</v>
          </cell>
          <cell r="BZ373">
            <v>0</v>
          </cell>
          <cell r="CC373">
            <v>0</v>
          </cell>
          <cell r="CF373">
            <v>0</v>
          </cell>
          <cell r="CI373">
            <v>71.368619999999993</v>
          </cell>
          <cell r="CL373">
            <v>404.84500000000003</v>
          </cell>
          <cell r="CO373">
            <v>113</v>
          </cell>
          <cell r="CR373">
            <v>4701.69506</v>
          </cell>
          <cell r="CU373">
            <v>0</v>
          </cell>
          <cell r="CX373">
            <v>235.85256000000001</v>
          </cell>
          <cell r="DA373">
            <v>0</v>
          </cell>
          <cell r="DD373">
            <v>14687.632599999999</v>
          </cell>
          <cell r="DG373">
            <v>0</v>
          </cell>
          <cell r="DJ373">
            <v>0</v>
          </cell>
          <cell r="DM373">
            <v>0</v>
          </cell>
          <cell r="DP373">
            <v>0</v>
          </cell>
          <cell r="DS373">
            <v>0</v>
          </cell>
          <cell r="DV373">
            <v>477.33825999999999</v>
          </cell>
          <cell r="DY373">
            <v>0</v>
          </cell>
          <cell r="EB373">
            <v>0</v>
          </cell>
          <cell r="EE373">
            <v>0</v>
          </cell>
          <cell r="EH373">
            <v>0</v>
          </cell>
          <cell r="EK373">
            <v>767.58021999999994</v>
          </cell>
          <cell r="EN373">
            <v>0</v>
          </cell>
        </row>
        <row r="374">
          <cell r="F374">
            <v>0</v>
          </cell>
          <cell r="I374">
            <v>0</v>
          </cell>
          <cell r="L374">
            <v>198.72116</v>
          </cell>
          <cell r="O374">
            <v>0</v>
          </cell>
          <cell r="R374">
            <v>0</v>
          </cell>
          <cell r="U374">
            <v>0</v>
          </cell>
          <cell r="X374">
            <v>0</v>
          </cell>
          <cell r="AA374">
            <v>3607.37408</v>
          </cell>
          <cell r="AD374">
            <v>90.846670000000003</v>
          </cell>
          <cell r="AG374">
            <v>0</v>
          </cell>
          <cell r="AJ374">
            <v>0</v>
          </cell>
          <cell r="AM374">
            <v>0</v>
          </cell>
          <cell r="AP374">
            <v>0</v>
          </cell>
          <cell r="AS374">
            <v>0</v>
          </cell>
          <cell r="AV374">
            <v>0</v>
          </cell>
          <cell r="AY374">
            <v>2557.03532</v>
          </cell>
          <cell r="BB374">
            <v>0</v>
          </cell>
          <cell r="BE374">
            <v>0</v>
          </cell>
          <cell r="BH374">
            <v>0</v>
          </cell>
          <cell r="BK374">
            <v>0</v>
          </cell>
          <cell r="BN374">
            <v>0</v>
          </cell>
          <cell r="BQ374">
            <v>61.008519999999997</v>
          </cell>
          <cell r="BT374">
            <v>1198.6812399999999</v>
          </cell>
          <cell r="BW374">
            <v>0</v>
          </cell>
          <cell r="BZ374">
            <v>0</v>
          </cell>
          <cell r="CC374">
            <v>13042.257119999998</v>
          </cell>
          <cell r="CF374">
            <v>1774.6812500000001</v>
          </cell>
          <cell r="CI374">
            <v>111.43197000000001</v>
          </cell>
          <cell r="CL374">
            <v>404.24400000000003</v>
          </cell>
          <cell r="CO374">
            <v>0</v>
          </cell>
          <cell r="CR374">
            <v>8100</v>
          </cell>
          <cell r="CU374">
            <v>0</v>
          </cell>
          <cell r="CX374">
            <v>316.96283</v>
          </cell>
          <cell r="DA374">
            <v>0</v>
          </cell>
          <cell r="DD374">
            <v>29166.707280000002</v>
          </cell>
          <cell r="DG374">
            <v>0</v>
          </cell>
          <cell r="DJ374">
            <v>0</v>
          </cell>
          <cell r="DM374">
            <v>207</v>
          </cell>
          <cell r="DP374">
            <v>0</v>
          </cell>
          <cell r="DS374">
            <v>0</v>
          </cell>
          <cell r="DV374">
            <v>836.96424999999999</v>
          </cell>
          <cell r="DY374">
            <v>0</v>
          </cell>
          <cell r="EB374">
            <v>17400</v>
          </cell>
          <cell r="EE374">
            <v>0</v>
          </cell>
          <cell r="EH374">
            <v>0</v>
          </cell>
          <cell r="EK374">
            <v>1995.0083999999999</v>
          </cell>
          <cell r="EN374">
            <v>0</v>
          </cell>
        </row>
        <row r="375">
          <cell r="F375">
            <v>0</v>
          </cell>
          <cell r="I375">
            <v>0</v>
          </cell>
          <cell r="L375">
            <v>197.46077</v>
          </cell>
          <cell r="O375">
            <v>0</v>
          </cell>
          <cell r="R375">
            <v>0</v>
          </cell>
          <cell r="U375">
            <v>0</v>
          </cell>
          <cell r="X375">
            <v>0</v>
          </cell>
          <cell r="AA375">
            <v>0</v>
          </cell>
          <cell r="AD375">
            <v>43.44267</v>
          </cell>
          <cell r="AG375">
            <v>286.09440000000001</v>
          </cell>
          <cell r="AJ375">
            <v>0</v>
          </cell>
          <cell r="AM375">
            <v>0</v>
          </cell>
          <cell r="AP375">
            <v>0</v>
          </cell>
          <cell r="AS375">
            <v>0</v>
          </cell>
          <cell r="AV375">
            <v>0</v>
          </cell>
          <cell r="AY375">
            <v>481.11342999999999</v>
          </cell>
          <cell r="BB375">
            <v>0</v>
          </cell>
          <cell r="BE375">
            <v>0</v>
          </cell>
          <cell r="BH375">
            <v>0</v>
          </cell>
          <cell r="BK375">
            <v>0</v>
          </cell>
          <cell r="BN375">
            <v>3000</v>
          </cell>
          <cell r="BQ375">
            <v>27.115830000000003</v>
          </cell>
          <cell r="BT375">
            <v>491.71616999999998</v>
          </cell>
          <cell r="BW375">
            <v>0</v>
          </cell>
          <cell r="BZ375">
            <v>0</v>
          </cell>
          <cell r="CC375">
            <v>0</v>
          </cell>
          <cell r="CF375">
            <v>0</v>
          </cell>
          <cell r="CI375">
            <v>80.527289999999994</v>
          </cell>
          <cell r="CL375">
            <v>0</v>
          </cell>
          <cell r="CO375">
            <v>128.58327</v>
          </cell>
          <cell r="CR375">
            <v>9474.0301400000008</v>
          </cell>
          <cell r="CU375">
            <v>0</v>
          </cell>
          <cell r="CX375">
            <v>1121.73777</v>
          </cell>
          <cell r="DA375">
            <v>36661.472999999998</v>
          </cell>
          <cell r="DD375">
            <v>13661.028340000001</v>
          </cell>
          <cell r="DG375">
            <v>0</v>
          </cell>
          <cell r="DJ375">
            <v>0</v>
          </cell>
          <cell r="DM375">
            <v>0</v>
          </cell>
          <cell r="DP375">
            <v>0</v>
          </cell>
          <cell r="DS375">
            <v>0</v>
          </cell>
          <cell r="DV375">
            <v>648.61955</v>
          </cell>
          <cell r="DY375">
            <v>0</v>
          </cell>
          <cell r="EB375">
            <v>0</v>
          </cell>
          <cell r="EE375">
            <v>0</v>
          </cell>
          <cell r="EH375">
            <v>0</v>
          </cell>
          <cell r="EK375">
            <v>744.43945999999994</v>
          </cell>
          <cell r="EN375">
            <v>0</v>
          </cell>
        </row>
        <row r="376">
          <cell r="F376">
            <v>0</v>
          </cell>
          <cell r="I376">
            <v>420</v>
          </cell>
          <cell r="L376">
            <v>189.05817999999999</v>
          </cell>
          <cell r="O376">
            <v>0</v>
          </cell>
          <cell r="R376">
            <v>0</v>
          </cell>
          <cell r="U376">
            <v>0</v>
          </cell>
          <cell r="X376">
            <v>0</v>
          </cell>
          <cell r="AA376">
            <v>6863.9253099999996</v>
          </cell>
          <cell r="AD376">
            <v>100.47391999999999</v>
          </cell>
          <cell r="AG376">
            <v>1188.91013</v>
          </cell>
          <cell r="AJ376">
            <v>0</v>
          </cell>
          <cell r="AM376">
            <v>0</v>
          </cell>
          <cell r="AP376">
            <v>0</v>
          </cell>
          <cell r="AS376">
            <v>0</v>
          </cell>
          <cell r="AV376">
            <v>0</v>
          </cell>
          <cell r="AY376">
            <v>1645.57458</v>
          </cell>
          <cell r="BB376">
            <v>0</v>
          </cell>
          <cell r="BE376">
            <v>0</v>
          </cell>
          <cell r="BH376">
            <v>5280</v>
          </cell>
          <cell r="BK376">
            <v>33248.352200000001</v>
          </cell>
          <cell r="BN376">
            <v>0</v>
          </cell>
          <cell r="BQ376">
            <v>22.5</v>
          </cell>
          <cell r="BT376">
            <v>0</v>
          </cell>
          <cell r="BW376">
            <v>0</v>
          </cell>
          <cell r="BZ376">
            <v>0</v>
          </cell>
          <cell r="CC376">
            <v>0</v>
          </cell>
          <cell r="CF376">
            <v>0</v>
          </cell>
          <cell r="CI376">
            <v>124.8528</v>
          </cell>
          <cell r="CL376">
            <v>79.091999999999999</v>
          </cell>
          <cell r="CO376">
            <v>0</v>
          </cell>
          <cell r="CR376">
            <v>4705.2325000000001</v>
          </cell>
          <cell r="CU376">
            <v>0</v>
          </cell>
          <cell r="CX376">
            <v>456.86488000000003</v>
          </cell>
          <cell r="DA376">
            <v>0</v>
          </cell>
          <cell r="DD376">
            <v>56759.52463</v>
          </cell>
          <cell r="DG376">
            <v>0</v>
          </cell>
          <cell r="DJ376">
            <v>0</v>
          </cell>
          <cell r="DM376">
            <v>0</v>
          </cell>
          <cell r="DP376">
            <v>0</v>
          </cell>
          <cell r="DS376">
            <v>0</v>
          </cell>
          <cell r="DV376">
            <v>619.46204</v>
          </cell>
          <cell r="DY376">
            <v>0</v>
          </cell>
          <cell r="EB376">
            <v>0</v>
          </cell>
          <cell r="EE376">
            <v>3000</v>
          </cell>
          <cell r="EH376">
            <v>0</v>
          </cell>
          <cell r="EK376">
            <v>1893.8009999999999</v>
          </cell>
          <cell r="EN376">
            <v>0</v>
          </cell>
        </row>
        <row r="377">
          <cell r="F377">
            <v>0</v>
          </cell>
          <cell r="I377">
            <v>0</v>
          </cell>
          <cell r="L377">
            <v>163.34626999999998</v>
          </cell>
          <cell r="O377">
            <v>0</v>
          </cell>
          <cell r="R377">
            <v>0</v>
          </cell>
          <cell r="U377">
            <v>0</v>
          </cell>
          <cell r="X377">
            <v>0</v>
          </cell>
          <cell r="AA377">
            <v>4703.7051600000004</v>
          </cell>
          <cell r="AD377">
            <v>79.94699</v>
          </cell>
          <cell r="AG377">
            <v>0</v>
          </cell>
          <cell r="AJ377">
            <v>0</v>
          </cell>
          <cell r="AM377">
            <v>0</v>
          </cell>
          <cell r="AP377">
            <v>0</v>
          </cell>
          <cell r="AS377">
            <v>0</v>
          </cell>
          <cell r="AV377">
            <v>0</v>
          </cell>
          <cell r="AY377">
            <v>1249.8341499999999</v>
          </cell>
          <cell r="BB377">
            <v>0</v>
          </cell>
          <cell r="BE377">
            <v>0</v>
          </cell>
          <cell r="BH377">
            <v>0</v>
          </cell>
          <cell r="BK377">
            <v>0</v>
          </cell>
          <cell r="BN377">
            <v>0</v>
          </cell>
          <cell r="BQ377">
            <v>10.821440000000001</v>
          </cell>
          <cell r="BT377">
            <v>173.34129000000001</v>
          </cell>
          <cell r="BW377">
            <v>0</v>
          </cell>
          <cell r="BZ377">
            <v>18325.924999999999</v>
          </cell>
          <cell r="CC377">
            <v>0</v>
          </cell>
          <cell r="CF377">
            <v>0</v>
          </cell>
          <cell r="CI377">
            <v>75.79589</v>
          </cell>
          <cell r="CL377">
            <v>0</v>
          </cell>
          <cell r="CO377">
            <v>0</v>
          </cell>
          <cell r="CR377">
            <v>2361.7979999999998</v>
          </cell>
          <cell r="CU377">
            <v>0</v>
          </cell>
          <cell r="CX377">
            <v>287.85516999999999</v>
          </cell>
          <cell r="DA377">
            <v>43533.286</v>
          </cell>
          <cell r="DD377">
            <v>18894.173899999998</v>
          </cell>
          <cell r="DG377">
            <v>0</v>
          </cell>
          <cell r="DJ377">
            <v>0</v>
          </cell>
          <cell r="DM377">
            <v>0</v>
          </cell>
          <cell r="DP377">
            <v>0</v>
          </cell>
          <cell r="DS377">
            <v>0</v>
          </cell>
          <cell r="DV377">
            <v>882.08785</v>
          </cell>
          <cell r="DY377">
            <v>0</v>
          </cell>
          <cell r="EB377">
            <v>0</v>
          </cell>
          <cell r="EE377">
            <v>6000</v>
          </cell>
          <cell r="EH377">
            <v>0</v>
          </cell>
          <cell r="EK377">
            <v>1725.82547</v>
          </cell>
          <cell r="EN377">
            <v>0</v>
          </cell>
        </row>
        <row r="378">
          <cell r="F378">
            <v>2401.1999999999998</v>
          </cell>
          <cell r="I378">
            <v>1242</v>
          </cell>
          <cell r="L378">
            <v>115.95569</v>
          </cell>
          <cell r="O378">
            <v>0</v>
          </cell>
          <cell r="R378">
            <v>0</v>
          </cell>
          <cell r="U378">
            <v>0</v>
          </cell>
          <cell r="X378">
            <v>0</v>
          </cell>
          <cell r="AA378">
            <v>2137.1700599999999</v>
          </cell>
          <cell r="AD378">
            <v>55.218640000000001</v>
          </cell>
          <cell r="AG378">
            <v>439.42010999999997</v>
          </cell>
          <cell r="AJ378">
            <v>0</v>
          </cell>
          <cell r="AM378">
            <v>0</v>
          </cell>
          <cell r="AP378">
            <v>0</v>
          </cell>
          <cell r="AS378">
            <v>0</v>
          </cell>
          <cell r="AV378">
            <v>0</v>
          </cell>
          <cell r="AY378">
            <v>487.73388</v>
          </cell>
          <cell r="BB378">
            <v>0</v>
          </cell>
          <cell r="BE378">
            <v>0</v>
          </cell>
          <cell r="BH378">
            <v>5270</v>
          </cell>
          <cell r="BK378">
            <v>0</v>
          </cell>
          <cell r="BN378">
            <v>0</v>
          </cell>
          <cell r="BQ378">
            <v>12.5</v>
          </cell>
          <cell r="BT378">
            <v>433.23765000000003</v>
          </cell>
          <cell r="BW378">
            <v>0</v>
          </cell>
          <cell r="BZ378">
            <v>0</v>
          </cell>
          <cell r="CC378">
            <v>0</v>
          </cell>
          <cell r="CF378">
            <v>0</v>
          </cell>
          <cell r="CI378">
            <v>86.905729999999991</v>
          </cell>
          <cell r="CL378">
            <v>0</v>
          </cell>
          <cell r="CO378">
            <v>125.00827000000001</v>
          </cell>
          <cell r="CR378">
            <v>4995.6000000000004</v>
          </cell>
          <cell r="CU378">
            <v>0</v>
          </cell>
          <cell r="CX378">
            <v>977.92524000000003</v>
          </cell>
          <cell r="DA378">
            <v>0</v>
          </cell>
          <cell r="DD378">
            <v>23065.20679</v>
          </cell>
          <cell r="DG378">
            <v>0</v>
          </cell>
          <cell r="DJ378">
            <v>0</v>
          </cell>
          <cell r="DM378">
            <v>8010.3167999999996</v>
          </cell>
          <cell r="DP378">
            <v>0</v>
          </cell>
          <cell r="DS378">
            <v>0</v>
          </cell>
          <cell r="DV378">
            <v>625.97656000000006</v>
          </cell>
          <cell r="DY378">
            <v>0</v>
          </cell>
          <cell r="EB378">
            <v>0</v>
          </cell>
          <cell r="EE378">
            <v>12000</v>
          </cell>
          <cell r="EH378">
            <v>0</v>
          </cell>
          <cell r="EK378">
            <v>579.19610999999998</v>
          </cell>
          <cell r="EN378">
            <v>0</v>
          </cell>
        </row>
        <row r="379">
          <cell r="F379">
            <v>1408.44444</v>
          </cell>
          <cell r="I379">
            <v>1500</v>
          </cell>
          <cell r="L379">
            <v>239.47370000000001</v>
          </cell>
          <cell r="O379">
            <v>0</v>
          </cell>
          <cell r="R379">
            <v>0</v>
          </cell>
          <cell r="U379">
            <v>0</v>
          </cell>
          <cell r="X379">
            <v>0</v>
          </cell>
          <cell r="AA379">
            <v>4045.5735800000002</v>
          </cell>
          <cell r="AD379">
            <v>96.932720000000003</v>
          </cell>
          <cell r="AG379">
            <v>237.46547000000001</v>
          </cell>
          <cell r="AJ379">
            <v>0</v>
          </cell>
          <cell r="AM379">
            <v>2827.0529999999999</v>
          </cell>
          <cell r="AP379">
            <v>0</v>
          </cell>
          <cell r="AS379">
            <v>0</v>
          </cell>
          <cell r="AV379">
            <v>0</v>
          </cell>
          <cell r="AY379">
            <v>3542.2345399999999</v>
          </cell>
          <cell r="BB379">
            <v>0</v>
          </cell>
          <cell r="BE379">
            <v>0</v>
          </cell>
          <cell r="BH379">
            <v>0</v>
          </cell>
          <cell r="BK379">
            <v>0</v>
          </cell>
          <cell r="BN379">
            <v>0</v>
          </cell>
          <cell r="BQ379">
            <v>30.66075</v>
          </cell>
          <cell r="BT379">
            <v>1609.6576699999998</v>
          </cell>
          <cell r="BW379">
            <v>0</v>
          </cell>
          <cell r="BZ379">
            <v>0</v>
          </cell>
          <cell r="CC379">
            <v>0</v>
          </cell>
          <cell r="CF379">
            <v>0</v>
          </cell>
          <cell r="CI379">
            <v>110.2968</v>
          </cell>
          <cell r="CL379">
            <v>0</v>
          </cell>
          <cell r="CO379">
            <v>98.358270000000005</v>
          </cell>
          <cell r="CR379">
            <v>0</v>
          </cell>
          <cell r="CU379">
            <v>0</v>
          </cell>
          <cell r="CX379">
            <v>609.76515000000006</v>
          </cell>
          <cell r="DA379">
            <v>0</v>
          </cell>
          <cell r="DD379">
            <v>31063.930789999999</v>
          </cell>
          <cell r="DG379">
            <v>0</v>
          </cell>
          <cell r="DJ379">
            <v>0</v>
          </cell>
          <cell r="DM379">
            <v>0</v>
          </cell>
          <cell r="DP379">
            <v>970.9</v>
          </cell>
          <cell r="DS379">
            <v>0</v>
          </cell>
          <cell r="DV379">
            <v>939.89704000000006</v>
          </cell>
          <cell r="DY379">
            <v>0</v>
          </cell>
          <cell r="EB379">
            <v>17400</v>
          </cell>
          <cell r="EE379">
            <v>0</v>
          </cell>
          <cell r="EH379">
            <v>0</v>
          </cell>
          <cell r="EK379">
            <v>1077.9048</v>
          </cell>
          <cell r="EN379">
            <v>0</v>
          </cell>
        </row>
        <row r="380">
          <cell r="F380">
            <v>0</v>
          </cell>
          <cell r="I380">
            <v>1274</v>
          </cell>
          <cell r="L380">
            <v>324.97001</v>
          </cell>
          <cell r="O380">
            <v>0</v>
          </cell>
          <cell r="R380">
            <v>0</v>
          </cell>
          <cell r="U380">
            <v>0</v>
          </cell>
          <cell r="X380">
            <v>0</v>
          </cell>
          <cell r="AA380">
            <v>1937.61682</v>
          </cell>
          <cell r="AD380">
            <v>25.124479999999998</v>
          </cell>
          <cell r="AG380">
            <v>1228.3213899999998</v>
          </cell>
          <cell r="AJ380">
            <v>0</v>
          </cell>
          <cell r="AM380">
            <v>0</v>
          </cell>
          <cell r="AP380">
            <v>0</v>
          </cell>
          <cell r="AS380">
            <v>0</v>
          </cell>
          <cell r="AV380">
            <v>0</v>
          </cell>
          <cell r="AY380">
            <v>599.26231000000007</v>
          </cell>
          <cell r="BB380">
            <v>0</v>
          </cell>
          <cell r="BE380">
            <v>0</v>
          </cell>
          <cell r="BH380">
            <v>5270</v>
          </cell>
          <cell r="BK380">
            <v>10162.567800000001</v>
          </cell>
          <cell r="BN380">
            <v>0</v>
          </cell>
          <cell r="BQ380">
            <v>18.035730000000001</v>
          </cell>
          <cell r="BT380">
            <v>598.05631999999991</v>
          </cell>
          <cell r="BW380">
            <v>0</v>
          </cell>
          <cell r="BZ380">
            <v>0</v>
          </cell>
          <cell r="CC380">
            <v>0</v>
          </cell>
          <cell r="CF380">
            <v>0</v>
          </cell>
          <cell r="CI380">
            <v>95.371189999999999</v>
          </cell>
          <cell r="CL380">
            <v>536.20899999999995</v>
          </cell>
          <cell r="CO380">
            <v>121.36327</v>
          </cell>
          <cell r="CR380">
            <v>1365</v>
          </cell>
          <cell r="CU380">
            <v>0</v>
          </cell>
          <cell r="CX380">
            <v>442.94261</v>
          </cell>
          <cell r="DA380">
            <v>34832.962</v>
          </cell>
          <cell r="DD380">
            <v>24694.835370000001</v>
          </cell>
          <cell r="DG380">
            <v>0</v>
          </cell>
          <cell r="DJ380">
            <v>0</v>
          </cell>
          <cell r="DM380">
            <v>2207.8511000000003</v>
          </cell>
          <cell r="DP380">
            <v>0</v>
          </cell>
          <cell r="DS380">
            <v>0</v>
          </cell>
          <cell r="DV380">
            <v>952.14998000000003</v>
          </cell>
          <cell r="DY380">
            <v>0</v>
          </cell>
          <cell r="EB380">
            <v>0</v>
          </cell>
          <cell r="EE380">
            <v>4000</v>
          </cell>
          <cell r="EH380">
            <v>0</v>
          </cell>
          <cell r="EK380">
            <v>504</v>
          </cell>
          <cell r="EN380">
            <v>0</v>
          </cell>
        </row>
        <row r="381">
          <cell r="F381">
            <v>0</v>
          </cell>
          <cell r="I381">
            <v>0</v>
          </cell>
          <cell r="L381">
            <v>390.72025000000002</v>
          </cell>
          <cell r="O381">
            <v>0</v>
          </cell>
          <cell r="R381">
            <v>0</v>
          </cell>
          <cell r="U381">
            <v>0</v>
          </cell>
          <cell r="X381">
            <v>0</v>
          </cell>
          <cell r="AA381">
            <v>0</v>
          </cell>
          <cell r="AD381">
            <v>92.659279999999995</v>
          </cell>
          <cell r="AG381">
            <v>0</v>
          </cell>
          <cell r="AJ381">
            <v>0</v>
          </cell>
          <cell r="AM381">
            <v>0</v>
          </cell>
          <cell r="AP381">
            <v>0</v>
          </cell>
          <cell r="AS381">
            <v>0</v>
          </cell>
          <cell r="AV381">
            <v>0</v>
          </cell>
          <cell r="AY381">
            <v>1397.67497</v>
          </cell>
          <cell r="BB381">
            <v>0</v>
          </cell>
          <cell r="BE381">
            <v>0</v>
          </cell>
          <cell r="BH381">
            <v>0</v>
          </cell>
          <cell r="BK381">
            <v>0</v>
          </cell>
          <cell r="BN381">
            <v>0</v>
          </cell>
          <cell r="BQ381">
            <v>27.053599999999999</v>
          </cell>
          <cell r="BT381">
            <v>1592.5336499999999</v>
          </cell>
          <cell r="BW381">
            <v>0</v>
          </cell>
          <cell r="BZ381">
            <v>0</v>
          </cell>
          <cell r="CC381">
            <v>0</v>
          </cell>
          <cell r="CF381">
            <v>0</v>
          </cell>
          <cell r="CI381">
            <v>89.129820000000009</v>
          </cell>
          <cell r="CL381">
            <v>0</v>
          </cell>
          <cell r="CO381">
            <v>0</v>
          </cell>
          <cell r="CR381">
            <v>8716.648720000001</v>
          </cell>
          <cell r="CU381">
            <v>0</v>
          </cell>
          <cell r="CX381">
            <v>322.22003999999998</v>
          </cell>
          <cell r="DA381">
            <v>0</v>
          </cell>
          <cell r="DD381">
            <v>29619.71199</v>
          </cell>
          <cell r="DG381">
            <v>0</v>
          </cell>
          <cell r="DJ381">
            <v>0</v>
          </cell>
          <cell r="DM381">
            <v>0</v>
          </cell>
          <cell r="DP381">
            <v>0</v>
          </cell>
          <cell r="DS381">
            <v>0</v>
          </cell>
          <cell r="DV381">
            <v>767.47801000000004</v>
          </cell>
          <cell r="DY381">
            <v>0</v>
          </cell>
          <cell r="EB381">
            <v>17400</v>
          </cell>
          <cell r="EE381">
            <v>4000</v>
          </cell>
          <cell r="EH381">
            <v>0</v>
          </cell>
          <cell r="EK381">
            <v>1046.9186</v>
          </cell>
          <cell r="EN381">
            <v>0</v>
          </cell>
        </row>
        <row r="384">
          <cell r="F384">
            <v>0</v>
          </cell>
          <cell r="I384">
            <v>0</v>
          </cell>
          <cell r="L384">
            <v>434.95985999999999</v>
          </cell>
          <cell r="O384">
            <v>0</v>
          </cell>
          <cell r="R384">
            <v>0</v>
          </cell>
          <cell r="U384">
            <v>0</v>
          </cell>
          <cell r="X384">
            <v>0</v>
          </cell>
          <cell r="AA384">
            <v>0</v>
          </cell>
          <cell r="AD384">
            <v>190.07217</v>
          </cell>
          <cell r="AG384">
            <v>874.22288000000003</v>
          </cell>
          <cell r="AJ384">
            <v>0</v>
          </cell>
          <cell r="AM384">
            <v>0</v>
          </cell>
          <cell r="AP384">
            <v>0</v>
          </cell>
          <cell r="AS384">
            <v>0</v>
          </cell>
          <cell r="AV384">
            <v>0</v>
          </cell>
          <cell r="AY384">
            <v>0</v>
          </cell>
          <cell r="BB384">
            <v>3740.1379999999999</v>
          </cell>
          <cell r="BE384">
            <v>0</v>
          </cell>
          <cell r="BH384">
            <v>0</v>
          </cell>
          <cell r="BK384">
            <v>0</v>
          </cell>
          <cell r="BN384">
            <v>0</v>
          </cell>
          <cell r="BQ384">
            <v>91.053119999999993</v>
          </cell>
          <cell r="BT384">
            <v>0</v>
          </cell>
          <cell r="BW384">
            <v>0</v>
          </cell>
          <cell r="BZ384">
            <v>0</v>
          </cell>
          <cell r="CC384">
            <v>27233.141090000001</v>
          </cell>
          <cell r="CF384">
            <v>4024.61472</v>
          </cell>
          <cell r="CI384">
            <v>98.546139999999994</v>
          </cell>
          <cell r="CL384">
            <v>0</v>
          </cell>
          <cell r="CO384">
            <v>260.58510999999999</v>
          </cell>
          <cell r="CR384">
            <v>34278.400200000004</v>
          </cell>
          <cell r="CU384">
            <v>0</v>
          </cell>
          <cell r="CX384">
            <v>0</v>
          </cell>
          <cell r="DA384">
            <v>33824.091999999997</v>
          </cell>
          <cell r="DD384">
            <v>0</v>
          </cell>
          <cell r="DG384">
            <v>9652.56639</v>
          </cell>
          <cell r="DJ384">
            <v>99800</v>
          </cell>
          <cell r="DM384">
            <v>0</v>
          </cell>
          <cell r="DP384">
            <v>0</v>
          </cell>
          <cell r="DS384">
            <v>0</v>
          </cell>
          <cell r="DV384">
            <v>691.92360999999994</v>
          </cell>
          <cell r="DY384">
            <v>0</v>
          </cell>
          <cell r="EB384">
            <v>32164.736840000001</v>
          </cell>
          <cell r="EE384">
            <v>27553.093000000001</v>
          </cell>
          <cell r="EH384">
            <v>0</v>
          </cell>
          <cell r="EK384">
            <v>0</v>
          </cell>
          <cell r="EN384">
            <v>0</v>
          </cell>
        </row>
        <row r="385">
          <cell r="F385">
            <v>2208.8000000000002</v>
          </cell>
          <cell r="I385">
            <v>2280</v>
          </cell>
          <cell r="L385">
            <v>578.09791000000007</v>
          </cell>
          <cell r="O385">
            <v>143730.43694999997</v>
          </cell>
          <cell r="R385">
            <v>0</v>
          </cell>
          <cell r="U385">
            <v>25526.315790000001</v>
          </cell>
          <cell r="X385">
            <v>1794.335</v>
          </cell>
          <cell r="AA385">
            <v>0</v>
          </cell>
          <cell r="AD385">
            <v>986.25295999999992</v>
          </cell>
          <cell r="AG385">
            <v>6349.0768099999996</v>
          </cell>
          <cell r="AJ385">
            <v>0</v>
          </cell>
          <cell r="AM385">
            <v>0</v>
          </cell>
          <cell r="AP385">
            <v>82981.984769999995</v>
          </cell>
          <cell r="AS385">
            <v>0</v>
          </cell>
          <cell r="AV385">
            <v>0</v>
          </cell>
          <cell r="AY385">
            <v>0</v>
          </cell>
          <cell r="BB385">
            <v>0</v>
          </cell>
          <cell r="BE385">
            <v>0</v>
          </cell>
          <cell r="BH385">
            <v>0</v>
          </cell>
          <cell r="BK385">
            <v>22780.79</v>
          </cell>
          <cell r="BN385">
            <v>0</v>
          </cell>
          <cell r="BQ385">
            <v>146.67239999999998</v>
          </cell>
          <cell r="BT385">
            <v>0</v>
          </cell>
          <cell r="BW385">
            <v>0</v>
          </cell>
          <cell r="BZ385">
            <v>0</v>
          </cell>
          <cell r="CC385">
            <v>156286.70938999997</v>
          </cell>
          <cell r="CF385">
            <v>21266.18809</v>
          </cell>
          <cell r="CI385">
            <v>623.83235999999999</v>
          </cell>
          <cell r="CL385">
            <v>0</v>
          </cell>
          <cell r="CO385">
            <v>0</v>
          </cell>
          <cell r="CR385">
            <v>41450</v>
          </cell>
          <cell r="CU385">
            <v>14000</v>
          </cell>
          <cell r="CX385">
            <v>0</v>
          </cell>
          <cell r="DA385">
            <v>40000</v>
          </cell>
          <cell r="DD385">
            <v>0</v>
          </cell>
          <cell r="DG385">
            <v>0</v>
          </cell>
          <cell r="DJ385">
            <v>454670</v>
          </cell>
          <cell r="DM385">
            <v>1384.3600900000001</v>
          </cell>
          <cell r="DP385">
            <v>5555.7487999999994</v>
          </cell>
          <cell r="DS385">
            <v>61649.04</v>
          </cell>
          <cell r="DV385">
            <v>1402.25656</v>
          </cell>
          <cell r="DY385">
            <v>17587.7</v>
          </cell>
          <cell r="EB385">
            <v>165881.78947999998</v>
          </cell>
          <cell r="EE385">
            <v>84118.210519999993</v>
          </cell>
          <cell r="EH385">
            <v>0</v>
          </cell>
          <cell r="EK385">
            <v>0</v>
          </cell>
          <cell r="EN385">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16">
          <cell r="C16">
            <v>3000</v>
          </cell>
        </row>
      </sheetData>
      <sheetData sheetId="71">
        <row r="16">
          <cell r="C16">
            <v>3000</v>
          </cell>
        </row>
      </sheetData>
      <sheetData sheetId="72" refreshError="1"/>
      <sheetData sheetId="73" refreshError="1"/>
      <sheetData sheetId="74" refreshError="1"/>
      <sheetData sheetId="75" refreshError="1"/>
      <sheetData sheetId="76" refreshError="1"/>
      <sheetData sheetId="77">
        <row r="8">
          <cell r="Y8">
            <v>382500</v>
          </cell>
          <cell r="AG8">
            <v>318584</v>
          </cell>
        </row>
        <row r="9">
          <cell r="AA9">
            <v>1800000</v>
          </cell>
          <cell r="AG9">
            <v>1620550</v>
          </cell>
        </row>
        <row r="10">
          <cell r="Y10">
            <v>280500</v>
          </cell>
          <cell r="AA10">
            <v>750000</v>
          </cell>
          <cell r="AC10">
            <v>1000000</v>
          </cell>
        </row>
        <row r="11">
          <cell r="Y11">
            <v>229500</v>
          </cell>
          <cell r="AG11">
            <v>1458461</v>
          </cell>
        </row>
        <row r="12">
          <cell r="Y12">
            <v>1198500</v>
          </cell>
          <cell r="AG12">
            <v>1928121</v>
          </cell>
        </row>
        <row r="14">
          <cell r="Y14">
            <v>331500</v>
          </cell>
          <cell r="AC14">
            <v>900000</v>
          </cell>
        </row>
        <row r="15">
          <cell r="Y15">
            <v>191250</v>
          </cell>
          <cell r="AC15">
            <v>700000</v>
          </cell>
          <cell r="AE15">
            <v>1500000</v>
          </cell>
        </row>
        <row r="16">
          <cell r="Y16">
            <v>612000</v>
          </cell>
          <cell r="AC16">
            <v>600000</v>
          </cell>
          <cell r="AG16">
            <v>199817</v>
          </cell>
        </row>
        <row r="17">
          <cell r="Y17">
            <v>403750</v>
          </cell>
        </row>
        <row r="18">
          <cell r="Y18">
            <v>212500</v>
          </cell>
          <cell r="AC18">
            <v>1500000</v>
          </cell>
          <cell r="AE18">
            <v>600000</v>
          </cell>
          <cell r="AG18">
            <v>1873784</v>
          </cell>
        </row>
        <row r="19">
          <cell r="Y19">
            <v>170000</v>
          </cell>
          <cell r="AC19">
            <v>800000</v>
          </cell>
        </row>
        <row r="20">
          <cell r="Y20">
            <v>3060000</v>
          </cell>
          <cell r="AC20">
            <v>1200000</v>
          </cell>
          <cell r="AG20">
            <v>1693897</v>
          </cell>
        </row>
        <row r="22">
          <cell r="Y22">
            <v>170000</v>
          </cell>
          <cell r="AA22">
            <v>750000</v>
          </cell>
          <cell r="AG22">
            <v>104827</v>
          </cell>
        </row>
        <row r="23">
          <cell r="Y23">
            <v>255000</v>
          </cell>
          <cell r="AA23">
            <v>1500000</v>
          </cell>
          <cell r="AC23">
            <v>1700000</v>
          </cell>
          <cell r="AG23">
            <v>1900246</v>
          </cell>
        </row>
        <row r="24">
          <cell r="Y24">
            <v>340000</v>
          </cell>
          <cell r="AG24">
            <v>1401713</v>
          </cell>
        </row>
        <row r="25">
          <cell r="Y25">
            <v>663000</v>
          </cell>
          <cell r="AA25">
            <v>1200000</v>
          </cell>
          <cell r="AE25">
            <v>900000</v>
          </cell>
        </row>
        <row r="28">
          <cell r="AC28">
            <v>1100000</v>
          </cell>
        </row>
        <row r="29">
          <cell r="AC29">
            <v>500000</v>
          </cell>
        </row>
      </sheetData>
      <sheetData sheetId="78">
        <row r="9">
          <cell r="D9">
            <v>0</v>
          </cell>
          <cell r="E9">
            <v>0</v>
          </cell>
          <cell r="F9">
            <v>0</v>
          </cell>
          <cell r="G9">
            <v>0</v>
          </cell>
          <cell r="H9">
            <v>1310</v>
          </cell>
          <cell r="I9">
            <v>667.67499999999995</v>
          </cell>
          <cell r="J9">
            <v>3394.9391000000001</v>
          </cell>
          <cell r="K9">
            <v>1015.09</v>
          </cell>
          <cell r="L9">
            <v>584.20000000000005</v>
          </cell>
          <cell r="M9">
            <v>1115.8155300000001</v>
          </cell>
          <cell r="N9">
            <v>2869.23992</v>
          </cell>
          <cell r="O9">
            <v>0</v>
          </cell>
          <cell r="P9">
            <v>4000.05</v>
          </cell>
          <cell r="Q9">
            <v>0</v>
          </cell>
          <cell r="R9">
            <v>1978.3</v>
          </cell>
          <cell r="S9">
            <v>546.9</v>
          </cell>
          <cell r="T9">
            <v>21869.83</v>
          </cell>
          <cell r="U9">
            <v>115127.66</v>
          </cell>
          <cell r="V9">
            <v>0</v>
          </cell>
          <cell r="W9">
            <v>3</v>
          </cell>
          <cell r="X9">
            <v>1786.4</v>
          </cell>
          <cell r="Y9">
            <v>0</v>
          </cell>
          <cell r="Z9">
            <v>587.79999999999995</v>
          </cell>
          <cell r="AA9">
            <v>300.34800000000001</v>
          </cell>
          <cell r="AB9">
            <v>1000</v>
          </cell>
          <cell r="AC9">
            <v>730.34500000000003</v>
          </cell>
          <cell r="AD9">
            <v>1588.7</v>
          </cell>
          <cell r="AE9">
            <v>3</v>
          </cell>
          <cell r="AF9">
            <v>213.26954000000001</v>
          </cell>
          <cell r="AG9">
            <v>788.17</v>
          </cell>
        </row>
        <row r="10">
          <cell r="D10">
            <v>0</v>
          </cell>
          <cell r="E10">
            <v>1492.4549999999999</v>
          </cell>
          <cell r="F10">
            <v>0</v>
          </cell>
          <cell r="G10">
            <v>0</v>
          </cell>
          <cell r="H10">
            <v>1500</v>
          </cell>
          <cell r="I10">
            <v>4540.893</v>
          </cell>
          <cell r="J10">
            <v>25298.954859999998</v>
          </cell>
          <cell r="K10">
            <v>7418.92</v>
          </cell>
          <cell r="L10">
            <v>1106.2</v>
          </cell>
          <cell r="M10">
            <v>9031.6010000000006</v>
          </cell>
          <cell r="N10">
            <v>23224.116859999998</v>
          </cell>
          <cell r="O10">
            <v>50.25</v>
          </cell>
          <cell r="P10">
            <v>19877.042000000001</v>
          </cell>
          <cell r="Q10">
            <v>2412</v>
          </cell>
          <cell r="R10">
            <v>6267.7</v>
          </cell>
          <cell r="S10">
            <v>527.1</v>
          </cell>
          <cell r="T10">
            <v>162537.9</v>
          </cell>
          <cell r="U10">
            <v>387741.94</v>
          </cell>
          <cell r="V10">
            <v>0</v>
          </cell>
          <cell r="W10">
            <v>2.5</v>
          </cell>
          <cell r="X10">
            <v>2387</v>
          </cell>
          <cell r="Y10">
            <v>0</v>
          </cell>
          <cell r="Z10">
            <v>1074</v>
          </cell>
          <cell r="AA10">
            <v>643.60199999999998</v>
          </cell>
          <cell r="AB10">
            <v>2000</v>
          </cell>
          <cell r="AC10">
            <v>1475.3449999999998</v>
          </cell>
          <cell r="AD10">
            <v>2268.5</v>
          </cell>
          <cell r="AE10">
            <v>0</v>
          </cell>
          <cell r="AF10">
            <v>1231.4509499999999</v>
          </cell>
          <cell r="AG10">
            <v>842.67</v>
          </cell>
        </row>
        <row r="11">
          <cell r="D11">
            <v>0</v>
          </cell>
          <cell r="E11">
            <v>746.22699999999998</v>
          </cell>
          <cell r="F11">
            <v>0</v>
          </cell>
          <cell r="G11">
            <v>0</v>
          </cell>
          <cell r="H11">
            <v>950</v>
          </cell>
          <cell r="I11">
            <v>2461.4349999999999</v>
          </cell>
          <cell r="J11">
            <v>10751.136289999999</v>
          </cell>
          <cell r="K11">
            <v>3096.34</v>
          </cell>
          <cell r="L11">
            <v>1061.5999999999999</v>
          </cell>
          <cell r="M11">
            <v>3712.71254</v>
          </cell>
          <cell r="N11">
            <v>9546.97768</v>
          </cell>
          <cell r="O11">
            <v>50.25</v>
          </cell>
          <cell r="P11">
            <v>22056.138999999999</v>
          </cell>
          <cell r="Q11">
            <v>482.4</v>
          </cell>
          <cell r="R11">
            <v>2584.1</v>
          </cell>
          <cell r="S11">
            <v>548.1</v>
          </cell>
          <cell r="T11">
            <v>117201.74</v>
          </cell>
          <cell r="U11">
            <v>194634.22</v>
          </cell>
          <cell r="V11">
            <v>0</v>
          </cell>
          <cell r="W11">
            <v>4</v>
          </cell>
          <cell r="X11">
            <v>2356.4499999999998</v>
          </cell>
          <cell r="Y11">
            <v>0</v>
          </cell>
          <cell r="Z11">
            <v>592.79999999999995</v>
          </cell>
          <cell r="AA11">
            <v>643.60199999999998</v>
          </cell>
          <cell r="AB11">
            <v>1600</v>
          </cell>
          <cell r="AC11">
            <v>1412.9299999999998</v>
          </cell>
          <cell r="AD11">
            <v>1382</v>
          </cell>
          <cell r="AE11">
            <v>3</v>
          </cell>
          <cell r="AF11">
            <v>464.80450000000002</v>
          </cell>
          <cell r="AG11">
            <v>900.17</v>
          </cell>
        </row>
        <row r="12">
          <cell r="D12">
            <v>0</v>
          </cell>
          <cell r="E12">
            <v>0</v>
          </cell>
          <cell r="F12">
            <v>0</v>
          </cell>
          <cell r="G12">
            <v>0</v>
          </cell>
          <cell r="H12">
            <v>2380</v>
          </cell>
          <cell r="I12">
            <v>1892.636</v>
          </cell>
          <cell r="J12">
            <v>7748.6269299999994</v>
          </cell>
          <cell r="K12">
            <v>3331.44</v>
          </cell>
          <cell r="L12">
            <v>1087.2</v>
          </cell>
          <cell r="M12">
            <v>2992.1869300000003</v>
          </cell>
          <cell r="N12">
            <v>7694.1949500000001</v>
          </cell>
          <cell r="O12">
            <v>150.75</v>
          </cell>
          <cell r="P12">
            <v>10474.84</v>
          </cell>
          <cell r="Q12">
            <v>96.48</v>
          </cell>
          <cell r="R12">
            <v>3219.5</v>
          </cell>
          <cell r="S12">
            <v>545.79999999999995</v>
          </cell>
          <cell r="T12">
            <v>36891.64</v>
          </cell>
          <cell r="U12">
            <v>285604.56</v>
          </cell>
          <cell r="V12">
            <v>0</v>
          </cell>
          <cell r="W12">
            <v>4</v>
          </cell>
          <cell r="X12">
            <v>1748.8</v>
          </cell>
          <cell r="Y12">
            <v>0</v>
          </cell>
          <cell r="Z12">
            <v>585</v>
          </cell>
          <cell r="AA12">
            <v>257.44099999999997</v>
          </cell>
          <cell r="AB12">
            <v>1300</v>
          </cell>
          <cell r="AC12">
            <v>809.17500000000018</v>
          </cell>
          <cell r="AD12">
            <v>2114.9</v>
          </cell>
          <cell r="AE12">
            <v>0</v>
          </cell>
          <cell r="AF12">
            <v>515.11149</v>
          </cell>
          <cell r="AG12">
            <v>871.47</v>
          </cell>
        </row>
        <row r="13">
          <cell r="D13">
            <v>0</v>
          </cell>
          <cell r="E13">
            <v>0</v>
          </cell>
          <cell r="F13">
            <v>0</v>
          </cell>
          <cell r="G13">
            <v>0</v>
          </cell>
          <cell r="H13">
            <v>2258</v>
          </cell>
          <cell r="I13">
            <v>3004.1770000000001</v>
          </cell>
          <cell r="J13">
            <v>6631.3113099999991</v>
          </cell>
          <cell r="K13">
            <v>2097.12</v>
          </cell>
          <cell r="L13">
            <v>1248.5</v>
          </cell>
          <cell r="M13">
            <v>2366.7297899999999</v>
          </cell>
          <cell r="N13">
            <v>6085.8766100000003</v>
          </cell>
          <cell r="O13">
            <v>50.25</v>
          </cell>
          <cell r="P13">
            <v>13576.644</v>
          </cell>
          <cell r="Q13">
            <v>964.8</v>
          </cell>
          <cell r="R13">
            <v>2527.1999999999998</v>
          </cell>
          <cell r="S13">
            <v>532.5</v>
          </cell>
          <cell r="T13">
            <v>75532</v>
          </cell>
          <cell r="U13">
            <v>218256.75</v>
          </cell>
          <cell r="V13">
            <v>0</v>
          </cell>
          <cell r="W13">
            <v>3.5</v>
          </cell>
          <cell r="X13">
            <v>1677.45</v>
          </cell>
          <cell r="Y13">
            <v>0</v>
          </cell>
          <cell r="Z13">
            <v>598.70000000000005</v>
          </cell>
          <cell r="AA13">
            <v>150.17400000000001</v>
          </cell>
          <cell r="AB13">
            <v>950</v>
          </cell>
          <cell r="AC13">
            <v>874.34500000000003</v>
          </cell>
          <cell r="AD13">
            <v>1824.8</v>
          </cell>
          <cell r="AE13">
            <v>4</v>
          </cell>
          <cell r="AF13">
            <v>364.19051000000002</v>
          </cell>
          <cell r="AG13">
            <v>852.27</v>
          </cell>
        </row>
        <row r="14">
          <cell r="D14">
            <v>0</v>
          </cell>
          <cell r="E14">
            <v>0</v>
          </cell>
          <cell r="F14">
            <v>0</v>
          </cell>
          <cell r="G14">
            <v>0</v>
          </cell>
          <cell r="H14">
            <v>1672</v>
          </cell>
          <cell r="I14">
            <v>1216.27</v>
          </cell>
          <cell r="J14">
            <v>4871.3256100000008</v>
          </cell>
          <cell r="K14">
            <v>1812.24</v>
          </cell>
          <cell r="L14">
            <v>588</v>
          </cell>
          <cell r="M14">
            <v>1358.49289</v>
          </cell>
          <cell r="N14">
            <v>3493.2674400000001</v>
          </cell>
          <cell r="O14">
            <v>100.5</v>
          </cell>
          <cell r="P14">
            <v>9776.9369999999999</v>
          </cell>
          <cell r="Q14">
            <v>385.92</v>
          </cell>
          <cell r="R14">
            <v>1943.1</v>
          </cell>
          <cell r="S14">
            <v>549.1</v>
          </cell>
          <cell r="T14">
            <v>27609.73</v>
          </cell>
          <cell r="U14">
            <v>168784.98</v>
          </cell>
          <cell r="V14">
            <v>0</v>
          </cell>
          <cell r="W14">
            <v>2</v>
          </cell>
          <cell r="X14">
            <v>1907</v>
          </cell>
          <cell r="Y14">
            <v>0</v>
          </cell>
          <cell r="Z14">
            <v>573.5</v>
          </cell>
          <cell r="AA14">
            <v>257.44099999999997</v>
          </cell>
          <cell r="AB14">
            <v>850</v>
          </cell>
          <cell r="AC14">
            <v>698</v>
          </cell>
          <cell r="AD14">
            <v>1146.5999999999999</v>
          </cell>
          <cell r="AE14">
            <v>5</v>
          </cell>
          <cell r="AF14">
            <v>263.57652999999999</v>
          </cell>
          <cell r="AG14">
            <v>799.37</v>
          </cell>
        </row>
        <row r="15">
          <cell r="D15">
            <v>0</v>
          </cell>
          <cell r="E15">
            <v>0</v>
          </cell>
          <cell r="F15">
            <v>1499.077</v>
          </cell>
          <cell r="G15">
            <v>0</v>
          </cell>
          <cell r="H15">
            <v>1900</v>
          </cell>
          <cell r="I15">
            <v>2299.1419999999998</v>
          </cell>
          <cell r="J15">
            <v>6326.3917499999998</v>
          </cell>
          <cell r="K15">
            <v>2186.6</v>
          </cell>
          <cell r="L15">
            <v>1106.9000000000001</v>
          </cell>
          <cell r="M15">
            <v>2631.92362</v>
          </cell>
          <cell r="N15">
            <v>6767.8035799999998</v>
          </cell>
          <cell r="O15">
            <v>201</v>
          </cell>
          <cell r="P15">
            <v>11312.661</v>
          </cell>
          <cell r="Q15">
            <v>289.44</v>
          </cell>
          <cell r="R15">
            <v>3111.5</v>
          </cell>
          <cell r="S15">
            <v>543.4</v>
          </cell>
          <cell r="T15">
            <v>83769.5</v>
          </cell>
          <cell r="U15">
            <v>217415.21</v>
          </cell>
          <cell r="V15">
            <v>0</v>
          </cell>
          <cell r="W15">
            <v>1.5</v>
          </cell>
          <cell r="X15">
            <v>1558.7</v>
          </cell>
          <cell r="Y15">
            <v>0</v>
          </cell>
          <cell r="Z15">
            <v>576.4</v>
          </cell>
          <cell r="AA15">
            <v>343.25400000000002</v>
          </cell>
          <cell r="AB15">
            <v>1410</v>
          </cell>
          <cell r="AC15">
            <v>1363.9299999999998</v>
          </cell>
          <cell r="AD15">
            <v>1865.1</v>
          </cell>
          <cell r="AE15">
            <v>5</v>
          </cell>
          <cell r="AF15">
            <v>464.80450000000002</v>
          </cell>
          <cell r="AG15">
            <v>788.17</v>
          </cell>
        </row>
        <row r="16">
          <cell r="D16">
            <v>1611.62</v>
          </cell>
          <cell r="E16">
            <v>746.22699999999998</v>
          </cell>
          <cell r="F16">
            <v>0</v>
          </cell>
          <cell r="G16">
            <v>0</v>
          </cell>
          <cell r="H16">
            <v>700</v>
          </cell>
          <cell r="I16">
            <v>2644.1509999999998</v>
          </cell>
          <cell r="J16">
            <v>7718.7032300000001</v>
          </cell>
          <cell r="K16">
            <v>3312.63</v>
          </cell>
          <cell r="L16">
            <v>1272.5</v>
          </cell>
          <cell r="M16">
            <v>3099.7655499999996</v>
          </cell>
          <cell r="N16">
            <v>7970.8257000000003</v>
          </cell>
          <cell r="O16">
            <v>50.25</v>
          </cell>
          <cell r="P16">
            <v>10488.885</v>
          </cell>
          <cell r="Q16">
            <v>771.84</v>
          </cell>
          <cell r="R16">
            <v>2527.3000000000002</v>
          </cell>
          <cell r="S16">
            <v>546.1</v>
          </cell>
          <cell r="T16">
            <v>70126.509999999995</v>
          </cell>
          <cell r="U16">
            <v>177984.84</v>
          </cell>
          <cell r="V16">
            <v>0</v>
          </cell>
          <cell r="W16">
            <v>3.5</v>
          </cell>
          <cell r="X16">
            <v>1625</v>
          </cell>
          <cell r="Y16">
            <v>0</v>
          </cell>
          <cell r="Z16">
            <v>586</v>
          </cell>
          <cell r="AA16">
            <v>300.34800000000001</v>
          </cell>
          <cell r="AB16">
            <v>1550</v>
          </cell>
          <cell r="AC16">
            <v>1303.3449999999998</v>
          </cell>
          <cell r="AD16">
            <v>1930.5</v>
          </cell>
          <cell r="AE16">
            <v>3.2</v>
          </cell>
          <cell r="AF16">
            <v>515.11149</v>
          </cell>
          <cell r="AG16">
            <v>852.17</v>
          </cell>
        </row>
        <row r="17">
          <cell r="D17">
            <v>0</v>
          </cell>
          <cell r="E17">
            <v>0</v>
          </cell>
          <cell r="F17">
            <v>749.53800000000001</v>
          </cell>
          <cell r="G17">
            <v>0</v>
          </cell>
          <cell r="H17">
            <v>1660</v>
          </cell>
          <cell r="I17">
            <v>1016.79</v>
          </cell>
          <cell r="J17">
            <v>4753.2074000000002</v>
          </cell>
          <cell r="K17">
            <v>1789.45</v>
          </cell>
          <cell r="L17">
            <v>581.9</v>
          </cell>
          <cell r="M17">
            <v>1443.5550600000001</v>
          </cell>
          <cell r="N17">
            <v>3711.9987299999998</v>
          </cell>
          <cell r="O17">
            <v>0</v>
          </cell>
          <cell r="P17">
            <v>10228.92</v>
          </cell>
          <cell r="Q17">
            <v>0</v>
          </cell>
          <cell r="R17">
            <v>1963.6</v>
          </cell>
          <cell r="S17">
            <v>560</v>
          </cell>
          <cell r="T17">
            <v>33481.599999999999</v>
          </cell>
          <cell r="U17">
            <v>145538.03</v>
          </cell>
          <cell r="V17">
            <v>0</v>
          </cell>
          <cell r="W17">
            <v>3.5</v>
          </cell>
          <cell r="X17">
            <v>1865</v>
          </cell>
          <cell r="Y17">
            <v>0</v>
          </cell>
          <cell r="Z17">
            <v>573.70000000000005</v>
          </cell>
          <cell r="AA17">
            <v>85.813999999999993</v>
          </cell>
          <cell r="AB17">
            <v>890</v>
          </cell>
          <cell r="AC17">
            <v>1144.345</v>
          </cell>
          <cell r="AD17">
            <v>1352.7</v>
          </cell>
          <cell r="AE17">
            <v>1</v>
          </cell>
          <cell r="AF17">
            <v>263.57652999999999</v>
          </cell>
          <cell r="AG17">
            <v>789.77</v>
          </cell>
        </row>
        <row r="18">
          <cell r="D18">
            <v>0</v>
          </cell>
          <cell r="E18">
            <v>0</v>
          </cell>
          <cell r="F18">
            <v>0</v>
          </cell>
          <cell r="G18">
            <v>0</v>
          </cell>
          <cell r="H18">
            <v>1247</v>
          </cell>
          <cell r="I18">
            <v>892.11400000000003</v>
          </cell>
          <cell r="J18">
            <v>3832.9103999999998</v>
          </cell>
          <cell r="K18">
            <v>1272.77</v>
          </cell>
          <cell r="L18">
            <v>689</v>
          </cell>
          <cell r="M18">
            <v>1355.9910600000001</v>
          </cell>
          <cell r="N18">
            <v>3486.8341700000001</v>
          </cell>
          <cell r="O18">
            <v>0</v>
          </cell>
          <cell r="P18">
            <v>7426.85</v>
          </cell>
          <cell r="Q18">
            <v>1350.72</v>
          </cell>
          <cell r="R18">
            <v>1951.1</v>
          </cell>
          <cell r="S18">
            <v>539.70000000000005</v>
          </cell>
          <cell r="T18">
            <v>48366.2</v>
          </cell>
          <cell r="U18">
            <v>105282.47</v>
          </cell>
          <cell r="V18">
            <v>0</v>
          </cell>
          <cell r="W18">
            <v>3</v>
          </cell>
          <cell r="X18">
            <v>1763.6</v>
          </cell>
          <cell r="Y18">
            <v>0</v>
          </cell>
          <cell r="Z18">
            <v>576.29999999999995</v>
          </cell>
          <cell r="AA18">
            <v>193.08099999999999</v>
          </cell>
          <cell r="AB18">
            <v>1000</v>
          </cell>
          <cell r="AC18">
            <v>736.17499999999995</v>
          </cell>
          <cell r="AD18">
            <v>747.8</v>
          </cell>
          <cell r="AE18">
            <v>0</v>
          </cell>
          <cell r="AF18">
            <v>213.26954000000001</v>
          </cell>
          <cell r="AG18">
            <v>760.97</v>
          </cell>
        </row>
        <row r="19">
          <cell r="D19">
            <v>0</v>
          </cell>
          <cell r="E19">
            <v>0</v>
          </cell>
          <cell r="F19">
            <v>0</v>
          </cell>
          <cell r="G19">
            <v>0</v>
          </cell>
          <cell r="H19">
            <v>1410</v>
          </cell>
          <cell r="I19">
            <v>3130.7750000000001</v>
          </cell>
          <cell r="J19">
            <v>12956.61059</v>
          </cell>
          <cell r="K19">
            <v>3779.07</v>
          </cell>
          <cell r="L19">
            <v>1102.3</v>
          </cell>
          <cell r="M19">
            <v>4968.6314699999994</v>
          </cell>
          <cell r="N19">
            <v>12776.48091</v>
          </cell>
          <cell r="O19">
            <v>150.75</v>
          </cell>
          <cell r="P19">
            <v>12034.293</v>
          </cell>
          <cell r="Q19">
            <v>289.44</v>
          </cell>
          <cell r="R19">
            <v>3209</v>
          </cell>
          <cell r="S19">
            <v>532.1</v>
          </cell>
          <cell r="T19">
            <v>118714.3</v>
          </cell>
          <cell r="U19">
            <v>242180.18</v>
          </cell>
          <cell r="V19">
            <v>0</v>
          </cell>
          <cell r="W19">
            <v>9</v>
          </cell>
          <cell r="X19">
            <v>1944.15</v>
          </cell>
          <cell r="Y19">
            <v>0</v>
          </cell>
          <cell r="Z19">
            <v>583.29999999999995</v>
          </cell>
          <cell r="AA19">
            <v>171.62700000000001</v>
          </cell>
          <cell r="AB19">
            <v>1800</v>
          </cell>
          <cell r="AC19">
            <v>941.3449999999998</v>
          </cell>
          <cell r="AD19">
            <v>2032.4</v>
          </cell>
          <cell r="AE19">
            <v>4</v>
          </cell>
          <cell r="AF19">
            <v>565.41848000000005</v>
          </cell>
          <cell r="AG19">
            <v>842.57</v>
          </cell>
        </row>
        <row r="20">
          <cell r="D20">
            <v>0</v>
          </cell>
          <cell r="E20">
            <v>0</v>
          </cell>
          <cell r="F20">
            <v>0</v>
          </cell>
          <cell r="G20">
            <v>0</v>
          </cell>
          <cell r="H20">
            <v>1648</v>
          </cell>
          <cell r="I20">
            <v>2010.568</v>
          </cell>
          <cell r="J20">
            <v>4961.3226799999993</v>
          </cell>
          <cell r="K20">
            <v>2026.26</v>
          </cell>
          <cell r="L20">
            <v>585.4</v>
          </cell>
          <cell r="M20">
            <v>1651.2068300000001</v>
          </cell>
          <cell r="N20">
            <v>4245.9604200000003</v>
          </cell>
          <cell r="O20">
            <v>150.75</v>
          </cell>
          <cell r="P20">
            <v>8423.9599999999991</v>
          </cell>
          <cell r="Q20">
            <v>192.96</v>
          </cell>
          <cell r="R20">
            <v>1907</v>
          </cell>
          <cell r="S20">
            <v>537.79999999999995</v>
          </cell>
          <cell r="T20">
            <v>50552.5</v>
          </cell>
          <cell r="U20">
            <v>176175.27</v>
          </cell>
          <cell r="V20">
            <v>0</v>
          </cell>
          <cell r="W20">
            <v>8.5</v>
          </cell>
          <cell r="X20">
            <v>2326.1</v>
          </cell>
          <cell r="Y20">
            <v>0</v>
          </cell>
          <cell r="Z20">
            <v>575</v>
          </cell>
          <cell r="AA20">
            <v>235.98699999999999</v>
          </cell>
          <cell r="AB20">
            <v>1030</v>
          </cell>
          <cell r="AC20">
            <v>975.17499999999995</v>
          </cell>
          <cell r="AD20">
            <v>1279.3</v>
          </cell>
          <cell r="AE20">
            <v>0</v>
          </cell>
          <cell r="AF20">
            <v>263.57652999999999</v>
          </cell>
          <cell r="AG20">
            <v>760.97</v>
          </cell>
        </row>
        <row r="21">
          <cell r="D21">
            <v>0</v>
          </cell>
          <cell r="E21">
            <v>0</v>
          </cell>
          <cell r="F21">
            <v>0</v>
          </cell>
          <cell r="G21">
            <v>0</v>
          </cell>
          <cell r="H21">
            <v>3140</v>
          </cell>
          <cell r="I21">
            <v>4445.8789999999999</v>
          </cell>
          <cell r="J21">
            <v>13428.3109</v>
          </cell>
          <cell r="K21">
            <v>4114.49</v>
          </cell>
          <cell r="L21">
            <v>1098.3</v>
          </cell>
          <cell r="M21">
            <v>5821.7549900000004</v>
          </cell>
          <cell r="N21">
            <v>14970.227130000001</v>
          </cell>
          <cell r="O21">
            <v>0</v>
          </cell>
          <cell r="P21">
            <v>18123.944</v>
          </cell>
          <cell r="Q21">
            <v>1254.24</v>
          </cell>
          <cell r="R21">
            <v>4806.8</v>
          </cell>
          <cell r="S21">
            <v>553.20000000000005</v>
          </cell>
          <cell r="T21">
            <v>95294.2</v>
          </cell>
          <cell r="U21">
            <v>439255.43</v>
          </cell>
          <cell r="V21">
            <v>0</v>
          </cell>
          <cell r="W21">
            <v>5</v>
          </cell>
          <cell r="X21">
            <v>1782.1</v>
          </cell>
          <cell r="Y21">
            <v>0</v>
          </cell>
          <cell r="Z21">
            <v>573.1</v>
          </cell>
          <cell r="AA21">
            <v>793.77599999999995</v>
          </cell>
          <cell r="AB21">
            <v>1570</v>
          </cell>
          <cell r="AC21">
            <v>885</v>
          </cell>
          <cell r="AD21">
            <v>3348.3</v>
          </cell>
          <cell r="AE21">
            <v>7</v>
          </cell>
          <cell r="AF21">
            <v>828.99500999999998</v>
          </cell>
          <cell r="AG21">
            <v>890.67</v>
          </cell>
        </row>
        <row r="22">
          <cell r="D22">
            <v>0</v>
          </cell>
          <cell r="E22">
            <v>0</v>
          </cell>
          <cell r="F22">
            <v>0</v>
          </cell>
          <cell r="G22">
            <v>0</v>
          </cell>
          <cell r="H22">
            <v>1350</v>
          </cell>
          <cell r="I22">
            <v>1394.172</v>
          </cell>
          <cell r="J22">
            <v>4129.3894799999998</v>
          </cell>
          <cell r="K22">
            <v>1735.58</v>
          </cell>
          <cell r="L22">
            <v>544.79999999999995</v>
          </cell>
          <cell r="M22">
            <v>1646.20317</v>
          </cell>
          <cell r="N22">
            <v>4233.0938799999994</v>
          </cell>
          <cell r="O22">
            <v>50.25</v>
          </cell>
          <cell r="P22">
            <v>5976.2780000000002</v>
          </cell>
          <cell r="Q22">
            <v>96.48</v>
          </cell>
          <cell r="R22">
            <v>1796.4</v>
          </cell>
          <cell r="S22">
            <v>558.20000000000005</v>
          </cell>
          <cell r="T22">
            <v>42700.54</v>
          </cell>
          <cell r="U22">
            <v>143877.6</v>
          </cell>
          <cell r="V22">
            <v>0</v>
          </cell>
          <cell r="W22">
            <v>0.5</v>
          </cell>
          <cell r="X22">
            <v>1884.1</v>
          </cell>
          <cell r="Y22">
            <v>0</v>
          </cell>
          <cell r="Z22">
            <v>586.79999999999995</v>
          </cell>
          <cell r="AA22">
            <v>214.53399999999999</v>
          </cell>
          <cell r="AB22">
            <v>1130</v>
          </cell>
          <cell r="AC22">
            <v>991.3449999999998</v>
          </cell>
          <cell r="AD22">
            <v>1502.7</v>
          </cell>
          <cell r="AE22">
            <v>0</v>
          </cell>
          <cell r="AF22">
            <v>263.57652999999999</v>
          </cell>
          <cell r="AG22">
            <v>861.87</v>
          </cell>
        </row>
        <row r="23">
          <cell r="D23">
            <v>1611.62</v>
          </cell>
          <cell r="E23">
            <v>0</v>
          </cell>
          <cell r="F23">
            <v>0</v>
          </cell>
          <cell r="G23">
            <v>0</v>
          </cell>
          <cell r="H23">
            <v>2085</v>
          </cell>
          <cell r="I23">
            <v>1841.643</v>
          </cell>
          <cell r="J23">
            <v>5991.4609500000006</v>
          </cell>
          <cell r="K23">
            <v>2769.71</v>
          </cell>
          <cell r="L23">
            <v>1127.5999999999999</v>
          </cell>
          <cell r="M23">
            <v>2139.0634</v>
          </cell>
          <cell r="N23">
            <v>5500.4487300000001</v>
          </cell>
          <cell r="O23">
            <v>150.75</v>
          </cell>
          <cell r="P23">
            <v>3994.971</v>
          </cell>
          <cell r="Q23">
            <v>96.48</v>
          </cell>
          <cell r="R23">
            <v>1893.2</v>
          </cell>
          <cell r="S23">
            <v>553.79999999999995</v>
          </cell>
          <cell r="T23">
            <v>44603.7</v>
          </cell>
          <cell r="U23">
            <v>212534.78</v>
          </cell>
          <cell r="V23">
            <v>0</v>
          </cell>
          <cell r="W23">
            <v>4</v>
          </cell>
          <cell r="X23">
            <v>2162.6999999999998</v>
          </cell>
          <cell r="Y23">
            <v>0</v>
          </cell>
          <cell r="Z23">
            <v>595.20000000000005</v>
          </cell>
          <cell r="AA23">
            <v>193.08099999999999</v>
          </cell>
          <cell r="AB23">
            <v>1180</v>
          </cell>
          <cell r="AC23">
            <v>820.34500000000003</v>
          </cell>
          <cell r="AD23">
            <v>1397.4</v>
          </cell>
          <cell r="AE23">
            <v>4</v>
          </cell>
          <cell r="AF23">
            <v>364.19051000000002</v>
          </cell>
          <cell r="AG23">
            <v>789.4</v>
          </cell>
        </row>
        <row r="24">
          <cell r="D24">
            <v>1611.62</v>
          </cell>
          <cell r="E24">
            <v>0</v>
          </cell>
          <cell r="F24">
            <v>0</v>
          </cell>
          <cell r="G24">
            <v>0</v>
          </cell>
          <cell r="H24">
            <v>1575</v>
          </cell>
          <cell r="I24">
            <v>3938.0569999999998</v>
          </cell>
          <cell r="J24">
            <v>13565.149949999999</v>
          </cell>
          <cell r="K24">
            <v>4749.29</v>
          </cell>
          <cell r="L24">
            <v>1067</v>
          </cell>
          <cell r="M24">
            <v>4913.5912400000007</v>
          </cell>
          <cell r="N24">
            <v>12634.948890000001</v>
          </cell>
          <cell r="O24">
            <v>100.5</v>
          </cell>
          <cell r="P24">
            <v>17133.982</v>
          </cell>
          <cell r="Q24">
            <v>1543.68</v>
          </cell>
          <cell r="R24">
            <v>3603.6</v>
          </cell>
          <cell r="S24">
            <v>538.5</v>
          </cell>
          <cell r="T24">
            <v>107289.14</v>
          </cell>
          <cell r="U24">
            <v>296963.93</v>
          </cell>
          <cell r="V24">
            <v>485.57900000000001</v>
          </cell>
          <cell r="W24">
            <v>5</v>
          </cell>
          <cell r="X24">
            <v>2290.8000000000002</v>
          </cell>
          <cell r="Y24">
            <v>0</v>
          </cell>
          <cell r="Z24">
            <v>1091.0999999999999</v>
          </cell>
          <cell r="AA24">
            <v>321.80099999999999</v>
          </cell>
          <cell r="AB24">
            <v>1690</v>
          </cell>
          <cell r="AC24">
            <v>1283.3449999999998</v>
          </cell>
          <cell r="AD24">
            <v>2697.3</v>
          </cell>
          <cell r="AE24">
            <v>5</v>
          </cell>
          <cell r="AF24">
            <v>766.64644999999996</v>
          </cell>
          <cell r="AG24">
            <v>919.47</v>
          </cell>
        </row>
        <row r="25">
          <cell r="D25">
            <v>0</v>
          </cell>
          <cell r="E25">
            <v>0</v>
          </cell>
          <cell r="F25">
            <v>0</v>
          </cell>
          <cell r="G25">
            <v>0</v>
          </cell>
          <cell r="H25">
            <v>1950</v>
          </cell>
          <cell r="I25">
            <v>1494.181</v>
          </cell>
          <cell r="J25">
            <v>4770.5962599999993</v>
          </cell>
          <cell r="K25">
            <v>1694.38</v>
          </cell>
          <cell r="L25">
            <v>576</v>
          </cell>
          <cell r="M25">
            <v>1883.8768799999998</v>
          </cell>
          <cell r="N25">
            <v>4844.2548499999994</v>
          </cell>
          <cell r="O25">
            <v>0</v>
          </cell>
          <cell r="P25">
            <v>5335.9650000000001</v>
          </cell>
          <cell r="Q25">
            <v>675.36</v>
          </cell>
          <cell r="R25">
            <v>1922.9</v>
          </cell>
          <cell r="S25">
            <v>537.20000000000005</v>
          </cell>
          <cell r="T25">
            <v>32121.93</v>
          </cell>
          <cell r="U25">
            <v>162547.6</v>
          </cell>
          <cell r="V25">
            <v>0</v>
          </cell>
          <cell r="W25">
            <v>7.5</v>
          </cell>
          <cell r="X25">
            <v>2052</v>
          </cell>
          <cell r="Y25">
            <v>0</v>
          </cell>
          <cell r="Z25">
            <v>579.70000000000005</v>
          </cell>
          <cell r="AA25">
            <v>214.53399999999999</v>
          </cell>
          <cell r="AB25">
            <v>980</v>
          </cell>
          <cell r="AC25">
            <v>632.90000000000009</v>
          </cell>
          <cell r="AD25">
            <v>1509</v>
          </cell>
          <cell r="AE25">
            <v>0</v>
          </cell>
          <cell r="AF25">
            <v>313.88351999999998</v>
          </cell>
          <cell r="AG25">
            <v>778.17</v>
          </cell>
        </row>
        <row r="26">
          <cell r="D26">
            <v>0</v>
          </cell>
          <cell r="E26">
            <v>0</v>
          </cell>
          <cell r="F26">
            <v>0</v>
          </cell>
          <cell r="G26">
            <v>0</v>
          </cell>
          <cell r="H26">
            <v>1255</v>
          </cell>
          <cell r="I26">
            <v>3086.8319999999999</v>
          </cell>
          <cell r="J26">
            <v>9670.1943200000005</v>
          </cell>
          <cell r="K26">
            <v>3584.85</v>
          </cell>
          <cell r="L26">
            <v>1149.7</v>
          </cell>
          <cell r="M26">
            <v>3059.7362899999998</v>
          </cell>
          <cell r="N26">
            <v>7867.8933299999999</v>
          </cell>
          <cell r="O26">
            <v>50.25</v>
          </cell>
          <cell r="P26">
            <v>9766.0339999999997</v>
          </cell>
          <cell r="Q26">
            <v>771.84</v>
          </cell>
          <cell r="R26">
            <v>2583</v>
          </cell>
          <cell r="S26">
            <v>552.9</v>
          </cell>
          <cell r="T26">
            <v>69750.100000000006</v>
          </cell>
          <cell r="U26">
            <v>217639.62</v>
          </cell>
          <cell r="V26">
            <v>0</v>
          </cell>
          <cell r="W26">
            <v>8.5</v>
          </cell>
          <cell r="X26">
            <v>2293.15</v>
          </cell>
          <cell r="Y26">
            <v>0</v>
          </cell>
          <cell r="Z26">
            <v>677.7</v>
          </cell>
          <cell r="AA26">
            <v>343.25400000000002</v>
          </cell>
          <cell r="AB26">
            <v>1545</v>
          </cell>
          <cell r="AC26">
            <v>1130.3449999999998</v>
          </cell>
          <cell r="AD26">
            <v>2088</v>
          </cell>
          <cell r="AE26">
            <v>2</v>
          </cell>
          <cell r="AF26">
            <v>464.80450000000002</v>
          </cell>
          <cell r="AG26">
            <v>900.97</v>
          </cell>
        </row>
        <row r="29">
          <cell r="D29">
            <v>0</v>
          </cell>
          <cell r="E29">
            <v>746.22699999999998</v>
          </cell>
          <cell r="F29">
            <v>1499.077</v>
          </cell>
          <cell r="G29">
            <v>0</v>
          </cell>
          <cell r="H29">
            <v>0</v>
          </cell>
          <cell r="I29">
            <v>7999.64</v>
          </cell>
          <cell r="J29">
            <v>27966.149699999998</v>
          </cell>
          <cell r="K29">
            <v>6155.38</v>
          </cell>
          <cell r="L29">
            <v>1225.7</v>
          </cell>
          <cell r="M29">
            <v>10632.77126</v>
          </cell>
          <cell r="N29">
            <v>27341.411809999998</v>
          </cell>
          <cell r="O29">
            <v>351.75</v>
          </cell>
          <cell r="P29">
            <v>29395.631000000001</v>
          </cell>
          <cell r="Q29">
            <v>2508.48</v>
          </cell>
          <cell r="R29">
            <v>5097.1000000000004</v>
          </cell>
          <cell r="S29">
            <v>1044.2</v>
          </cell>
          <cell r="T29">
            <v>360751.1</v>
          </cell>
          <cell r="U29">
            <v>376683.88</v>
          </cell>
          <cell r="V29">
            <v>10256.726000000001</v>
          </cell>
          <cell r="W29">
            <v>4.5</v>
          </cell>
          <cell r="X29">
            <v>3878</v>
          </cell>
          <cell r="Y29">
            <v>3000</v>
          </cell>
          <cell r="Z29">
            <v>1151.5</v>
          </cell>
          <cell r="AA29">
            <v>1072.67</v>
          </cell>
          <cell r="AB29">
            <v>2090</v>
          </cell>
          <cell r="AC29">
            <v>2376.3450000000003</v>
          </cell>
          <cell r="AD29">
            <v>0</v>
          </cell>
          <cell r="AE29">
            <v>16</v>
          </cell>
          <cell r="AF29">
            <v>1583.5998999999999</v>
          </cell>
        </row>
        <row r="30">
          <cell r="D30">
            <v>3223.24</v>
          </cell>
          <cell r="E30">
            <v>4477.3639999999996</v>
          </cell>
          <cell r="F30">
            <v>5996.308</v>
          </cell>
          <cell r="G30">
            <v>0</v>
          </cell>
          <cell r="H30">
            <v>0</v>
          </cell>
          <cell r="I30">
            <v>50022.97</v>
          </cell>
          <cell r="J30">
            <v>147120.48150999998</v>
          </cell>
          <cell r="K30">
            <v>31872</v>
          </cell>
          <cell r="L30">
            <v>5851.8</v>
          </cell>
          <cell r="M30">
            <v>63508.917280000001</v>
          </cell>
          <cell r="N30">
            <v>163308.64441000001</v>
          </cell>
          <cell r="O30">
            <v>1005</v>
          </cell>
          <cell r="P30">
            <v>84722.623999999996</v>
          </cell>
          <cell r="Q30">
            <v>8200.7999999999993</v>
          </cell>
          <cell r="R30">
            <v>25199.1</v>
          </cell>
          <cell r="S30">
            <v>1122.0999999999999</v>
          </cell>
          <cell r="T30">
            <v>1864637.14</v>
          </cell>
          <cell r="U30">
            <v>2343264.0499999998</v>
          </cell>
          <cell r="V30">
            <v>22106.195</v>
          </cell>
          <cell r="W30">
            <v>120.5</v>
          </cell>
          <cell r="X30">
            <v>8524</v>
          </cell>
          <cell r="Y30">
            <v>7000</v>
          </cell>
          <cell r="Z30">
            <v>5262.4</v>
          </cell>
          <cell r="AA30">
            <v>14717.031000000001</v>
          </cell>
          <cell r="AB30">
            <v>15435</v>
          </cell>
          <cell r="AC30">
            <v>10663.919999999998</v>
          </cell>
          <cell r="AD30">
            <v>0</v>
          </cell>
          <cell r="AE30">
            <v>74.599999999999994</v>
          </cell>
          <cell r="AF30">
            <v>7795.4429899999996</v>
          </cell>
        </row>
      </sheetData>
      <sheetData sheetId="79" refreshError="1"/>
      <sheetData sheetId="80" refreshError="1"/>
      <sheetData sheetId="81" refreshError="1"/>
      <sheetData sheetId="82">
        <row r="10">
          <cell r="E10">
            <v>68530880.349999994</v>
          </cell>
        </row>
      </sheetData>
      <sheetData sheetId="83" refreshError="1"/>
      <sheetData sheetId="84" refreshError="1"/>
      <sheetData sheetId="85">
        <row r="10">
          <cell r="B10">
            <v>12502738.020000001</v>
          </cell>
        </row>
      </sheetData>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ow r="4">
          <cell r="D4" t="str">
            <v>ПО  СОСТОЯНИЮ  НА  1  ЯНВАРЯ  2022  ГОДА</v>
          </cell>
        </row>
      </sheetData>
      <sheetData sheetId="98" refreshError="1"/>
      <sheetData sheetId="99">
        <row r="34">
          <cell r="D34">
            <v>4672530357</v>
          </cell>
          <cell r="E34">
            <v>4672530357</v>
          </cell>
          <cell r="G34">
            <v>5698798930.8199997</v>
          </cell>
          <cell r="H34">
            <v>12184726974.329998</v>
          </cell>
          <cell r="I34">
            <v>12071568153.560001</v>
          </cell>
          <cell r="J34">
            <v>2040528312.4300001</v>
          </cell>
          <cell r="K34">
            <v>2017146780.4299998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Субсидия"/>
      <sheetName val="Нераспределенные  иные  МБТ"/>
      <sheetName val="субсидия  ВР 522"/>
      <sheetName val="Федеральная  субсидия"/>
      <sheetName val="Нераспределенная  субвенция"/>
    </sheetNames>
    <sheetDataSet>
      <sheetData sheetId="0">
        <row r="12">
          <cell r="B12">
            <v>384876156.80999994</v>
          </cell>
          <cell r="F12">
            <v>60061600</v>
          </cell>
          <cell r="G12">
            <v>60061600</v>
          </cell>
          <cell r="H12">
            <v>26708000</v>
          </cell>
          <cell r="I12">
            <v>26708000</v>
          </cell>
          <cell r="N12">
            <v>21208079.999999996</v>
          </cell>
          <cell r="O12">
            <v>21208079.999999996</v>
          </cell>
          <cell r="P12">
            <v>29726582.000000004</v>
          </cell>
          <cell r="Q12">
            <v>29726582.000000004</v>
          </cell>
          <cell r="W12">
            <v>0</v>
          </cell>
          <cell r="Y12"/>
          <cell r="AA12">
            <v>0</v>
          </cell>
          <cell r="AC12">
            <v>0</v>
          </cell>
          <cell r="AJ12"/>
          <cell r="AK12"/>
          <cell r="AL12">
            <v>318584</v>
          </cell>
          <cell r="AO12">
            <v>382500</v>
          </cell>
          <cell r="AP12"/>
          <cell r="AY12">
            <v>0</v>
          </cell>
          <cell r="BE12"/>
          <cell r="BK12">
            <v>0</v>
          </cell>
          <cell r="BO12"/>
          <cell r="CH12">
            <v>0</v>
          </cell>
          <cell r="CI12">
            <v>27690847.329999998</v>
          </cell>
          <cell r="CJ12">
            <v>0</v>
          </cell>
          <cell r="CL12"/>
          <cell r="CM12">
            <v>27690847.329999998</v>
          </cell>
          <cell r="CN12"/>
          <cell r="CP12">
            <v>0</v>
          </cell>
          <cell r="CQ12">
            <v>0</v>
          </cell>
          <cell r="CR12">
            <v>0</v>
          </cell>
          <cell r="CT12"/>
          <cell r="CU12">
            <v>0</v>
          </cell>
          <cell r="CV12"/>
          <cell r="DA12">
            <v>0</v>
          </cell>
          <cell r="DB12"/>
          <cell r="DC12">
            <v>0</v>
          </cell>
          <cell r="DD12"/>
          <cell r="DI12">
            <v>0</v>
          </cell>
          <cell r="DJ12"/>
          <cell r="DK12">
            <v>0</v>
          </cell>
          <cell r="DL12"/>
          <cell r="DR12">
            <v>0</v>
          </cell>
          <cell r="DS12">
            <v>0</v>
          </cell>
          <cell r="DT12">
            <v>0</v>
          </cell>
          <cell r="DV12"/>
          <cell r="DW12"/>
          <cell r="DX12"/>
          <cell r="DZ12">
            <v>0</v>
          </cell>
          <cell r="EE12">
            <v>0</v>
          </cell>
          <cell r="EG12"/>
          <cell r="EL12"/>
          <cell r="EM12">
            <v>0</v>
          </cell>
          <cell r="EP12">
            <v>0</v>
          </cell>
          <cell r="ET12">
            <v>121350</v>
          </cell>
          <cell r="EU12">
            <v>2305650</v>
          </cell>
          <cell r="EX12">
            <v>1052700</v>
          </cell>
          <cell r="EY12">
            <v>20000000</v>
          </cell>
          <cell r="FA12">
            <v>119946.15</v>
          </cell>
          <cell r="FB12">
            <v>2278976.81</v>
          </cell>
          <cell r="FE12">
            <v>819414.68999999948</v>
          </cell>
          <cell r="FF12">
            <v>15567867.24</v>
          </cell>
          <cell r="FH12">
            <v>0</v>
          </cell>
          <cell r="FI12">
            <v>0</v>
          </cell>
          <cell r="FK12"/>
          <cell r="FL12"/>
          <cell r="FM12">
            <v>0</v>
          </cell>
          <cell r="FP12">
            <v>0</v>
          </cell>
          <cell r="FS12">
            <v>0</v>
          </cell>
          <cell r="FV12">
            <v>0</v>
          </cell>
          <cell r="FY12">
            <v>0</v>
          </cell>
          <cell r="GB12">
            <v>0</v>
          </cell>
          <cell r="GE12">
            <v>0</v>
          </cell>
          <cell r="GH12">
            <v>0</v>
          </cell>
          <cell r="GP12">
            <v>0</v>
          </cell>
          <cell r="GQ12">
            <v>0</v>
          </cell>
          <cell r="GS12"/>
          <cell r="GT12"/>
          <cell r="GU12">
            <v>0</v>
          </cell>
          <cell r="GX12">
            <v>0</v>
          </cell>
          <cell r="HA12">
            <v>0</v>
          </cell>
          <cell r="HD12">
            <v>0</v>
          </cell>
          <cell r="HL12"/>
          <cell r="HM12"/>
          <cell r="HO12"/>
          <cell r="HP12"/>
          <cell r="HR12">
            <v>811516.06</v>
          </cell>
          <cell r="HS12">
            <v>812516.94</v>
          </cell>
          <cell r="HU12">
            <v>734838.28</v>
          </cell>
          <cell r="HV12">
            <v>735744.59</v>
          </cell>
          <cell r="II12">
            <v>0</v>
          </cell>
          <cell r="IL12">
            <v>0</v>
          </cell>
          <cell r="IO12">
            <v>0</v>
          </cell>
          <cell r="IR12">
            <v>0</v>
          </cell>
          <cell r="IU12">
            <v>0</v>
          </cell>
          <cell r="IX12">
            <v>0</v>
          </cell>
          <cell r="JP12">
            <v>61258.86</v>
          </cell>
          <cell r="JQ12">
            <v>157522.71</v>
          </cell>
          <cell r="JR12">
            <v>0</v>
          </cell>
          <cell r="JS12">
            <v>0</v>
          </cell>
          <cell r="JT12">
            <v>0</v>
          </cell>
          <cell r="JU12">
            <v>0</v>
          </cell>
          <cell r="JV12">
            <v>0</v>
          </cell>
          <cell r="JW12">
            <v>0</v>
          </cell>
          <cell r="JX12">
            <v>3000000</v>
          </cell>
          <cell r="JZ12">
            <v>61258.86</v>
          </cell>
          <cell r="KA12">
            <v>157522.71</v>
          </cell>
          <cell r="KB12"/>
          <cell r="KC12"/>
          <cell r="KD12">
            <v>0</v>
          </cell>
          <cell r="KE12">
            <v>0</v>
          </cell>
          <cell r="KF12"/>
          <cell r="KG12"/>
          <cell r="KH12">
            <v>3000000</v>
          </cell>
          <cell r="KJ12">
            <v>0</v>
          </cell>
          <cell r="KK12">
            <v>0</v>
          </cell>
          <cell r="KL12">
            <v>0</v>
          </cell>
          <cell r="KM12">
            <v>0</v>
          </cell>
          <cell r="KO12"/>
          <cell r="KP12"/>
          <cell r="KQ12"/>
          <cell r="KR12"/>
          <cell r="LN12">
            <v>0</v>
          </cell>
          <cell r="LO12">
            <v>0</v>
          </cell>
          <cell r="LP12">
            <v>0</v>
          </cell>
          <cell r="LR12"/>
          <cell r="LS12"/>
          <cell r="LT12"/>
          <cell r="LZ12">
            <v>0</v>
          </cell>
          <cell r="MA12">
            <v>0</v>
          </cell>
          <cell r="MB12"/>
          <cell r="MD12"/>
          <cell r="ME12"/>
          <cell r="MF12"/>
          <cell r="MH12">
            <v>0</v>
          </cell>
          <cell r="MI12">
            <v>0</v>
          </cell>
          <cell r="MJ12">
            <v>5797936.2599999998</v>
          </cell>
          <cell r="ML12"/>
          <cell r="MM12"/>
          <cell r="MN12">
            <v>5797936.2599999998</v>
          </cell>
          <cell r="NF12">
            <v>35940.720000000001</v>
          </cell>
          <cell r="NG12">
            <v>682873.63</v>
          </cell>
          <cell r="NH12">
            <v>0</v>
          </cell>
          <cell r="NI12">
            <v>0</v>
          </cell>
          <cell r="NK12">
            <v>35940.720000000001</v>
          </cell>
          <cell r="NL12">
            <v>682873.63</v>
          </cell>
          <cell r="NM12">
            <v>0</v>
          </cell>
          <cell r="NN12">
            <v>0</v>
          </cell>
          <cell r="OI12">
            <v>0</v>
          </cell>
          <cell r="OL12">
            <v>0</v>
          </cell>
          <cell r="OR12">
            <v>0</v>
          </cell>
          <cell r="OS12">
            <v>0</v>
          </cell>
          <cell r="OT12">
            <v>0</v>
          </cell>
          <cell r="OU12">
            <v>0</v>
          </cell>
          <cell r="OY12"/>
          <cell r="OZ12"/>
          <cell r="PA12"/>
          <cell r="PB12"/>
          <cell r="PD12">
            <v>0</v>
          </cell>
          <cell r="PE12">
            <v>0</v>
          </cell>
          <cell r="PH12">
            <v>0</v>
          </cell>
          <cell r="PI12">
            <v>0</v>
          </cell>
          <cell r="PK12"/>
          <cell r="PL12"/>
          <cell r="PO12"/>
          <cell r="PP12"/>
          <cell r="QT12">
            <v>0</v>
          </cell>
          <cell r="QU12">
            <v>0</v>
          </cell>
          <cell r="QW12"/>
          <cell r="QX12"/>
          <cell r="QZ12">
            <v>0</v>
          </cell>
          <cell r="RA12">
            <v>0</v>
          </cell>
          <cell r="RC12"/>
          <cell r="RD12"/>
          <cell r="SG12">
            <v>3612959.0000000005</v>
          </cell>
          <cell r="SH12">
            <v>3569718.89</v>
          </cell>
          <cell r="SI12">
            <v>538000</v>
          </cell>
          <cell r="SJ12">
            <v>538000</v>
          </cell>
          <cell r="SK12">
            <v>1588700</v>
          </cell>
          <cell r="SL12">
            <v>1588700</v>
          </cell>
          <cell r="SM12">
            <v>3000</v>
          </cell>
          <cell r="SN12">
            <v>3000</v>
          </cell>
          <cell r="SO12">
            <v>0</v>
          </cell>
          <cell r="SP12"/>
          <cell r="SQ12">
            <v>0</v>
          </cell>
          <cell r="SR12"/>
          <cell r="SS12">
            <v>0</v>
          </cell>
          <cell r="ST12"/>
          <cell r="SU12">
            <v>3985055.45</v>
          </cell>
          <cell r="SX12">
            <v>2746876.9000000004</v>
          </cell>
          <cell r="TA12">
            <v>213269.54</v>
          </cell>
          <cell r="TB12">
            <v>111617.2</v>
          </cell>
          <cell r="TC12">
            <v>1730345</v>
          </cell>
          <cell r="TF12">
            <v>1625475.15</v>
          </cell>
          <cell r="TK12">
            <v>8492040</v>
          </cell>
          <cell r="TN12">
            <v>8485866.2699999996</v>
          </cell>
          <cell r="TR12">
            <v>0</v>
          </cell>
          <cell r="TS12">
            <v>0</v>
          </cell>
          <cell r="TU12"/>
          <cell r="TV12"/>
          <cell r="TX12">
            <v>0</v>
          </cell>
          <cell r="TZ12"/>
          <cell r="UB12">
            <v>0</v>
          </cell>
          <cell r="UD12"/>
          <cell r="UI12">
            <v>0</v>
          </cell>
          <cell r="UL12">
            <v>0</v>
          </cell>
          <cell r="UO12">
            <v>0</v>
          </cell>
          <cell r="UR12">
            <v>0</v>
          </cell>
          <cell r="UY12">
            <v>0</v>
          </cell>
          <cell r="VB12">
            <v>0</v>
          </cell>
          <cell r="VF12">
            <v>0</v>
          </cell>
          <cell r="VG12">
            <v>0</v>
          </cell>
          <cell r="VH12">
            <v>0</v>
          </cell>
          <cell r="VJ12"/>
          <cell r="VK12"/>
          <cell r="VL12"/>
          <cell r="VN12">
            <v>0</v>
          </cell>
          <cell r="VP12"/>
          <cell r="VX12">
            <v>0</v>
          </cell>
          <cell r="VY12"/>
          <cell r="VZ12">
            <v>0</v>
          </cell>
          <cell r="WA12">
            <v>394394.56</v>
          </cell>
          <cell r="WE12"/>
          <cell r="WF12"/>
          <cell r="WG12">
            <v>0</v>
          </cell>
          <cell r="WH12">
            <v>394394.56</v>
          </cell>
          <cell r="WJ12">
            <v>445363.35000000003</v>
          </cell>
          <cell r="WK12">
            <v>3170940.11</v>
          </cell>
          <cell r="WM12">
            <v>445363.35000000003</v>
          </cell>
          <cell r="WN12">
            <v>3061260.07</v>
          </cell>
        </row>
        <row r="13">
          <cell r="F13">
            <v>31183800</v>
          </cell>
          <cell r="G13">
            <v>31183800</v>
          </cell>
          <cell r="H13">
            <v>135797000</v>
          </cell>
          <cell r="I13">
            <v>135797000</v>
          </cell>
          <cell r="N13">
            <v>4931530</v>
          </cell>
          <cell r="O13">
            <v>4931530</v>
          </cell>
          <cell r="P13">
            <v>61463432</v>
          </cell>
          <cell r="Q13">
            <v>61463432</v>
          </cell>
          <cell r="W13">
            <v>0</v>
          </cell>
          <cell r="Y13"/>
          <cell r="AA13">
            <v>0</v>
          </cell>
          <cell r="AC13">
            <v>0</v>
          </cell>
          <cell r="AJ13">
            <v>1800000</v>
          </cell>
          <cell r="AK13"/>
          <cell r="AL13">
            <v>1620550</v>
          </cell>
          <cell r="AO13"/>
          <cell r="AP13"/>
          <cell r="AY13">
            <v>0</v>
          </cell>
          <cell r="BE13"/>
          <cell r="BK13">
            <v>0</v>
          </cell>
          <cell r="BO13"/>
          <cell r="CH13">
            <v>0</v>
          </cell>
          <cell r="CI13">
            <v>31971364.27</v>
          </cell>
          <cell r="CJ13">
            <v>0</v>
          </cell>
          <cell r="CL13"/>
          <cell r="CM13">
            <v>31971364.27</v>
          </cell>
          <cell r="CN13"/>
          <cell r="CP13">
            <v>0</v>
          </cell>
          <cell r="CQ13">
            <v>24328018.43</v>
          </cell>
          <cell r="CR13">
            <v>115000000</v>
          </cell>
          <cell r="CT13"/>
          <cell r="CU13">
            <v>24328018.43</v>
          </cell>
          <cell r="CV13">
            <v>115000000</v>
          </cell>
          <cell r="DA13">
            <v>0</v>
          </cell>
          <cell r="DB13"/>
          <cell r="DC13">
            <v>66775787.830000006</v>
          </cell>
          <cell r="DD13">
            <v>66775787.830000006</v>
          </cell>
          <cell r="DI13">
            <v>0</v>
          </cell>
          <cell r="DJ13"/>
          <cell r="DK13">
            <v>8420598.6799999997</v>
          </cell>
          <cell r="DL13">
            <v>8420598.6799999997</v>
          </cell>
          <cell r="DR13">
            <v>0</v>
          </cell>
          <cell r="DS13">
            <v>0</v>
          </cell>
          <cell r="DT13">
            <v>0</v>
          </cell>
          <cell r="DV13"/>
          <cell r="DW13"/>
          <cell r="DX13"/>
          <cell r="DZ13">
            <v>0</v>
          </cell>
          <cell r="EE13">
            <v>0</v>
          </cell>
          <cell r="EG13"/>
          <cell r="EL13"/>
          <cell r="EM13">
            <v>0</v>
          </cell>
          <cell r="EP13">
            <v>0</v>
          </cell>
          <cell r="ET13">
            <v>0</v>
          </cell>
          <cell r="EU13">
            <v>0</v>
          </cell>
          <cell r="EX13">
            <v>0</v>
          </cell>
          <cell r="EY13">
            <v>0</v>
          </cell>
          <cell r="FA13"/>
          <cell r="FB13"/>
          <cell r="FE13"/>
          <cell r="FF13"/>
          <cell r="FH13">
            <v>0</v>
          </cell>
          <cell r="FI13">
            <v>0</v>
          </cell>
          <cell r="FK13"/>
          <cell r="FL13"/>
          <cell r="FM13">
            <v>0</v>
          </cell>
          <cell r="FP13">
            <v>0</v>
          </cell>
          <cell r="FS13">
            <v>0</v>
          </cell>
          <cell r="FV13">
            <v>0</v>
          </cell>
          <cell r="FY13">
            <v>0</v>
          </cell>
          <cell r="GB13">
            <v>0</v>
          </cell>
          <cell r="GE13">
            <v>0</v>
          </cell>
          <cell r="GH13">
            <v>0</v>
          </cell>
          <cell r="GP13">
            <v>0</v>
          </cell>
          <cell r="GQ13">
            <v>0</v>
          </cell>
          <cell r="GS13"/>
          <cell r="GT13"/>
          <cell r="GU13">
            <v>0</v>
          </cell>
          <cell r="GX13">
            <v>0</v>
          </cell>
          <cell r="HA13">
            <v>586080</v>
          </cell>
          <cell r="HD13">
            <v>586080</v>
          </cell>
          <cell r="HL13"/>
          <cell r="HM13"/>
          <cell r="HO13"/>
          <cell r="HP13"/>
          <cell r="HR13">
            <v>0</v>
          </cell>
          <cell r="HS13">
            <v>0</v>
          </cell>
          <cell r="HU13"/>
          <cell r="HV13"/>
          <cell r="II13">
            <v>0</v>
          </cell>
          <cell r="IL13">
            <v>0</v>
          </cell>
          <cell r="IO13">
            <v>0</v>
          </cell>
          <cell r="IR13">
            <v>0</v>
          </cell>
          <cell r="IU13">
            <v>1938449.83</v>
          </cell>
          <cell r="IX13">
            <v>1938449.83</v>
          </cell>
          <cell r="JP13">
            <v>90086.56</v>
          </cell>
          <cell r="JQ13">
            <v>231651.04</v>
          </cell>
          <cell r="JR13">
            <v>0</v>
          </cell>
          <cell r="JS13">
            <v>0</v>
          </cell>
          <cell r="JT13">
            <v>0</v>
          </cell>
          <cell r="JU13">
            <v>0</v>
          </cell>
          <cell r="JV13">
            <v>0</v>
          </cell>
          <cell r="JW13">
            <v>0</v>
          </cell>
          <cell r="JX13">
            <v>0</v>
          </cell>
          <cell r="JZ13">
            <v>90086.56</v>
          </cell>
          <cell r="KA13">
            <v>231651.04</v>
          </cell>
          <cell r="KB13"/>
          <cell r="KC13"/>
          <cell r="KD13">
            <v>0</v>
          </cell>
          <cell r="KE13">
            <v>0</v>
          </cell>
          <cell r="KF13"/>
          <cell r="KG13"/>
          <cell r="KH13">
            <v>0</v>
          </cell>
          <cell r="KJ13">
            <v>0</v>
          </cell>
          <cell r="KK13">
            <v>0</v>
          </cell>
          <cell r="KL13">
            <v>0</v>
          </cell>
          <cell r="KM13">
            <v>0</v>
          </cell>
          <cell r="KO13"/>
          <cell r="KP13"/>
          <cell r="KQ13"/>
          <cell r="KR13"/>
          <cell r="LN13">
            <v>74109466.669999987</v>
          </cell>
          <cell r="LO13">
            <v>190567200</v>
          </cell>
          <cell r="LP13">
            <v>77521933.329999998</v>
          </cell>
          <cell r="LR13">
            <v>74109466.669999987</v>
          </cell>
          <cell r="LS13">
            <v>190567200</v>
          </cell>
          <cell r="LT13">
            <v>77521933.329999998</v>
          </cell>
          <cell r="LZ13">
            <v>0</v>
          </cell>
          <cell r="MA13">
            <v>0</v>
          </cell>
          <cell r="MB13"/>
          <cell r="MD13"/>
          <cell r="ME13"/>
          <cell r="MF13"/>
          <cell r="MH13">
            <v>870000</v>
          </cell>
          <cell r="MI13">
            <v>16530000</v>
          </cell>
          <cell r="MJ13">
            <v>26016423.129999999</v>
          </cell>
          <cell r="ML13">
            <v>870000</v>
          </cell>
          <cell r="MM13">
            <v>16530000</v>
          </cell>
          <cell r="MN13">
            <v>26016423.129999999</v>
          </cell>
          <cell r="NF13">
            <v>40949.96</v>
          </cell>
          <cell r="NG13">
            <v>778049.19</v>
          </cell>
          <cell r="NH13">
            <v>0</v>
          </cell>
          <cell r="NI13">
            <v>0</v>
          </cell>
          <cell r="NK13">
            <v>40949.96</v>
          </cell>
          <cell r="NL13">
            <v>778049.19</v>
          </cell>
          <cell r="NM13">
            <v>0</v>
          </cell>
          <cell r="NN13">
            <v>0</v>
          </cell>
          <cell r="OI13">
            <v>0</v>
          </cell>
          <cell r="OL13">
            <v>0</v>
          </cell>
          <cell r="OR13">
            <v>0</v>
          </cell>
          <cell r="OS13">
            <v>0</v>
          </cell>
          <cell r="OT13">
            <v>0</v>
          </cell>
          <cell r="OU13">
            <v>0</v>
          </cell>
          <cell r="OY13"/>
          <cell r="OZ13"/>
          <cell r="PA13"/>
          <cell r="PB13"/>
          <cell r="PD13">
            <v>0</v>
          </cell>
          <cell r="PE13">
            <v>0</v>
          </cell>
          <cell r="PH13">
            <v>0</v>
          </cell>
          <cell r="PI13">
            <v>0</v>
          </cell>
          <cell r="PK13"/>
          <cell r="PL13"/>
          <cell r="PO13"/>
          <cell r="PP13"/>
          <cell r="QT13">
            <v>0</v>
          </cell>
          <cell r="QU13">
            <v>0</v>
          </cell>
          <cell r="QW13"/>
          <cell r="QX13"/>
          <cell r="QZ13">
            <v>0</v>
          </cell>
          <cell r="RA13">
            <v>0</v>
          </cell>
          <cell r="RC13"/>
          <cell r="RD13"/>
          <cell r="SG13">
            <v>19032794.000000004</v>
          </cell>
          <cell r="SH13">
            <v>18896757.899999999</v>
          </cell>
          <cell r="SI13">
            <v>1534850.0000000005</v>
          </cell>
          <cell r="SJ13">
            <v>1446910</v>
          </cell>
          <cell r="SK13">
            <v>2268500</v>
          </cell>
          <cell r="SL13">
            <v>2268500</v>
          </cell>
          <cell r="SM13">
            <v>0</v>
          </cell>
          <cell r="SN13">
            <v>0</v>
          </cell>
          <cell r="SO13">
            <v>0</v>
          </cell>
          <cell r="SP13"/>
          <cell r="SQ13">
            <v>703925.99999999988</v>
          </cell>
          <cell r="SR13">
            <v>703926</v>
          </cell>
          <cell r="SS13">
            <v>0</v>
          </cell>
          <cell r="ST13"/>
          <cell r="SU13">
            <v>32255717.859999999</v>
          </cell>
          <cell r="SX13">
            <v>24356983</v>
          </cell>
          <cell r="TA13">
            <v>1231450.95</v>
          </cell>
          <cell r="TB13">
            <v>1033475.16</v>
          </cell>
          <cell r="TC13">
            <v>3545345</v>
          </cell>
          <cell r="TF13">
            <v>3545345</v>
          </cell>
          <cell r="TK13">
            <v>30701160</v>
          </cell>
          <cell r="TN13">
            <v>30701160</v>
          </cell>
          <cell r="TR13">
            <v>0</v>
          </cell>
          <cell r="TS13">
            <v>0</v>
          </cell>
          <cell r="TU13"/>
          <cell r="TV13"/>
          <cell r="TX13">
            <v>0</v>
          </cell>
          <cell r="TZ13"/>
          <cell r="UB13">
            <v>0</v>
          </cell>
          <cell r="UD13"/>
          <cell r="UI13">
            <v>0</v>
          </cell>
          <cell r="UL13">
            <v>0</v>
          </cell>
          <cell r="UO13">
            <v>95000000</v>
          </cell>
          <cell r="UR13">
            <v>95000000</v>
          </cell>
          <cell r="UY13">
            <v>0</v>
          </cell>
          <cell r="VB13">
            <v>0</v>
          </cell>
          <cell r="VF13">
            <v>0</v>
          </cell>
          <cell r="VG13">
            <v>0</v>
          </cell>
          <cell r="VH13">
            <v>0</v>
          </cell>
          <cell r="VJ13"/>
          <cell r="VK13"/>
          <cell r="VL13"/>
          <cell r="VN13">
            <v>0</v>
          </cell>
          <cell r="VP13"/>
          <cell r="VX13">
            <v>735896</v>
          </cell>
          <cell r="VY13"/>
          <cell r="VZ13">
            <v>0</v>
          </cell>
          <cell r="WA13">
            <v>2711655.94</v>
          </cell>
          <cell r="WE13">
            <v>735896</v>
          </cell>
          <cell r="WF13"/>
          <cell r="WG13">
            <v>0</v>
          </cell>
          <cell r="WH13">
            <v>2711655.94</v>
          </cell>
          <cell r="WJ13">
            <v>0</v>
          </cell>
          <cell r="WK13">
            <v>6008027.3300000001</v>
          </cell>
          <cell r="WM13">
            <v>0</v>
          </cell>
          <cell r="WN13">
            <v>6008027.3300000001</v>
          </cell>
        </row>
        <row r="14">
          <cell r="F14">
            <v>94696900</v>
          </cell>
          <cell r="G14">
            <v>94696900</v>
          </cell>
          <cell r="H14">
            <v>14763000</v>
          </cell>
          <cell r="I14">
            <v>14763000</v>
          </cell>
          <cell r="N14">
            <v>33431759.999999996</v>
          </cell>
          <cell r="O14">
            <v>33431759.999999996</v>
          </cell>
          <cell r="P14">
            <v>68746894.999999985</v>
          </cell>
          <cell r="Q14">
            <v>68746894.999999985</v>
          </cell>
          <cell r="W14">
            <v>0</v>
          </cell>
          <cell r="Y14"/>
          <cell r="AA14">
            <v>0</v>
          </cell>
          <cell r="AC14">
            <v>0</v>
          </cell>
          <cell r="AJ14">
            <v>750000</v>
          </cell>
          <cell r="AK14">
            <v>1000000</v>
          </cell>
          <cell r="AL14"/>
          <cell r="AO14">
            <v>280500</v>
          </cell>
          <cell r="AP14"/>
          <cell r="AY14">
            <v>0</v>
          </cell>
          <cell r="BE14"/>
          <cell r="BK14">
            <v>0</v>
          </cell>
          <cell r="BO14"/>
          <cell r="CH14">
            <v>0</v>
          </cell>
          <cell r="CI14">
            <v>20501448.16</v>
          </cell>
          <cell r="CJ14">
            <v>0</v>
          </cell>
          <cell r="CL14"/>
          <cell r="CM14">
            <v>18278155.059999999</v>
          </cell>
          <cell r="CN14"/>
          <cell r="CP14">
            <v>0</v>
          </cell>
          <cell r="CQ14">
            <v>14467936.440000001</v>
          </cell>
          <cell r="CR14">
            <v>0</v>
          </cell>
          <cell r="CT14"/>
          <cell r="CU14">
            <v>14467936.440000001</v>
          </cell>
          <cell r="CV14"/>
          <cell r="DA14">
            <v>0</v>
          </cell>
          <cell r="DB14"/>
          <cell r="DC14">
            <v>23007160.379999999</v>
          </cell>
          <cell r="DD14">
            <v>23007160.379999999</v>
          </cell>
          <cell r="DI14">
            <v>0</v>
          </cell>
          <cell r="DJ14"/>
          <cell r="DK14">
            <v>4978904.0200000005</v>
          </cell>
          <cell r="DL14">
            <v>4978904.0200000005</v>
          </cell>
          <cell r="DR14">
            <v>18226593.550000001</v>
          </cell>
          <cell r="DS14">
            <v>8404800.120000001</v>
          </cell>
          <cell r="DT14">
            <v>32137300</v>
          </cell>
          <cell r="DV14">
            <v>18226593.550000001</v>
          </cell>
          <cell r="DW14">
            <v>8404800.120000001</v>
          </cell>
          <cell r="DX14">
            <v>32137300</v>
          </cell>
          <cell r="DZ14">
            <v>0</v>
          </cell>
          <cell r="EE14">
            <v>0</v>
          </cell>
          <cell r="EG14"/>
          <cell r="EL14"/>
          <cell r="EM14">
            <v>0</v>
          </cell>
          <cell r="EP14">
            <v>0</v>
          </cell>
          <cell r="ET14">
            <v>0</v>
          </cell>
          <cell r="EU14">
            <v>0</v>
          </cell>
          <cell r="EX14">
            <v>0</v>
          </cell>
          <cell r="EY14">
            <v>0</v>
          </cell>
          <cell r="FA14"/>
          <cell r="FB14"/>
          <cell r="FE14"/>
          <cell r="FF14"/>
          <cell r="FH14">
            <v>0</v>
          </cell>
          <cell r="FI14">
            <v>0</v>
          </cell>
          <cell r="FK14"/>
          <cell r="FL14"/>
          <cell r="FM14">
            <v>0</v>
          </cell>
          <cell r="FP14">
            <v>0</v>
          </cell>
          <cell r="FS14">
            <v>0</v>
          </cell>
          <cell r="FV14">
            <v>0</v>
          </cell>
          <cell r="FY14">
            <v>0</v>
          </cell>
          <cell r="GB14">
            <v>0</v>
          </cell>
          <cell r="GE14">
            <v>10144474.949999999</v>
          </cell>
          <cell r="GH14">
            <v>9833568.6799999997</v>
          </cell>
          <cell r="GP14">
            <v>0</v>
          </cell>
          <cell r="GQ14">
            <v>0</v>
          </cell>
          <cell r="GS14"/>
          <cell r="GT14"/>
          <cell r="GU14">
            <v>0</v>
          </cell>
          <cell r="GX14">
            <v>0</v>
          </cell>
          <cell r="HA14">
            <v>0</v>
          </cell>
          <cell r="HD14">
            <v>0</v>
          </cell>
          <cell r="HL14"/>
          <cell r="HM14"/>
          <cell r="HO14"/>
          <cell r="HP14"/>
          <cell r="HR14">
            <v>0</v>
          </cell>
          <cell r="HS14">
            <v>0</v>
          </cell>
          <cell r="HU14"/>
          <cell r="HV14"/>
          <cell r="II14">
            <v>0</v>
          </cell>
          <cell r="IL14">
            <v>0</v>
          </cell>
          <cell r="IO14">
            <v>144876.79999999999</v>
          </cell>
          <cell r="IR14">
            <v>144876.79999999999</v>
          </cell>
          <cell r="IU14">
            <v>314968.14</v>
          </cell>
          <cell r="IX14">
            <v>314967.32000000007</v>
          </cell>
          <cell r="JP14">
            <v>111707.34</v>
          </cell>
          <cell r="JQ14">
            <v>287247.27999999997</v>
          </cell>
          <cell r="JR14">
            <v>0</v>
          </cell>
          <cell r="JS14">
            <v>0</v>
          </cell>
          <cell r="JT14">
            <v>0</v>
          </cell>
          <cell r="JU14">
            <v>0</v>
          </cell>
          <cell r="JV14">
            <v>0</v>
          </cell>
          <cell r="JW14">
            <v>0</v>
          </cell>
          <cell r="JX14">
            <v>0</v>
          </cell>
          <cell r="JZ14">
            <v>111707.34</v>
          </cell>
          <cell r="KA14">
            <v>287247.27999999997</v>
          </cell>
          <cell r="KB14"/>
          <cell r="KC14"/>
          <cell r="KD14">
            <v>0</v>
          </cell>
          <cell r="KE14">
            <v>0</v>
          </cell>
          <cell r="KF14"/>
          <cell r="KG14"/>
          <cell r="KH14">
            <v>0</v>
          </cell>
          <cell r="KJ14">
            <v>0</v>
          </cell>
          <cell r="KK14">
            <v>0</v>
          </cell>
          <cell r="KL14">
            <v>0</v>
          </cell>
          <cell r="KM14">
            <v>0</v>
          </cell>
          <cell r="KO14"/>
          <cell r="KP14"/>
          <cell r="KQ14"/>
          <cell r="KR14"/>
          <cell r="LN14">
            <v>0</v>
          </cell>
          <cell r="LO14">
            <v>0</v>
          </cell>
          <cell r="LP14">
            <v>0</v>
          </cell>
          <cell r="LR14"/>
          <cell r="LS14"/>
          <cell r="LT14"/>
          <cell r="LZ14">
            <v>0</v>
          </cell>
          <cell r="MA14">
            <v>0</v>
          </cell>
          <cell r="MB14"/>
          <cell r="MD14"/>
          <cell r="ME14"/>
          <cell r="MF14"/>
          <cell r="MH14">
            <v>870000</v>
          </cell>
          <cell r="MI14">
            <v>16530000</v>
          </cell>
          <cell r="MJ14">
            <v>0</v>
          </cell>
          <cell r="ML14">
            <v>870000</v>
          </cell>
          <cell r="MM14">
            <v>16530000</v>
          </cell>
          <cell r="MN14">
            <v>0</v>
          </cell>
          <cell r="NF14">
            <v>63896.210000000006</v>
          </cell>
          <cell r="NG14">
            <v>1214027.92</v>
          </cell>
          <cell r="NH14">
            <v>0</v>
          </cell>
          <cell r="NI14">
            <v>0</v>
          </cell>
          <cell r="NK14">
            <v>63896.210000000006</v>
          </cell>
          <cell r="NL14">
            <v>1214027.92</v>
          </cell>
          <cell r="NM14">
            <v>0</v>
          </cell>
          <cell r="NN14">
            <v>0</v>
          </cell>
          <cell r="OI14">
            <v>0</v>
          </cell>
          <cell r="OL14">
            <v>0</v>
          </cell>
          <cell r="OR14">
            <v>0</v>
          </cell>
          <cell r="OS14">
            <v>0</v>
          </cell>
          <cell r="OT14">
            <v>0</v>
          </cell>
          <cell r="OU14">
            <v>0</v>
          </cell>
          <cell r="OY14"/>
          <cell r="OZ14"/>
          <cell r="PA14"/>
          <cell r="PB14"/>
          <cell r="PD14">
            <v>0</v>
          </cell>
          <cell r="PE14">
            <v>0</v>
          </cell>
          <cell r="PH14">
            <v>0</v>
          </cell>
          <cell r="PI14">
            <v>0</v>
          </cell>
          <cell r="PK14"/>
          <cell r="PL14"/>
          <cell r="PO14"/>
          <cell r="PP14"/>
          <cell r="QT14">
            <v>0</v>
          </cell>
          <cell r="QU14">
            <v>0</v>
          </cell>
          <cell r="QW14"/>
          <cell r="QX14"/>
          <cell r="QZ14">
            <v>387538.95</v>
          </cell>
          <cell r="RA14">
            <v>7363240</v>
          </cell>
          <cell r="RC14">
            <v>387538.95</v>
          </cell>
          <cell r="RD14">
            <v>7363240</v>
          </cell>
          <cell r="SG14">
            <v>19540396.999999996</v>
          </cell>
          <cell r="SH14">
            <v>19406302.010000002</v>
          </cell>
          <cell r="SI14">
            <v>3436590</v>
          </cell>
          <cell r="SJ14">
            <v>2977143.22</v>
          </cell>
          <cell r="SK14">
            <v>1382000</v>
          </cell>
          <cell r="SL14">
            <v>1382000</v>
          </cell>
          <cell r="SM14">
            <v>3000</v>
          </cell>
          <cell r="SN14">
            <v>3000</v>
          </cell>
          <cell r="SO14">
            <v>0</v>
          </cell>
          <cell r="SP14"/>
          <cell r="SQ14">
            <v>0</v>
          </cell>
          <cell r="SR14"/>
          <cell r="SS14">
            <v>0</v>
          </cell>
          <cell r="ST14"/>
          <cell r="SU14">
            <v>13259691.219999999</v>
          </cell>
          <cell r="SX14">
            <v>8024173.3399999999</v>
          </cell>
          <cell r="TA14">
            <v>464804.5</v>
          </cell>
          <cell r="TB14">
            <v>69663.47</v>
          </cell>
          <cell r="TC14">
            <v>3293930</v>
          </cell>
          <cell r="TF14">
            <v>3293930</v>
          </cell>
          <cell r="TK14">
            <v>15271536</v>
          </cell>
          <cell r="TN14">
            <v>15155280</v>
          </cell>
          <cell r="TR14">
            <v>0</v>
          </cell>
          <cell r="TS14">
            <v>0</v>
          </cell>
          <cell r="TU14"/>
          <cell r="TV14"/>
          <cell r="TX14">
            <v>0</v>
          </cell>
          <cell r="TZ14"/>
          <cell r="UB14">
            <v>0</v>
          </cell>
          <cell r="UD14"/>
          <cell r="UI14">
            <v>0</v>
          </cell>
          <cell r="UL14">
            <v>0</v>
          </cell>
          <cell r="UO14">
            <v>0</v>
          </cell>
          <cell r="UR14">
            <v>0</v>
          </cell>
          <cell r="UY14">
            <v>1000000</v>
          </cell>
          <cell r="VB14">
            <v>1000000</v>
          </cell>
          <cell r="VF14">
            <v>0</v>
          </cell>
          <cell r="VG14">
            <v>0</v>
          </cell>
          <cell r="VH14">
            <v>0</v>
          </cell>
          <cell r="VJ14"/>
          <cell r="VK14"/>
          <cell r="VL14"/>
          <cell r="VN14">
            <v>0</v>
          </cell>
          <cell r="VP14"/>
          <cell r="VX14">
            <v>31891180</v>
          </cell>
          <cell r="VY14"/>
          <cell r="VZ14">
            <v>0</v>
          </cell>
          <cell r="WA14">
            <v>1014694.09</v>
          </cell>
          <cell r="WE14">
            <v>31473586</v>
          </cell>
          <cell r="WF14"/>
          <cell r="WG14">
            <v>0</v>
          </cell>
          <cell r="WH14">
            <v>1014694.09</v>
          </cell>
          <cell r="WJ14">
            <v>228319.55</v>
          </cell>
          <cell r="WK14">
            <v>3003486.5</v>
          </cell>
          <cell r="WM14">
            <v>228319.55</v>
          </cell>
          <cell r="WN14">
            <v>3003454.86</v>
          </cell>
        </row>
        <row r="15">
          <cell r="F15">
            <v>1357700</v>
          </cell>
          <cell r="G15">
            <v>1357700</v>
          </cell>
          <cell r="H15">
            <v>42108000</v>
          </cell>
          <cell r="I15">
            <v>42108000</v>
          </cell>
          <cell r="N15">
            <v>4366870</v>
          </cell>
          <cell r="O15">
            <v>4366870</v>
          </cell>
          <cell r="P15">
            <v>41153889</v>
          </cell>
          <cell r="Q15">
            <v>41153889</v>
          </cell>
          <cell r="W15">
            <v>0</v>
          </cell>
          <cell r="Y15"/>
          <cell r="AA15">
            <v>0</v>
          </cell>
          <cell r="AC15">
            <v>0</v>
          </cell>
          <cell r="AJ15"/>
          <cell r="AK15"/>
          <cell r="AL15">
            <v>1458461</v>
          </cell>
          <cell r="AO15">
            <v>229500</v>
          </cell>
          <cell r="AP15"/>
          <cell r="AY15">
            <v>76824224</v>
          </cell>
          <cell r="BE15">
            <v>21278353.23</v>
          </cell>
          <cell r="BK15">
            <v>0</v>
          </cell>
          <cell r="BO15"/>
          <cell r="CH15">
            <v>0</v>
          </cell>
          <cell r="CI15">
            <v>40237191.399999999</v>
          </cell>
          <cell r="CJ15">
            <v>0</v>
          </cell>
          <cell r="CL15"/>
          <cell r="CM15">
            <v>40106089.369999997</v>
          </cell>
          <cell r="CN15"/>
          <cell r="CP15">
            <v>0</v>
          </cell>
          <cell r="CQ15">
            <v>0</v>
          </cell>
          <cell r="CR15">
            <v>0</v>
          </cell>
          <cell r="CT15"/>
          <cell r="CU15">
            <v>0</v>
          </cell>
          <cell r="CV15"/>
          <cell r="DA15">
            <v>0</v>
          </cell>
          <cell r="DB15"/>
          <cell r="DC15">
            <v>0</v>
          </cell>
          <cell r="DD15"/>
          <cell r="DI15">
            <v>0</v>
          </cell>
          <cell r="DJ15"/>
          <cell r="DK15">
            <v>0</v>
          </cell>
          <cell r="DL15"/>
          <cell r="DR15">
            <v>0</v>
          </cell>
          <cell r="DS15">
            <v>0</v>
          </cell>
          <cell r="DT15">
            <v>0</v>
          </cell>
          <cell r="DV15"/>
          <cell r="DW15"/>
          <cell r="DX15"/>
          <cell r="DZ15">
            <v>4600000</v>
          </cell>
          <cell r="EE15">
            <v>0</v>
          </cell>
          <cell r="EG15">
            <v>4600000</v>
          </cell>
          <cell r="EL15"/>
          <cell r="EM15">
            <v>0</v>
          </cell>
          <cell r="EP15">
            <v>0</v>
          </cell>
          <cell r="ET15">
            <v>0</v>
          </cell>
          <cell r="EU15">
            <v>0</v>
          </cell>
          <cell r="EX15">
            <v>0</v>
          </cell>
          <cell r="EY15">
            <v>0</v>
          </cell>
          <cell r="FA15"/>
          <cell r="FB15"/>
          <cell r="FE15"/>
          <cell r="FF15"/>
          <cell r="FH15">
            <v>0</v>
          </cell>
          <cell r="FI15">
            <v>0</v>
          </cell>
          <cell r="FK15"/>
          <cell r="FL15"/>
          <cell r="FM15">
            <v>0</v>
          </cell>
          <cell r="FP15">
            <v>0</v>
          </cell>
          <cell r="FS15">
            <v>0</v>
          </cell>
          <cell r="FV15">
            <v>0</v>
          </cell>
          <cell r="FY15">
            <v>0</v>
          </cell>
          <cell r="GB15">
            <v>0</v>
          </cell>
          <cell r="GE15">
            <v>0</v>
          </cell>
          <cell r="GH15">
            <v>0</v>
          </cell>
          <cell r="GP15">
            <v>0</v>
          </cell>
          <cell r="GQ15">
            <v>0</v>
          </cell>
          <cell r="GS15"/>
          <cell r="GT15"/>
          <cell r="GU15">
            <v>0</v>
          </cell>
          <cell r="GX15">
            <v>0</v>
          </cell>
          <cell r="HA15">
            <v>0</v>
          </cell>
          <cell r="HD15">
            <v>0</v>
          </cell>
          <cell r="HL15"/>
          <cell r="HM15"/>
          <cell r="HO15"/>
          <cell r="HP15"/>
          <cell r="HR15">
            <v>134417.10999999999</v>
          </cell>
          <cell r="HS15">
            <v>134582.89000000001</v>
          </cell>
          <cell r="HU15">
            <v>134378</v>
          </cell>
          <cell r="HV15">
            <v>134543.74</v>
          </cell>
          <cell r="II15">
            <v>0</v>
          </cell>
          <cell r="IL15">
            <v>0</v>
          </cell>
          <cell r="IO15">
            <v>419456.55</v>
          </cell>
          <cell r="IR15">
            <v>419456.55</v>
          </cell>
          <cell r="IU15">
            <v>0</v>
          </cell>
          <cell r="IX15">
            <v>0</v>
          </cell>
          <cell r="JP15">
            <v>104500.41</v>
          </cell>
          <cell r="JQ15">
            <v>268715.2</v>
          </cell>
          <cell r="JR15">
            <v>0</v>
          </cell>
          <cell r="JS15">
            <v>0</v>
          </cell>
          <cell r="JT15">
            <v>0</v>
          </cell>
          <cell r="JU15">
            <v>0</v>
          </cell>
          <cell r="JV15">
            <v>269612.63</v>
          </cell>
          <cell r="JW15">
            <v>5000387.37</v>
          </cell>
          <cell r="JX15">
            <v>0</v>
          </cell>
          <cell r="JZ15">
            <v>104500.41</v>
          </cell>
          <cell r="KA15">
            <v>268715.2</v>
          </cell>
          <cell r="KB15"/>
          <cell r="KC15"/>
          <cell r="KD15">
            <v>0</v>
          </cell>
          <cell r="KE15">
            <v>0</v>
          </cell>
          <cell r="KF15">
            <v>269612.63</v>
          </cell>
          <cell r="KG15">
            <v>5000387.37</v>
          </cell>
          <cell r="KH15">
            <v>0</v>
          </cell>
          <cell r="KJ15">
            <v>0</v>
          </cell>
          <cell r="KK15">
            <v>0</v>
          </cell>
          <cell r="KL15">
            <v>0</v>
          </cell>
          <cell r="KM15">
            <v>0</v>
          </cell>
          <cell r="KO15"/>
          <cell r="KP15"/>
          <cell r="KQ15"/>
          <cell r="KR15"/>
          <cell r="LN15">
            <v>0</v>
          </cell>
          <cell r="LO15">
            <v>0</v>
          </cell>
          <cell r="LP15">
            <v>0</v>
          </cell>
          <cell r="LR15"/>
          <cell r="LS15"/>
          <cell r="LT15"/>
          <cell r="LZ15">
            <v>0</v>
          </cell>
          <cell r="MA15">
            <v>0</v>
          </cell>
          <cell r="MB15"/>
          <cell r="MD15"/>
          <cell r="ME15"/>
          <cell r="MF15"/>
          <cell r="MH15">
            <v>0</v>
          </cell>
          <cell r="MI15">
            <v>0</v>
          </cell>
          <cell r="MJ15">
            <v>5217692.42</v>
          </cell>
          <cell r="ML15">
            <v>0</v>
          </cell>
          <cell r="MM15">
            <v>0</v>
          </cell>
          <cell r="MN15">
            <v>5217692.42</v>
          </cell>
          <cell r="NF15">
            <v>68989.180000000008</v>
          </cell>
          <cell r="NG15">
            <v>1310794.48</v>
          </cell>
          <cell r="NH15">
            <v>79541</v>
          </cell>
          <cell r="NI15">
            <v>1511279</v>
          </cell>
          <cell r="NK15">
            <v>68989.180000000008</v>
          </cell>
          <cell r="NL15">
            <v>1310794.48</v>
          </cell>
          <cell r="NM15">
            <v>79541</v>
          </cell>
          <cell r="NN15">
            <v>1511279</v>
          </cell>
          <cell r="OI15">
            <v>0</v>
          </cell>
          <cell r="OL15">
            <v>0</v>
          </cell>
          <cell r="OR15">
            <v>0</v>
          </cell>
          <cell r="OS15">
            <v>0</v>
          </cell>
          <cell r="OT15">
            <v>0</v>
          </cell>
          <cell r="OU15">
            <v>0</v>
          </cell>
          <cell r="OY15"/>
          <cell r="OZ15"/>
          <cell r="PA15"/>
          <cell r="PB15"/>
          <cell r="PD15">
            <v>0</v>
          </cell>
          <cell r="PE15">
            <v>0</v>
          </cell>
          <cell r="PH15">
            <v>0</v>
          </cell>
          <cell r="PI15">
            <v>0</v>
          </cell>
          <cell r="PK15"/>
          <cell r="PL15"/>
          <cell r="PO15"/>
          <cell r="PP15"/>
          <cell r="QT15">
            <v>0</v>
          </cell>
          <cell r="QU15">
            <v>0</v>
          </cell>
          <cell r="QW15"/>
          <cell r="QX15"/>
          <cell r="QZ15">
            <v>0</v>
          </cell>
          <cell r="RA15">
            <v>0</v>
          </cell>
          <cell r="RC15"/>
          <cell r="RD15"/>
          <cell r="SG15">
            <v>9461368.9999999981</v>
          </cell>
          <cell r="SH15">
            <v>9461369</v>
          </cell>
          <cell r="SI15">
            <v>1836098</v>
          </cell>
          <cell r="SJ15">
            <v>1836098</v>
          </cell>
          <cell r="SK15">
            <v>2114900</v>
          </cell>
          <cell r="SL15">
            <v>2114900</v>
          </cell>
          <cell r="SM15">
            <v>0</v>
          </cell>
          <cell r="SN15">
            <v>0</v>
          </cell>
          <cell r="SO15">
            <v>0</v>
          </cell>
          <cell r="SP15"/>
          <cell r="SQ15">
            <v>0</v>
          </cell>
          <cell r="SR15"/>
          <cell r="SS15">
            <v>0</v>
          </cell>
          <cell r="ST15"/>
          <cell r="SU15">
            <v>10686381.880000001</v>
          </cell>
          <cell r="SX15">
            <v>8757093.9199999999</v>
          </cell>
          <cell r="TA15">
            <v>515111.49</v>
          </cell>
          <cell r="TB15">
            <v>511149.19</v>
          </cell>
          <cell r="TC15">
            <v>2109175</v>
          </cell>
          <cell r="TF15">
            <v>2109175</v>
          </cell>
          <cell r="TK15">
            <v>13959820</v>
          </cell>
          <cell r="TN15">
            <v>13949933</v>
          </cell>
          <cell r="TR15">
            <v>0</v>
          </cell>
          <cell r="TS15">
            <v>0</v>
          </cell>
          <cell r="TU15"/>
          <cell r="TV15"/>
          <cell r="TX15">
            <v>0</v>
          </cell>
          <cell r="TZ15"/>
          <cell r="UB15">
            <v>0</v>
          </cell>
          <cell r="UD15"/>
          <cell r="UI15">
            <v>0</v>
          </cell>
          <cell r="UL15">
            <v>0</v>
          </cell>
          <cell r="UO15">
            <v>0</v>
          </cell>
          <cell r="UR15">
            <v>0</v>
          </cell>
          <cell r="UY15">
            <v>0</v>
          </cell>
          <cell r="VB15">
            <v>0</v>
          </cell>
          <cell r="VF15">
            <v>0</v>
          </cell>
          <cell r="VG15">
            <v>5000000</v>
          </cell>
          <cell r="VH15">
            <v>0</v>
          </cell>
          <cell r="VJ15"/>
          <cell r="VK15">
            <v>5000000</v>
          </cell>
          <cell r="VL15"/>
          <cell r="VN15">
            <v>0</v>
          </cell>
          <cell r="VP15"/>
          <cell r="VX15">
            <v>2651370</v>
          </cell>
          <cell r="VY15"/>
          <cell r="VZ15">
            <v>0</v>
          </cell>
          <cell r="WA15">
            <v>1098801.94</v>
          </cell>
          <cell r="WE15">
            <v>2651370</v>
          </cell>
          <cell r="WF15"/>
          <cell r="WG15">
            <v>0</v>
          </cell>
          <cell r="WH15">
            <v>1098801.94</v>
          </cell>
          <cell r="WJ15">
            <v>0</v>
          </cell>
          <cell r="WK15">
            <v>4502703.5999999996</v>
          </cell>
          <cell r="WM15">
            <v>0</v>
          </cell>
          <cell r="WN15">
            <v>4502703.5999999996</v>
          </cell>
        </row>
        <row r="16">
          <cell r="F16">
            <v>60187600</v>
          </cell>
          <cell r="G16">
            <v>60187600</v>
          </cell>
          <cell r="H16">
            <v>24095000</v>
          </cell>
          <cell r="I16">
            <v>24095000</v>
          </cell>
          <cell r="N16">
            <v>181883060.00000003</v>
          </cell>
          <cell r="O16">
            <v>181883060.00000003</v>
          </cell>
          <cell r="P16">
            <v>87330563.000000015</v>
          </cell>
          <cell r="Q16">
            <v>87330563.000000015</v>
          </cell>
          <cell r="W16">
            <v>0</v>
          </cell>
          <cell r="Y16"/>
          <cell r="AA16">
            <v>0</v>
          </cell>
          <cell r="AC16">
            <v>0</v>
          </cell>
          <cell r="AJ16"/>
          <cell r="AK16"/>
          <cell r="AL16">
            <v>1928121</v>
          </cell>
          <cell r="AO16">
            <v>1198500</v>
          </cell>
          <cell r="AP16"/>
          <cell r="AY16">
            <v>0</v>
          </cell>
          <cell r="BE16"/>
          <cell r="BK16">
            <v>0</v>
          </cell>
          <cell r="BO16"/>
          <cell r="CH16">
            <v>0</v>
          </cell>
          <cell r="CI16">
            <v>39305466.490000002</v>
          </cell>
          <cell r="CJ16">
            <v>0</v>
          </cell>
          <cell r="CL16"/>
          <cell r="CM16">
            <v>39305466.490000002</v>
          </cell>
          <cell r="CN16"/>
          <cell r="CP16">
            <v>0</v>
          </cell>
          <cell r="CQ16">
            <v>0</v>
          </cell>
          <cell r="CR16">
            <v>0</v>
          </cell>
          <cell r="CT16"/>
          <cell r="CU16">
            <v>0</v>
          </cell>
          <cell r="CV16"/>
          <cell r="DA16">
            <v>0</v>
          </cell>
          <cell r="DB16"/>
          <cell r="DC16">
            <v>0</v>
          </cell>
          <cell r="DD16"/>
          <cell r="DI16">
            <v>0</v>
          </cell>
          <cell r="DJ16"/>
          <cell r="DK16">
            <v>0</v>
          </cell>
          <cell r="DL16"/>
          <cell r="DR16">
            <v>0</v>
          </cell>
          <cell r="DS16">
            <v>0</v>
          </cell>
          <cell r="DT16">
            <v>0</v>
          </cell>
          <cell r="DV16"/>
          <cell r="DW16"/>
          <cell r="DX16"/>
          <cell r="DZ16">
            <v>0</v>
          </cell>
          <cell r="EE16">
            <v>0</v>
          </cell>
          <cell r="EG16"/>
          <cell r="EL16"/>
          <cell r="EM16">
            <v>0</v>
          </cell>
          <cell r="EP16">
            <v>0</v>
          </cell>
          <cell r="ET16">
            <v>0</v>
          </cell>
          <cell r="EU16">
            <v>0</v>
          </cell>
          <cell r="EX16">
            <v>0</v>
          </cell>
          <cell r="EY16">
            <v>0</v>
          </cell>
          <cell r="FA16"/>
          <cell r="FB16"/>
          <cell r="FE16"/>
          <cell r="FF16"/>
          <cell r="FH16">
            <v>0</v>
          </cell>
          <cell r="FI16">
            <v>0</v>
          </cell>
          <cell r="FK16"/>
          <cell r="FL16"/>
          <cell r="FM16">
            <v>0</v>
          </cell>
          <cell r="FP16">
            <v>0</v>
          </cell>
          <cell r="FS16">
            <v>0</v>
          </cell>
          <cell r="FV16">
            <v>0</v>
          </cell>
          <cell r="FY16">
            <v>0</v>
          </cell>
          <cell r="GB16">
            <v>0</v>
          </cell>
          <cell r="GE16">
            <v>0</v>
          </cell>
          <cell r="GH16">
            <v>0</v>
          </cell>
          <cell r="GP16">
            <v>4103127.7799999993</v>
          </cell>
          <cell r="GQ16">
            <v>10550900</v>
          </cell>
          <cell r="GS16">
            <v>3108937.5500000007</v>
          </cell>
          <cell r="GT16">
            <v>7994410.8300000001</v>
          </cell>
          <cell r="GU16">
            <v>0</v>
          </cell>
          <cell r="GX16">
            <v>0</v>
          </cell>
          <cell r="HA16">
            <v>0</v>
          </cell>
          <cell r="HD16">
            <v>0</v>
          </cell>
          <cell r="HL16"/>
          <cell r="HM16"/>
          <cell r="HO16"/>
          <cell r="HP16"/>
          <cell r="HR16">
            <v>0</v>
          </cell>
          <cell r="HS16">
            <v>0</v>
          </cell>
          <cell r="HU16"/>
          <cell r="HV16"/>
          <cell r="II16">
            <v>0</v>
          </cell>
          <cell r="IL16">
            <v>0</v>
          </cell>
          <cell r="IO16">
            <v>90564.74</v>
          </cell>
          <cell r="IR16">
            <v>90564.74</v>
          </cell>
          <cell r="IU16">
            <v>1309929.8999999999</v>
          </cell>
          <cell r="IX16">
            <v>1309929.8999999999</v>
          </cell>
          <cell r="JP16">
            <v>97293.49</v>
          </cell>
          <cell r="JQ16">
            <v>250183.13</v>
          </cell>
          <cell r="JR16">
            <v>0</v>
          </cell>
          <cell r="JS16">
            <v>0</v>
          </cell>
          <cell r="JT16">
            <v>0</v>
          </cell>
          <cell r="JU16">
            <v>0</v>
          </cell>
          <cell r="JV16">
            <v>269612.63</v>
          </cell>
          <cell r="JW16">
            <v>5000387.37</v>
          </cell>
          <cell r="JX16">
            <v>0</v>
          </cell>
          <cell r="JZ16">
            <v>97293.49</v>
          </cell>
          <cell r="KA16">
            <v>250183.13</v>
          </cell>
          <cell r="KB16"/>
          <cell r="KC16"/>
          <cell r="KD16">
            <v>0</v>
          </cell>
          <cell r="KE16">
            <v>0</v>
          </cell>
          <cell r="KF16">
            <v>269612.63</v>
          </cell>
          <cell r="KG16">
            <v>5000387.37</v>
          </cell>
          <cell r="KH16">
            <v>0</v>
          </cell>
          <cell r="KJ16">
            <v>0</v>
          </cell>
          <cell r="KK16">
            <v>0</v>
          </cell>
          <cell r="KL16">
            <v>8441106</v>
          </cell>
          <cell r="KM16">
            <v>21705700</v>
          </cell>
          <cell r="KO16"/>
          <cell r="KP16"/>
          <cell r="KQ16">
            <v>8441106</v>
          </cell>
          <cell r="KR16">
            <v>21705700</v>
          </cell>
          <cell r="LN16">
            <v>0</v>
          </cell>
          <cell r="LO16">
            <v>0</v>
          </cell>
          <cell r="LP16">
            <v>0</v>
          </cell>
          <cell r="LR16"/>
          <cell r="LS16"/>
          <cell r="LT16"/>
          <cell r="LZ16">
            <v>0</v>
          </cell>
          <cell r="MA16">
            <v>0</v>
          </cell>
          <cell r="MB16"/>
          <cell r="MD16"/>
          <cell r="ME16"/>
          <cell r="MF16"/>
          <cell r="MH16">
            <v>0</v>
          </cell>
          <cell r="MI16">
            <v>0</v>
          </cell>
          <cell r="MJ16">
            <v>10000000</v>
          </cell>
          <cell r="ML16">
            <v>0</v>
          </cell>
          <cell r="MM16">
            <v>0</v>
          </cell>
          <cell r="MN16">
            <v>10000000</v>
          </cell>
          <cell r="NF16">
            <v>183983.56000000003</v>
          </cell>
          <cell r="NG16">
            <v>3495687.56</v>
          </cell>
          <cell r="NH16">
            <v>251539</v>
          </cell>
          <cell r="NI16">
            <v>4779241</v>
          </cell>
          <cell r="NK16">
            <v>183983.42</v>
          </cell>
          <cell r="NL16">
            <v>3495685.07</v>
          </cell>
          <cell r="NM16">
            <v>251539</v>
          </cell>
          <cell r="NN16">
            <v>4779240.99</v>
          </cell>
          <cell r="OI16">
            <v>0</v>
          </cell>
          <cell r="OL16">
            <v>0</v>
          </cell>
          <cell r="OR16">
            <v>0</v>
          </cell>
          <cell r="OS16">
            <v>0</v>
          </cell>
          <cell r="OT16">
            <v>26661600</v>
          </cell>
          <cell r="OU16">
            <v>121458400</v>
          </cell>
          <cell r="OY16"/>
          <cell r="OZ16"/>
          <cell r="PA16">
            <v>26661600</v>
          </cell>
          <cell r="PB16">
            <v>121458400</v>
          </cell>
          <cell r="PD16">
            <v>1511821.0500000007</v>
          </cell>
          <cell r="PE16">
            <v>28724600</v>
          </cell>
          <cell r="PH16">
            <v>0</v>
          </cell>
          <cell r="PI16">
            <v>0</v>
          </cell>
          <cell r="PK16">
            <v>1511821.0500000007</v>
          </cell>
          <cell r="PL16">
            <v>28724600</v>
          </cell>
          <cell r="PO16"/>
          <cell r="PP16"/>
          <cell r="QT16">
            <v>0</v>
          </cell>
          <cell r="QU16">
            <v>0</v>
          </cell>
          <cell r="QW16"/>
          <cell r="QX16"/>
          <cell r="QZ16">
            <v>0</v>
          </cell>
          <cell r="RA16">
            <v>0</v>
          </cell>
          <cell r="RC16"/>
          <cell r="RD16"/>
          <cell r="SG16">
            <v>11174960.000000002</v>
          </cell>
          <cell r="SH16">
            <v>11113039.689999999</v>
          </cell>
          <cell r="SI16">
            <v>4004176.9999999995</v>
          </cell>
          <cell r="SJ16">
            <v>3757095.03</v>
          </cell>
          <cell r="SK16">
            <v>1824800</v>
          </cell>
          <cell r="SL16">
            <v>1824800</v>
          </cell>
          <cell r="SM16">
            <v>4000</v>
          </cell>
          <cell r="SN16">
            <v>4000</v>
          </cell>
          <cell r="SO16">
            <v>0</v>
          </cell>
          <cell r="SP16"/>
          <cell r="SQ16">
            <v>0</v>
          </cell>
          <cell r="SR16"/>
          <cell r="SS16">
            <v>0</v>
          </cell>
          <cell r="ST16"/>
          <cell r="SU16">
            <v>8452606.4000000004</v>
          </cell>
          <cell r="SX16">
            <v>7766793.2400000002</v>
          </cell>
          <cell r="TA16">
            <v>364190.51</v>
          </cell>
          <cell r="TB16">
            <v>204359.98</v>
          </cell>
          <cell r="TC16">
            <v>2170345</v>
          </cell>
          <cell r="TF16">
            <v>2170345</v>
          </cell>
          <cell r="TK16">
            <v>14462680</v>
          </cell>
          <cell r="TN16">
            <v>14351681.9</v>
          </cell>
          <cell r="TR16">
            <v>0</v>
          </cell>
          <cell r="TS16">
            <v>0</v>
          </cell>
          <cell r="TU16"/>
          <cell r="TV16"/>
          <cell r="TX16">
            <v>0</v>
          </cell>
          <cell r="TZ16"/>
          <cell r="UB16">
            <v>0</v>
          </cell>
          <cell r="UD16"/>
          <cell r="UI16">
            <v>0</v>
          </cell>
          <cell r="UL16">
            <v>0</v>
          </cell>
          <cell r="UO16">
            <v>0</v>
          </cell>
          <cell r="UR16">
            <v>0</v>
          </cell>
          <cell r="UY16">
            <v>0</v>
          </cell>
          <cell r="VB16">
            <v>0</v>
          </cell>
          <cell r="VF16">
            <v>0</v>
          </cell>
          <cell r="VG16">
            <v>0</v>
          </cell>
          <cell r="VH16">
            <v>0</v>
          </cell>
          <cell r="VJ16"/>
          <cell r="VK16"/>
          <cell r="VL16"/>
          <cell r="VN16">
            <v>0</v>
          </cell>
          <cell r="VP16"/>
          <cell r="VX16">
            <v>6500000</v>
          </cell>
          <cell r="VY16"/>
          <cell r="VZ16">
            <v>0</v>
          </cell>
          <cell r="WA16">
            <v>856247.19000000006</v>
          </cell>
          <cell r="WE16">
            <v>6500000</v>
          </cell>
          <cell r="WF16"/>
          <cell r="WG16">
            <v>0</v>
          </cell>
          <cell r="WH16">
            <v>856247.19000000006</v>
          </cell>
          <cell r="WJ16">
            <v>27995582.25</v>
          </cell>
          <cell r="WK16">
            <v>4214286.28</v>
          </cell>
          <cell r="WM16">
            <v>27995582.25</v>
          </cell>
          <cell r="WN16">
            <v>4214286.28</v>
          </cell>
        </row>
        <row r="17">
          <cell r="F17">
            <v>49830600</v>
          </cell>
          <cell r="G17">
            <v>49830600</v>
          </cell>
          <cell r="H17">
            <v>24472000</v>
          </cell>
          <cell r="I17">
            <v>24472000</v>
          </cell>
          <cell r="N17">
            <v>2144299.9999999995</v>
          </cell>
          <cell r="O17">
            <v>2144299.9999999995</v>
          </cell>
          <cell r="P17">
            <v>27525163.999999996</v>
          </cell>
          <cell r="Q17">
            <v>27525163.999999996</v>
          </cell>
          <cell r="W17">
            <v>0</v>
          </cell>
          <cell r="Y17"/>
          <cell r="AA17">
            <v>0</v>
          </cell>
          <cell r="AC17">
            <v>0</v>
          </cell>
          <cell r="AJ17"/>
          <cell r="AK17"/>
          <cell r="AL17"/>
          <cell r="AO17"/>
          <cell r="AP17"/>
          <cell r="AY17">
            <v>0</v>
          </cell>
          <cell r="BE17"/>
          <cell r="BK17">
            <v>0</v>
          </cell>
          <cell r="BO17"/>
          <cell r="CH17">
            <v>33728627.649999999</v>
          </cell>
          <cell r="CI17">
            <v>28505872.109999999</v>
          </cell>
          <cell r="CJ17">
            <v>0</v>
          </cell>
          <cell r="CL17">
            <v>33728627.649999999</v>
          </cell>
          <cell r="CM17">
            <v>28505872.109999999</v>
          </cell>
          <cell r="CN17"/>
          <cell r="CP17">
            <v>0</v>
          </cell>
          <cell r="CQ17">
            <v>0</v>
          </cell>
          <cell r="CR17">
            <v>0</v>
          </cell>
          <cell r="CT17"/>
          <cell r="CU17">
            <v>0</v>
          </cell>
          <cell r="CV17"/>
          <cell r="DA17">
            <v>0</v>
          </cell>
          <cell r="DB17"/>
          <cell r="DC17">
            <v>0</v>
          </cell>
          <cell r="DD17"/>
          <cell r="DI17">
            <v>0</v>
          </cell>
          <cell r="DJ17"/>
          <cell r="DK17">
            <v>0</v>
          </cell>
          <cell r="DL17"/>
          <cell r="DR17">
            <v>0</v>
          </cell>
          <cell r="DS17">
            <v>0</v>
          </cell>
          <cell r="DT17">
            <v>0</v>
          </cell>
          <cell r="DV17"/>
          <cell r="DW17"/>
          <cell r="DX17"/>
          <cell r="DZ17">
            <v>0</v>
          </cell>
          <cell r="EE17">
            <v>0</v>
          </cell>
          <cell r="EG17"/>
          <cell r="EL17"/>
          <cell r="EM17">
            <v>0</v>
          </cell>
          <cell r="EP17">
            <v>0</v>
          </cell>
          <cell r="ET17">
            <v>121350</v>
          </cell>
          <cell r="EU17">
            <v>2305650</v>
          </cell>
          <cell r="EX17">
            <v>0</v>
          </cell>
          <cell r="EY17">
            <v>0</v>
          </cell>
          <cell r="FA17">
            <v>84303.75</v>
          </cell>
          <cell r="FB17">
            <v>1601771.1</v>
          </cell>
          <cell r="FE17"/>
          <cell r="FF17"/>
          <cell r="FH17">
            <v>0</v>
          </cell>
          <cell r="FI17">
            <v>0</v>
          </cell>
          <cell r="FK17"/>
          <cell r="FL17"/>
          <cell r="FM17">
            <v>0</v>
          </cell>
          <cell r="FP17">
            <v>0</v>
          </cell>
          <cell r="FS17">
            <v>0</v>
          </cell>
          <cell r="FV17">
            <v>0</v>
          </cell>
          <cell r="FY17">
            <v>0</v>
          </cell>
          <cell r="GB17">
            <v>0</v>
          </cell>
          <cell r="GE17">
            <v>0</v>
          </cell>
          <cell r="GH17">
            <v>0</v>
          </cell>
          <cell r="GP17">
            <v>0</v>
          </cell>
          <cell r="GQ17">
            <v>0</v>
          </cell>
          <cell r="GS17"/>
          <cell r="GT17"/>
          <cell r="GU17">
            <v>0</v>
          </cell>
          <cell r="GX17">
            <v>0</v>
          </cell>
          <cell r="HA17">
            <v>0</v>
          </cell>
          <cell r="HD17">
            <v>0</v>
          </cell>
          <cell r="HL17"/>
          <cell r="HM17"/>
          <cell r="HO17"/>
          <cell r="HP17"/>
          <cell r="HR17">
            <v>758528.25</v>
          </cell>
          <cell r="HS17">
            <v>759463.75</v>
          </cell>
          <cell r="HU17">
            <v>493555.83</v>
          </cell>
          <cell r="HV17">
            <v>494164.54</v>
          </cell>
          <cell r="II17">
            <v>0</v>
          </cell>
          <cell r="IL17">
            <v>0</v>
          </cell>
          <cell r="IO17">
            <v>225217.37</v>
          </cell>
          <cell r="IR17">
            <v>225217.37</v>
          </cell>
          <cell r="IU17">
            <v>1526914.4</v>
          </cell>
          <cell r="IX17">
            <v>1526914.4</v>
          </cell>
          <cell r="JP17">
            <v>61258.86</v>
          </cell>
          <cell r="JQ17">
            <v>157522.71</v>
          </cell>
          <cell r="JR17">
            <v>0</v>
          </cell>
          <cell r="JS17">
            <v>0</v>
          </cell>
          <cell r="JT17">
            <v>0</v>
          </cell>
          <cell r="JU17">
            <v>0</v>
          </cell>
          <cell r="JV17">
            <v>0</v>
          </cell>
          <cell r="JW17">
            <v>0</v>
          </cell>
          <cell r="JX17">
            <v>0</v>
          </cell>
          <cell r="JZ17">
            <v>61258.86</v>
          </cell>
          <cell r="KA17">
            <v>157522.71</v>
          </cell>
          <cell r="KB17"/>
          <cell r="KC17"/>
          <cell r="KD17">
            <v>0</v>
          </cell>
          <cell r="KE17">
            <v>0</v>
          </cell>
          <cell r="KF17">
            <v>0</v>
          </cell>
          <cell r="KG17">
            <v>0</v>
          </cell>
          <cell r="KH17">
            <v>0</v>
          </cell>
          <cell r="KJ17">
            <v>0</v>
          </cell>
          <cell r="KK17">
            <v>0</v>
          </cell>
          <cell r="KL17">
            <v>0</v>
          </cell>
          <cell r="KM17">
            <v>0</v>
          </cell>
          <cell r="KO17"/>
          <cell r="KP17"/>
          <cell r="KQ17"/>
          <cell r="KR17"/>
          <cell r="LN17">
            <v>0</v>
          </cell>
          <cell r="LO17">
            <v>0</v>
          </cell>
          <cell r="LP17">
            <v>0</v>
          </cell>
          <cell r="LR17"/>
          <cell r="LS17"/>
          <cell r="LT17"/>
          <cell r="LZ17">
            <v>0</v>
          </cell>
          <cell r="MA17">
            <v>0</v>
          </cell>
          <cell r="MB17"/>
          <cell r="MD17"/>
          <cell r="ME17"/>
          <cell r="MF17"/>
          <cell r="MH17">
            <v>0</v>
          </cell>
          <cell r="MI17">
            <v>0</v>
          </cell>
          <cell r="MJ17">
            <v>3000000</v>
          </cell>
          <cell r="ML17">
            <v>0</v>
          </cell>
          <cell r="MM17">
            <v>0</v>
          </cell>
          <cell r="MN17">
            <v>3000000</v>
          </cell>
          <cell r="NF17">
            <v>27532.210000000006</v>
          </cell>
          <cell r="NG17">
            <v>523112.02999999991</v>
          </cell>
          <cell r="NH17">
            <v>0</v>
          </cell>
          <cell r="NI17">
            <v>0</v>
          </cell>
          <cell r="NK17">
            <v>27532.210000000006</v>
          </cell>
          <cell r="NL17">
            <v>523112.02999999991</v>
          </cell>
          <cell r="NM17">
            <v>0</v>
          </cell>
          <cell r="NN17">
            <v>0</v>
          </cell>
          <cell r="OI17">
            <v>0</v>
          </cell>
          <cell r="OL17">
            <v>0</v>
          </cell>
          <cell r="OR17">
            <v>0</v>
          </cell>
          <cell r="OS17">
            <v>0</v>
          </cell>
          <cell r="OT17">
            <v>0</v>
          </cell>
          <cell r="OU17">
            <v>0</v>
          </cell>
          <cell r="OY17"/>
          <cell r="OZ17"/>
          <cell r="PA17"/>
          <cell r="PB17"/>
          <cell r="PD17">
            <v>0</v>
          </cell>
          <cell r="PE17">
            <v>0</v>
          </cell>
          <cell r="PH17">
            <v>0</v>
          </cell>
          <cell r="PI17">
            <v>0</v>
          </cell>
          <cell r="PK17"/>
          <cell r="PL17"/>
          <cell r="PO17"/>
          <cell r="PP17"/>
          <cell r="QT17">
            <v>0</v>
          </cell>
          <cell r="QU17">
            <v>0</v>
          </cell>
          <cell r="QW17"/>
          <cell r="QX17"/>
          <cell r="QZ17">
            <v>0</v>
          </cell>
          <cell r="RA17">
            <v>0</v>
          </cell>
          <cell r="RC17"/>
          <cell r="RD17"/>
          <cell r="SG17">
            <v>9406819.0000000019</v>
          </cell>
          <cell r="SH17">
            <v>9396652.0199999996</v>
          </cell>
          <cell r="SI17">
            <v>966445.99999999988</v>
          </cell>
          <cell r="SJ17">
            <v>910120.38</v>
          </cell>
          <cell r="SK17">
            <v>1146600</v>
          </cell>
          <cell r="SL17">
            <v>1146600</v>
          </cell>
          <cell r="SM17">
            <v>5000</v>
          </cell>
          <cell r="SN17">
            <v>5000</v>
          </cell>
          <cell r="SO17">
            <v>0</v>
          </cell>
          <cell r="SP17"/>
          <cell r="SQ17">
            <v>0</v>
          </cell>
          <cell r="SR17"/>
          <cell r="SS17">
            <v>0</v>
          </cell>
          <cell r="ST17"/>
          <cell r="SU17">
            <v>4851760.33</v>
          </cell>
          <cell r="SX17">
            <v>3970582.63</v>
          </cell>
          <cell r="TA17">
            <v>263576.52999999997</v>
          </cell>
          <cell r="TB17">
            <v>245270.02</v>
          </cell>
          <cell r="TC17">
            <v>1548000</v>
          </cell>
          <cell r="TF17">
            <v>1548000</v>
          </cell>
          <cell r="TK17">
            <v>10721050</v>
          </cell>
          <cell r="TN17">
            <v>10691920.790000001</v>
          </cell>
          <cell r="TR17">
            <v>0</v>
          </cell>
          <cell r="TS17">
            <v>0</v>
          </cell>
          <cell r="TU17"/>
          <cell r="TV17"/>
          <cell r="TX17">
            <v>0</v>
          </cell>
          <cell r="TZ17"/>
          <cell r="UB17">
            <v>0</v>
          </cell>
          <cell r="UD17"/>
          <cell r="UI17">
            <v>0</v>
          </cell>
          <cell r="UL17">
            <v>0</v>
          </cell>
          <cell r="UO17">
            <v>0</v>
          </cell>
          <cell r="UR17">
            <v>0</v>
          </cell>
          <cell r="UY17">
            <v>0</v>
          </cell>
          <cell r="VB17">
            <v>0</v>
          </cell>
          <cell r="VF17">
            <v>0</v>
          </cell>
          <cell r="VG17">
            <v>0</v>
          </cell>
          <cell r="VH17">
            <v>0</v>
          </cell>
          <cell r="VJ17"/>
          <cell r="VK17"/>
          <cell r="VL17"/>
          <cell r="VN17">
            <v>0</v>
          </cell>
          <cell r="VP17"/>
          <cell r="VX17">
            <v>14067020</v>
          </cell>
          <cell r="VY17"/>
          <cell r="VZ17">
            <v>0</v>
          </cell>
          <cell r="WA17">
            <v>552353.44999999995</v>
          </cell>
          <cell r="WE17">
            <v>14067020</v>
          </cell>
          <cell r="WF17"/>
          <cell r="WG17">
            <v>0</v>
          </cell>
          <cell r="WH17">
            <v>552353.44999999995</v>
          </cell>
          <cell r="WJ17">
            <v>2051401.41</v>
          </cell>
          <cell r="WK17">
            <v>2791921.44</v>
          </cell>
          <cell r="WM17">
            <v>2051401.41</v>
          </cell>
          <cell r="WN17">
            <v>2791921.44</v>
          </cell>
        </row>
        <row r="18">
          <cell r="F18">
            <v>2011400</v>
          </cell>
          <cell r="G18">
            <v>2011400</v>
          </cell>
          <cell r="H18">
            <v>33605000</v>
          </cell>
          <cell r="I18">
            <v>33605000</v>
          </cell>
          <cell r="N18">
            <v>26470760.000000004</v>
          </cell>
          <cell r="O18">
            <v>26470760.000000004</v>
          </cell>
          <cell r="P18">
            <v>34154286</v>
          </cell>
          <cell r="Q18">
            <v>34154286</v>
          </cell>
          <cell r="W18">
            <v>0</v>
          </cell>
          <cell r="Y18"/>
          <cell r="AA18">
            <v>0</v>
          </cell>
          <cell r="AC18">
            <v>0</v>
          </cell>
          <cell r="AJ18"/>
          <cell r="AK18">
            <v>900000</v>
          </cell>
          <cell r="AL18"/>
          <cell r="AO18">
            <v>331500</v>
          </cell>
          <cell r="AP18"/>
          <cell r="AY18">
            <v>0</v>
          </cell>
          <cell r="BE18"/>
          <cell r="BK18">
            <v>0</v>
          </cell>
          <cell r="BO18"/>
          <cell r="CH18">
            <v>0</v>
          </cell>
          <cell r="CI18">
            <v>32216306.129999999</v>
          </cell>
          <cell r="CJ18">
            <v>0</v>
          </cell>
          <cell r="CL18"/>
          <cell r="CM18">
            <v>32216306.129999999</v>
          </cell>
          <cell r="CN18"/>
          <cell r="CP18">
            <v>0</v>
          </cell>
          <cell r="CQ18">
            <v>0</v>
          </cell>
          <cell r="CR18">
            <v>0</v>
          </cell>
          <cell r="CT18"/>
          <cell r="CU18">
            <v>0</v>
          </cell>
          <cell r="CV18"/>
          <cell r="DA18">
            <v>13779374.68</v>
          </cell>
          <cell r="DB18">
            <v>12696823.49</v>
          </cell>
          <cell r="DC18">
            <v>0</v>
          </cell>
          <cell r="DD18"/>
          <cell r="DI18">
            <v>1435490.72</v>
          </cell>
          <cell r="DJ18">
            <v>1205270.77</v>
          </cell>
          <cell r="DK18">
            <v>0</v>
          </cell>
          <cell r="DL18"/>
          <cell r="DR18">
            <v>0</v>
          </cell>
          <cell r="DS18">
            <v>0</v>
          </cell>
          <cell r="DT18">
            <v>0</v>
          </cell>
          <cell r="DV18"/>
          <cell r="DW18"/>
          <cell r="DX18"/>
          <cell r="DZ18">
            <v>0</v>
          </cell>
          <cell r="EE18">
            <v>0</v>
          </cell>
          <cell r="EG18"/>
          <cell r="EL18"/>
          <cell r="EM18">
            <v>2827053</v>
          </cell>
          <cell r="EP18">
            <v>2742399.9699999997</v>
          </cell>
          <cell r="ET18">
            <v>0</v>
          </cell>
          <cell r="EU18">
            <v>0</v>
          </cell>
          <cell r="EX18">
            <v>0</v>
          </cell>
          <cell r="EY18">
            <v>0</v>
          </cell>
          <cell r="FA18"/>
          <cell r="FB18"/>
          <cell r="FE18"/>
          <cell r="FF18"/>
          <cell r="FH18">
            <v>0</v>
          </cell>
          <cell r="FI18">
            <v>0</v>
          </cell>
          <cell r="FK18"/>
          <cell r="FL18"/>
          <cell r="FM18">
            <v>0</v>
          </cell>
          <cell r="FP18">
            <v>0</v>
          </cell>
          <cell r="FS18">
            <v>65624962.600000001</v>
          </cell>
          <cell r="FV18">
            <v>34404064.199999996</v>
          </cell>
          <cell r="FY18">
            <v>0</v>
          </cell>
          <cell r="GB18">
            <v>0</v>
          </cell>
          <cell r="GE18">
            <v>0</v>
          </cell>
          <cell r="GH18">
            <v>0</v>
          </cell>
          <cell r="GP18">
            <v>0</v>
          </cell>
          <cell r="GQ18">
            <v>0</v>
          </cell>
          <cell r="GS18"/>
          <cell r="GT18"/>
          <cell r="GU18">
            <v>0</v>
          </cell>
          <cell r="GX18">
            <v>0</v>
          </cell>
          <cell r="HA18">
            <v>0</v>
          </cell>
          <cell r="HD18">
            <v>0</v>
          </cell>
          <cell r="HL18"/>
          <cell r="HM18"/>
          <cell r="HO18"/>
          <cell r="HP18"/>
          <cell r="HR18">
            <v>292476.14</v>
          </cell>
          <cell r="HS18">
            <v>292836.86</v>
          </cell>
          <cell r="HU18">
            <v>292476.14</v>
          </cell>
          <cell r="HV18">
            <v>292836.86</v>
          </cell>
          <cell r="II18">
            <v>0</v>
          </cell>
          <cell r="IL18">
            <v>0</v>
          </cell>
          <cell r="IO18">
            <v>563043.41</v>
          </cell>
          <cell r="IR18">
            <v>563043.41</v>
          </cell>
          <cell r="IU18">
            <v>0</v>
          </cell>
          <cell r="IX18">
            <v>0</v>
          </cell>
          <cell r="JP18">
            <v>75672.710000000006</v>
          </cell>
          <cell r="JQ18">
            <v>194586.88</v>
          </cell>
          <cell r="JR18">
            <v>0</v>
          </cell>
          <cell r="JS18">
            <v>0</v>
          </cell>
          <cell r="JT18">
            <v>0</v>
          </cell>
          <cell r="JU18">
            <v>0</v>
          </cell>
          <cell r="JV18">
            <v>269612.63</v>
          </cell>
          <cell r="JW18">
            <v>5000387.37</v>
          </cell>
          <cell r="JX18">
            <v>0</v>
          </cell>
          <cell r="JZ18">
            <v>75672.710000000006</v>
          </cell>
          <cell r="KA18">
            <v>194586.88</v>
          </cell>
          <cell r="KB18"/>
          <cell r="KC18"/>
          <cell r="KD18">
            <v>0</v>
          </cell>
          <cell r="KE18">
            <v>0</v>
          </cell>
          <cell r="KF18">
            <v>269612.63</v>
          </cell>
          <cell r="KG18">
            <v>5000387.37</v>
          </cell>
          <cell r="KH18">
            <v>0</v>
          </cell>
          <cell r="KJ18">
            <v>0</v>
          </cell>
          <cell r="KK18">
            <v>0</v>
          </cell>
          <cell r="KL18">
            <v>0</v>
          </cell>
          <cell r="KM18">
            <v>0</v>
          </cell>
          <cell r="KO18"/>
          <cell r="KP18"/>
          <cell r="KQ18"/>
          <cell r="KR18"/>
          <cell r="LN18">
            <v>0</v>
          </cell>
          <cell r="LO18">
            <v>0</v>
          </cell>
          <cell r="LP18">
            <v>0</v>
          </cell>
          <cell r="LR18"/>
          <cell r="LS18"/>
          <cell r="LT18"/>
          <cell r="LZ18">
            <v>0</v>
          </cell>
          <cell r="MA18">
            <v>0</v>
          </cell>
          <cell r="MB18"/>
          <cell r="MD18"/>
          <cell r="ME18"/>
          <cell r="MF18"/>
          <cell r="MH18">
            <v>0</v>
          </cell>
          <cell r="MI18">
            <v>0</v>
          </cell>
          <cell r="MJ18">
            <v>17000000</v>
          </cell>
          <cell r="ML18">
            <v>0</v>
          </cell>
          <cell r="MM18">
            <v>0</v>
          </cell>
          <cell r="MN18">
            <v>17000000</v>
          </cell>
          <cell r="NF18">
            <v>119470.98</v>
          </cell>
          <cell r="NG18">
            <v>2269948.52</v>
          </cell>
          <cell r="NH18">
            <v>34720</v>
          </cell>
          <cell r="NI18">
            <v>659680</v>
          </cell>
          <cell r="NK18">
            <v>119470.98</v>
          </cell>
          <cell r="NL18">
            <v>2269948.52</v>
          </cell>
          <cell r="NM18">
            <v>34720</v>
          </cell>
          <cell r="NN18">
            <v>659680</v>
          </cell>
          <cell r="OI18">
            <v>0</v>
          </cell>
          <cell r="OL18">
            <v>0</v>
          </cell>
          <cell r="OR18">
            <v>7723757.8899999997</v>
          </cell>
          <cell r="OS18">
            <v>146751400</v>
          </cell>
          <cell r="OT18">
            <v>0</v>
          </cell>
          <cell r="OU18">
            <v>0</v>
          </cell>
          <cell r="OY18">
            <v>1852132.02</v>
          </cell>
          <cell r="OZ18">
            <v>35190508.380000003</v>
          </cell>
          <cell r="PA18"/>
          <cell r="PB18"/>
          <cell r="PD18">
            <v>0</v>
          </cell>
          <cell r="PE18">
            <v>0</v>
          </cell>
          <cell r="PH18">
            <v>0</v>
          </cell>
          <cell r="PI18">
            <v>0</v>
          </cell>
          <cell r="PK18"/>
          <cell r="PL18"/>
          <cell r="PO18"/>
          <cell r="PP18"/>
          <cell r="QT18">
            <v>0</v>
          </cell>
          <cell r="QU18">
            <v>0</v>
          </cell>
          <cell r="QW18"/>
          <cell r="QX18"/>
          <cell r="QZ18">
            <v>0</v>
          </cell>
          <cell r="RA18">
            <v>0</v>
          </cell>
          <cell r="RC18"/>
          <cell r="RD18"/>
          <cell r="SG18">
            <v>8728532</v>
          </cell>
          <cell r="SH18">
            <v>8636754.5600000005</v>
          </cell>
          <cell r="SI18">
            <v>3035227</v>
          </cell>
          <cell r="SJ18">
            <v>3030000</v>
          </cell>
          <cell r="SK18">
            <v>1865100</v>
          </cell>
          <cell r="SL18">
            <v>1865100</v>
          </cell>
          <cell r="SM18">
            <v>5000</v>
          </cell>
          <cell r="SN18">
            <v>5000</v>
          </cell>
          <cell r="SO18">
            <v>1407851.9999999998</v>
          </cell>
          <cell r="SP18">
            <v>1407852</v>
          </cell>
          <cell r="SQ18">
            <v>0</v>
          </cell>
          <cell r="SR18"/>
          <cell r="SS18">
            <v>1499077</v>
          </cell>
          <cell r="ST18">
            <v>1407852</v>
          </cell>
          <cell r="SU18">
            <v>9399727.1999999993</v>
          </cell>
          <cell r="SX18">
            <v>7238166.25</v>
          </cell>
          <cell r="TA18">
            <v>464804.5</v>
          </cell>
          <cell r="TB18">
            <v>253568.15</v>
          </cell>
          <cell r="TC18">
            <v>3140330</v>
          </cell>
          <cell r="TF18">
            <v>3140330</v>
          </cell>
          <cell r="TK18">
            <v>14764680</v>
          </cell>
          <cell r="TN18">
            <v>14729142.020000001</v>
          </cell>
          <cell r="TR18">
            <v>0</v>
          </cell>
          <cell r="TS18">
            <v>0</v>
          </cell>
          <cell r="TU18"/>
          <cell r="TV18"/>
          <cell r="TX18">
            <v>0</v>
          </cell>
          <cell r="TZ18"/>
          <cell r="UB18">
            <v>0</v>
          </cell>
          <cell r="UD18"/>
          <cell r="UI18">
            <v>0</v>
          </cell>
          <cell r="UL18">
            <v>0</v>
          </cell>
          <cell r="UO18">
            <v>0</v>
          </cell>
          <cell r="UR18">
            <v>0</v>
          </cell>
          <cell r="UY18">
            <v>0</v>
          </cell>
          <cell r="VB18">
            <v>0</v>
          </cell>
          <cell r="VF18">
            <v>0</v>
          </cell>
          <cell r="VG18">
            <v>0</v>
          </cell>
          <cell r="VH18">
            <v>0</v>
          </cell>
          <cell r="VJ18"/>
          <cell r="VK18"/>
          <cell r="VL18"/>
          <cell r="VN18">
            <v>0</v>
          </cell>
          <cell r="VP18"/>
          <cell r="VX18">
            <v>8183591.2199999997</v>
          </cell>
          <cell r="VY18"/>
          <cell r="VZ18">
            <v>48036000</v>
          </cell>
          <cell r="WA18">
            <v>1009248.56</v>
          </cell>
          <cell r="WE18">
            <v>8183591.2199999997</v>
          </cell>
          <cell r="WF18"/>
          <cell r="WG18">
            <v>48036000</v>
          </cell>
          <cell r="WH18">
            <v>1009248.56</v>
          </cell>
          <cell r="WJ18">
            <v>14939897.189999999</v>
          </cell>
          <cell r="WK18">
            <v>3155879.5500000003</v>
          </cell>
          <cell r="WM18">
            <v>14939897.189999999</v>
          </cell>
          <cell r="WN18">
            <v>3155879.5500000003</v>
          </cell>
        </row>
        <row r="19">
          <cell r="F19">
            <v>79103900</v>
          </cell>
          <cell r="G19">
            <v>79103900</v>
          </cell>
          <cell r="H19">
            <v>45899000</v>
          </cell>
          <cell r="I19">
            <v>45899000</v>
          </cell>
          <cell r="N19">
            <v>32520660</v>
          </cell>
          <cell r="O19">
            <v>32520660</v>
          </cell>
          <cell r="P19">
            <v>55771050</v>
          </cell>
          <cell r="Q19">
            <v>55771050</v>
          </cell>
          <cell r="W19">
            <v>0</v>
          </cell>
          <cell r="Y19"/>
          <cell r="AA19">
            <v>0</v>
          </cell>
          <cell r="AC19">
            <v>0</v>
          </cell>
          <cell r="AJ19"/>
          <cell r="AK19">
            <v>700000</v>
          </cell>
          <cell r="AL19"/>
          <cell r="AO19">
            <v>191250</v>
          </cell>
          <cell r="AP19">
            <v>1500000</v>
          </cell>
          <cell r="AY19">
            <v>0</v>
          </cell>
          <cell r="BE19"/>
          <cell r="BK19">
            <v>0</v>
          </cell>
          <cell r="BO19"/>
          <cell r="CH19">
            <v>0</v>
          </cell>
          <cell r="CI19">
            <v>42857415.839999996</v>
          </cell>
          <cell r="CJ19">
            <v>0</v>
          </cell>
          <cell r="CL19"/>
          <cell r="CM19">
            <v>42857415.839999996</v>
          </cell>
          <cell r="CN19"/>
          <cell r="CP19">
            <v>0</v>
          </cell>
          <cell r="CQ19">
            <v>5683135.2299999995</v>
          </cell>
          <cell r="CR19">
            <v>0</v>
          </cell>
          <cell r="CT19"/>
          <cell r="CU19">
            <v>5683135.2299999995</v>
          </cell>
          <cell r="CV19"/>
          <cell r="DA19">
            <v>0</v>
          </cell>
          <cell r="DB19"/>
          <cell r="DC19">
            <v>0</v>
          </cell>
          <cell r="DD19"/>
          <cell r="DI19">
            <v>0</v>
          </cell>
          <cell r="DJ19"/>
          <cell r="DK19">
            <v>0</v>
          </cell>
          <cell r="DL19"/>
          <cell r="DR19">
            <v>0</v>
          </cell>
          <cell r="DS19">
            <v>0</v>
          </cell>
          <cell r="DT19">
            <v>0</v>
          </cell>
          <cell r="DV19"/>
          <cell r="DW19"/>
          <cell r="DX19"/>
          <cell r="DZ19">
            <v>0</v>
          </cell>
          <cell r="EE19">
            <v>2425400</v>
          </cell>
          <cell r="EG19"/>
          <cell r="EL19">
            <v>2425400</v>
          </cell>
          <cell r="EM19">
            <v>0</v>
          </cell>
          <cell r="EP19">
            <v>0</v>
          </cell>
          <cell r="ET19">
            <v>0</v>
          </cell>
          <cell r="EU19">
            <v>0</v>
          </cell>
          <cell r="EX19">
            <v>0</v>
          </cell>
          <cell r="EY19">
            <v>0</v>
          </cell>
          <cell r="FA19"/>
          <cell r="FB19"/>
          <cell r="FE19"/>
          <cell r="FF19"/>
          <cell r="FH19">
            <v>0</v>
          </cell>
          <cell r="FI19">
            <v>0</v>
          </cell>
          <cell r="FK19"/>
          <cell r="FL19"/>
          <cell r="FM19">
            <v>0</v>
          </cell>
          <cell r="FP19">
            <v>0</v>
          </cell>
          <cell r="FS19">
            <v>0</v>
          </cell>
          <cell r="FV19">
            <v>0</v>
          </cell>
          <cell r="FY19">
            <v>0</v>
          </cell>
          <cell r="GB19">
            <v>0</v>
          </cell>
          <cell r="GE19">
            <v>0</v>
          </cell>
          <cell r="GH19">
            <v>0</v>
          </cell>
          <cell r="GP19">
            <v>0</v>
          </cell>
          <cell r="GQ19">
            <v>0</v>
          </cell>
          <cell r="GS19"/>
          <cell r="GT19"/>
          <cell r="GU19">
            <v>0</v>
          </cell>
          <cell r="GX19">
            <v>0</v>
          </cell>
          <cell r="HA19">
            <v>0</v>
          </cell>
          <cell r="HD19">
            <v>0</v>
          </cell>
          <cell r="HL19"/>
          <cell r="HM19"/>
          <cell r="HO19"/>
          <cell r="HP19"/>
          <cell r="HR19">
            <v>157924.10999999999</v>
          </cell>
          <cell r="HS19">
            <v>158118.89000000001</v>
          </cell>
          <cell r="HU19">
            <v>157924.10999999999</v>
          </cell>
          <cell r="HV19">
            <v>158118.89000000001</v>
          </cell>
          <cell r="II19">
            <v>0</v>
          </cell>
          <cell r="IL19">
            <v>0</v>
          </cell>
          <cell r="IO19">
            <v>750724.55</v>
          </cell>
          <cell r="IR19">
            <v>750724.55</v>
          </cell>
          <cell r="IU19">
            <v>1774341.4499999997</v>
          </cell>
          <cell r="IX19">
            <v>1774341.4499999997</v>
          </cell>
          <cell r="JP19">
            <v>82879.64</v>
          </cell>
          <cell r="JQ19">
            <v>213118.96</v>
          </cell>
          <cell r="JR19">
            <v>0</v>
          </cell>
          <cell r="JS19">
            <v>0</v>
          </cell>
          <cell r="JT19">
            <v>0</v>
          </cell>
          <cell r="JU19">
            <v>0</v>
          </cell>
          <cell r="JV19">
            <v>0</v>
          </cell>
          <cell r="JW19">
            <v>0</v>
          </cell>
          <cell r="JX19">
            <v>0</v>
          </cell>
          <cell r="JZ19">
            <v>82879.64</v>
          </cell>
          <cell r="KA19">
            <v>213118.96</v>
          </cell>
          <cell r="KB19"/>
          <cell r="KC19"/>
          <cell r="KD19">
            <v>0</v>
          </cell>
          <cell r="KE19">
            <v>0</v>
          </cell>
          <cell r="KF19">
            <v>0</v>
          </cell>
          <cell r="KG19">
            <v>0</v>
          </cell>
          <cell r="KH19">
            <v>0</v>
          </cell>
          <cell r="KJ19">
            <v>0</v>
          </cell>
          <cell r="KK19">
            <v>0</v>
          </cell>
          <cell r="KL19">
            <v>0</v>
          </cell>
          <cell r="KM19">
            <v>0</v>
          </cell>
          <cell r="KO19"/>
          <cell r="KP19"/>
          <cell r="KQ19"/>
          <cell r="KR19"/>
          <cell r="LN19">
            <v>0</v>
          </cell>
          <cell r="LO19">
            <v>0</v>
          </cell>
          <cell r="LP19">
            <v>0</v>
          </cell>
          <cell r="LR19"/>
          <cell r="LS19"/>
          <cell r="LT19"/>
          <cell r="LZ19">
            <v>0</v>
          </cell>
          <cell r="MA19">
            <v>0</v>
          </cell>
          <cell r="MB19"/>
          <cell r="MD19"/>
          <cell r="ME19"/>
          <cell r="MF19"/>
          <cell r="MH19">
            <v>870000</v>
          </cell>
          <cell r="MI19">
            <v>16530000</v>
          </cell>
          <cell r="MJ19">
            <v>9883508.0999999996</v>
          </cell>
          <cell r="ML19">
            <v>870000</v>
          </cell>
          <cell r="MM19">
            <v>16530000</v>
          </cell>
          <cell r="MN19">
            <v>9883508.0999999996</v>
          </cell>
          <cell r="NF19">
            <v>54804.6</v>
          </cell>
          <cell r="NG19">
            <v>1041287.3599999999</v>
          </cell>
          <cell r="NH19">
            <v>0</v>
          </cell>
          <cell r="NI19">
            <v>0</v>
          </cell>
          <cell r="NK19">
            <v>54804.6</v>
          </cell>
          <cell r="NL19">
            <v>1041287.3599999999</v>
          </cell>
          <cell r="NM19">
            <v>0</v>
          </cell>
          <cell r="NN19">
            <v>0</v>
          </cell>
          <cell r="OI19">
            <v>0</v>
          </cell>
          <cell r="OL19">
            <v>0</v>
          </cell>
          <cell r="OR19">
            <v>0</v>
          </cell>
          <cell r="OS19">
            <v>0</v>
          </cell>
          <cell r="OT19">
            <v>0</v>
          </cell>
          <cell r="OU19">
            <v>0</v>
          </cell>
          <cell r="OY19"/>
          <cell r="OZ19"/>
          <cell r="PA19"/>
          <cell r="PB19"/>
          <cell r="PD19">
            <v>0</v>
          </cell>
          <cell r="PE19">
            <v>0</v>
          </cell>
          <cell r="PH19">
            <v>0</v>
          </cell>
          <cell r="PI19">
            <v>0</v>
          </cell>
          <cell r="PK19"/>
          <cell r="PL19"/>
          <cell r="PO19"/>
          <cell r="PP19"/>
          <cell r="QT19">
            <v>0</v>
          </cell>
          <cell r="QU19">
            <v>0</v>
          </cell>
          <cell r="QW19"/>
          <cell r="QX19"/>
          <cell r="QZ19">
            <v>0</v>
          </cell>
          <cell r="RA19">
            <v>0</v>
          </cell>
          <cell r="RC19"/>
          <cell r="RD19"/>
          <cell r="SG19">
            <v>9568092</v>
          </cell>
          <cell r="SH19">
            <v>9568092</v>
          </cell>
          <cell r="SI19">
            <v>3312778.0000000005</v>
          </cell>
          <cell r="SJ19">
            <v>3185788.65</v>
          </cell>
          <cell r="SK19">
            <v>1930500</v>
          </cell>
          <cell r="SL19">
            <v>1930500</v>
          </cell>
          <cell r="SM19">
            <v>3200</v>
          </cell>
          <cell r="SN19">
            <v>3200</v>
          </cell>
          <cell r="SO19">
            <v>0</v>
          </cell>
          <cell r="SP19"/>
          <cell r="SQ19">
            <v>746227</v>
          </cell>
          <cell r="SR19">
            <v>735606</v>
          </cell>
          <cell r="SS19">
            <v>0</v>
          </cell>
          <cell r="ST19">
            <v>0</v>
          </cell>
          <cell r="SU19">
            <v>11070591.25</v>
          </cell>
          <cell r="SX19">
            <v>8022010.8699999992</v>
          </cell>
          <cell r="TA19">
            <v>515111.49</v>
          </cell>
          <cell r="TB19">
            <v>451812.75</v>
          </cell>
          <cell r="TC19">
            <v>2853345</v>
          </cell>
          <cell r="TF19">
            <v>2853345</v>
          </cell>
          <cell r="TK19">
            <v>13129954</v>
          </cell>
          <cell r="TN19">
            <v>13006617.550000001</v>
          </cell>
          <cell r="TR19">
            <v>0</v>
          </cell>
          <cell r="TS19">
            <v>0</v>
          </cell>
          <cell r="TU19"/>
          <cell r="TV19"/>
          <cell r="TX19">
            <v>0</v>
          </cell>
          <cell r="TZ19"/>
          <cell r="UB19">
            <v>0</v>
          </cell>
          <cell r="UD19"/>
          <cell r="UI19">
            <v>0</v>
          </cell>
          <cell r="UL19">
            <v>0</v>
          </cell>
          <cell r="UO19">
            <v>0</v>
          </cell>
          <cell r="UR19">
            <v>0</v>
          </cell>
          <cell r="UY19">
            <v>0</v>
          </cell>
          <cell r="VB19">
            <v>0</v>
          </cell>
          <cell r="VF19">
            <v>0</v>
          </cell>
          <cell r="VG19">
            <v>0</v>
          </cell>
          <cell r="VH19">
            <v>0</v>
          </cell>
          <cell r="VJ19"/>
          <cell r="VK19"/>
          <cell r="VL19"/>
          <cell r="VN19">
            <v>0</v>
          </cell>
          <cell r="VP19"/>
          <cell r="VX19">
            <v>3347000</v>
          </cell>
          <cell r="VY19"/>
          <cell r="VZ19">
            <v>0</v>
          </cell>
          <cell r="WA19">
            <v>1099438.9200000002</v>
          </cell>
          <cell r="WE19">
            <v>3347000</v>
          </cell>
          <cell r="WF19"/>
          <cell r="WG19">
            <v>0</v>
          </cell>
          <cell r="WH19">
            <v>1099438.9200000002</v>
          </cell>
          <cell r="WJ19">
            <v>0</v>
          </cell>
          <cell r="WK19">
            <v>4834694.42</v>
          </cell>
          <cell r="WM19">
            <v>0</v>
          </cell>
          <cell r="WN19">
            <v>4833884.29</v>
          </cell>
        </row>
        <row r="20">
          <cell r="F20">
            <v>96942400</v>
          </cell>
          <cell r="G20">
            <v>96942400</v>
          </cell>
          <cell r="H20">
            <v>18378000</v>
          </cell>
          <cell r="I20">
            <v>18378000</v>
          </cell>
          <cell r="N20">
            <v>1445740</v>
          </cell>
          <cell r="O20">
            <v>1445740</v>
          </cell>
          <cell r="P20">
            <v>38109797</v>
          </cell>
          <cell r="Q20">
            <v>38109797</v>
          </cell>
          <cell r="W20">
            <v>0</v>
          </cell>
          <cell r="Y20"/>
          <cell r="AA20">
            <v>0</v>
          </cell>
          <cell r="AC20">
            <v>0</v>
          </cell>
          <cell r="AJ20"/>
          <cell r="AK20">
            <v>600000</v>
          </cell>
          <cell r="AL20">
            <v>199817</v>
          </cell>
          <cell r="AO20">
            <v>612000</v>
          </cell>
          <cell r="AP20"/>
          <cell r="AY20">
            <v>0</v>
          </cell>
          <cell r="BE20"/>
          <cell r="BK20">
            <v>0</v>
          </cell>
          <cell r="BO20"/>
          <cell r="CH20">
            <v>0</v>
          </cell>
          <cell r="CI20">
            <v>19096795.399999999</v>
          </cell>
          <cell r="CJ20">
            <v>0</v>
          </cell>
          <cell r="CL20"/>
          <cell r="CM20">
            <v>19096795.399999999</v>
          </cell>
          <cell r="CN20"/>
          <cell r="CP20">
            <v>0</v>
          </cell>
          <cell r="CQ20">
            <v>0</v>
          </cell>
          <cell r="CR20">
            <v>0</v>
          </cell>
          <cell r="CT20"/>
          <cell r="CU20">
            <v>0</v>
          </cell>
          <cell r="CV20"/>
          <cell r="DA20">
            <v>0</v>
          </cell>
          <cell r="DB20"/>
          <cell r="DC20">
            <v>0</v>
          </cell>
          <cell r="DD20"/>
          <cell r="DI20">
            <v>0</v>
          </cell>
          <cell r="DJ20"/>
          <cell r="DK20">
            <v>0</v>
          </cell>
          <cell r="DL20"/>
          <cell r="DR20">
            <v>0</v>
          </cell>
          <cell r="DS20">
            <v>0</v>
          </cell>
          <cell r="DT20">
            <v>0</v>
          </cell>
          <cell r="DV20"/>
          <cell r="DW20"/>
          <cell r="DX20"/>
          <cell r="DZ20">
            <v>0</v>
          </cell>
          <cell r="EE20">
            <v>0</v>
          </cell>
          <cell r="EG20"/>
          <cell r="EL20"/>
          <cell r="EM20">
            <v>0</v>
          </cell>
          <cell r="EP20">
            <v>0</v>
          </cell>
          <cell r="ET20">
            <v>0</v>
          </cell>
          <cell r="EU20">
            <v>0</v>
          </cell>
          <cell r="EX20">
            <v>0</v>
          </cell>
          <cell r="EY20">
            <v>0</v>
          </cell>
          <cell r="FA20"/>
          <cell r="FB20"/>
          <cell r="FE20"/>
          <cell r="FF20"/>
          <cell r="FH20">
            <v>0</v>
          </cell>
          <cell r="FI20">
            <v>0</v>
          </cell>
          <cell r="FK20"/>
          <cell r="FL20"/>
          <cell r="FM20">
            <v>46995475.979999997</v>
          </cell>
          <cell r="FP20">
            <v>46995475.979999997</v>
          </cell>
          <cell r="FS20">
            <v>0</v>
          </cell>
          <cell r="FV20">
            <v>0</v>
          </cell>
          <cell r="FY20">
            <v>0</v>
          </cell>
          <cell r="GB20">
            <v>0</v>
          </cell>
          <cell r="GE20">
            <v>0</v>
          </cell>
          <cell r="GH20">
            <v>0</v>
          </cell>
          <cell r="GP20">
            <v>0</v>
          </cell>
          <cell r="GQ20">
            <v>0</v>
          </cell>
          <cell r="GS20"/>
          <cell r="GT20"/>
          <cell r="GU20">
            <v>0</v>
          </cell>
          <cell r="GX20">
            <v>0</v>
          </cell>
          <cell r="HA20">
            <v>0</v>
          </cell>
          <cell r="HD20">
            <v>0</v>
          </cell>
          <cell r="HL20"/>
          <cell r="HM20"/>
          <cell r="HO20"/>
          <cell r="HP20"/>
          <cell r="HR20">
            <v>133382.25</v>
          </cell>
          <cell r="HS20">
            <v>133546.75</v>
          </cell>
          <cell r="HU20">
            <v>133382.25</v>
          </cell>
          <cell r="HV20">
            <v>133546.75</v>
          </cell>
          <cell r="II20">
            <v>0</v>
          </cell>
          <cell r="IL20">
            <v>0</v>
          </cell>
          <cell r="IO20">
            <v>0</v>
          </cell>
          <cell r="IR20">
            <v>0</v>
          </cell>
          <cell r="IU20">
            <v>401941.24</v>
          </cell>
          <cell r="IX20">
            <v>401941.24</v>
          </cell>
          <cell r="JP20">
            <v>64862.33</v>
          </cell>
          <cell r="JQ20">
            <v>166788.75</v>
          </cell>
          <cell r="JR20">
            <v>0</v>
          </cell>
          <cell r="JS20">
            <v>0</v>
          </cell>
          <cell r="JT20">
            <v>0</v>
          </cell>
          <cell r="JU20">
            <v>0</v>
          </cell>
          <cell r="JV20">
            <v>0</v>
          </cell>
          <cell r="JW20">
            <v>0</v>
          </cell>
          <cell r="JX20">
            <v>3000000</v>
          </cell>
          <cell r="JZ20">
            <v>64862.33</v>
          </cell>
          <cell r="KA20">
            <v>166788.75</v>
          </cell>
          <cell r="KB20"/>
          <cell r="KC20"/>
          <cell r="KD20">
            <v>0</v>
          </cell>
          <cell r="KE20">
            <v>0</v>
          </cell>
          <cell r="KF20">
            <v>0</v>
          </cell>
          <cell r="KG20">
            <v>0</v>
          </cell>
          <cell r="KH20">
            <v>3000000</v>
          </cell>
          <cell r="KJ20">
            <v>0</v>
          </cell>
          <cell r="KK20">
            <v>0</v>
          </cell>
          <cell r="KL20">
            <v>0</v>
          </cell>
          <cell r="KM20">
            <v>0</v>
          </cell>
          <cell r="KO20"/>
          <cell r="KP20"/>
          <cell r="KQ20"/>
          <cell r="KR20"/>
          <cell r="LN20">
            <v>0</v>
          </cell>
          <cell r="LO20">
            <v>0</v>
          </cell>
          <cell r="LP20">
            <v>0</v>
          </cell>
          <cell r="LR20"/>
          <cell r="LS20"/>
          <cell r="LT20"/>
          <cell r="LZ20">
            <v>0</v>
          </cell>
          <cell r="MA20">
            <v>0</v>
          </cell>
          <cell r="MB20"/>
          <cell r="MD20"/>
          <cell r="ME20"/>
          <cell r="MF20"/>
          <cell r="MH20">
            <v>0</v>
          </cell>
          <cell r="MI20">
            <v>0</v>
          </cell>
          <cell r="MJ20">
            <v>5000000</v>
          </cell>
          <cell r="ML20">
            <v>0</v>
          </cell>
          <cell r="MM20">
            <v>0</v>
          </cell>
          <cell r="MN20">
            <v>5000000</v>
          </cell>
          <cell r="NF20">
            <v>0</v>
          </cell>
          <cell r="NG20">
            <v>0</v>
          </cell>
          <cell r="NH20">
            <v>0</v>
          </cell>
          <cell r="NI20">
            <v>0</v>
          </cell>
          <cell r="NK20">
            <v>0</v>
          </cell>
          <cell r="NL20">
            <v>0</v>
          </cell>
          <cell r="NM20">
            <v>0</v>
          </cell>
          <cell r="NN20">
            <v>0</v>
          </cell>
          <cell r="OI20">
            <v>0</v>
          </cell>
          <cell r="OL20">
            <v>0</v>
          </cell>
          <cell r="OR20">
            <v>0</v>
          </cell>
          <cell r="OS20">
            <v>0</v>
          </cell>
          <cell r="OT20">
            <v>0</v>
          </cell>
          <cell r="OU20">
            <v>0</v>
          </cell>
          <cell r="OY20"/>
          <cell r="OZ20"/>
          <cell r="PA20"/>
          <cell r="PB20"/>
          <cell r="PD20">
            <v>0</v>
          </cell>
          <cell r="PE20">
            <v>0</v>
          </cell>
          <cell r="PH20">
            <v>0</v>
          </cell>
          <cell r="PI20">
            <v>0</v>
          </cell>
          <cell r="PK20"/>
          <cell r="PL20"/>
          <cell r="PO20"/>
          <cell r="PP20"/>
          <cell r="QT20">
            <v>0</v>
          </cell>
          <cell r="QU20">
            <v>0</v>
          </cell>
          <cell r="QW20"/>
          <cell r="QX20"/>
          <cell r="QZ20">
            <v>0</v>
          </cell>
          <cell r="RA20">
            <v>0</v>
          </cell>
          <cell r="RC20"/>
          <cell r="RD20"/>
          <cell r="SG20">
            <v>10704586</v>
          </cell>
          <cell r="SH20">
            <v>10704586</v>
          </cell>
          <cell r="SI20">
            <v>1115595</v>
          </cell>
          <cell r="SJ20">
            <v>1115595</v>
          </cell>
          <cell r="SK20">
            <v>1352700</v>
          </cell>
          <cell r="SL20">
            <v>1352700</v>
          </cell>
          <cell r="SM20">
            <v>1000</v>
          </cell>
          <cell r="SN20"/>
          <cell r="SO20">
            <v>1407620</v>
          </cell>
          <cell r="SP20"/>
          <cell r="SQ20">
            <v>0</v>
          </cell>
          <cell r="SR20"/>
          <cell r="SS20">
            <v>749538</v>
          </cell>
          <cell r="ST20">
            <v>703926</v>
          </cell>
          <cell r="SU20">
            <v>5155553.79</v>
          </cell>
          <cell r="SX20">
            <v>4285553.4800000004</v>
          </cell>
          <cell r="TA20">
            <v>263576.52999999997</v>
          </cell>
          <cell r="TB20">
            <v>262076.29</v>
          </cell>
          <cell r="TC20">
            <v>2034345</v>
          </cell>
          <cell r="TF20">
            <v>2034345</v>
          </cell>
          <cell r="TK20">
            <v>9764298</v>
          </cell>
          <cell r="TN20">
            <v>9764298</v>
          </cell>
          <cell r="TR20">
            <v>0</v>
          </cell>
          <cell r="TS20">
            <v>0</v>
          </cell>
          <cell r="TU20"/>
          <cell r="TV20"/>
          <cell r="TX20">
            <v>0</v>
          </cell>
          <cell r="TZ20"/>
          <cell r="UB20">
            <v>0</v>
          </cell>
          <cell r="UD20"/>
          <cell r="UI20">
            <v>0</v>
          </cell>
          <cell r="UL20">
            <v>0</v>
          </cell>
          <cell r="UO20">
            <v>0</v>
          </cell>
          <cell r="UR20">
            <v>0</v>
          </cell>
          <cell r="UY20">
            <v>0</v>
          </cell>
          <cell r="VB20">
            <v>0</v>
          </cell>
          <cell r="VF20">
            <v>0</v>
          </cell>
          <cell r="VG20">
            <v>0</v>
          </cell>
          <cell r="VH20">
            <v>5000000</v>
          </cell>
          <cell r="VJ20"/>
          <cell r="VK20"/>
          <cell r="VL20">
            <v>5000000</v>
          </cell>
          <cell r="VN20">
            <v>0</v>
          </cell>
          <cell r="VP20"/>
          <cell r="VX20">
            <v>13186000</v>
          </cell>
          <cell r="VY20"/>
          <cell r="VZ20">
            <v>0</v>
          </cell>
          <cell r="WA20">
            <v>502699.32999999996</v>
          </cell>
          <cell r="WE20">
            <v>13186000</v>
          </cell>
          <cell r="WF20"/>
          <cell r="WG20">
            <v>0</v>
          </cell>
          <cell r="WH20">
            <v>502699.32999999996</v>
          </cell>
          <cell r="WJ20">
            <v>1553071.96</v>
          </cell>
          <cell r="WK20">
            <v>2835010.64</v>
          </cell>
          <cell r="WM20">
            <v>1553071.96</v>
          </cell>
          <cell r="WN20">
            <v>2835010.64</v>
          </cell>
        </row>
        <row r="21">
          <cell r="F21">
            <v>41962400</v>
          </cell>
          <cell r="G21">
            <v>41962400</v>
          </cell>
          <cell r="H21">
            <v>4246000</v>
          </cell>
          <cell r="I21">
            <v>4246000</v>
          </cell>
          <cell r="N21">
            <v>30844250</v>
          </cell>
          <cell r="O21">
            <v>30844250</v>
          </cell>
          <cell r="P21">
            <v>34133109</v>
          </cell>
          <cell r="Q21">
            <v>34133109</v>
          </cell>
          <cell r="W21">
            <v>0</v>
          </cell>
          <cell r="Y21"/>
          <cell r="AA21">
            <v>0</v>
          </cell>
          <cell r="AC21">
            <v>0</v>
          </cell>
          <cell r="AJ21"/>
          <cell r="AK21"/>
          <cell r="AL21"/>
          <cell r="AO21">
            <v>403750</v>
          </cell>
          <cell r="AP21"/>
          <cell r="AY21">
            <v>0</v>
          </cell>
          <cell r="BE21"/>
          <cell r="BK21">
            <v>0</v>
          </cell>
          <cell r="BO21"/>
          <cell r="CH21">
            <v>0</v>
          </cell>
          <cell r="CI21">
            <v>30765487.600000001</v>
          </cell>
          <cell r="CJ21">
            <v>0</v>
          </cell>
          <cell r="CL21"/>
          <cell r="CM21">
            <v>30765487.600000001</v>
          </cell>
          <cell r="CN21"/>
          <cell r="CP21">
            <v>0</v>
          </cell>
          <cell r="CQ21">
            <v>0</v>
          </cell>
          <cell r="CR21">
            <v>0</v>
          </cell>
          <cell r="CT21"/>
          <cell r="CU21">
            <v>0</v>
          </cell>
          <cell r="CV21"/>
          <cell r="DA21">
            <v>0</v>
          </cell>
          <cell r="DB21"/>
          <cell r="DC21">
            <v>0</v>
          </cell>
          <cell r="DD21"/>
          <cell r="DI21">
            <v>0</v>
          </cell>
          <cell r="DJ21"/>
          <cell r="DK21">
            <v>0</v>
          </cell>
          <cell r="DL21"/>
          <cell r="DR21">
            <v>0</v>
          </cell>
          <cell r="DS21">
            <v>0</v>
          </cell>
          <cell r="DT21">
            <v>0</v>
          </cell>
          <cell r="DV21"/>
          <cell r="DW21"/>
          <cell r="DX21"/>
          <cell r="DZ21">
            <v>0</v>
          </cell>
          <cell r="EE21">
            <v>0</v>
          </cell>
          <cell r="EG21"/>
          <cell r="EL21"/>
          <cell r="EM21">
            <v>0</v>
          </cell>
          <cell r="EP21">
            <v>0</v>
          </cell>
          <cell r="ET21">
            <v>0</v>
          </cell>
          <cell r="EU21">
            <v>0</v>
          </cell>
          <cell r="EX21">
            <v>0</v>
          </cell>
          <cell r="EY21">
            <v>0</v>
          </cell>
          <cell r="FA21"/>
          <cell r="FB21"/>
          <cell r="FE21"/>
          <cell r="FF21"/>
          <cell r="FH21">
            <v>0</v>
          </cell>
          <cell r="FI21">
            <v>0</v>
          </cell>
          <cell r="FK21"/>
          <cell r="FL21"/>
          <cell r="FM21">
            <v>0</v>
          </cell>
          <cell r="FP21">
            <v>0</v>
          </cell>
          <cell r="FS21">
            <v>0</v>
          </cell>
          <cell r="FV21">
            <v>0</v>
          </cell>
          <cell r="FY21">
            <v>0</v>
          </cell>
          <cell r="GB21">
            <v>0</v>
          </cell>
          <cell r="GE21">
            <v>0</v>
          </cell>
          <cell r="GH21">
            <v>0</v>
          </cell>
          <cell r="GP21">
            <v>0</v>
          </cell>
          <cell r="GQ21">
            <v>0</v>
          </cell>
          <cell r="GS21"/>
          <cell r="GT21"/>
          <cell r="GU21">
            <v>0</v>
          </cell>
          <cell r="GX21">
            <v>0</v>
          </cell>
          <cell r="HA21">
            <v>0</v>
          </cell>
          <cell r="HD21">
            <v>0</v>
          </cell>
          <cell r="HL21"/>
          <cell r="HM21"/>
          <cell r="HO21"/>
          <cell r="HP21"/>
          <cell r="HR21">
            <v>202297.75</v>
          </cell>
          <cell r="HS21">
            <v>202547.25</v>
          </cell>
          <cell r="HU21">
            <v>193367.23</v>
          </cell>
          <cell r="HV21">
            <v>193605.71</v>
          </cell>
          <cell r="II21">
            <v>0</v>
          </cell>
          <cell r="IL21">
            <v>0</v>
          </cell>
          <cell r="IO21">
            <v>197559.1</v>
          </cell>
          <cell r="IR21">
            <v>197559.1</v>
          </cell>
          <cell r="IU21">
            <v>377661.00999999995</v>
          </cell>
          <cell r="IX21">
            <v>377661.00999999995</v>
          </cell>
          <cell r="JP21">
            <v>68465.789999999994</v>
          </cell>
          <cell r="JQ21">
            <v>176054.79</v>
          </cell>
          <cell r="JR21">
            <v>0</v>
          </cell>
          <cell r="JS21">
            <v>0</v>
          </cell>
          <cell r="JT21">
            <v>6762571.2000000002</v>
          </cell>
          <cell r="JU21">
            <v>17389468.800000001</v>
          </cell>
          <cell r="JV21">
            <v>269612.63</v>
          </cell>
          <cell r="JW21">
            <v>5000387.37</v>
          </cell>
          <cell r="JX21">
            <v>0</v>
          </cell>
          <cell r="JZ21">
            <v>68465.789999999994</v>
          </cell>
          <cell r="KA21">
            <v>176054.79</v>
          </cell>
          <cell r="KB21"/>
          <cell r="KC21"/>
          <cell r="KD21">
            <v>6762571.2000000002</v>
          </cell>
          <cell r="KE21">
            <v>17389468.800000001</v>
          </cell>
          <cell r="KF21">
            <v>269612.63</v>
          </cell>
          <cell r="KG21">
            <v>5000387.37</v>
          </cell>
          <cell r="KH21">
            <v>0</v>
          </cell>
          <cell r="KJ21">
            <v>0</v>
          </cell>
          <cell r="KK21">
            <v>0</v>
          </cell>
          <cell r="KL21">
            <v>0</v>
          </cell>
          <cell r="KM21">
            <v>0</v>
          </cell>
          <cell r="KO21"/>
          <cell r="KP21"/>
          <cell r="KQ21"/>
          <cell r="KR21"/>
          <cell r="LN21">
            <v>0</v>
          </cell>
          <cell r="LO21">
            <v>0</v>
          </cell>
          <cell r="LP21">
            <v>0</v>
          </cell>
          <cell r="LR21"/>
          <cell r="LS21"/>
          <cell r="LT21"/>
          <cell r="LZ21">
            <v>0</v>
          </cell>
          <cell r="MA21">
            <v>0</v>
          </cell>
          <cell r="MB21"/>
          <cell r="MD21"/>
          <cell r="ME21"/>
          <cell r="MF21"/>
          <cell r="MH21">
            <v>0</v>
          </cell>
          <cell r="MI21">
            <v>0</v>
          </cell>
          <cell r="MJ21">
            <v>0</v>
          </cell>
          <cell r="ML21">
            <v>0</v>
          </cell>
          <cell r="MM21">
            <v>0</v>
          </cell>
          <cell r="MN21">
            <v>0</v>
          </cell>
          <cell r="NF21">
            <v>37576.130000000005</v>
          </cell>
          <cell r="NG21">
            <v>713946.50999999989</v>
          </cell>
          <cell r="NH21">
            <v>0</v>
          </cell>
          <cell r="NI21">
            <v>0</v>
          </cell>
          <cell r="NK21">
            <v>37576.130000000005</v>
          </cell>
          <cell r="NL21">
            <v>713946.50999999989</v>
          </cell>
          <cell r="NM21">
            <v>0</v>
          </cell>
          <cell r="NN21">
            <v>0</v>
          </cell>
          <cell r="OI21">
            <v>0</v>
          </cell>
          <cell r="OL21">
            <v>0</v>
          </cell>
          <cell r="OR21">
            <v>0</v>
          </cell>
          <cell r="OS21">
            <v>0</v>
          </cell>
          <cell r="OT21">
            <v>0</v>
          </cell>
          <cell r="OU21">
            <v>0</v>
          </cell>
          <cell r="OY21"/>
          <cell r="OZ21"/>
          <cell r="PA21"/>
          <cell r="PB21"/>
          <cell r="PD21">
            <v>0</v>
          </cell>
          <cell r="PE21">
            <v>0</v>
          </cell>
          <cell r="PH21">
            <v>0</v>
          </cell>
          <cell r="PI21">
            <v>0</v>
          </cell>
          <cell r="PK21"/>
          <cell r="PL21"/>
          <cell r="PO21"/>
          <cell r="PP21"/>
          <cell r="QT21">
            <v>0</v>
          </cell>
          <cell r="QU21">
            <v>0</v>
          </cell>
          <cell r="QW21"/>
          <cell r="QX21"/>
          <cell r="QZ21">
            <v>0</v>
          </cell>
          <cell r="RA21">
            <v>0</v>
          </cell>
          <cell r="RC21"/>
          <cell r="RD21"/>
          <cell r="SG21">
            <v>7301332</v>
          </cell>
          <cell r="SH21">
            <v>7207382.3499999996</v>
          </cell>
          <cell r="SI21">
            <v>1058813</v>
          </cell>
          <cell r="SJ21">
            <v>996595.79</v>
          </cell>
          <cell r="SK21">
            <v>747800</v>
          </cell>
          <cell r="SL21">
            <v>747800</v>
          </cell>
          <cell r="SM21">
            <v>0</v>
          </cell>
          <cell r="SN21">
            <v>0</v>
          </cell>
          <cell r="SO21">
            <v>0</v>
          </cell>
          <cell r="SP21"/>
          <cell r="SQ21">
            <v>0</v>
          </cell>
          <cell r="SR21"/>
          <cell r="SS21">
            <v>0</v>
          </cell>
          <cell r="ST21"/>
          <cell r="SU21">
            <v>4842825.2300000004</v>
          </cell>
          <cell r="SX21">
            <v>3524587.44</v>
          </cell>
          <cell r="TA21">
            <v>213269.54</v>
          </cell>
          <cell r="TB21">
            <v>187005.04</v>
          </cell>
          <cell r="TC21">
            <v>1909175</v>
          </cell>
          <cell r="TF21">
            <v>1909175</v>
          </cell>
          <cell r="TK21">
            <v>6327720</v>
          </cell>
          <cell r="TN21">
            <v>6302803.3599999994</v>
          </cell>
          <cell r="TR21">
            <v>0</v>
          </cell>
          <cell r="TS21">
            <v>0</v>
          </cell>
          <cell r="TU21"/>
          <cell r="TV21"/>
          <cell r="TX21">
            <v>0</v>
          </cell>
          <cell r="TZ21"/>
          <cell r="UB21">
            <v>0</v>
          </cell>
          <cell r="UD21"/>
          <cell r="UI21">
            <v>0</v>
          </cell>
          <cell r="UL21">
            <v>0</v>
          </cell>
          <cell r="UO21">
            <v>0</v>
          </cell>
          <cell r="UR21">
            <v>0</v>
          </cell>
          <cell r="UY21">
            <v>0</v>
          </cell>
          <cell r="VB21">
            <v>0</v>
          </cell>
          <cell r="VF21">
            <v>0</v>
          </cell>
          <cell r="VG21">
            <v>0</v>
          </cell>
          <cell r="VH21">
            <v>0</v>
          </cell>
          <cell r="VJ21"/>
          <cell r="VK21"/>
          <cell r="VL21"/>
          <cell r="VN21">
            <v>0</v>
          </cell>
          <cell r="VP21"/>
          <cell r="VX21">
            <v>2095860.9999999998</v>
          </cell>
          <cell r="VY21"/>
          <cell r="VZ21">
            <v>0</v>
          </cell>
          <cell r="WA21">
            <v>400113.93</v>
          </cell>
          <cell r="WE21">
            <v>2057342.4</v>
          </cell>
          <cell r="WF21"/>
          <cell r="WG21">
            <v>0</v>
          </cell>
          <cell r="WH21">
            <v>400113.93</v>
          </cell>
          <cell r="WJ21">
            <v>2580247.33</v>
          </cell>
          <cell r="WK21">
            <v>1767300.9300000002</v>
          </cell>
          <cell r="WM21">
            <v>2580247.33</v>
          </cell>
          <cell r="WN21">
            <v>1767300.9300000002</v>
          </cell>
        </row>
        <row r="22">
          <cell r="F22">
            <v>102216400</v>
          </cell>
          <cell r="G22">
            <v>102216400</v>
          </cell>
          <cell r="H22">
            <v>24172000</v>
          </cell>
          <cell r="I22">
            <v>24172000</v>
          </cell>
          <cell r="N22">
            <v>4703610.0000000009</v>
          </cell>
          <cell r="O22">
            <v>4703610.0000000009</v>
          </cell>
          <cell r="P22">
            <v>88839507.999999985</v>
          </cell>
          <cell r="Q22">
            <v>88839507.999999985</v>
          </cell>
          <cell r="W22">
            <v>0</v>
          </cell>
          <cell r="Y22"/>
          <cell r="AA22">
            <v>0</v>
          </cell>
          <cell r="AC22">
            <v>0</v>
          </cell>
          <cell r="AJ22"/>
          <cell r="AK22">
            <v>1500000</v>
          </cell>
          <cell r="AL22">
            <v>1873784</v>
          </cell>
          <cell r="AO22">
            <v>212500</v>
          </cell>
          <cell r="AP22">
            <v>600000</v>
          </cell>
          <cell r="AY22">
            <v>0</v>
          </cell>
          <cell r="BE22"/>
          <cell r="BK22">
            <v>0</v>
          </cell>
          <cell r="BO22"/>
          <cell r="CH22">
            <v>0</v>
          </cell>
          <cell r="CI22">
            <v>19381845.420000002</v>
          </cell>
          <cell r="CJ22">
            <v>0</v>
          </cell>
          <cell r="CL22"/>
          <cell r="CM22">
            <v>19351170.91</v>
          </cell>
          <cell r="CN22"/>
          <cell r="CP22">
            <v>0</v>
          </cell>
          <cell r="CQ22">
            <v>14784861.859999999</v>
          </cell>
          <cell r="CR22">
            <v>0</v>
          </cell>
          <cell r="CT22"/>
          <cell r="CU22">
            <v>14784861.859999999</v>
          </cell>
          <cell r="CV22"/>
          <cell r="DA22">
            <v>0</v>
          </cell>
          <cell r="DB22"/>
          <cell r="DC22">
            <v>74567992.379999995</v>
          </cell>
          <cell r="DD22">
            <v>65820628.689999998</v>
          </cell>
          <cell r="DI22">
            <v>0</v>
          </cell>
          <cell r="DJ22"/>
          <cell r="DK22">
            <v>6975298.4899999993</v>
          </cell>
          <cell r="DL22">
            <v>6033265.8600000003</v>
          </cell>
          <cell r="DR22">
            <v>0</v>
          </cell>
          <cell r="DS22">
            <v>0</v>
          </cell>
          <cell r="DT22">
            <v>0</v>
          </cell>
          <cell r="DV22"/>
          <cell r="DW22"/>
          <cell r="DX22"/>
          <cell r="DZ22">
            <v>0</v>
          </cell>
          <cell r="EE22">
            <v>0</v>
          </cell>
          <cell r="EG22"/>
          <cell r="EL22"/>
          <cell r="EM22">
            <v>0</v>
          </cell>
          <cell r="EP22">
            <v>0</v>
          </cell>
          <cell r="ET22">
            <v>0</v>
          </cell>
          <cell r="EU22">
            <v>0</v>
          </cell>
          <cell r="EX22">
            <v>0</v>
          </cell>
          <cell r="EY22">
            <v>0</v>
          </cell>
          <cell r="FA22"/>
          <cell r="FB22"/>
          <cell r="FE22"/>
          <cell r="FF22"/>
          <cell r="FH22">
            <v>0</v>
          </cell>
          <cell r="FI22">
            <v>0</v>
          </cell>
          <cell r="FK22"/>
          <cell r="FL22"/>
          <cell r="FM22">
            <v>0</v>
          </cell>
          <cell r="FP22">
            <v>0</v>
          </cell>
          <cell r="FS22">
            <v>0</v>
          </cell>
          <cell r="FV22">
            <v>0</v>
          </cell>
          <cell r="FY22">
            <v>0</v>
          </cell>
          <cell r="GB22">
            <v>0</v>
          </cell>
          <cell r="GE22">
            <v>0</v>
          </cell>
          <cell r="GH22">
            <v>0</v>
          </cell>
          <cell r="GP22">
            <v>0</v>
          </cell>
          <cell r="GQ22">
            <v>0</v>
          </cell>
          <cell r="GS22"/>
          <cell r="GT22"/>
          <cell r="GU22">
            <v>0</v>
          </cell>
          <cell r="GX22">
            <v>0</v>
          </cell>
          <cell r="HA22">
            <v>0</v>
          </cell>
          <cell r="HD22">
            <v>0</v>
          </cell>
          <cell r="HL22"/>
          <cell r="HM22"/>
          <cell r="HO22"/>
          <cell r="HP22"/>
          <cell r="HR22">
            <v>201997.43</v>
          </cell>
          <cell r="HS22">
            <v>202246.57</v>
          </cell>
          <cell r="HU22">
            <v>201997.43</v>
          </cell>
          <cell r="HV22">
            <v>202246.57</v>
          </cell>
          <cell r="II22">
            <v>0</v>
          </cell>
          <cell r="IL22">
            <v>0</v>
          </cell>
          <cell r="IO22">
            <v>364073.2</v>
          </cell>
          <cell r="IR22">
            <v>364073.2</v>
          </cell>
          <cell r="IU22">
            <v>2192962.12</v>
          </cell>
          <cell r="IX22">
            <v>2192962.12</v>
          </cell>
          <cell r="JP22">
            <v>68465.789999999994</v>
          </cell>
          <cell r="JQ22">
            <v>176054.79</v>
          </cell>
          <cell r="JR22">
            <v>0</v>
          </cell>
          <cell r="JS22">
            <v>0</v>
          </cell>
          <cell r="JT22">
            <v>0</v>
          </cell>
          <cell r="JU22">
            <v>0</v>
          </cell>
          <cell r="JV22">
            <v>0</v>
          </cell>
          <cell r="JW22">
            <v>0</v>
          </cell>
          <cell r="JX22">
            <v>0</v>
          </cell>
          <cell r="JZ22">
            <v>68465.789999999994</v>
          </cell>
          <cell r="KA22">
            <v>176054.79</v>
          </cell>
          <cell r="KB22"/>
          <cell r="KC22"/>
          <cell r="KD22">
            <v>0</v>
          </cell>
          <cell r="KE22">
            <v>0</v>
          </cell>
          <cell r="KF22">
            <v>0</v>
          </cell>
          <cell r="KG22">
            <v>0</v>
          </cell>
          <cell r="KH22">
            <v>0</v>
          </cell>
          <cell r="KJ22">
            <v>0</v>
          </cell>
          <cell r="KK22">
            <v>0</v>
          </cell>
          <cell r="KL22">
            <v>0</v>
          </cell>
          <cell r="KM22">
            <v>0</v>
          </cell>
          <cell r="KO22"/>
          <cell r="KP22"/>
          <cell r="KQ22"/>
          <cell r="KR22"/>
          <cell r="LN22">
            <v>0</v>
          </cell>
          <cell r="LO22">
            <v>0</v>
          </cell>
          <cell r="LP22">
            <v>0</v>
          </cell>
          <cell r="LR22"/>
          <cell r="LS22"/>
          <cell r="LT22"/>
          <cell r="LZ22">
            <v>0</v>
          </cell>
          <cell r="MA22">
            <v>0</v>
          </cell>
          <cell r="MB22"/>
          <cell r="MD22"/>
          <cell r="ME22"/>
          <cell r="MF22"/>
          <cell r="MH22">
            <v>870000</v>
          </cell>
          <cell r="MI22">
            <v>16530000</v>
          </cell>
          <cell r="MJ22">
            <v>0</v>
          </cell>
          <cell r="ML22">
            <v>870000</v>
          </cell>
          <cell r="MM22">
            <v>16530000</v>
          </cell>
          <cell r="MN22">
            <v>0</v>
          </cell>
          <cell r="NF22">
            <v>79534.39</v>
          </cell>
          <cell r="NG22">
            <v>1511153.4799999997</v>
          </cell>
          <cell r="NH22">
            <v>0</v>
          </cell>
          <cell r="NI22">
            <v>0</v>
          </cell>
          <cell r="NK22">
            <v>79534.39</v>
          </cell>
          <cell r="NL22">
            <v>1511153.4799999997</v>
          </cell>
          <cell r="NM22">
            <v>0</v>
          </cell>
          <cell r="NN22">
            <v>0</v>
          </cell>
          <cell r="OI22">
            <v>0</v>
          </cell>
          <cell r="OL22">
            <v>0</v>
          </cell>
          <cell r="OR22">
            <v>7349373.6799999997</v>
          </cell>
          <cell r="OS22">
            <v>139638100</v>
          </cell>
          <cell r="OT22">
            <v>0</v>
          </cell>
          <cell r="OU22">
            <v>0</v>
          </cell>
          <cell r="OY22">
            <v>661809.71</v>
          </cell>
          <cell r="OZ22">
            <v>12574384.67</v>
          </cell>
          <cell r="PA22"/>
          <cell r="PB22"/>
          <cell r="PD22">
            <v>0</v>
          </cell>
          <cell r="PE22">
            <v>0</v>
          </cell>
          <cell r="PH22">
            <v>0</v>
          </cell>
          <cell r="PI22">
            <v>0</v>
          </cell>
          <cell r="PK22"/>
          <cell r="PL22"/>
          <cell r="PO22"/>
          <cell r="PP22"/>
          <cell r="QT22">
            <v>530079.47</v>
          </cell>
          <cell r="QU22">
            <v>10071510</v>
          </cell>
          <cell r="QW22">
            <v>530079.47</v>
          </cell>
          <cell r="QX22">
            <v>10071510</v>
          </cell>
          <cell r="QZ22">
            <v>78400</v>
          </cell>
          <cell r="RA22">
            <v>1489600</v>
          </cell>
          <cell r="RC22">
            <v>78400</v>
          </cell>
          <cell r="RD22">
            <v>1489600</v>
          </cell>
          <cell r="SG22">
            <v>11238168</v>
          </cell>
          <cell r="SH22">
            <v>11238168</v>
          </cell>
          <cell r="SI22">
            <v>3110590.0000000005</v>
          </cell>
          <cell r="SJ22">
            <v>3008842.38</v>
          </cell>
          <cell r="SK22">
            <v>2032400</v>
          </cell>
          <cell r="SL22">
            <v>2032400</v>
          </cell>
          <cell r="SM22">
            <v>4000</v>
          </cell>
          <cell r="SN22">
            <v>4000</v>
          </cell>
          <cell r="SO22">
            <v>0</v>
          </cell>
          <cell r="SP22"/>
          <cell r="SQ22">
            <v>0</v>
          </cell>
          <cell r="SR22"/>
          <cell r="SS22">
            <v>0</v>
          </cell>
          <cell r="ST22"/>
          <cell r="SU22">
            <v>17745112.379999999</v>
          </cell>
          <cell r="SX22">
            <v>12860065.34</v>
          </cell>
          <cell r="TA22">
            <v>565418.4800000001</v>
          </cell>
          <cell r="TB22">
            <v>305075.28000000003</v>
          </cell>
          <cell r="TC22">
            <v>3476120</v>
          </cell>
          <cell r="TF22">
            <v>3476120</v>
          </cell>
          <cell r="TK22">
            <v>18446848</v>
          </cell>
          <cell r="TN22">
            <v>18346386.309999999</v>
          </cell>
          <cell r="TR22">
            <v>0</v>
          </cell>
          <cell r="TS22">
            <v>0</v>
          </cell>
          <cell r="TU22"/>
          <cell r="TV22"/>
          <cell r="TX22">
            <v>0</v>
          </cell>
          <cell r="TZ22"/>
          <cell r="UB22">
            <v>0</v>
          </cell>
          <cell r="UD22"/>
          <cell r="UI22">
            <v>0</v>
          </cell>
          <cell r="UL22">
            <v>0</v>
          </cell>
          <cell r="UO22">
            <v>74500000</v>
          </cell>
          <cell r="UR22">
            <v>74500000</v>
          </cell>
          <cell r="UY22">
            <v>0</v>
          </cell>
          <cell r="VB22">
            <v>0</v>
          </cell>
          <cell r="VF22">
            <v>0</v>
          </cell>
          <cell r="VG22">
            <v>0</v>
          </cell>
          <cell r="VH22">
            <v>0</v>
          </cell>
          <cell r="VJ22"/>
          <cell r="VK22"/>
          <cell r="VL22"/>
          <cell r="VN22">
            <v>0</v>
          </cell>
          <cell r="VP22"/>
          <cell r="VX22">
            <v>27174298.989999998</v>
          </cell>
          <cell r="VY22"/>
          <cell r="VZ22">
            <v>0</v>
          </cell>
          <cell r="WA22">
            <v>1279984.3699999999</v>
          </cell>
          <cell r="WE22">
            <v>27174298.989999998</v>
          </cell>
          <cell r="WF22"/>
          <cell r="WG22">
            <v>0</v>
          </cell>
          <cell r="WH22">
            <v>1279984.3699999999</v>
          </cell>
          <cell r="WJ22">
            <v>0</v>
          </cell>
          <cell r="WK22">
            <v>3273136.63</v>
          </cell>
          <cell r="WM22">
            <v>0</v>
          </cell>
          <cell r="WN22">
            <v>3273136.63</v>
          </cell>
        </row>
        <row r="23">
          <cell r="F23">
            <v>23625300</v>
          </cell>
          <cell r="G23">
            <v>23625300</v>
          </cell>
          <cell r="H23">
            <v>9845540</v>
          </cell>
          <cell r="I23">
            <v>9845540</v>
          </cell>
          <cell r="N23">
            <v>24888950</v>
          </cell>
          <cell r="O23">
            <v>24888950</v>
          </cell>
          <cell r="P23">
            <v>30577172</v>
          </cell>
          <cell r="Q23">
            <v>30577172</v>
          </cell>
          <cell r="W23">
            <v>0</v>
          </cell>
          <cell r="Y23"/>
          <cell r="AA23">
            <v>0</v>
          </cell>
          <cell r="AC23">
            <v>0</v>
          </cell>
          <cell r="AJ23"/>
          <cell r="AK23">
            <v>800000</v>
          </cell>
          <cell r="AL23"/>
          <cell r="AO23">
            <v>170000</v>
          </cell>
          <cell r="AP23"/>
          <cell r="AY23">
            <v>0</v>
          </cell>
          <cell r="BE23"/>
          <cell r="BK23">
            <v>0</v>
          </cell>
          <cell r="BO23"/>
          <cell r="CH23">
            <v>0</v>
          </cell>
          <cell r="CI23">
            <v>13661028.34</v>
          </cell>
          <cell r="CJ23">
            <v>0</v>
          </cell>
          <cell r="CL23"/>
          <cell r="CM23">
            <v>13594364.57</v>
          </cell>
          <cell r="CN23"/>
          <cell r="CP23">
            <v>0</v>
          </cell>
          <cell r="CQ23">
            <v>0</v>
          </cell>
          <cell r="CR23">
            <v>0</v>
          </cell>
          <cell r="CT23"/>
          <cell r="CU23">
            <v>0</v>
          </cell>
          <cell r="CV23"/>
          <cell r="DA23">
            <v>0</v>
          </cell>
          <cell r="DB23"/>
          <cell r="DC23">
            <v>0</v>
          </cell>
          <cell r="DD23"/>
          <cell r="DI23">
            <v>0</v>
          </cell>
          <cell r="DJ23"/>
          <cell r="DK23">
            <v>0</v>
          </cell>
          <cell r="DL23"/>
          <cell r="DR23">
            <v>0</v>
          </cell>
          <cell r="DS23">
            <v>4121278.3000000007</v>
          </cell>
          <cell r="DT23">
            <v>44180000</v>
          </cell>
          <cell r="DV23"/>
          <cell r="DW23">
            <v>4121278.3000000007</v>
          </cell>
          <cell r="DX23">
            <v>44180000</v>
          </cell>
          <cell r="DZ23">
            <v>0</v>
          </cell>
          <cell r="EE23">
            <v>0</v>
          </cell>
          <cell r="EG23"/>
          <cell r="EL23"/>
          <cell r="EM23">
            <v>0</v>
          </cell>
          <cell r="EP23">
            <v>0</v>
          </cell>
          <cell r="ET23">
            <v>0</v>
          </cell>
          <cell r="EU23">
            <v>0</v>
          </cell>
          <cell r="EX23">
            <v>0</v>
          </cell>
          <cell r="EY23">
            <v>0</v>
          </cell>
          <cell r="FA23"/>
          <cell r="FB23"/>
          <cell r="FE23"/>
          <cell r="FF23"/>
          <cell r="FH23">
            <v>0</v>
          </cell>
          <cell r="FI23">
            <v>0</v>
          </cell>
          <cell r="FK23"/>
          <cell r="FL23"/>
          <cell r="FM23">
            <v>0</v>
          </cell>
          <cell r="FP23">
            <v>0</v>
          </cell>
          <cell r="FS23">
            <v>0</v>
          </cell>
          <cell r="FV23">
            <v>0</v>
          </cell>
          <cell r="FY23">
            <v>0</v>
          </cell>
          <cell r="GB23">
            <v>0</v>
          </cell>
          <cell r="GE23">
            <v>0</v>
          </cell>
          <cell r="GH23">
            <v>0</v>
          </cell>
          <cell r="GP23">
            <v>0</v>
          </cell>
          <cell r="GQ23">
            <v>0</v>
          </cell>
          <cell r="GS23"/>
          <cell r="GT23"/>
          <cell r="GU23">
            <v>0</v>
          </cell>
          <cell r="GX23">
            <v>0</v>
          </cell>
          <cell r="HA23">
            <v>0</v>
          </cell>
          <cell r="HD23">
            <v>0</v>
          </cell>
          <cell r="HL23"/>
          <cell r="HM23"/>
          <cell r="HO23"/>
          <cell r="HP23"/>
          <cell r="HR23">
            <v>0</v>
          </cell>
          <cell r="HS23">
            <v>0</v>
          </cell>
          <cell r="HU23"/>
          <cell r="HV23"/>
          <cell r="II23">
            <v>0</v>
          </cell>
          <cell r="IL23">
            <v>0</v>
          </cell>
          <cell r="IO23">
            <v>123803.57</v>
          </cell>
          <cell r="IR23">
            <v>123803.57</v>
          </cell>
          <cell r="IU23">
            <v>357309.86</v>
          </cell>
          <cell r="IX23">
            <v>357309.86</v>
          </cell>
          <cell r="JP23">
            <v>133328.10999999999</v>
          </cell>
          <cell r="JQ23">
            <v>342843.53</v>
          </cell>
          <cell r="JR23">
            <v>0</v>
          </cell>
          <cell r="JS23">
            <v>0</v>
          </cell>
          <cell r="JT23">
            <v>0</v>
          </cell>
          <cell r="JU23">
            <v>0</v>
          </cell>
          <cell r="JV23">
            <v>0</v>
          </cell>
          <cell r="JW23">
            <v>0</v>
          </cell>
          <cell r="JX23">
            <v>3000000</v>
          </cell>
          <cell r="JZ23">
            <v>133328.10999999999</v>
          </cell>
          <cell r="KA23">
            <v>342843.53</v>
          </cell>
          <cell r="KB23"/>
          <cell r="KC23"/>
          <cell r="KD23">
            <v>0</v>
          </cell>
          <cell r="KE23">
            <v>0</v>
          </cell>
          <cell r="KF23">
            <v>0</v>
          </cell>
          <cell r="KG23">
            <v>0</v>
          </cell>
          <cell r="KH23">
            <v>3000000</v>
          </cell>
          <cell r="KJ23">
            <v>0</v>
          </cell>
          <cell r="KK23">
            <v>0</v>
          </cell>
          <cell r="KL23">
            <v>0</v>
          </cell>
          <cell r="KM23">
            <v>0</v>
          </cell>
          <cell r="KO23"/>
          <cell r="KP23"/>
          <cell r="KQ23"/>
          <cell r="KR23"/>
          <cell r="LN23">
            <v>0</v>
          </cell>
          <cell r="LO23">
            <v>0</v>
          </cell>
          <cell r="LP23">
            <v>0</v>
          </cell>
          <cell r="LR23"/>
          <cell r="LS23"/>
          <cell r="LT23"/>
          <cell r="LZ23">
            <v>0</v>
          </cell>
          <cell r="MA23">
            <v>0</v>
          </cell>
          <cell r="MB23"/>
          <cell r="MD23"/>
          <cell r="ME23"/>
          <cell r="MF23"/>
          <cell r="MH23">
            <v>0</v>
          </cell>
          <cell r="MI23">
            <v>0</v>
          </cell>
          <cell r="MJ23">
            <v>0</v>
          </cell>
          <cell r="ML23">
            <v>0</v>
          </cell>
          <cell r="MM23">
            <v>0</v>
          </cell>
          <cell r="MN23">
            <v>0</v>
          </cell>
          <cell r="NF23">
            <v>26070.02</v>
          </cell>
          <cell r="NG23">
            <v>495330.25</v>
          </cell>
          <cell r="NH23">
            <v>34300</v>
          </cell>
          <cell r="NI23">
            <v>651700</v>
          </cell>
          <cell r="NK23">
            <v>26070.02</v>
          </cell>
          <cell r="NL23">
            <v>495330.25</v>
          </cell>
          <cell r="NM23">
            <v>34300</v>
          </cell>
          <cell r="NN23">
            <v>651700</v>
          </cell>
          <cell r="OI23">
            <v>0</v>
          </cell>
          <cell r="OL23">
            <v>0</v>
          </cell>
          <cell r="OR23">
            <v>0</v>
          </cell>
          <cell r="OS23">
            <v>0</v>
          </cell>
          <cell r="OT23">
            <v>0</v>
          </cell>
          <cell r="OU23">
            <v>0</v>
          </cell>
          <cell r="OY23"/>
          <cell r="OZ23"/>
          <cell r="PA23"/>
          <cell r="PB23"/>
          <cell r="PD23">
            <v>0</v>
          </cell>
          <cell r="PE23">
            <v>0</v>
          </cell>
          <cell r="PH23">
            <v>0</v>
          </cell>
          <cell r="PI23">
            <v>0</v>
          </cell>
          <cell r="PK23"/>
          <cell r="PL23"/>
          <cell r="PO23"/>
          <cell r="PP23"/>
          <cell r="QT23">
            <v>0</v>
          </cell>
          <cell r="QU23">
            <v>0</v>
          </cell>
          <cell r="QW23"/>
          <cell r="QX23"/>
          <cell r="QZ23">
            <v>0</v>
          </cell>
          <cell r="RA23">
            <v>0</v>
          </cell>
          <cell r="RC23"/>
          <cell r="RD23"/>
          <cell r="SG23">
            <v>8636038.9999999981</v>
          </cell>
          <cell r="SH23">
            <v>8636039</v>
          </cell>
          <cell r="SI23">
            <v>1514655.0000000002</v>
          </cell>
          <cell r="SJ23">
            <v>1415269.11</v>
          </cell>
          <cell r="SK23">
            <v>1279300</v>
          </cell>
          <cell r="SL23">
            <v>1279300</v>
          </cell>
          <cell r="SM23">
            <v>0</v>
          </cell>
          <cell r="SN23">
            <v>0</v>
          </cell>
          <cell r="SO23">
            <v>0</v>
          </cell>
          <cell r="SP23"/>
          <cell r="SQ23">
            <v>0</v>
          </cell>
          <cell r="SR23"/>
          <cell r="SS23">
            <v>0</v>
          </cell>
          <cell r="ST23"/>
          <cell r="SU23">
            <v>5897167.25</v>
          </cell>
          <cell r="SX23">
            <v>4042762.8400000003</v>
          </cell>
          <cell r="TA23">
            <v>263576.52999999997</v>
          </cell>
          <cell r="TB23">
            <v>163847.9</v>
          </cell>
          <cell r="TC23">
            <v>2096175</v>
          </cell>
          <cell r="TF23">
            <v>2096175</v>
          </cell>
          <cell r="TK23">
            <v>10246280</v>
          </cell>
          <cell r="TN23">
            <v>10246280</v>
          </cell>
          <cell r="TR23">
            <v>0</v>
          </cell>
          <cell r="TS23">
            <v>0</v>
          </cell>
          <cell r="TU23"/>
          <cell r="TV23"/>
          <cell r="TX23">
            <v>0</v>
          </cell>
          <cell r="TZ23"/>
          <cell r="UB23">
            <v>0</v>
          </cell>
          <cell r="UD23"/>
          <cell r="UI23">
            <v>0</v>
          </cell>
          <cell r="UL23">
            <v>0</v>
          </cell>
          <cell r="UO23">
            <v>0</v>
          </cell>
          <cell r="UR23">
            <v>0</v>
          </cell>
          <cell r="UY23">
            <v>0</v>
          </cell>
          <cell r="VB23">
            <v>0</v>
          </cell>
          <cell r="VF23">
            <v>0</v>
          </cell>
          <cell r="VG23">
            <v>0</v>
          </cell>
          <cell r="VH23">
            <v>10000000</v>
          </cell>
          <cell r="VJ23"/>
          <cell r="VK23"/>
          <cell r="VL23">
            <v>10000000</v>
          </cell>
          <cell r="VN23">
            <v>0</v>
          </cell>
          <cell r="VP23"/>
          <cell r="VX23">
            <v>2646132</v>
          </cell>
          <cell r="VY23"/>
          <cell r="VZ23">
            <v>0</v>
          </cell>
          <cell r="WA23">
            <v>531435.92000000004</v>
          </cell>
          <cell r="WE23">
            <v>2578042.9300000002</v>
          </cell>
          <cell r="WF23"/>
          <cell r="WG23">
            <v>0</v>
          </cell>
          <cell r="WH23">
            <v>531435.92000000004</v>
          </cell>
          <cell r="WJ23">
            <v>0</v>
          </cell>
          <cell r="WK23">
            <v>2264279.0100000002</v>
          </cell>
          <cell r="WM23">
            <v>0</v>
          </cell>
          <cell r="WN23">
            <v>2264279.0100000002</v>
          </cell>
        </row>
        <row r="24">
          <cell r="F24">
            <v>16757700</v>
          </cell>
          <cell r="G24">
            <v>16757700</v>
          </cell>
          <cell r="H24">
            <v>13070000</v>
          </cell>
          <cell r="I24">
            <v>13070000</v>
          </cell>
          <cell r="N24">
            <v>12149550</v>
          </cell>
          <cell r="O24">
            <v>12149550</v>
          </cell>
          <cell r="P24">
            <v>71506228.999999985</v>
          </cell>
          <cell r="Q24">
            <v>71506228.999999985</v>
          </cell>
          <cell r="W24">
            <v>0</v>
          </cell>
          <cell r="Y24"/>
          <cell r="AA24">
            <v>0</v>
          </cell>
          <cell r="AC24">
            <v>0</v>
          </cell>
          <cell r="AJ24"/>
          <cell r="AK24">
            <v>1200000</v>
          </cell>
          <cell r="AL24">
            <v>1693897</v>
          </cell>
          <cell r="AO24">
            <v>3060000</v>
          </cell>
          <cell r="AP24"/>
          <cell r="AY24">
            <v>0</v>
          </cell>
          <cell r="BE24"/>
          <cell r="BK24">
            <v>0</v>
          </cell>
          <cell r="BO24"/>
          <cell r="CH24">
            <v>0</v>
          </cell>
          <cell r="CI24">
            <v>70812609.530000001</v>
          </cell>
          <cell r="CJ24">
            <v>0</v>
          </cell>
          <cell r="CL24"/>
          <cell r="CM24">
            <v>70787532.140000001</v>
          </cell>
          <cell r="CN24"/>
          <cell r="CP24">
            <v>0</v>
          </cell>
          <cell r="CQ24">
            <v>0</v>
          </cell>
          <cell r="CR24">
            <v>0</v>
          </cell>
          <cell r="CT24"/>
          <cell r="CU24">
            <v>0</v>
          </cell>
          <cell r="CV24"/>
          <cell r="DA24">
            <v>0</v>
          </cell>
          <cell r="DB24"/>
          <cell r="DC24">
            <v>0</v>
          </cell>
          <cell r="DD24"/>
          <cell r="DI24">
            <v>0</v>
          </cell>
          <cell r="DJ24"/>
          <cell r="DK24">
            <v>0</v>
          </cell>
          <cell r="DL24"/>
          <cell r="DR24">
            <v>0</v>
          </cell>
          <cell r="DS24">
            <v>0</v>
          </cell>
          <cell r="DT24">
            <v>0</v>
          </cell>
          <cell r="DV24"/>
          <cell r="DW24"/>
          <cell r="DX24"/>
          <cell r="DZ24">
            <v>0</v>
          </cell>
          <cell r="EE24">
            <v>420000</v>
          </cell>
          <cell r="EG24"/>
          <cell r="EL24">
            <v>420000</v>
          </cell>
          <cell r="EM24">
            <v>0</v>
          </cell>
          <cell r="EP24">
            <v>0</v>
          </cell>
          <cell r="ET24">
            <v>0</v>
          </cell>
          <cell r="EU24">
            <v>0</v>
          </cell>
          <cell r="EX24">
            <v>0</v>
          </cell>
          <cell r="EY24">
            <v>0</v>
          </cell>
          <cell r="FA24"/>
          <cell r="FB24"/>
          <cell r="FE24"/>
          <cell r="FF24"/>
          <cell r="FH24">
            <v>0</v>
          </cell>
          <cell r="FI24">
            <v>0</v>
          </cell>
          <cell r="FK24"/>
          <cell r="FL24"/>
          <cell r="FM24">
            <v>0</v>
          </cell>
          <cell r="FP24">
            <v>0</v>
          </cell>
          <cell r="FS24">
            <v>0</v>
          </cell>
          <cell r="FV24">
            <v>0</v>
          </cell>
          <cell r="FY24">
            <v>0</v>
          </cell>
          <cell r="GB24">
            <v>0</v>
          </cell>
          <cell r="GE24">
            <v>0</v>
          </cell>
          <cell r="GH24">
            <v>0</v>
          </cell>
          <cell r="GP24">
            <v>0</v>
          </cell>
          <cell r="GQ24">
            <v>0</v>
          </cell>
          <cell r="GS24"/>
          <cell r="GT24"/>
          <cell r="GU24">
            <v>0</v>
          </cell>
          <cell r="GX24">
            <v>0</v>
          </cell>
          <cell r="HA24">
            <v>0</v>
          </cell>
          <cell r="HD24">
            <v>0</v>
          </cell>
          <cell r="HL24"/>
          <cell r="HM24"/>
          <cell r="HO24"/>
          <cell r="HP24"/>
          <cell r="HR24">
            <v>39521.629999999997</v>
          </cell>
          <cell r="HS24">
            <v>39570.370000000003</v>
          </cell>
          <cell r="HU24">
            <v>34524.71</v>
          </cell>
          <cell r="HV24">
            <v>34567.29</v>
          </cell>
          <cell r="II24">
            <v>0</v>
          </cell>
          <cell r="IL24">
            <v>0</v>
          </cell>
          <cell r="IO24">
            <v>0</v>
          </cell>
          <cell r="IR24">
            <v>0</v>
          </cell>
          <cell r="IU24">
            <v>1645574.5799999998</v>
          </cell>
          <cell r="IX24">
            <v>1645574.5799999998</v>
          </cell>
          <cell r="JP24">
            <v>97293.49</v>
          </cell>
          <cell r="JQ24">
            <v>250183.13</v>
          </cell>
          <cell r="JR24">
            <v>0</v>
          </cell>
          <cell r="JS24">
            <v>0</v>
          </cell>
          <cell r="JT24">
            <v>9309538.629999999</v>
          </cell>
          <cell r="JU24">
            <v>23938813.569999997</v>
          </cell>
          <cell r="JV24">
            <v>270124.21999999997</v>
          </cell>
          <cell r="JW24">
            <v>5009875.78</v>
          </cell>
          <cell r="JX24">
            <v>0</v>
          </cell>
          <cell r="JZ24">
            <v>97293.49</v>
          </cell>
          <cell r="KA24">
            <v>250183.13</v>
          </cell>
          <cell r="KB24"/>
          <cell r="KC24"/>
          <cell r="KD24">
            <v>9309538.629999999</v>
          </cell>
          <cell r="KE24">
            <v>23938813.559999995</v>
          </cell>
          <cell r="KF24">
            <v>270124.21999999997</v>
          </cell>
          <cell r="KG24">
            <v>5009875.78</v>
          </cell>
          <cell r="KH24">
            <v>0</v>
          </cell>
          <cell r="KJ24">
            <v>0</v>
          </cell>
          <cell r="KK24">
            <v>0</v>
          </cell>
          <cell r="KL24">
            <v>0</v>
          </cell>
          <cell r="KM24">
            <v>0</v>
          </cell>
          <cell r="KO24"/>
          <cell r="KP24"/>
          <cell r="KQ24"/>
          <cell r="KR24"/>
          <cell r="LN24">
            <v>0</v>
          </cell>
          <cell r="LO24">
            <v>0</v>
          </cell>
          <cell r="LP24">
            <v>0</v>
          </cell>
          <cell r="LR24"/>
          <cell r="LS24"/>
          <cell r="LT24"/>
          <cell r="LZ24">
            <v>0</v>
          </cell>
          <cell r="MA24">
            <v>0</v>
          </cell>
          <cell r="MB24"/>
          <cell r="MD24"/>
          <cell r="ME24"/>
          <cell r="MF24"/>
          <cell r="MH24">
            <v>0</v>
          </cell>
          <cell r="MI24">
            <v>0</v>
          </cell>
          <cell r="MJ24">
            <v>3000000</v>
          </cell>
          <cell r="ML24">
            <v>0</v>
          </cell>
          <cell r="MM24">
            <v>0</v>
          </cell>
          <cell r="MN24">
            <v>3000000</v>
          </cell>
          <cell r="NF24">
            <v>74077.040000000008</v>
          </cell>
          <cell r="NG24">
            <v>1407463.79</v>
          </cell>
          <cell r="NH24">
            <v>0</v>
          </cell>
          <cell r="NI24">
            <v>0</v>
          </cell>
          <cell r="NK24">
            <v>74038.390000000014</v>
          </cell>
          <cell r="NL24">
            <v>1406729.51</v>
          </cell>
          <cell r="NM24">
            <v>0</v>
          </cell>
          <cell r="NN24">
            <v>0</v>
          </cell>
          <cell r="OI24">
            <v>0</v>
          </cell>
          <cell r="OL24">
            <v>0</v>
          </cell>
          <cell r="OR24">
            <v>0</v>
          </cell>
          <cell r="OS24">
            <v>0</v>
          </cell>
          <cell r="OT24">
            <v>0</v>
          </cell>
          <cell r="OU24">
            <v>0</v>
          </cell>
          <cell r="OY24"/>
          <cell r="OZ24"/>
          <cell r="PA24"/>
          <cell r="PB24"/>
          <cell r="PD24">
            <v>0</v>
          </cell>
          <cell r="PE24">
            <v>0</v>
          </cell>
          <cell r="PH24">
            <v>0</v>
          </cell>
          <cell r="PI24">
            <v>0</v>
          </cell>
          <cell r="PK24"/>
          <cell r="PL24"/>
          <cell r="PO24"/>
          <cell r="PP24"/>
          <cell r="QT24">
            <v>0</v>
          </cell>
          <cell r="QU24">
            <v>0</v>
          </cell>
          <cell r="QW24"/>
          <cell r="QX24"/>
          <cell r="QZ24">
            <v>0</v>
          </cell>
          <cell r="RA24">
            <v>0</v>
          </cell>
          <cell r="RC24"/>
          <cell r="RD24"/>
          <cell r="SG24">
            <v>16609252</v>
          </cell>
          <cell r="SH24">
            <v>16298735.09</v>
          </cell>
          <cell r="SI24">
            <v>5312617.9200000009</v>
          </cell>
          <cell r="SJ24">
            <v>4629235.2300000004</v>
          </cell>
          <cell r="SK24">
            <v>3348300</v>
          </cell>
          <cell r="SL24">
            <v>3338713.39</v>
          </cell>
          <cell r="SM24">
            <v>7000</v>
          </cell>
          <cell r="SN24">
            <v>7000</v>
          </cell>
          <cell r="SO24">
            <v>1471212</v>
          </cell>
          <cell r="SP24">
            <v>1471212</v>
          </cell>
          <cell r="SQ24">
            <v>0</v>
          </cell>
          <cell r="SR24"/>
          <cell r="SS24">
            <v>0</v>
          </cell>
          <cell r="ST24"/>
          <cell r="SU24">
            <v>20791982.120000001</v>
          </cell>
          <cell r="SX24">
            <v>15774217.739999998</v>
          </cell>
          <cell r="TA24">
            <v>828995.01</v>
          </cell>
          <cell r="TB24">
            <v>489032.75</v>
          </cell>
          <cell r="TC24">
            <v>2795000</v>
          </cell>
          <cell r="TF24">
            <v>2795000</v>
          </cell>
          <cell r="TK24">
            <v>22320160</v>
          </cell>
          <cell r="TN24">
            <v>21999889.530000001</v>
          </cell>
          <cell r="TR24">
            <v>0</v>
          </cell>
          <cell r="TS24">
            <v>0</v>
          </cell>
          <cell r="TU24"/>
          <cell r="TV24"/>
          <cell r="TX24">
            <v>0</v>
          </cell>
          <cell r="TZ24"/>
          <cell r="UB24">
            <v>0</v>
          </cell>
          <cell r="UD24"/>
          <cell r="UI24">
            <v>0</v>
          </cell>
          <cell r="UL24">
            <v>0</v>
          </cell>
          <cell r="UO24">
            <v>0</v>
          </cell>
          <cell r="UR24">
            <v>0</v>
          </cell>
          <cell r="UY24">
            <v>0</v>
          </cell>
          <cell r="VB24">
            <v>0</v>
          </cell>
          <cell r="VF24">
            <v>0</v>
          </cell>
          <cell r="VG24">
            <v>0</v>
          </cell>
          <cell r="VH24">
            <v>0</v>
          </cell>
          <cell r="VJ24"/>
          <cell r="VK24"/>
          <cell r="VL24"/>
          <cell r="VN24">
            <v>0</v>
          </cell>
          <cell r="VP24"/>
          <cell r="VX24">
            <v>7600000</v>
          </cell>
          <cell r="VY24"/>
          <cell r="VZ24">
            <v>0</v>
          </cell>
          <cell r="WA24">
            <v>1918213.28</v>
          </cell>
          <cell r="WE24">
            <v>7594221</v>
          </cell>
          <cell r="WF24"/>
          <cell r="WG24">
            <v>0</v>
          </cell>
          <cell r="WH24">
            <v>1918213.28</v>
          </cell>
          <cell r="WJ24">
            <v>229665</v>
          </cell>
          <cell r="WK24">
            <v>3664986.56</v>
          </cell>
          <cell r="WM24">
            <v>229665</v>
          </cell>
          <cell r="WN24">
            <v>3664986.56</v>
          </cell>
        </row>
        <row r="25">
          <cell r="F25">
            <v>60428800</v>
          </cell>
          <cell r="G25">
            <v>60428800</v>
          </cell>
          <cell r="H25">
            <v>18871000</v>
          </cell>
          <cell r="I25">
            <v>18871000</v>
          </cell>
          <cell r="N25">
            <v>1567130</v>
          </cell>
          <cell r="O25">
            <v>1567130</v>
          </cell>
          <cell r="P25">
            <v>34287287</v>
          </cell>
          <cell r="Q25">
            <v>34287287</v>
          </cell>
          <cell r="W25">
            <v>0</v>
          </cell>
          <cell r="Y25"/>
          <cell r="AA25">
            <v>0</v>
          </cell>
          <cell r="AC25">
            <v>0</v>
          </cell>
          <cell r="AJ25"/>
          <cell r="AK25"/>
          <cell r="AL25"/>
          <cell r="AO25"/>
          <cell r="AP25"/>
          <cell r="AY25">
            <v>0</v>
          </cell>
          <cell r="BE25"/>
          <cell r="BK25">
            <v>0</v>
          </cell>
          <cell r="BO25"/>
          <cell r="CH25">
            <v>43533286</v>
          </cell>
          <cell r="CI25">
            <v>18894173.899999999</v>
          </cell>
          <cell r="CJ25">
            <v>0</v>
          </cell>
          <cell r="CL25">
            <v>43533286</v>
          </cell>
          <cell r="CM25">
            <v>18892415.969999999</v>
          </cell>
          <cell r="CN25"/>
          <cell r="CP25">
            <v>0</v>
          </cell>
          <cell r="CQ25">
            <v>0</v>
          </cell>
          <cell r="CR25">
            <v>0</v>
          </cell>
          <cell r="CT25"/>
          <cell r="CU25">
            <v>0</v>
          </cell>
          <cell r="CV25"/>
          <cell r="DA25">
            <v>0</v>
          </cell>
          <cell r="DB25"/>
          <cell r="DC25">
            <v>0</v>
          </cell>
          <cell r="DD25"/>
          <cell r="DI25">
            <v>0</v>
          </cell>
          <cell r="DJ25"/>
          <cell r="DK25">
            <v>0</v>
          </cell>
          <cell r="DL25"/>
          <cell r="DR25">
            <v>0</v>
          </cell>
          <cell r="DS25">
            <v>0</v>
          </cell>
          <cell r="DT25">
            <v>0</v>
          </cell>
          <cell r="DV25"/>
          <cell r="DW25"/>
          <cell r="DX25"/>
          <cell r="DZ25">
            <v>0</v>
          </cell>
          <cell r="EE25">
            <v>0</v>
          </cell>
          <cell r="EG25"/>
          <cell r="EL25"/>
          <cell r="EM25">
            <v>0</v>
          </cell>
          <cell r="EP25">
            <v>0</v>
          </cell>
          <cell r="ET25">
            <v>0</v>
          </cell>
          <cell r="EU25">
            <v>0</v>
          </cell>
          <cell r="EX25">
            <v>0</v>
          </cell>
          <cell r="EY25">
            <v>0</v>
          </cell>
          <cell r="FA25"/>
          <cell r="FB25"/>
          <cell r="FE25"/>
          <cell r="FF25"/>
          <cell r="FH25">
            <v>0</v>
          </cell>
          <cell r="FI25">
            <v>0</v>
          </cell>
          <cell r="FK25"/>
          <cell r="FL25"/>
          <cell r="FM25">
            <v>0</v>
          </cell>
          <cell r="FP25">
            <v>0</v>
          </cell>
          <cell r="FS25">
            <v>0</v>
          </cell>
          <cell r="FV25">
            <v>0</v>
          </cell>
          <cell r="FY25">
            <v>0</v>
          </cell>
          <cell r="GB25">
            <v>0</v>
          </cell>
          <cell r="GE25">
            <v>0</v>
          </cell>
          <cell r="GH25">
            <v>0</v>
          </cell>
          <cell r="GP25">
            <v>0</v>
          </cell>
          <cell r="GQ25">
            <v>0</v>
          </cell>
          <cell r="GS25"/>
          <cell r="GT25"/>
          <cell r="GU25">
            <v>0</v>
          </cell>
          <cell r="GX25">
            <v>0</v>
          </cell>
          <cell r="HA25">
            <v>0</v>
          </cell>
          <cell r="HD25">
            <v>0</v>
          </cell>
          <cell r="HL25"/>
          <cell r="HM25"/>
          <cell r="HO25"/>
          <cell r="HP25"/>
          <cell r="HR25">
            <v>0</v>
          </cell>
          <cell r="HS25">
            <v>0</v>
          </cell>
          <cell r="HU25"/>
          <cell r="HV25"/>
          <cell r="II25">
            <v>0</v>
          </cell>
          <cell r="IL25">
            <v>0</v>
          </cell>
          <cell r="IO25">
            <v>355606.37</v>
          </cell>
          <cell r="IR25">
            <v>355606.37</v>
          </cell>
          <cell r="IU25">
            <v>894227.78</v>
          </cell>
          <cell r="IX25">
            <v>894227.78</v>
          </cell>
          <cell r="JP25">
            <v>79276.179999999993</v>
          </cell>
          <cell r="JQ25">
            <v>203852.92</v>
          </cell>
          <cell r="JR25">
            <v>0</v>
          </cell>
          <cell r="JS25">
            <v>0</v>
          </cell>
          <cell r="JT25">
            <v>0</v>
          </cell>
          <cell r="JU25">
            <v>0</v>
          </cell>
          <cell r="JV25">
            <v>0</v>
          </cell>
          <cell r="JW25">
            <v>0</v>
          </cell>
          <cell r="JX25">
            <v>0</v>
          </cell>
          <cell r="JZ25">
            <v>79276.179999999993</v>
          </cell>
          <cell r="KA25">
            <v>203852.92</v>
          </cell>
          <cell r="KB25"/>
          <cell r="KC25"/>
          <cell r="KD25">
            <v>0</v>
          </cell>
          <cell r="KE25">
            <v>0</v>
          </cell>
          <cell r="KF25">
            <v>0</v>
          </cell>
          <cell r="KG25">
            <v>0</v>
          </cell>
          <cell r="KH25">
            <v>0</v>
          </cell>
          <cell r="KJ25">
            <v>0</v>
          </cell>
          <cell r="KK25">
            <v>0</v>
          </cell>
          <cell r="KL25">
            <v>0</v>
          </cell>
          <cell r="KM25">
            <v>0</v>
          </cell>
          <cell r="KO25"/>
          <cell r="KP25"/>
          <cell r="KQ25"/>
          <cell r="KR25"/>
          <cell r="LN25">
            <v>0</v>
          </cell>
          <cell r="LO25">
            <v>0</v>
          </cell>
          <cell r="LP25">
            <v>0</v>
          </cell>
          <cell r="LR25"/>
          <cell r="LS25"/>
          <cell r="LT25"/>
          <cell r="LZ25">
            <v>0</v>
          </cell>
          <cell r="MA25">
            <v>0</v>
          </cell>
          <cell r="MB25"/>
          <cell r="MD25"/>
          <cell r="ME25"/>
          <cell r="MF25"/>
          <cell r="MH25">
            <v>0</v>
          </cell>
          <cell r="MI25">
            <v>0</v>
          </cell>
          <cell r="MJ25">
            <v>6000000</v>
          </cell>
          <cell r="ML25">
            <v>0</v>
          </cell>
          <cell r="MM25">
            <v>0</v>
          </cell>
          <cell r="MN25">
            <v>6000000</v>
          </cell>
          <cell r="NF25">
            <v>75936.320000000007</v>
          </cell>
          <cell r="NG25">
            <v>1442790</v>
          </cell>
          <cell r="NH25">
            <v>0</v>
          </cell>
          <cell r="NI25">
            <v>0</v>
          </cell>
          <cell r="NK25">
            <v>75936.320000000007</v>
          </cell>
          <cell r="NL25">
            <v>1442790</v>
          </cell>
          <cell r="NM25">
            <v>0</v>
          </cell>
          <cell r="NN25">
            <v>0</v>
          </cell>
          <cell r="OI25">
            <v>0</v>
          </cell>
          <cell r="OL25">
            <v>0</v>
          </cell>
          <cell r="OR25">
            <v>0</v>
          </cell>
          <cell r="OS25">
            <v>0</v>
          </cell>
          <cell r="OT25">
            <v>0</v>
          </cell>
          <cell r="OU25">
            <v>0</v>
          </cell>
          <cell r="OY25"/>
          <cell r="OZ25"/>
          <cell r="PA25"/>
          <cell r="PB25"/>
          <cell r="PD25">
            <v>0</v>
          </cell>
          <cell r="PE25">
            <v>0</v>
          </cell>
          <cell r="PH25">
            <v>0</v>
          </cell>
          <cell r="PI25">
            <v>0</v>
          </cell>
          <cell r="PK25"/>
          <cell r="PL25"/>
          <cell r="PO25"/>
          <cell r="PP25"/>
          <cell r="QT25">
            <v>0</v>
          </cell>
          <cell r="QU25">
            <v>0</v>
          </cell>
          <cell r="QW25"/>
          <cell r="QX25"/>
          <cell r="QZ25">
            <v>0</v>
          </cell>
          <cell r="RA25">
            <v>0</v>
          </cell>
          <cell r="RC25"/>
          <cell r="RD25"/>
          <cell r="SG25">
            <v>5290414.0000000009</v>
          </cell>
          <cell r="SH25">
            <v>5259343.0999999996</v>
          </cell>
          <cell r="SI25">
            <v>1394172</v>
          </cell>
          <cell r="SJ25">
            <v>1394172</v>
          </cell>
          <cell r="SK25">
            <v>1502700</v>
          </cell>
          <cell r="SL25">
            <v>1502700</v>
          </cell>
          <cell r="SM25">
            <v>0</v>
          </cell>
          <cell r="SN25">
            <v>0</v>
          </cell>
          <cell r="SO25">
            <v>0</v>
          </cell>
          <cell r="SP25"/>
          <cell r="SQ25">
            <v>0</v>
          </cell>
          <cell r="SR25"/>
          <cell r="SS25">
            <v>0</v>
          </cell>
          <cell r="ST25"/>
          <cell r="SU25">
            <v>5879297.0499999998</v>
          </cell>
          <cell r="SX25">
            <v>4642005.8099999996</v>
          </cell>
          <cell r="TA25">
            <v>263576.52999999997</v>
          </cell>
          <cell r="TB25">
            <v>114880</v>
          </cell>
          <cell r="TC25">
            <v>2443345</v>
          </cell>
          <cell r="TF25">
            <v>2443345</v>
          </cell>
          <cell r="TK25">
            <v>10624320</v>
          </cell>
          <cell r="TN25">
            <v>10612683.92</v>
          </cell>
          <cell r="TR25">
            <v>0</v>
          </cell>
          <cell r="TS25">
            <v>0</v>
          </cell>
          <cell r="TU25"/>
          <cell r="TV25"/>
          <cell r="TX25">
            <v>0</v>
          </cell>
          <cell r="TZ25"/>
          <cell r="UB25">
            <v>0</v>
          </cell>
          <cell r="UD25"/>
          <cell r="UI25">
            <v>0</v>
          </cell>
          <cell r="UL25">
            <v>0</v>
          </cell>
          <cell r="UO25">
            <v>0</v>
          </cell>
          <cell r="UR25">
            <v>0</v>
          </cell>
          <cell r="UY25">
            <v>0</v>
          </cell>
          <cell r="VB25">
            <v>0</v>
          </cell>
          <cell r="VF25">
            <v>0</v>
          </cell>
          <cell r="VG25">
            <v>0</v>
          </cell>
          <cell r="VH25">
            <v>0</v>
          </cell>
          <cell r="VJ25"/>
          <cell r="VK25"/>
          <cell r="VL25"/>
          <cell r="VN25">
            <v>0</v>
          </cell>
          <cell r="VP25"/>
          <cell r="VX25">
            <v>45616210</v>
          </cell>
          <cell r="VY25"/>
          <cell r="VZ25">
            <v>0</v>
          </cell>
          <cell r="WA25">
            <v>553306.77</v>
          </cell>
          <cell r="WE25">
            <v>45436389.759999998</v>
          </cell>
          <cell r="WF25"/>
          <cell r="WG25">
            <v>0</v>
          </cell>
          <cell r="WH25">
            <v>553306.77</v>
          </cell>
          <cell r="WJ25">
            <v>0</v>
          </cell>
          <cell r="WK25">
            <v>3682081.37</v>
          </cell>
          <cell r="WM25">
            <v>0</v>
          </cell>
          <cell r="WN25">
            <v>3682081.37</v>
          </cell>
        </row>
        <row r="26">
          <cell r="F26">
            <v>1629500</v>
          </cell>
          <cell r="G26">
            <v>1629500</v>
          </cell>
          <cell r="H26">
            <v>30358000</v>
          </cell>
          <cell r="I26">
            <v>30358000</v>
          </cell>
          <cell r="N26">
            <v>18549670</v>
          </cell>
          <cell r="O26">
            <v>18549670</v>
          </cell>
          <cell r="P26">
            <v>25146495.000000004</v>
          </cell>
          <cell r="Q26">
            <v>25146495.000000004</v>
          </cell>
          <cell r="W26">
            <v>0</v>
          </cell>
          <cell r="Y26"/>
          <cell r="AA26">
            <v>0</v>
          </cell>
          <cell r="AC26">
            <v>0</v>
          </cell>
          <cell r="AJ26">
            <v>750000</v>
          </cell>
          <cell r="AK26"/>
          <cell r="AL26">
            <v>104827</v>
          </cell>
          <cell r="AO26">
            <v>170000</v>
          </cell>
          <cell r="AP26"/>
          <cell r="AY26">
            <v>0</v>
          </cell>
          <cell r="BE26"/>
          <cell r="BK26">
            <v>0</v>
          </cell>
          <cell r="BO26"/>
          <cell r="CH26">
            <v>0</v>
          </cell>
          <cell r="CI26">
            <v>30288352.469999999</v>
          </cell>
          <cell r="CJ26">
            <v>0</v>
          </cell>
          <cell r="CL26"/>
          <cell r="CM26">
            <v>30260976.98</v>
          </cell>
          <cell r="CN26"/>
          <cell r="CP26">
            <v>0</v>
          </cell>
          <cell r="CQ26">
            <v>0</v>
          </cell>
          <cell r="CR26">
            <v>0</v>
          </cell>
          <cell r="CT26"/>
          <cell r="CU26">
            <v>0</v>
          </cell>
          <cell r="CV26"/>
          <cell r="DA26">
            <v>0</v>
          </cell>
          <cell r="DB26"/>
          <cell r="DC26">
            <v>0</v>
          </cell>
          <cell r="DD26"/>
          <cell r="DI26">
            <v>0</v>
          </cell>
          <cell r="DJ26"/>
          <cell r="DK26">
            <v>0</v>
          </cell>
          <cell r="DL26"/>
          <cell r="DR26">
            <v>0</v>
          </cell>
          <cell r="DS26">
            <v>0</v>
          </cell>
          <cell r="DT26">
            <v>0</v>
          </cell>
          <cell r="DV26"/>
          <cell r="DW26"/>
          <cell r="DX26"/>
          <cell r="DZ26">
            <v>2401200</v>
          </cell>
          <cell r="EE26">
            <v>1242000</v>
          </cell>
          <cell r="EG26">
            <v>1704474.43</v>
          </cell>
          <cell r="EL26">
            <v>138000</v>
          </cell>
          <cell r="EM26">
            <v>0</v>
          </cell>
          <cell r="EP26">
            <v>0</v>
          </cell>
          <cell r="ET26">
            <v>0</v>
          </cell>
          <cell r="EU26">
            <v>0</v>
          </cell>
          <cell r="EX26">
            <v>0</v>
          </cell>
          <cell r="EY26">
            <v>0</v>
          </cell>
          <cell r="FA26"/>
          <cell r="FB26"/>
          <cell r="FE26"/>
          <cell r="FF26"/>
          <cell r="FH26">
            <v>0</v>
          </cell>
          <cell r="FI26">
            <v>0</v>
          </cell>
          <cell r="FK26"/>
          <cell r="FL26"/>
          <cell r="FM26">
            <v>0</v>
          </cell>
          <cell r="FP26">
            <v>0</v>
          </cell>
          <cell r="FS26">
            <v>0</v>
          </cell>
          <cell r="FV26">
            <v>0</v>
          </cell>
          <cell r="FY26">
            <v>0</v>
          </cell>
          <cell r="GB26">
            <v>0</v>
          </cell>
          <cell r="GE26">
            <v>0</v>
          </cell>
          <cell r="GH26">
            <v>0</v>
          </cell>
          <cell r="GP26">
            <v>0</v>
          </cell>
          <cell r="GQ26">
            <v>0</v>
          </cell>
          <cell r="GS26"/>
          <cell r="GT26"/>
          <cell r="GU26">
            <v>0</v>
          </cell>
          <cell r="GX26">
            <v>0</v>
          </cell>
          <cell r="HA26">
            <v>0</v>
          </cell>
          <cell r="HD26">
            <v>0</v>
          </cell>
          <cell r="HL26"/>
          <cell r="HM26"/>
          <cell r="HO26"/>
          <cell r="HP26"/>
          <cell r="HR26">
            <v>0</v>
          </cell>
          <cell r="HS26">
            <v>0</v>
          </cell>
          <cell r="HU26"/>
          <cell r="HV26"/>
          <cell r="II26">
            <v>0</v>
          </cell>
          <cell r="IL26">
            <v>0</v>
          </cell>
          <cell r="IO26">
            <v>346242.06</v>
          </cell>
          <cell r="IR26">
            <v>346242.06</v>
          </cell>
          <cell r="IU26">
            <v>141491.82</v>
          </cell>
          <cell r="IX26">
            <v>141491.82</v>
          </cell>
          <cell r="JP26">
            <v>90086.56</v>
          </cell>
          <cell r="JQ26">
            <v>231651.04</v>
          </cell>
          <cell r="JR26">
            <v>0</v>
          </cell>
          <cell r="JS26">
            <v>0</v>
          </cell>
          <cell r="JT26">
            <v>0</v>
          </cell>
          <cell r="JU26">
            <v>0</v>
          </cell>
          <cell r="JV26">
            <v>269612.63</v>
          </cell>
          <cell r="JW26">
            <v>5000387.37</v>
          </cell>
          <cell r="JX26">
            <v>0</v>
          </cell>
          <cell r="JZ26">
            <v>90086.56</v>
          </cell>
          <cell r="KA26">
            <v>231651.04</v>
          </cell>
          <cell r="KB26"/>
          <cell r="KC26"/>
          <cell r="KD26">
            <v>0</v>
          </cell>
          <cell r="KE26">
            <v>0</v>
          </cell>
          <cell r="KF26">
            <v>269612.63</v>
          </cell>
          <cell r="KG26">
            <v>5000387.37</v>
          </cell>
          <cell r="KH26">
            <v>0</v>
          </cell>
          <cell r="KJ26">
            <v>0</v>
          </cell>
          <cell r="KK26">
            <v>0</v>
          </cell>
          <cell r="KL26">
            <v>0</v>
          </cell>
          <cell r="KM26">
            <v>0</v>
          </cell>
          <cell r="KO26"/>
          <cell r="KP26"/>
          <cell r="KQ26"/>
          <cell r="KR26"/>
          <cell r="LN26">
            <v>0</v>
          </cell>
          <cell r="LO26">
            <v>0</v>
          </cell>
          <cell r="LP26">
            <v>0</v>
          </cell>
          <cell r="LR26"/>
          <cell r="LS26"/>
          <cell r="LT26"/>
          <cell r="LZ26">
            <v>0</v>
          </cell>
          <cell r="MA26">
            <v>0</v>
          </cell>
          <cell r="MB26"/>
          <cell r="MD26"/>
          <cell r="ME26"/>
          <cell r="MF26"/>
          <cell r="MH26">
            <v>0</v>
          </cell>
          <cell r="MI26">
            <v>0</v>
          </cell>
          <cell r="MJ26">
            <v>11011152.300000001</v>
          </cell>
          <cell r="ML26">
            <v>0</v>
          </cell>
          <cell r="MM26">
            <v>0</v>
          </cell>
          <cell r="MN26">
            <v>11011152.300000001</v>
          </cell>
          <cell r="NF26">
            <v>28202.38</v>
          </cell>
          <cell r="NG26">
            <v>535845.22000000009</v>
          </cell>
          <cell r="NH26">
            <v>0</v>
          </cell>
          <cell r="NI26">
            <v>0</v>
          </cell>
          <cell r="NK26">
            <v>28202.38</v>
          </cell>
          <cell r="NL26">
            <v>535845.22000000009</v>
          </cell>
          <cell r="NM26">
            <v>0</v>
          </cell>
          <cell r="NN26">
            <v>0</v>
          </cell>
          <cell r="OI26">
            <v>0</v>
          </cell>
          <cell r="OL26">
            <v>0</v>
          </cell>
          <cell r="OR26">
            <v>0</v>
          </cell>
          <cell r="OS26">
            <v>0</v>
          </cell>
          <cell r="OT26">
            <v>0</v>
          </cell>
          <cell r="OU26">
            <v>0</v>
          </cell>
          <cell r="OY26"/>
          <cell r="OZ26"/>
          <cell r="PA26"/>
          <cell r="PB26"/>
          <cell r="PD26">
            <v>0</v>
          </cell>
          <cell r="PE26">
            <v>0</v>
          </cell>
          <cell r="PH26">
            <v>0</v>
          </cell>
          <cell r="PI26">
            <v>0</v>
          </cell>
          <cell r="PK26"/>
          <cell r="PL26"/>
          <cell r="PO26"/>
          <cell r="PP26"/>
          <cell r="QT26">
            <v>0</v>
          </cell>
          <cell r="QU26">
            <v>0</v>
          </cell>
          <cell r="QW26"/>
          <cell r="QX26"/>
          <cell r="QZ26">
            <v>0</v>
          </cell>
          <cell r="RA26">
            <v>0</v>
          </cell>
          <cell r="RC26"/>
          <cell r="RD26"/>
          <cell r="SG26">
            <v>3358263</v>
          </cell>
          <cell r="SH26">
            <v>3358263</v>
          </cell>
          <cell r="SI26">
            <v>1757783.0000000002</v>
          </cell>
          <cell r="SJ26">
            <v>1619517.63</v>
          </cell>
          <cell r="SK26">
            <v>1397400</v>
          </cell>
          <cell r="SL26">
            <v>1397400</v>
          </cell>
          <cell r="SM26">
            <v>4000</v>
          </cell>
          <cell r="SN26">
            <v>4000</v>
          </cell>
          <cell r="SO26">
            <v>1407851.9999999998</v>
          </cell>
          <cell r="SP26">
            <v>1407852</v>
          </cell>
          <cell r="SQ26">
            <v>0</v>
          </cell>
          <cell r="SR26"/>
          <cell r="SS26">
            <v>0</v>
          </cell>
          <cell r="ST26"/>
          <cell r="SU26">
            <v>7639512.1300000008</v>
          </cell>
          <cell r="SX26">
            <v>6241430.9299999997</v>
          </cell>
          <cell r="TA26">
            <v>364190.51</v>
          </cell>
          <cell r="TB26">
            <v>195539.25</v>
          </cell>
          <cell r="TC26">
            <v>2000345</v>
          </cell>
          <cell r="TF26">
            <v>2000345</v>
          </cell>
          <cell r="TK26">
            <v>11789977</v>
          </cell>
          <cell r="TN26">
            <v>11752724.369999999</v>
          </cell>
          <cell r="TR26">
            <v>0</v>
          </cell>
          <cell r="TS26">
            <v>0</v>
          </cell>
          <cell r="TU26"/>
          <cell r="TV26"/>
          <cell r="TX26">
            <v>0</v>
          </cell>
          <cell r="TZ26"/>
          <cell r="UB26">
            <v>0</v>
          </cell>
          <cell r="UD26"/>
          <cell r="UI26">
            <v>0</v>
          </cell>
          <cell r="UL26">
            <v>0</v>
          </cell>
          <cell r="UO26">
            <v>0</v>
          </cell>
          <cell r="UR26">
            <v>0</v>
          </cell>
          <cell r="UY26">
            <v>0</v>
          </cell>
          <cell r="VB26">
            <v>0</v>
          </cell>
          <cell r="VF26">
            <v>0</v>
          </cell>
          <cell r="VG26">
            <v>0</v>
          </cell>
          <cell r="VH26">
            <v>0</v>
          </cell>
          <cell r="VJ26"/>
          <cell r="VK26"/>
          <cell r="VL26"/>
          <cell r="VN26">
            <v>0</v>
          </cell>
          <cell r="VP26"/>
          <cell r="VX26">
            <v>1070370</v>
          </cell>
          <cell r="VY26"/>
          <cell r="VZ26">
            <v>0</v>
          </cell>
          <cell r="WA26">
            <v>727611.75</v>
          </cell>
          <cell r="WE26">
            <v>845768</v>
          </cell>
          <cell r="WF26"/>
          <cell r="WG26">
            <v>0</v>
          </cell>
          <cell r="WH26">
            <v>727611.75</v>
          </cell>
          <cell r="WJ26">
            <v>0</v>
          </cell>
          <cell r="WK26">
            <v>2981368.75</v>
          </cell>
          <cell r="WM26">
            <v>0</v>
          </cell>
          <cell r="WN26">
            <v>2981368.75</v>
          </cell>
        </row>
        <row r="27">
          <cell r="F27">
            <v>94501200</v>
          </cell>
          <cell r="G27">
            <v>94501200</v>
          </cell>
          <cell r="H27">
            <v>108600680</v>
          </cell>
          <cell r="I27">
            <v>108600680</v>
          </cell>
          <cell r="N27">
            <v>44560090.000000007</v>
          </cell>
          <cell r="O27">
            <v>44560090.000000007</v>
          </cell>
          <cell r="P27">
            <v>41687780.000000007</v>
          </cell>
          <cell r="Q27">
            <v>41687780.000000007</v>
          </cell>
          <cell r="W27">
            <v>0</v>
          </cell>
          <cell r="Y27"/>
          <cell r="AA27">
            <v>0</v>
          </cell>
          <cell r="AC27">
            <v>0</v>
          </cell>
          <cell r="AJ27">
            <v>1500000</v>
          </cell>
          <cell r="AK27">
            <v>1700000</v>
          </cell>
          <cell r="AL27">
            <v>1900246</v>
          </cell>
          <cell r="AO27">
            <v>255000</v>
          </cell>
          <cell r="AP27"/>
          <cell r="AY27">
            <v>0</v>
          </cell>
          <cell r="BE27"/>
          <cell r="BK27">
            <v>0</v>
          </cell>
          <cell r="BO27"/>
          <cell r="CH27">
            <v>0</v>
          </cell>
          <cell r="CI27">
            <v>21067475.259999998</v>
          </cell>
          <cell r="CJ27">
            <v>0</v>
          </cell>
          <cell r="CL27"/>
          <cell r="CM27">
            <v>21067475.259999998</v>
          </cell>
          <cell r="CN27"/>
          <cell r="CP27">
            <v>2511097</v>
          </cell>
          <cell r="CQ27">
            <v>19983160.960000001</v>
          </cell>
          <cell r="CR27">
            <v>0</v>
          </cell>
          <cell r="CT27">
            <v>1812642.75</v>
          </cell>
          <cell r="CU27">
            <v>19983160.960000001</v>
          </cell>
          <cell r="CV27"/>
          <cell r="DA27">
            <v>0</v>
          </cell>
          <cell r="DB27"/>
          <cell r="DC27">
            <v>9593742.9600000009</v>
          </cell>
          <cell r="DD27">
            <v>9593742.9600000009</v>
          </cell>
          <cell r="DI27">
            <v>0</v>
          </cell>
          <cell r="DJ27"/>
          <cell r="DK27">
            <v>403947.07</v>
          </cell>
          <cell r="DL27">
            <v>403947.07</v>
          </cell>
          <cell r="DR27">
            <v>0</v>
          </cell>
          <cell r="DS27">
            <v>0</v>
          </cell>
          <cell r="DT27">
            <v>0</v>
          </cell>
          <cell r="DV27"/>
          <cell r="DW27"/>
          <cell r="DX27"/>
          <cell r="DZ27">
            <v>1408444.44</v>
          </cell>
          <cell r="EE27">
            <v>1500000</v>
          </cell>
          <cell r="EG27">
            <v>1408444.44</v>
          </cell>
          <cell r="EL27">
            <v>1500000</v>
          </cell>
          <cell r="EM27">
            <v>2827053</v>
          </cell>
          <cell r="EP27">
            <v>2827053</v>
          </cell>
          <cell r="ET27">
            <v>0</v>
          </cell>
          <cell r="EU27">
            <v>0</v>
          </cell>
          <cell r="EX27">
            <v>0</v>
          </cell>
          <cell r="EY27">
            <v>0</v>
          </cell>
          <cell r="FA27"/>
          <cell r="FB27"/>
          <cell r="FE27"/>
          <cell r="FF27"/>
          <cell r="FH27">
            <v>0</v>
          </cell>
          <cell r="FI27">
            <v>0</v>
          </cell>
          <cell r="FK27"/>
          <cell r="FL27"/>
          <cell r="FM27">
            <v>0</v>
          </cell>
          <cell r="FP27">
            <v>0</v>
          </cell>
          <cell r="FS27">
            <v>0</v>
          </cell>
          <cell r="FV27">
            <v>0</v>
          </cell>
          <cell r="FY27">
            <v>0</v>
          </cell>
          <cell r="GB27">
            <v>0</v>
          </cell>
          <cell r="GE27">
            <v>0</v>
          </cell>
          <cell r="GH27">
            <v>0</v>
          </cell>
          <cell r="GP27">
            <v>0</v>
          </cell>
          <cell r="GQ27">
            <v>0</v>
          </cell>
          <cell r="GS27"/>
          <cell r="GT27"/>
          <cell r="GU27">
            <v>0</v>
          </cell>
          <cell r="GX27">
            <v>0</v>
          </cell>
          <cell r="HA27">
            <v>586080</v>
          </cell>
          <cell r="HD27">
            <v>586080</v>
          </cell>
          <cell r="HL27"/>
          <cell r="HM27"/>
          <cell r="HO27"/>
          <cell r="HP27"/>
          <cell r="HR27">
            <v>0</v>
          </cell>
          <cell r="HS27">
            <v>0</v>
          </cell>
          <cell r="HU27"/>
          <cell r="HV27"/>
          <cell r="II27">
            <v>0</v>
          </cell>
          <cell r="IL27">
            <v>0</v>
          </cell>
          <cell r="IO27">
            <v>2252173.64</v>
          </cell>
          <cell r="IR27">
            <v>2252173.64</v>
          </cell>
          <cell r="IU27">
            <v>1290060.9000000001</v>
          </cell>
          <cell r="IX27">
            <v>1290060.9000000001</v>
          </cell>
          <cell r="JP27">
            <v>122517.72</v>
          </cell>
          <cell r="JQ27">
            <v>315045.42</v>
          </cell>
          <cell r="JR27">
            <v>0</v>
          </cell>
          <cell r="JS27">
            <v>0</v>
          </cell>
          <cell r="JT27">
            <v>0</v>
          </cell>
          <cell r="JU27">
            <v>0</v>
          </cell>
          <cell r="JV27">
            <v>0</v>
          </cell>
          <cell r="JW27">
            <v>0</v>
          </cell>
          <cell r="JX27">
            <v>0</v>
          </cell>
          <cell r="JZ27">
            <v>122517.72</v>
          </cell>
          <cell r="KA27">
            <v>315045.42</v>
          </cell>
          <cell r="KB27"/>
          <cell r="KC27"/>
          <cell r="KD27">
            <v>0</v>
          </cell>
          <cell r="KE27">
            <v>0</v>
          </cell>
          <cell r="KF27">
            <v>0</v>
          </cell>
          <cell r="KG27">
            <v>0</v>
          </cell>
          <cell r="KH27">
            <v>0</v>
          </cell>
          <cell r="KJ27">
            <v>0</v>
          </cell>
          <cell r="KK27">
            <v>0</v>
          </cell>
          <cell r="KL27">
            <v>0</v>
          </cell>
          <cell r="KM27">
            <v>0</v>
          </cell>
          <cell r="KO27"/>
          <cell r="KP27"/>
          <cell r="KQ27"/>
          <cell r="KR27"/>
          <cell r="LN27">
            <v>0</v>
          </cell>
          <cell r="LO27">
            <v>0</v>
          </cell>
          <cell r="LP27">
            <v>0</v>
          </cell>
          <cell r="LR27"/>
          <cell r="LS27"/>
          <cell r="LT27"/>
          <cell r="LZ27">
            <v>0</v>
          </cell>
          <cell r="MA27">
            <v>0</v>
          </cell>
          <cell r="MB27"/>
          <cell r="MD27"/>
          <cell r="ME27"/>
          <cell r="MF27"/>
          <cell r="MH27">
            <v>870000</v>
          </cell>
          <cell r="MI27">
            <v>16530000</v>
          </cell>
          <cell r="MJ27">
            <v>8581088.9900000002</v>
          </cell>
          <cell r="ML27">
            <v>870000</v>
          </cell>
          <cell r="MM27">
            <v>16530000</v>
          </cell>
          <cell r="MN27">
            <v>8581088.9900000002</v>
          </cell>
          <cell r="NF27">
            <v>46829.440000000002</v>
          </cell>
          <cell r="NG27">
            <v>889759.33000000007</v>
          </cell>
          <cell r="NH27">
            <v>0</v>
          </cell>
          <cell r="NI27">
            <v>0</v>
          </cell>
          <cell r="NK27">
            <v>46829.440000000002</v>
          </cell>
          <cell r="NL27">
            <v>889759.33000000007</v>
          </cell>
          <cell r="NM27">
            <v>0</v>
          </cell>
          <cell r="NN27">
            <v>0</v>
          </cell>
          <cell r="OI27">
            <v>0</v>
          </cell>
          <cell r="OL27">
            <v>0</v>
          </cell>
          <cell r="OR27">
            <v>0</v>
          </cell>
          <cell r="OS27">
            <v>0</v>
          </cell>
          <cell r="OT27">
            <v>0</v>
          </cell>
          <cell r="OU27">
            <v>0</v>
          </cell>
          <cell r="OY27"/>
          <cell r="OZ27"/>
          <cell r="PA27"/>
          <cell r="PB27"/>
          <cell r="PD27">
            <v>0</v>
          </cell>
          <cell r="PE27">
            <v>0</v>
          </cell>
          <cell r="PH27">
            <v>0</v>
          </cell>
          <cell r="PI27">
            <v>0</v>
          </cell>
          <cell r="PK27"/>
          <cell r="PL27"/>
          <cell r="PO27"/>
          <cell r="PP27"/>
          <cell r="QT27">
            <v>0</v>
          </cell>
          <cell r="QU27">
            <v>0</v>
          </cell>
          <cell r="QW27"/>
          <cell r="QX27"/>
          <cell r="QZ27">
            <v>0</v>
          </cell>
          <cell r="RA27">
            <v>0</v>
          </cell>
          <cell r="RC27"/>
          <cell r="RD27"/>
          <cell r="SG27">
            <v>15904333</v>
          </cell>
          <cell r="SH27">
            <v>15766597.140000001</v>
          </cell>
          <cell r="SI27">
            <v>5469365</v>
          </cell>
          <cell r="SJ27">
            <v>5469365</v>
          </cell>
          <cell r="SK27">
            <v>2697300</v>
          </cell>
          <cell r="SL27">
            <v>2697300</v>
          </cell>
          <cell r="SM27">
            <v>5000</v>
          </cell>
          <cell r="SN27">
            <v>289.5</v>
          </cell>
          <cell r="SO27">
            <v>1407851.9999999998</v>
          </cell>
          <cell r="SP27">
            <v>1407852</v>
          </cell>
          <cell r="SQ27">
            <v>0</v>
          </cell>
          <cell r="SR27"/>
          <cell r="SS27">
            <v>0</v>
          </cell>
          <cell r="ST27"/>
          <cell r="SU27">
            <v>17548540.130000003</v>
          </cell>
          <cell r="SX27">
            <v>15397230.719999999</v>
          </cell>
          <cell r="TA27">
            <v>766646.45</v>
          </cell>
          <cell r="TB27">
            <v>359966.87</v>
          </cell>
          <cell r="TC27">
            <v>3102945</v>
          </cell>
          <cell r="TF27">
            <v>3102945</v>
          </cell>
          <cell r="TK27">
            <v>18865775</v>
          </cell>
          <cell r="TN27">
            <v>18789435.5</v>
          </cell>
          <cell r="TR27">
            <v>0</v>
          </cell>
          <cell r="TS27">
            <v>0</v>
          </cell>
          <cell r="TU27"/>
          <cell r="TV27"/>
          <cell r="TX27">
            <v>0</v>
          </cell>
          <cell r="TZ27"/>
          <cell r="UB27">
            <v>0</v>
          </cell>
          <cell r="UD27"/>
          <cell r="UI27">
            <v>0</v>
          </cell>
          <cell r="UL27">
            <v>0</v>
          </cell>
          <cell r="UO27">
            <v>69639768</v>
          </cell>
          <cell r="UR27">
            <v>69639768</v>
          </cell>
          <cell r="UY27">
            <v>0</v>
          </cell>
          <cell r="VB27">
            <v>0</v>
          </cell>
          <cell r="VF27">
            <v>0</v>
          </cell>
          <cell r="VG27">
            <v>0</v>
          </cell>
          <cell r="VH27">
            <v>0</v>
          </cell>
          <cell r="VJ27"/>
          <cell r="VK27"/>
          <cell r="VL27"/>
          <cell r="VN27">
            <v>0</v>
          </cell>
          <cell r="VP27"/>
          <cell r="VX27">
            <v>17735309</v>
          </cell>
          <cell r="VY27"/>
          <cell r="VZ27">
            <v>0</v>
          </cell>
          <cell r="WA27">
            <v>1616330.16</v>
          </cell>
          <cell r="WE27">
            <v>17722900.309999999</v>
          </cell>
          <cell r="WF27"/>
          <cell r="WG27">
            <v>0</v>
          </cell>
          <cell r="WH27">
            <v>1616330.16</v>
          </cell>
          <cell r="WJ27">
            <v>506660.86</v>
          </cell>
          <cell r="WK27">
            <v>6937860.3300000001</v>
          </cell>
          <cell r="WM27">
            <v>506660.86</v>
          </cell>
          <cell r="WN27">
            <v>6937860.3300000001</v>
          </cell>
        </row>
        <row r="28">
          <cell r="F28">
            <v>52446800</v>
          </cell>
          <cell r="G28">
            <v>52446800</v>
          </cell>
          <cell r="H28">
            <v>26256000</v>
          </cell>
          <cell r="I28">
            <v>26256000</v>
          </cell>
          <cell r="N28">
            <v>45080770.000000007</v>
          </cell>
          <cell r="O28">
            <v>45080770.000000007</v>
          </cell>
          <cell r="P28">
            <v>32368763</v>
          </cell>
          <cell r="Q28">
            <v>32368763</v>
          </cell>
          <cell r="W28">
            <v>0</v>
          </cell>
          <cell r="Y28"/>
          <cell r="AA28">
            <v>0</v>
          </cell>
          <cell r="AC28">
            <v>0</v>
          </cell>
          <cell r="AJ28"/>
          <cell r="AK28"/>
          <cell r="AL28">
            <v>1401713</v>
          </cell>
          <cell r="AO28">
            <v>340000</v>
          </cell>
          <cell r="AP28"/>
          <cell r="AY28">
            <v>0</v>
          </cell>
          <cell r="BE28"/>
          <cell r="BK28">
            <v>0</v>
          </cell>
          <cell r="BO28"/>
          <cell r="CH28">
            <v>0</v>
          </cell>
          <cell r="CI28">
            <v>30910058.020000003</v>
          </cell>
          <cell r="CJ28">
            <v>0</v>
          </cell>
          <cell r="CL28"/>
          <cell r="CM28">
            <v>30910058.020000003</v>
          </cell>
          <cell r="CN28"/>
          <cell r="CP28">
            <v>0</v>
          </cell>
          <cell r="CQ28">
            <v>0</v>
          </cell>
          <cell r="CR28">
            <v>0</v>
          </cell>
          <cell r="CT28"/>
          <cell r="CU28">
            <v>0</v>
          </cell>
          <cell r="CV28"/>
          <cell r="DA28">
            <v>0</v>
          </cell>
          <cell r="DB28"/>
          <cell r="DC28">
            <v>0</v>
          </cell>
          <cell r="DD28"/>
          <cell r="DI28">
            <v>0</v>
          </cell>
          <cell r="DJ28"/>
          <cell r="DK28">
            <v>0</v>
          </cell>
          <cell r="DL28"/>
          <cell r="DR28">
            <v>0</v>
          </cell>
          <cell r="DS28">
            <v>53644445.650000006</v>
          </cell>
          <cell r="DT28">
            <v>220019347</v>
          </cell>
          <cell r="DV28"/>
          <cell r="DW28">
            <v>52397354.770000003</v>
          </cell>
          <cell r="DX28">
            <v>214904481.56999999</v>
          </cell>
          <cell r="DZ28">
            <v>0</v>
          </cell>
          <cell r="EE28">
            <v>1274000</v>
          </cell>
          <cell r="EG28"/>
          <cell r="EL28">
            <v>1273585.04</v>
          </cell>
          <cell r="EM28">
            <v>0</v>
          </cell>
          <cell r="EP28">
            <v>0</v>
          </cell>
          <cell r="ET28">
            <v>0</v>
          </cell>
          <cell r="EU28">
            <v>0</v>
          </cell>
          <cell r="EX28">
            <v>0</v>
          </cell>
          <cell r="EY28">
            <v>0</v>
          </cell>
          <cell r="FA28"/>
          <cell r="FB28"/>
          <cell r="FE28"/>
          <cell r="FF28"/>
          <cell r="FH28">
            <v>0</v>
          </cell>
          <cell r="FI28">
            <v>0</v>
          </cell>
          <cell r="FK28"/>
          <cell r="FL28"/>
          <cell r="FM28">
            <v>0</v>
          </cell>
          <cell r="FP28">
            <v>0</v>
          </cell>
          <cell r="FS28">
            <v>0</v>
          </cell>
          <cell r="FV28">
            <v>0</v>
          </cell>
          <cell r="FY28">
            <v>0</v>
          </cell>
          <cell r="GB28">
            <v>0</v>
          </cell>
          <cell r="GE28">
            <v>0</v>
          </cell>
          <cell r="GH28">
            <v>0</v>
          </cell>
          <cell r="GP28">
            <v>0</v>
          </cell>
          <cell r="GQ28">
            <v>0</v>
          </cell>
          <cell r="GS28"/>
          <cell r="GT28"/>
          <cell r="GU28">
            <v>0</v>
          </cell>
          <cell r="GX28">
            <v>0</v>
          </cell>
          <cell r="HA28">
            <v>0</v>
          </cell>
          <cell r="HD28">
            <v>0</v>
          </cell>
          <cell r="HL28"/>
          <cell r="HM28"/>
          <cell r="HO28"/>
          <cell r="HP28"/>
          <cell r="HR28">
            <v>267939.27</v>
          </cell>
          <cell r="HS28">
            <v>268269.73</v>
          </cell>
          <cell r="HU28">
            <v>267939.27</v>
          </cell>
          <cell r="HV28">
            <v>268269.73</v>
          </cell>
          <cell r="II28">
            <v>0</v>
          </cell>
          <cell r="IL28">
            <v>0</v>
          </cell>
          <cell r="IO28">
            <v>599262.31000000006</v>
          </cell>
          <cell r="IR28">
            <v>599262.31000000006</v>
          </cell>
          <cell r="IU28">
            <v>0</v>
          </cell>
          <cell r="IX28">
            <v>0</v>
          </cell>
          <cell r="JP28">
            <v>75672.710000000006</v>
          </cell>
          <cell r="JQ28">
            <v>194586.88</v>
          </cell>
          <cell r="JR28">
            <v>0</v>
          </cell>
          <cell r="JS28">
            <v>0</v>
          </cell>
          <cell r="JT28">
            <v>2845518.98</v>
          </cell>
          <cell r="JU28">
            <v>7317048.8200000003</v>
          </cell>
          <cell r="JV28">
            <v>269612.63</v>
          </cell>
          <cell r="JW28">
            <v>5000387.37</v>
          </cell>
          <cell r="JX28">
            <v>0</v>
          </cell>
          <cell r="JZ28">
            <v>75672.710000000006</v>
          </cell>
          <cell r="KA28">
            <v>194586.88</v>
          </cell>
          <cell r="KB28"/>
          <cell r="KC28"/>
          <cell r="KD28">
            <v>2845518.98</v>
          </cell>
          <cell r="KE28">
            <v>7317048.8100000005</v>
          </cell>
          <cell r="KF28">
            <v>269612.63</v>
          </cell>
          <cell r="KG28">
            <v>5000387.37</v>
          </cell>
          <cell r="KH28">
            <v>0</v>
          </cell>
          <cell r="KJ28">
            <v>0</v>
          </cell>
          <cell r="KK28">
            <v>0</v>
          </cell>
          <cell r="KL28">
            <v>0</v>
          </cell>
          <cell r="KM28">
            <v>0</v>
          </cell>
          <cell r="KO28"/>
          <cell r="KP28"/>
          <cell r="KQ28"/>
          <cell r="KR28"/>
          <cell r="LN28">
            <v>0</v>
          </cell>
          <cell r="LO28">
            <v>0</v>
          </cell>
          <cell r="LP28">
            <v>0</v>
          </cell>
          <cell r="LR28"/>
          <cell r="LS28"/>
          <cell r="LT28"/>
          <cell r="LZ28">
            <v>0</v>
          </cell>
          <cell r="MA28">
            <v>0</v>
          </cell>
          <cell r="MB28"/>
          <cell r="MD28"/>
          <cell r="ME28"/>
          <cell r="MF28"/>
          <cell r="MH28">
            <v>0</v>
          </cell>
          <cell r="MI28">
            <v>0</v>
          </cell>
          <cell r="MJ28">
            <v>3015621.42</v>
          </cell>
          <cell r="ML28">
            <v>0</v>
          </cell>
          <cell r="MM28">
            <v>0</v>
          </cell>
          <cell r="MN28">
            <v>3015621.42</v>
          </cell>
          <cell r="NF28">
            <v>24444</v>
          </cell>
          <cell r="NG28">
            <v>464435.99</v>
          </cell>
          <cell r="NH28">
            <v>0</v>
          </cell>
          <cell r="NI28">
            <v>0</v>
          </cell>
          <cell r="NK28">
            <v>24444</v>
          </cell>
          <cell r="NL28">
            <v>464435.99</v>
          </cell>
          <cell r="NM28">
            <v>0</v>
          </cell>
          <cell r="NN28">
            <v>0</v>
          </cell>
          <cell r="OI28">
            <v>0</v>
          </cell>
          <cell r="OL28">
            <v>0</v>
          </cell>
          <cell r="OR28">
            <v>0</v>
          </cell>
          <cell r="OS28">
            <v>0</v>
          </cell>
          <cell r="OT28">
            <v>2441451.44</v>
          </cell>
          <cell r="OU28">
            <v>6278018</v>
          </cell>
          <cell r="OY28"/>
          <cell r="OZ28"/>
          <cell r="PA28">
            <v>2441451.4499999997</v>
          </cell>
          <cell r="PB28">
            <v>6278017.9900000002</v>
          </cell>
          <cell r="PD28">
            <v>0</v>
          </cell>
          <cell r="PE28">
            <v>0</v>
          </cell>
          <cell r="PH28">
            <v>0</v>
          </cell>
          <cell r="PI28">
            <v>0</v>
          </cell>
          <cell r="PK28"/>
          <cell r="PL28"/>
          <cell r="PO28"/>
          <cell r="PP28"/>
          <cell r="QT28">
            <v>0</v>
          </cell>
          <cell r="QU28">
            <v>0</v>
          </cell>
          <cell r="QW28"/>
          <cell r="QX28"/>
          <cell r="QZ28">
            <v>0</v>
          </cell>
          <cell r="RA28">
            <v>0</v>
          </cell>
          <cell r="RC28"/>
          <cell r="RD28"/>
          <cell r="SG28">
            <v>5206815</v>
          </cell>
          <cell r="SH28">
            <v>5206636.4800000004</v>
          </cell>
          <cell r="SI28">
            <v>1598585.0000000002</v>
          </cell>
          <cell r="SJ28">
            <v>1578274.23</v>
          </cell>
          <cell r="SK28">
            <v>1509000</v>
          </cell>
          <cell r="SL28">
            <v>1509000</v>
          </cell>
          <cell r="SM28">
            <v>0</v>
          </cell>
          <cell r="SN28">
            <v>0</v>
          </cell>
          <cell r="SO28">
            <v>0</v>
          </cell>
          <cell r="SP28"/>
          <cell r="SQ28">
            <v>0</v>
          </cell>
          <cell r="SR28"/>
          <cell r="SS28">
            <v>0</v>
          </cell>
          <cell r="ST28"/>
          <cell r="SU28">
            <v>6728131.7299999995</v>
          </cell>
          <cell r="SX28">
            <v>4593944.4399999995</v>
          </cell>
          <cell r="TA28">
            <v>313883.51999999996</v>
          </cell>
          <cell r="TB28">
            <v>313883.52000000002</v>
          </cell>
          <cell r="TC28">
            <v>1983700</v>
          </cell>
          <cell r="TF28">
            <v>1983700</v>
          </cell>
          <cell r="TK28">
            <v>9800600</v>
          </cell>
          <cell r="TN28">
            <v>9776992.1400000006</v>
          </cell>
          <cell r="TR28">
            <v>0</v>
          </cell>
          <cell r="TS28">
            <v>0</v>
          </cell>
          <cell r="TU28"/>
          <cell r="TV28"/>
          <cell r="TX28">
            <v>0</v>
          </cell>
          <cell r="TZ28"/>
          <cell r="UB28">
            <v>0</v>
          </cell>
          <cell r="UD28"/>
          <cell r="UI28">
            <v>0</v>
          </cell>
          <cell r="UL28">
            <v>0</v>
          </cell>
          <cell r="UO28">
            <v>0</v>
          </cell>
          <cell r="UR28">
            <v>0</v>
          </cell>
          <cell r="UY28">
            <v>0</v>
          </cell>
          <cell r="VB28">
            <v>0</v>
          </cell>
          <cell r="VF28">
            <v>0</v>
          </cell>
          <cell r="VG28">
            <v>0</v>
          </cell>
          <cell r="VH28">
            <v>0</v>
          </cell>
          <cell r="VJ28"/>
          <cell r="VK28"/>
          <cell r="VL28"/>
          <cell r="VN28">
            <v>0</v>
          </cell>
          <cell r="VP28"/>
          <cell r="VX28">
            <v>3405950</v>
          </cell>
          <cell r="VY28"/>
          <cell r="VZ28">
            <v>0</v>
          </cell>
          <cell r="WA28">
            <v>638101.89</v>
          </cell>
          <cell r="WE28">
            <v>3405950</v>
          </cell>
          <cell r="WF28"/>
          <cell r="WG28">
            <v>0</v>
          </cell>
          <cell r="WH28">
            <v>638101.89</v>
          </cell>
          <cell r="WJ28">
            <v>0</v>
          </cell>
          <cell r="WK28">
            <v>3324736.5100000002</v>
          </cell>
          <cell r="WM28">
            <v>0</v>
          </cell>
          <cell r="WN28">
            <v>3324736.5100000002</v>
          </cell>
        </row>
        <row r="29">
          <cell r="F29">
            <v>2028899.9999999998</v>
          </cell>
          <cell r="G29">
            <v>2028899.9999999998</v>
          </cell>
          <cell r="H29">
            <v>36760000</v>
          </cell>
          <cell r="I29">
            <v>36760000</v>
          </cell>
          <cell r="N29">
            <v>3640770.9999999995</v>
          </cell>
          <cell r="O29">
            <v>3640770.9999999995</v>
          </cell>
          <cell r="P29">
            <v>46581066.999999993</v>
          </cell>
          <cell r="Q29">
            <v>46581066.999999993</v>
          </cell>
          <cell r="W29">
            <v>0</v>
          </cell>
          <cell r="Y29"/>
          <cell r="AA29">
            <v>30000000</v>
          </cell>
          <cell r="AC29">
            <v>30000000</v>
          </cell>
          <cell r="AJ29">
            <v>1200000</v>
          </cell>
          <cell r="AK29"/>
          <cell r="AL29"/>
          <cell r="AO29">
            <v>663000</v>
          </cell>
          <cell r="AP29">
            <v>900000</v>
          </cell>
          <cell r="AY29">
            <v>0</v>
          </cell>
          <cell r="BE29"/>
          <cell r="BK29">
            <v>0</v>
          </cell>
          <cell r="BO29"/>
          <cell r="CH29">
            <v>0</v>
          </cell>
          <cell r="CI29">
            <v>62169711.989999995</v>
          </cell>
          <cell r="CJ29">
            <v>0</v>
          </cell>
          <cell r="CL29"/>
          <cell r="CM29">
            <v>62169711.989999995</v>
          </cell>
          <cell r="CN29"/>
          <cell r="CP29">
            <v>0</v>
          </cell>
          <cell r="CQ29">
            <v>0</v>
          </cell>
          <cell r="CR29">
            <v>0</v>
          </cell>
          <cell r="CT29"/>
          <cell r="CU29">
            <v>0</v>
          </cell>
          <cell r="CV29"/>
          <cell r="DA29">
            <v>0</v>
          </cell>
          <cell r="DB29"/>
          <cell r="DC29">
            <v>0</v>
          </cell>
          <cell r="DD29"/>
          <cell r="DI29">
            <v>0</v>
          </cell>
          <cell r="DJ29"/>
          <cell r="DK29">
            <v>0</v>
          </cell>
          <cell r="DL29"/>
          <cell r="DR29">
            <v>0</v>
          </cell>
          <cell r="DS29">
            <v>0</v>
          </cell>
          <cell r="DT29">
            <v>0</v>
          </cell>
          <cell r="DV29"/>
          <cell r="DW29"/>
          <cell r="DX29"/>
          <cell r="DZ29">
            <v>0</v>
          </cell>
          <cell r="EE29">
            <v>0</v>
          </cell>
          <cell r="EG29"/>
          <cell r="EL29"/>
          <cell r="EM29">
            <v>0</v>
          </cell>
          <cell r="EP29">
            <v>0</v>
          </cell>
          <cell r="ET29">
            <v>0</v>
          </cell>
          <cell r="EU29">
            <v>0</v>
          </cell>
          <cell r="EX29">
            <v>0</v>
          </cell>
          <cell r="EY29">
            <v>0</v>
          </cell>
          <cell r="FA29"/>
          <cell r="FB29"/>
          <cell r="FE29"/>
          <cell r="FF29"/>
          <cell r="FH29">
            <v>0</v>
          </cell>
          <cell r="FI29">
            <v>0</v>
          </cell>
          <cell r="FK29"/>
          <cell r="FL29"/>
          <cell r="FM29">
            <v>0</v>
          </cell>
          <cell r="FP29">
            <v>0</v>
          </cell>
          <cell r="FS29">
            <v>0</v>
          </cell>
          <cell r="FV29">
            <v>0</v>
          </cell>
          <cell r="FY29">
            <v>0</v>
          </cell>
          <cell r="GB29">
            <v>0</v>
          </cell>
          <cell r="GE29">
            <v>0</v>
          </cell>
          <cell r="GH29">
            <v>0</v>
          </cell>
          <cell r="GP29">
            <v>0</v>
          </cell>
          <cell r="GQ29">
            <v>0</v>
          </cell>
          <cell r="GS29"/>
          <cell r="GT29"/>
          <cell r="GU29">
            <v>0</v>
          </cell>
          <cell r="GX29">
            <v>0</v>
          </cell>
          <cell r="HA29">
            <v>0</v>
          </cell>
          <cell r="HD29">
            <v>0</v>
          </cell>
          <cell r="HL29"/>
          <cell r="HM29"/>
          <cell r="HO29"/>
          <cell r="HP29"/>
          <cell r="HR29">
            <v>0</v>
          </cell>
          <cell r="HS29">
            <v>0</v>
          </cell>
          <cell r="HU29"/>
          <cell r="HV29"/>
          <cell r="II29">
            <v>0</v>
          </cell>
          <cell r="IL29">
            <v>0</v>
          </cell>
          <cell r="IO29">
            <v>1200017.0900000001</v>
          </cell>
          <cell r="IR29">
            <v>1200017.0900000001</v>
          </cell>
          <cell r="IU29">
            <v>197657.87999999992</v>
          </cell>
          <cell r="IX29">
            <v>197657.87999999992</v>
          </cell>
          <cell r="JP29">
            <v>100896.95</v>
          </cell>
          <cell r="JQ29">
            <v>259449.17</v>
          </cell>
          <cell r="JR29">
            <v>0</v>
          </cell>
          <cell r="JS29">
            <v>0</v>
          </cell>
          <cell r="JT29">
            <v>0</v>
          </cell>
          <cell r="JU29">
            <v>0</v>
          </cell>
          <cell r="JV29">
            <v>0</v>
          </cell>
          <cell r="JW29">
            <v>0</v>
          </cell>
          <cell r="JX29">
            <v>0</v>
          </cell>
          <cell r="JZ29">
            <v>100896.95</v>
          </cell>
          <cell r="KA29">
            <v>259449.17</v>
          </cell>
          <cell r="KB29"/>
          <cell r="KC29"/>
          <cell r="KD29">
            <v>0</v>
          </cell>
          <cell r="KE29">
            <v>0</v>
          </cell>
          <cell r="KF29">
            <v>0</v>
          </cell>
          <cell r="KG29">
            <v>0</v>
          </cell>
          <cell r="KH29">
            <v>0</v>
          </cell>
          <cell r="KJ29">
            <v>0</v>
          </cell>
          <cell r="KK29">
            <v>0</v>
          </cell>
          <cell r="KL29">
            <v>0</v>
          </cell>
          <cell r="KM29">
            <v>0</v>
          </cell>
          <cell r="KO29"/>
          <cell r="KP29"/>
          <cell r="KQ29"/>
          <cell r="KR29"/>
          <cell r="LN29">
            <v>0</v>
          </cell>
          <cell r="LO29">
            <v>0</v>
          </cell>
          <cell r="LP29">
            <v>0</v>
          </cell>
          <cell r="LR29"/>
          <cell r="LS29"/>
          <cell r="LT29"/>
          <cell r="LZ29">
            <v>0</v>
          </cell>
          <cell r="MA29">
            <v>0</v>
          </cell>
          <cell r="MB29"/>
          <cell r="MD29"/>
          <cell r="ME29"/>
          <cell r="MF29"/>
          <cell r="MH29">
            <v>762709.59</v>
          </cell>
          <cell r="MI29">
            <v>14491482.17</v>
          </cell>
          <cell r="MJ29">
            <v>4278096.47</v>
          </cell>
          <cell r="ML29">
            <v>762709.59</v>
          </cell>
          <cell r="MM29">
            <v>14491482.17</v>
          </cell>
          <cell r="MN29">
            <v>4278096.47</v>
          </cell>
          <cell r="NF29">
            <v>41773.42</v>
          </cell>
          <cell r="NG29">
            <v>793694.92</v>
          </cell>
          <cell r="NH29">
            <v>0</v>
          </cell>
          <cell r="NI29">
            <v>0</v>
          </cell>
          <cell r="NK29">
            <v>41773.42</v>
          </cell>
          <cell r="NL29">
            <v>793694.92</v>
          </cell>
          <cell r="NM29">
            <v>0</v>
          </cell>
          <cell r="NN29">
            <v>0</v>
          </cell>
          <cell r="OI29">
            <v>0</v>
          </cell>
          <cell r="OL29">
            <v>0</v>
          </cell>
          <cell r="OR29">
            <v>0</v>
          </cell>
          <cell r="OS29">
            <v>0</v>
          </cell>
          <cell r="OT29">
            <v>0</v>
          </cell>
          <cell r="OU29">
            <v>0</v>
          </cell>
          <cell r="OY29"/>
          <cell r="OZ29"/>
          <cell r="PA29"/>
          <cell r="PB29"/>
          <cell r="PD29">
            <v>0</v>
          </cell>
          <cell r="PE29">
            <v>0</v>
          </cell>
          <cell r="PH29">
            <v>0</v>
          </cell>
          <cell r="PI29">
            <v>0</v>
          </cell>
          <cell r="PK29"/>
          <cell r="PL29"/>
          <cell r="PO29"/>
          <cell r="PP29"/>
          <cell r="QT29">
            <v>1105055.26</v>
          </cell>
          <cell r="QU29">
            <v>20996050</v>
          </cell>
          <cell r="QW29">
            <v>1105055.26</v>
          </cell>
          <cell r="QX29">
            <v>20996050</v>
          </cell>
          <cell r="QZ29">
            <v>0</v>
          </cell>
          <cell r="RA29">
            <v>0</v>
          </cell>
          <cell r="RC29"/>
          <cell r="RD29"/>
          <cell r="SG29">
            <v>7592865</v>
          </cell>
          <cell r="SH29">
            <v>7592865</v>
          </cell>
          <cell r="SI29">
            <v>2453018</v>
          </cell>
          <cell r="SJ29">
            <v>2453018</v>
          </cell>
          <cell r="SK29">
            <v>2088000</v>
          </cell>
          <cell r="SL29">
            <v>2088000</v>
          </cell>
          <cell r="SM29">
            <v>2000</v>
          </cell>
          <cell r="SN29">
            <v>2000</v>
          </cell>
          <cell r="SO29">
            <v>0</v>
          </cell>
          <cell r="SP29"/>
          <cell r="SQ29">
            <v>0</v>
          </cell>
          <cell r="SR29"/>
          <cell r="SS29">
            <v>0</v>
          </cell>
          <cell r="ST29"/>
          <cell r="SU29">
            <v>10927629.620000001</v>
          </cell>
          <cell r="SX29">
            <v>8630329.620000001</v>
          </cell>
          <cell r="TA29">
            <v>464804.5</v>
          </cell>
          <cell r="TB29">
            <v>394695.71</v>
          </cell>
          <cell r="TC29">
            <v>3114345</v>
          </cell>
          <cell r="TF29">
            <v>3114345</v>
          </cell>
          <cell r="TK29">
            <v>15394982</v>
          </cell>
          <cell r="TN29">
            <v>15242546.050000001</v>
          </cell>
          <cell r="TR29">
            <v>0</v>
          </cell>
          <cell r="TS29">
            <v>0</v>
          </cell>
          <cell r="TU29"/>
          <cell r="TV29"/>
          <cell r="TX29">
            <v>0</v>
          </cell>
          <cell r="TZ29"/>
          <cell r="UB29">
            <v>0</v>
          </cell>
          <cell r="UD29"/>
          <cell r="UI29">
            <v>0</v>
          </cell>
          <cell r="UL29">
            <v>0</v>
          </cell>
          <cell r="UO29">
            <v>36977664</v>
          </cell>
          <cell r="UR29">
            <v>21401568</v>
          </cell>
          <cell r="UY29">
            <v>0</v>
          </cell>
          <cell r="VB29">
            <v>0</v>
          </cell>
          <cell r="VF29">
            <v>0</v>
          </cell>
          <cell r="VG29">
            <v>0</v>
          </cell>
          <cell r="VH29">
            <v>10000000</v>
          </cell>
          <cell r="VJ29"/>
          <cell r="VK29"/>
          <cell r="VL29">
            <v>10000000</v>
          </cell>
          <cell r="VN29">
            <v>5000000</v>
          </cell>
          <cell r="VP29">
            <v>5000000</v>
          </cell>
          <cell r="VX29">
            <v>15382318</v>
          </cell>
          <cell r="VY29"/>
          <cell r="VZ29">
            <v>0</v>
          </cell>
          <cell r="WA29">
            <v>1015756.61</v>
          </cell>
          <cell r="WE29">
            <v>15382304</v>
          </cell>
          <cell r="WF29"/>
          <cell r="WG29">
            <v>0</v>
          </cell>
          <cell r="WH29">
            <v>1015756.61</v>
          </cell>
          <cell r="WJ29">
            <v>0</v>
          </cell>
          <cell r="WK29">
            <v>4633271.67</v>
          </cell>
          <cell r="WM29">
            <v>0</v>
          </cell>
          <cell r="WN29">
            <v>4633271.67</v>
          </cell>
        </row>
        <row r="32">
          <cell r="F32">
            <v>18619400</v>
          </cell>
          <cell r="G32">
            <v>18619400</v>
          </cell>
          <cell r="H32"/>
          <cell r="I32">
            <v>0</v>
          </cell>
          <cell r="N32">
            <v>384902529.99999994</v>
          </cell>
          <cell r="O32">
            <v>384902529.99999994</v>
          </cell>
          <cell r="P32"/>
          <cell r="Q32"/>
          <cell r="W32">
            <v>0</v>
          </cell>
          <cell r="Y32"/>
          <cell r="AA32">
            <v>0</v>
          </cell>
          <cell r="AC32"/>
          <cell r="AJ32"/>
          <cell r="AK32">
            <v>1100000</v>
          </cell>
          <cell r="AL32"/>
          <cell r="AO32"/>
          <cell r="AP32"/>
          <cell r="AY32">
            <v>0</v>
          </cell>
          <cell r="BE32"/>
          <cell r="BK32"/>
          <cell r="BO32"/>
          <cell r="CH32">
            <v>33436844.989999998</v>
          </cell>
          <cell r="CI32">
            <v>0</v>
          </cell>
          <cell r="CJ32">
            <v>99800000</v>
          </cell>
          <cell r="CL32">
            <v>33436844.989999998</v>
          </cell>
          <cell r="CM32">
            <v>0</v>
          </cell>
          <cell r="CN32">
            <v>99800000</v>
          </cell>
          <cell r="CP32"/>
          <cell r="CQ32"/>
          <cell r="CR32"/>
          <cell r="CT32"/>
          <cell r="CU32"/>
          <cell r="CV32"/>
          <cell r="DA32">
            <v>24822675.539999999</v>
          </cell>
          <cell r="DB32">
            <v>24822675.539999999</v>
          </cell>
          <cell r="DC32"/>
          <cell r="DD32"/>
          <cell r="DI32">
            <v>4425241.3</v>
          </cell>
          <cell r="DJ32">
            <v>4425241.3</v>
          </cell>
          <cell r="DK32"/>
          <cell r="DL32"/>
          <cell r="DQ32">
            <v>0</v>
          </cell>
          <cell r="DR32">
            <v>0</v>
          </cell>
          <cell r="DU32">
            <v>0</v>
          </cell>
          <cell r="DV32"/>
          <cell r="DZ32">
            <v>0</v>
          </cell>
          <cell r="EE32">
            <v>0</v>
          </cell>
          <cell r="EG32"/>
          <cell r="EL32"/>
          <cell r="EM32">
            <v>0</v>
          </cell>
          <cell r="EP32">
            <v>0</v>
          </cell>
          <cell r="ET32">
            <v>0</v>
          </cell>
          <cell r="EU32">
            <v>0</v>
          </cell>
          <cell r="EX32">
            <v>0</v>
          </cell>
          <cell r="EY32">
            <v>0</v>
          </cell>
          <cell r="FA32"/>
          <cell r="FB32"/>
          <cell r="FE32"/>
          <cell r="FF32"/>
          <cell r="FH32">
            <v>0</v>
          </cell>
          <cell r="FI32">
            <v>0</v>
          </cell>
          <cell r="FK32"/>
          <cell r="FL32"/>
          <cell r="FM32">
            <v>0</v>
          </cell>
          <cell r="FP32">
            <v>0</v>
          </cell>
          <cell r="FS32">
            <v>0</v>
          </cell>
          <cell r="FV32">
            <v>0</v>
          </cell>
          <cell r="FY32">
            <v>0</v>
          </cell>
          <cell r="GB32">
            <v>0</v>
          </cell>
          <cell r="GE32">
            <v>0</v>
          </cell>
          <cell r="GH32">
            <v>0</v>
          </cell>
          <cell r="GP32">
            <v>0</v>
          </cell>
          <cell r="GQ32">
            <v>0</v>
          </cell>
          <cell r="GS32"/>
          <cell r="GT32"/>
          <cell r="GU32">
            <v>725200</v>
          </cell>
          <cell r="GX32">
            <v>725200</v>
          </cell>
          <cell r="HA32">
            <v>0</v>
          </cell>
          <cell r="HD32">
            <v>0</v>
          </cell>
          <cell r="HL32">
            <v>0</v>
          </cell>
          <cell r="HM32">
            <v>0</v>
          </cell>
          <cell r="HO32"/>
          <cell r="HP32"/>
          <cell r="HR32"/>
          <cell r="HS32"/>
          <cell r="HU32"/>
          <cell r="HV32"/>
          <cell r="II32">
            <v>3740139</v>
          </cell>
          <cell r="IL32">
            <v>3740139</v>
          </cell>
          <cell r="IO32">
            <v>0</v>
          </cell>
          <cell r="IR32">
            <v>0</v>
          </cell>
          <cell r="IU32"/>
          <cell r="IX32"/>
          <cell r="JP32">
            <v>46845.01</v>
          </cell>
          <cell r="JQ32">
            <v>120458.54</v>
          </cell>
          <cell r="JR32">
            <v>0</v>
          </cell>
          <cell r="JS32">
            <v>0</v>
          </cell>
          <cell r="JT32">
            <v>0</v>
          </cell>
          <cell r="JU32">
            <v>0</v>
          </cell>
          <cell r="JV32">
            <v>0</v>
          </cell>
          <cell r="JW32">
            <v>0</v>
          </cell>
          <cell r="JX32">
            <v>0</v>
          </cell>
          <cell r="JZ32">
            <v>46845.01</v>
          </cell>
          <cell r="KA32">
            <v>120458.54</v>
          </cell>
          <cell r="KB32"/>
          <cell r="KC32"/>
          <cell r="KD32">
            <v>0</v>
          </cell>
          <cell r="KE32">
            <v>0</v>
          </cell>
          <cell r="KF32"/>
          <cell r="KG32"/>
          <cell r="KH32"/>
          <cell r="KJ32">
            <v>0</v>
          </cell>
          <cell r="KK32">
            <v>0</v>
          </cell>
          <cell r="KL32"/>
          <cell r="KM32"/>
          <cell r="KO32"/>
          <cell r="KP32"/>
          <cell r="KQ32"/>
          <cell r="KR32"/>
          <cell r="LN32">
            <v>0</v>
          </cell>
          <cell r="LO32">
            <v>0</v>
          </cell>
          <cell r="LP32">
            <v>0</v>
          </cell>
          <cell r="LR32"/>
          <cell r="LS32"/>
          <cell r="LT32"/>
          <cell r="LZ32">
            <v>2588390.41</v>
          </cell>
          <cell r="MA32">
            <v>49179417.82</v>
          </cell>
          <cell r="MB32">
            <v>29053093</v>
          </cell>
          <cell r="MD32">
            <v>2588390.41</v>
          </cell>
          <cell r="ME32">
            <v>49179417.82</v>
          </cell>
          <cell r="MF32">
            <v>29053092.989999998</v>
          </cell>
          <cell r="MH32"/>
          <cell r="MI32"/>
          <cell r="MJ32"/>
          <cell r="ML32"/>
          <cell r="MM32"/>
          <cell r="MN32"/>
          <cell r="NF32"/>
          <cell r="NG32"/>
          <cell r="NH32"/>
          <cell r="NI32"/>
          <cell r="NK32"/>
          <cell r="NL32"/>
          <cell r="NM32"/>
          <cell r="NN32"/>
          <cell r="OI32">
            <v>0</v>
          </cell>
          <cell r="OL32">
            <v>0</v>
          </cell>
          <cell r="OR32">
            <v>0</v>
          </cell>
          <cell r="OS32">
            <v>0</v>
          </cell>
          <cell r="OT32"/>
          <cell r="OU32"/>
          <cell r="OY32"/>
          <cell r="OZ32"/>
          <cell r="PA32"/>
          <cell r="PB32"/>
          <cell r="PD32"/>
          <cell r="PE32"/>
          <cell r="PH32"/>
          <cell r="PI32"/>
          <cell r="PK32"/>
          <cell r="PL32"/>
          <cell r="PO32"/>
          <cell r="PP32"/>
          <cell r="QT32"/>
          <cell r="QU32"/>
          <cell r="QW32"/>
          <cell r="QX32"/>
          <cell r="QZ32"/>
          <cell r="RA32"/>
          <cell r="RC32"/>
          <cell r="RD32"/>
          <cell r="SG32">
            <v>26457568</v>
          </cell>
          <cell r="SH32">
            <v>26340343.690000001</v>
          </cell>
          <cell r="SI32">
            <v>12149455</v>
          </cell>
          <cell r="SJ32">
            <v>12149455</v>
          </cell>
          <cell r="SK32">
            <v>0</v>
          </cell>
          <cell r="SL32"/>
          <cell r="SM32">
            <v>16000</v>
          </cell>
          <cell r="SN32">
            <v>16000</v>
          </cell>
          <cell r="SO32">
            <v>1471212</v>
          </cell>
          <cell r="SP32">
            <v>1471212</v>
          </cell>
          <cell r="SQ32">
            <v>746227</v>
          </cell>
          <cell r="SR32">
            <v>703926</v>
          </cell>
          <cell r="SS32">
            <v>1499077</v>
          </cell>
          <cell r="ST32">
            <v>1407852</v>
          </cell>
          <cell r="SU32">
            <v>37974183.07</v>
          </cell>
          <cell r="SX32">
            <v>33148163.129999999</v>
          </cell>
          <cell r="TA32">
            <v>1583599.9</v>
          </cell>
          <cell r="TB32">
            <v>112100.65</v>
          </cell>
          <cell r="TC32">
            <v>4466345</v>
          </cell>
          <cell r="TF32">
            <v>4466345</v>
          </cell>
          <cell r="TK32">
            <v>31147800</v>
          </cell>
          <cell r="TN32">
            <v>30929227.82</v>
          </cell>
          <cell r="TR32">
            <v>0</v>
          </cell>
          <cell r="TS32">
            <v>112995300</v>
          </cell>
          <cell r="TU32"/>
          <cell r="TV32">
            <v>112995300</v>
          </cell>
          <cell r="TX32">
            <v>70000000</v>
          </cell>
          <cell r="TZ32">
            <v>70000000</v>
          </cell>
          <cell r="UB32"/>
          <cell r="UD32"/>
          <cell r="UI32">
            <v>0</v>
          </cell>
          <cell r="UL32">
            <v>0</v>
          </cell>
          <cell r="UO32">
            <v>0</v>
          </cell>
          <cell r="UR32">
            <v>0</v>
          </cell>
          <cell r="UY32">
            <v>0</v>
          </cell>
          <cell r="VB32">
            <v>0</v>
          </cell>
          <cell r="VF32">
            <v>0</v>
          </cell>
          <cell r="VG32">
            <v>0</v>
          </cell>
          <cell r="VH32">
            <v>0</v>
          </cell>
          <cell r="VJ32"/>
          <cell r="VK32"/>
          <cell r="VL32"/>
          <cell r="VN32"/>
          <cell r="VP32"/>
          <cell r="VX32">
            <v>4158400</v>
          </cell>
          <cell r="VY32">
            <v>0</v>
          </cell>
          <cell r="VZ32">
            <v>0</v>
          </cell>
          <cell r="WA32">
            <v>3333157.87</v>
          </cell>
          <cell r="WE32">
            <v>4158400</v>
          </cell>
          <cell r="WF32"/>
          <cell r="WG32">
            <v>0</v>
          </cell>
          <cell r="WH32">
            <v>3333157.87</v>
          </cell>
          <cell r="WJ32"/>
          <cell r="WK32"/>
          <cell r="WM32"/>
          <cell r="WN32"/>
        </row>
        <row r="33">
          <cell r="F33">
            <v>180751166.00000003</v>
          </cell>
          <cell r="G33">
            <v>180751166.00000003</v>
          </cell>
          <cell r="H33"/>
          <cell r="I33">
            <v>0</v>
          </cell>
          <cell r="N33">
            <v>1145783522</v>
          </cell>
          <cell r="O33">
            <v>1145783522</v>
          </cell>
          <cell r="P33"/>
          <cell r="Q33"/>
          <cell r="W33">
            <v>20000000</v>
          </cell>
          <cell r="Y33">
            <v>20000000</v>
          </cell>
          <cell r="AA33">
            <v>0</v>
          </cell>
          <cell r="AC33"/>
          <cell r="AJ33"/>
          <cell r="AK33">
            <v>500000</v>
          </cell>
          <cell r="AL33"/>
          <cell r="AO33"/>
          <cell r="AP33"/>
          <cell r="AY33">
            <v>0</v>
          </cell>
          <cell r="BE33"/>
          <cell r="BK33"/>
          <cell r="BO33"/>
          <cell r="CH33">
            <v>122774241.21000001</v>
          </cell>
          <cell r="CI33">
            <v>22000000</v>
          </cell>
          <cell r="CJ33">
            <v>517364262.13000005</v>
          </cell>
          <cell r="CL33">
            <v>82808293.769999996</v>
          </cell>
          <cell r="CM33">
            <v>22000000</v>
          </cell>
          <cell r="CN33">
            <v>479019667.76999998</v>
          </cell>
          <cell r="CP33"/>
          <cell r="CQ33"/>
          <cell r="CR33"/>
          <cell r="CT33"/>
          <cell r="CU33"/>
          <cell r="CV33"/>
          <cell r="DA33">
            <v>543977562.45999992</v>
          </cell>
          <cell r="DB33">
            <v>543977562.45999992</v>
          </cell>
          <cell r="DC33"/>
          <cell r="DD33"/>
          <cell r="DI33">
            <v>65932026.289999999</v>
          </cell>
          <cell r="DJ33">
            <v>65932026.289999999</v>
          </cell>
          <cell r="DK33"/>
          <cell r="DL33"/>
          <cell r="DQ33">
            <v>0</v>
          </cell>
          <cell r="DR33">
            <v>0</v>
          </cell>
          <cell r="DU33">
            <v>0</v>
          </cell>
          <cell r="DV33"/>
          <cell r="DZ33">
            <v>2208800</v>
          </cell>
          <cell r="EE33">
            <v>2280000</v>
          </cell>
          <cell r="EG33">
            <v>2208720</v>
          </cell>
          <cell r="EL33">
            <v>2280000</v>
          </cell>
          <cell r="EM33">
            <v>0</v>
          </cell>
          <cell r="EP33">
            <v>0</v>
          </cell>
          <cell r="ET33">
            <v>0</v>
          </cell>
          <cell r="EU33">
            <v>0</v>
          </cell>
          <cell r="EX33">
            <v>0</v>
          </cell>
          <cell r="EY33">
            <v>0</v>
          </cell>
          <cell r="FA33"/>
          <cell r="FB33"/>
          <cell r="FE33"/>
          <cell r="FF33"/>
          <cell r="FH33">
            <v>526315.79</v>
          </cell>
          <cell r="FI33">
            <v>25000000</v>
          </cell>
          <cell r="FK33">
            <v>526315.79</v>
          </cell>
          <cell r="FL33">
            <v>25000000</v>
          </cell>
          <cell r="FM33">
            <v>0</v>
          </cell>
          <cell r="FP33">
            <v>0</v>
          </cell>
          <cell r="FS33">
            <v>113922091.69</v>
          </cell>
          <cell r="FV33">
            <v>113922091.69</v>
          </cell>
          <cell r="FY33">
            <v>50751355.049999997</v>
          </cell>
          <cell r="GB33">
            <v>50504140.140000001</v>
          </cell>
          <cell r="GE33">
            <v>0</v>
          </cell>
          <cell r="GH33">
            <v>0</v>
          </cell>
          <cell r="GP33">
            <v>0</v>
          </cell>
          <cell r="GQ33">
            <v>0</v>
          </cell>
          <cell r="GS33"/>
          <cell r="GT33"/>
          <cell r="GU33">
            <v>1607872</v>
          </cell>
          <cell r="GX33">
            <v>1598899.5</v>
          </cell>
          <cell r="HA33">
            <v>0</v>
          </cell>
          <cell r="HD33">
            <v>0</v>
          </cell>
          <cell r="HL33">
            <v>0</v>
          </cell>
          <cell r="HM33">
            <v>0</v>
          </cell>
          <cell r="HO33"/>
          <cell r="HP33"/>
          <cell r="HR33"/>
          <cell r="HS33"/>
          <cell r="HU33"/>
          <cell r="HV33"/>
          <cell r="II33">
            <v>0</v>
          </cell>
          <cell r="IL33">
            <v>0</v>
          </cell>
          <cell r="IO33">
            <v>0</v>
          </cell>
          <cell r="IR33">
            <v>0</v>
          </cell>
          <cell r="IU33"/>
          <cell r="IX33"/>
          <cell r="JP33">
            <v>97293.49</v>
          </cell>
          <cell r="JQ33">
            <v>250183.13</v>
          </cell>
          <cell r="JR33">
            <v>0</v>
          </cell>
          <cell r="JS33">
            <v>0</v>
          </cell>
          <cell r="JT33">
            <v>6378621.2000000002</v>
          </cell>
          <cell r="JU33">
            <v>16402168.800000001</v>
          </cell>
          <cell r="JV33">
            <v>0</v>
          </cell>
          <cell r="JW33">
            <v>0</v>
          </cell>
          <cell r="JX33">
            <v>0</v>
          </cell>
          <cell r="JZ33">
            <v>97293.49</v>
          </cell>
          <cell r="KA33">
            <v>250183.13</v>
          </cell>
          <cell r="KB33"/>
          <cell r="KC33"/>
          <cell r="KD33">
            <v>6378621.2000000002</v>
          </cell>
          <cell r="KE33">
            <v>16402168.800000001</v>
          </cell>
          <cell r="KF33"/>
          <cell r="KG33"/>
          <cell r="KH33"/>
          <cell r="KJ33">
            <v>0</v>
          </cell>
          <cell r="KK33">
            <v>0</v>
          </cell>
          <cell r="KL33"/>
          <cell r="KM33"/>
          <cell r="KO33"/>
          <cell r="KP33"/>
          <cell r="KQ33"/>
          <cell r="KR33"/>
          <cell r="LN33">
            <v>0</v>
          </cell>
          <cell r="LO33">
            <v>0</v>
          </cell>
          <cell r="LP33">
            <v>0</v>
          </cell>
          <cell r="LR33"/>
          <cell r="LS33"/>
          <cell r="LT33"/>
          <cell r="LZ33">
            <v>12348021.050000001</v>
          </cell>
          <cell r="MA33">
            <v>234612400.00999999</v>
          </cell>
          <cell r="MB33">
            <v>156403107.64999998</v>
          </cell>
          <cell r="MD33">
            <v>12348021.050000001</v>
          </cell>
          <cell r="ME33">
            <v>234612400.00999999</v>
          </cell>
          <cell r="MF33">
            <v>146282405.43000001</v>
          </cell>
          <cell r="MH33"/>
          <cell r="MI33"/>
          <cell r="MJ33"/>
          <cell r="ML33"/>
          <cell r="MM33"/>
          <cell r="MN33"/>
          <cell r="NF33"/>
          <cell r="NG33"/>
          <cell r="NH33"/>
          <cell r="NI33"/>
          <cell r="NK33"/>
          <cell r="NL33"/>
          <cell r="NM33"/>
          <cell r="NN33"/>
          <cell r="OI33">
            <v>143730436.94999999</v>
          </cell>
          <cell r="OL33">
            <v>143730436.94999999</v>
          </cell>
          <cell r="OR33">
            <v>0</v>
          </cell>
          <cell r="OS33">
            <v>0</v>
          </cell>
          <cell r="OT33"/>
          <cell r="OU33"/>
          <cell r="OY33"/>
          <cell r="OZ33"/>
          <cell r="PA33"/>
          <cell r="PB33"/>
          <cell r="PD33"/>
          <cell r="PE33"/>
          <cell r="PH33"/>
          <cell r="PI33"/>
          <cell r="PK33"/>
          <cell r="PL33"/>
          <cell r="PO33"/>
          <cell r="PP33"/>
          <cell r="QT33"/>
          <cell r="QU33"/>
          <cell r="QW33"/>
          <cell r="QX33"/>
          <cell r="QZ33"/>
          <cell r="RA33"/>
          <cell r="RC33"/>
          <cell r="RD33"/>
          <cell r="SG33">
            <v>80358300.999999985</v>
          </cell>
          <cell r="SH33">
            <v>80358301</v>
          </cell>
          <cell r="SI33">
            <v>70256201.290000007</v>
          </cell>
          <cell r="SJ33">
            <v>70256201.290000007</v>
          </cell>
          <cell r="SK33">
            <v>0</v>
          </cell>
          <cell r="SL33"/>
          <cell r="SM33">
            <v>74600</v>
          </cell>
          <cell r="SN33">
            <v>25368</v>
          </cell>
          <cell r="SO33">
            <v>0</v>
          </cell>
          <cell r="SP33"/>
          <cell r="SQ33">
            <v>6012120</v>
          </cell>
          <cell r="SR33">
            <v>4191942</v>
          </cell>
          <cell r="SS33">
            <v>5996308</v>
          </cell>
          <cell r="ST33">
            <v>6224370</v>
          </cell>
          <cell r="SU33">
            <v>226817561.91</v>
          </cell>
          <cell r="SX33">
            <v>196269580.92999998</v>
          </cell>
          <cell r="TA33">
            <v>7795442.9899999993</v>
          </cell>
          <cell r="TB33">
            <v>4061203.56</v>
          </cell>
          <cell r="TC33">
            <v>26098920</v>
          </cell>
          <cell r="TF33">
            <v>26098920</v>
          </cell>
          <cell r="TK33">
            <v>172723320</v>
          </cell>
          <cell r="TN33">
            <v>168725399.06999999</v>
          </cell>
          <cell r="TR33">
            <v>100000000</v>
          </cell>
          <cell r="TS33">
            <v>0</v>
          </cell>
          <cell r="TU33">
            <v>100000000</v>
          </cell>
          <cell r="TV33"/>
          <cell r="TX33">
            <v>443792567.66000003</v>
          </cell>
          <cell r="TZ33">
            <v>443792567.66000003</v>
          </cell>
          <cell r="UB33"/>
          <cell r="UD33"/>
          <cell r="UI33">
            <v>0</v>
          </cell>
          <cell r="UL33">
            <v>0</v>
          </cell>
          <cell r="UO33">
            <v>0</v>
          </cell>
          <cell r="UR33">
            <v>0</v>
          </cell>
          <cell r="UY33">
            <v>0</v>
          </cell>
          <cell r="VB33">
            <v>0</v>
          </cell>
          <cell r="VF33">
            <v>0</v>
          </cell>
          <cell r="VG33">
            <v>0</v>
          </cell>
          <cell r="VH33">
            <v>0</v>
          </cell>
          <cell r="VJ33"/>
          <cell r="VK33"/>
          <cell r="VL33"/>
          <cell r="VN33"/>
          <cell r="VP33"/>
          <cell r="VX33">
            <v>42553093.789999999</v>
          </cell>
          <cell r="VY33">
            <v>0</v>
          </cell>
          <cell r="VZ33">
            <v>92055832.239999995</v>
          </cell>
          <cell r="WA33">
            <v>13746453.470000001</v>
          </cell>
          <cell r="WE33">
            <v>41460423.310000002</v>
          </cell>
          <cell r="WF33"/>
          <cell r="WG33">
            <v>92055832.239999995</v>
          </cell>
          <cell r="WH33">
            <v>13485767.76</v>
          </cell>
          <cell r="WJ33"/>
          <cell r="WK33"/>
          <cell r="WM33"/>
          <cell r="WN33"/>
        </row>
      </sheetData>
      <sheetData sheetId="1">
        <row r="8">
          <cell r="D8">
            <v>0</v>
          </cell>
          <cell r="E8"/>
          <cell r="F8">
            <v>0</v>
          </cell>
          <cell r="G8"/>
          <cell r="H8">
            <v>1956005.79</v>
          </cell>
          <cell r="I8">
            <v>1956005.79</v>
          </cell>
          <cell r="J8">
            <v>42878.48</v>
          </cell>
          <cell r="K8">
            <v>42878.48</v>
          </cell>
          <cell r="L8">
            <v>0</v>
          </cell>
          <cell r="M8"/>
          <cell r="N8">
            <v>0</v>
          </cell>
          <cell r="O8"/>
          <cell r="P8">
            <v>116272.08</v>
          </cell>
          <cell r="Q8">
            <v>116272.08</v>
          </cell>
          <cell r="R8">
            <v>0</v>
          </cell>
          <cell r="S8"/>
          <cell r="T8">
            <v>0</v>
          </cell>
          <cell r="U8"/>
          <cell r="V8">
            <v>0</v>
          </cell>
          <cell r="W8"/>
          <cell r="X8">
            <v>0</v>
          </cell>
          <cell r="Y8"/>
          <cell r="Z8">
            <v>1251140.6599999999</v>
          </cell>
          <cell r="AA8">
            <v>1251140.6599999999</v>
          </cell>
          <cell r="AB8">
            <v>0</v>
          </cell>
          <cell r="AC8"/>
          <cell r="AD8">
            <v>1000858.05</v>
          </cell>
          <cell r="AE8">
            <v>1000858.05</v>
          </cell>
          <cell r="AF8">
            <v>0</v>
          </cell>
          <cell r="AG8"/>
          <cell r="AH8">
            <v>0</v>
          </cell>
          <cell r="AI8"/>
          <cell r="AJ8">
            <v>0</v>
          </cell>
          <cell r="AK8"/>
          <cell r="AL8">
            <v>0</v>
          </cell>
          <cell r="AM8"/>
          <cell r="AN8">
            <v>0</v>
          </cell>
          <cell r="AO8"/>
          <cell r="AP8">
            <v>326980.17</v>
          </cell>
          <cell r="AQ8">
            <v>281852.77</v>
          </cell>
          <cell r="AR8">
            <v>0</v>
          </cell>
          <cell r="AS8"/>
        </row>
        <row r="9">
          <cell r="D9">
            <v>186957.54</v>
          </cell>
          <cell r="E9">
            <v>186957.54</v>
          </cell>
          <cell r="F9">
            <v>0</v>
          </cell>
          <cell r="G9"/>
          <cell r="H9">
            <v>0</v>
          </cell>
          <cell r="I9">
            <v>0</v>
          </cell>
          <cell r="J9">
            <v>72648.53</v>
          </cell>
          <cell r="K9">
            <v>72648.53</v>
          </cell>
          <cell r="L9">
            <v>266961.18</v>
          </cell>
          <cell r="M9">
            <v>266961.18</v>
          </cell>
          <cell r="N9">
            <v>19638.91</v>
          </cell>
          <cell r="O9">
            <v>19638.91</v>
          </cell>
          <cell r="P9">
            <v>864778.75</v>
          </cell>
          <cell r="Q9">
            <v>864778.75</v>
          </cell>
          <cell r="R9">
            <v>0</v>
          </cell>
          <cell r="S9"/>
          <cell r="T9">
            <v>0</v>
          </cell>
          <cell r="U9"/>
          <cell r="V9">
            <v>0</v>
          </cell>
          <cell r="W9"/>
          <cell r="X9">
            <v>0</v>
          </cell>
          <cell r="Y9"/>
          <cell r="Z9">
            <v>0</v>
          </cell>
          <cell r="AA9">
            <v>0</v>
          </cell>
          <cell r="AB9">
            <v>0</v>
          </cell>
          <cell r="AC9"/>
          <cell r="AD9">
            <v>1191329.76</v>
          </cell>
          <cell r="AE9">
            <v>1191329.76</v>
          </cell>
          <cell r="AF9">
            <v>0</v>
          </cell>
          <cell r="AG9"/>
          <cell r="AH9">
            <v>0</v>
          </cell>
          <cell r="AI9"/>
          <cell r="AJ9">
            <v>12843270.540000001</v>
          </cell>
          <cell r="AK9">
            <v>12843270.539999999</v>
          </cell>
          <cell r="AL9">
            <v>0</v>
          </cell>
          <cell r="AM9"/>
          <cell r="AN9">
            <v>0</v>
          </cell>
          <cell r="AO9"/>
          <cell r="AP9">
            <v>317538.5</v>
          </cell>
          <cell r="AQ9">
            <v>317538.5</v>
          </cell>
          <cell r="AR9">
            <v>0</v>
          </cell>
          <cell r="AS9"/>
        </row>
        <row r="10">
          <cell r="D10">
            <v>332742.40000000002</v>
          </cell>
          <cell r="E10">
            <v>327717.42</v>
          </cell>
          <cell r="F10">
            <v>0</v>
          </cell>
          <cell r="G10"/>
          <cell r="H10">
            <v>6132237.8399999999</v>
          </cell>
          <cell r="I10">
            <v>5927812</v>
          </cell>
          <cell r="J10">
            <v>81339.460000000006</v>
          </cell>
          <cell r="K10">
            <v>81339.460000000006</v>
          </cell>
          <cell r="L10">
            <v>657264.43000000005</v>
          </cell>
          <cell r="M10">
            <v>655416.43000000005</v>
          </cell>
          <cell r="N10">
            <v>8926.7800000000007</v>
          </cell>
          <cell r="O10">
            <v>8926.7800000000007</v>
          </cell>
          <cell r="P10">
            <v>570115.92000000004</v>
          </cell>
          <cell r="Q10">
            <v>570115.92000000004</v>
          </cell>
          <cell r="R10">
            <v>2405900</v>
          </cell>
          <cell r="S10">
            <v>1173518.8500000001</v>
          </cell>
          <cell r="T10">
            <v>0</v>
          </cell>
          <cell r="U10"/>
          <cell r="V10">
            <v>96489.69</v>
          </cell>
          <cell r="W10">
            <v>96489.69</v>
          </cell>
          <cell r="X10">
            <v>160103.26999999999</v>
          </cell>
          <cell r="Y10">
            <v>160103.26999999999</v>
          </cell>
          <cell r="Z10">
            <v>0</v>
          </cell>
          <cell r="AA10">
            <v>0</v>
          </cell>
          <cell r="AB10">
            <v>0</v>
          </cell>
          <cell r="AC10"/>
          <cell r="AD10">
            <v>2542601.9699999997</v>
          </cell>
          <cell r="AE10">
            <v>2542601.9699999997</v>
          </cell>
          <cell r="AF10">
            <v>180934697.87</v>
          </cell>
          <cell r="AG10">
            <v>155409594.72999999</v>
          </cell>
          <cell r="AH10">
            <v>0</v>
          </cell>
          <cell r="AI10"/>
          <cell r="AJ10">
            <v>0</v>
          </cell>
          <cell r="AK10"/>
          <cell r="AL10">
            <v>0</v>
          </cell>
          <cell r="AM10"/>
          <cell r="AN10">
            <v>0</v>
          </cell>
          <cell r="AO10"/>
          <cell r="AP10">
            <v>450126.67999999993</v>
          </cell>
          <cell r="AQ10">
            <v>430014.57</v>
          </cell>
          <cell r="AR10">
            <v>0</v>
          </cell>
          <cell r="AS10"/>
        </row>
        <row r="11">
          <cell r="D11">
            <v>453313.63</v>
          </cell>
          <cell r="E11">
            <v>453313.63</v>
          </cell>
          <cell r="F11">
            <v>0</v>
          </cell>
          <cell r="G11"/>
          <cell r="H11">
            <v>3554462.23</v>
          </cell>
          <cell r="I11">
            <v>3554462.23</v>
          </cell>
          <cell r="J11">
            <v>109963.12</v>
          </cell>
          <cell r="K11">
            <v>109963.12</v>
          </cell>
          <cell r="L11">
            <v>0</v>
          </cell>
          <cell r="M11">
            <v>0</v>
          </cell>
          <cell r="N11">
            <v>32102.899999999998</v>
          </cell>
          <cell r="O11">
            <v>32102.899999999998</v>
          </cell>
          <cell r="P11">
            <v>1799433.2999999998</v>
          </cell>
          <cell r="Q11">
            <v>1799433.29</v>
          </cell>
          <cell r="R11">
            <v>0</v>
          </cell>
          <cell r="S11"/>
          <cell r="T11">
            <v>0</v>
          </cell>
          <cell r="U11"/>
          <cell r="V11">
            <v>0</v>
          </cell>
          <cell r="W11"/>
          <cell r="X11">
            <v>0</v>
          </cell>
          <cell r="Y11"/>
          <cell r="Z11">
            <v>2442618.9500000002</v>
          </cell>
          <cell r="AA11">
            <v>1900902.88</v>
          </cell>
          <cell r="AB11">
            <v>0</v>
          </cell>
          <cell r="AC11"/>
          <cell r="AD11">
            <v>1301757.9600000002</v>
          </cell>
          <cell r="AE11">
            <v>1301757.9600000002</v>
          </cell>
          <cell r="AF11">
            <v>0</v>
          </cell>
          <cell r="AG11"/>
          <cell r="AH11">
            <v>0</v>
          </cell>
          <cell r="AI11"/>
          <cell r="AJ11">
            <v>0</v>
          </cell>
          <cell r="AK11"/>
          <cell r="AL11">
            <v>0</v>
          </cell>
          <cell r="AM11"/>
          <cell r="AN11">
            <v>0</v>
          </cell>
          <cell r="AO11"/>
          <cell r="AP11">
            <v>424428.83</v>
          </cell>
          <cell r="AQ11">
            <v>372157.37</v>
          </cell>
          <cell r="AR11">
            <v>0</v>
          </cell>
          <cell r="AS11"/>
        </row>
        <row r="12">
          <cell r="D12">
            <v>276445.08</v>
          </cell>
          <cell r="E12">
            <v>227413.6</v>
          </cell>
          <cell r="F12">
            <v>0</v>
          </cell>
          <cell r="G12"/>
          <cell r="H12">
            <v>2001494.3</v>
          </cell>
          <cell r="I12">
            <v>2001494.3</v>
          </cell>
          <cell r="J12">
            <v>71088</v>
          </cell>
          <cell r="K12">
            <v>54520</v>
          </cell>
          <cell r="L12">
            <v>0</v>
          </cell>
          <cell r="M12"/>
          <cell r="N12">
            <v>4012.8599999999997</v>
          </cell>
          <cell r="O12">
            <v>4012.8599999999997</v>
          </cell>
          <cell r="P12">
            <v>251686.79999999993</v>
          </cell>
          <cell r="Q12">
            <v>251686.8</v>
          </cell>
          <cell r="R12">
            <v>633600</v>
          </cell>
          <cell r="S12">
            <v>188393</v>
          </cell>
          <cell r="T12">
            <v>19734130</v>
          </cell>
          <cell r="U12">
            <v>19635867.810000002</v>
          </cell>
          <cell r="V12">
            <v>111584.86</v>
          </cell>
          <cell r="W12">
            <v>111584.86</v>
          </cell>
          <cell r="X12">
            <v>0</v>
          </cell>
          <cell r="Y12"/>
          <cell r="Z12">
            <v>211689.62</v>
          </cell>
          <cell r="AA12">
            <v>211689.62</v>
          </cell>
          <cell r="AB12">
            <v>0</v>
          </cell>
          <cell r="AC12"/>
          <cell r="AD12">
            <v>798567.74</v>
          </cell>
          <cell r="AE12">
            <v>798567.74</v>
          </cell>
          <cell r="AF12">
            <v>0</v>
          </cell>
          <cell r="AG12"/>
          <cell r="AH12">
            <v>0</v>
          </cell>
          <cell r="AI12"/>
          <cell r="AJ12">
            <v>0</v>
          </cell>
          <cell r="AK12"/>
          <cell r="AL12">
            <v>0</v>
          </cell>
          <cell r="AM12"/>
          <cell r="AN12">
            <v>0</v>
          </cell>
          <cell r="AO12"/>
          <cell r="AP12">
            <v>135115.76999999999</v>
          </cell>
          <cell r="AQ12">
            <v>135115.76999999999</v>
          </cell>
          <cell r="AR12">
            <v>0</v>
          </cell>
          <cell r="AS12"/>
        </row>
        <row r="13">
          <cell r="D13">
            <v>399122.83</v>
          </cell>
          <cell r="E13">
            <v>399122.83</v>
          </cell>
          <cell r="F13">
            <v>0</v>
          </cell>
          <cell r="G13"/>
          <cell r="H13">
            <v>3861683.87</v>
          </cell>
          <cell r="I13">
            <v>3861683.87</v>
          </cell>
          <cell r="J13">
            <v>54168.29</v>
          </cell>
          <cell r="K13">
            <v>54168.29</v>
          </cell>
          <cell r="L13">
            <v>0</v>
          </cell>
          <cell r="M13"/>
          <cell r="N13">
            <v>23446.45</v>
          </cell>
          <cell r="O13">
            <v>23446.45</v>
          </cell>
          <cell r="P13">
            <v>583507.67999999993</v>
          </cell>
          <cell r="Q13">
            <v>583507.68000000005</v>
          </cell>
          <cell r="R13">
            <v>0</v>
          </cell>
          <cell r="S13"/>
          <cell r="T13">
            <v>0</v>
          </cell>
          <cell r="U13"/>
          <cell r="V13">
            <v>84849.64</v>
          </cell>
          <cell r="W13">
            <v>84849.64</v>
          </cell>
          <cell r="X13">
            <v>148733.26999999999</v>
          </cell>
          <cell r="Y13">
            <v>148733.26999999999</v>
          </cell>
          <cell r="Z13">
            <v>6150486.1500000004</v>
          </cell>
          <cell r="AA13">
            <v>6150486.1500000004</v>
          </cell>
          <cell r="AB13">
            <v>0</v>
          </cell>
          <cell r="AC13"/>
          <cell r="AD13">
            <v>402491.76</v>
          </cell>
          <cell r="AE13">
            <v>402429.68</v>
          </cell>
          <cell r="AF13">
            <v>0</v>
          </cell>
          <cell r="AG13"/>
          <cell r="AH13">
            <v>0</v>
          </cell>
          <cell r="AI13"/>
          <cell r="AJ13">
            <v>0</v>
          </cell>
          <cell r="AK13"/>
          <cell r="AL13">
            <v>0</v>
          </cell>
          <cell r="AM13"/>
          <cell r="AN13">
            <v>0</v>
          </cell>
          <cell r="AO13"/>
          <cell r="AP13">
            <v>220563.42</v>
          </cell>
          <cell r="AQ13">
            <v>220563.42</v>
          </cell>
          <cell r="AR13">
            <v>0</v>
          </cell>
          <cell r="AS13"/>
        </row>
        <row r="14">
          <cell r="D14">
            <v>119736.85</v>
          </cell>
          <cell r="E14">
            <v>87605.41</v>
          </cell>
          <cell r="F14">
            <v>305665</v>
          </cell>
          <cell r="G14">
            <v>305665</v>
          </cell>
          <cell r="H14">
            <v>5700580.9500000002</v>
          </cell>
          <cell r="I14">
            <v>5700580.9500000002</v>
          </cell>
          <cell r="J14">
            <v>84958.68</v>
          </cell>
          <cell r="K14">
            <v>70300</v>
          </cell>
          <cell r="L14">
            <v>0</v>
          </cell>
          <cell r="M14"/>
          <cell r="N14">
            <v>21642.880000000001</v>
          </cell>
          <cell r="O14">
            <v>21642.880000000001</v>
          </cell>
          <cell r="P14">
            <v>1305559.03</v>
          </cell>
          <cell r="Q14">
            <v>1305559.03</v>
          </cell>
          <cell r="R14">
            <v>1455300</v>
          </cell>
          <cell r="S14">
            <v>600988.28</v>
          </cell>
          <cell r="T14">
            <v>0</v>
          </cell>
          <cell r="U14"/>
          <cell r="V14">
            <v>139017.20000000001</v>
          </cell>
          <cell r="W14">
            <v>139017.20000000001</v>
          </cell>
          <cell r="X14">
            <v>0</v>
          </cell>
          <cell r="Y14">
            <v>0</v>
          </cell>
          <cell r="Z14">
            <v>0</v>
          </cell>
          <cell r="AA14"/>
          <cell r="AB14">
            <v>0</v>
          </cell>
          <cell r="AC14"/>
          <cell r="AD14">
            <v>1266085.33</v>
          </cell>
          <cell r="AE14">
            <v>1263601.5</v>
          </cell>
          <cell r="AF14">
            <v>0</v>
          </cell>
          <cell r="AG14"/>
          <cell r="AH14">
            <v>0</v>
          </cell>
          <cell r="AI14"/>
          <cell r="AJ14">
            <v>0</v>
          </cell>
          <cell r="AK14"/>
          <cell r="AL14">
            <v>570000</v>
          </cell>
          <cell r="AM14">
            <v>540787.5</v>
          </cell>
          <cell r="AN14">
            <v>0</v>
          </cell>
          <cell r="AO14"/>
          <cell r="AP14">
            <v>301031.48</v>
          </cell>
          <cell r="AQ14">
            <v>255111.21</v>
          </cell>
          <cell r="AR14">
            <v>0</v>
          </cell>
          <cell r="AS14"/>
        </row>
        <row r="15">
          <cell r="D15">
            <v>319298.27</v>
          </cell>
          <cell r="E15">
            <v>319298.27</v>
          </cell>
          <cell r="F15">
            <v>0</v>
          </cell>
          <cell r="G15"/>
          <cell r="H15">
            <v>2006604.49</v>
          </cell>
          <cell r="I15">
            <v>2006604.49</v>
          </cell>
          <cell r="J15">
            <v>89520.22</v>
          </cell>
          <cell r="K15">
            <v>89520.22</v>
          </cell>
          <cell r="L15">
            <v>472263.2</v>
          </cell>
          <cell r="M15">
            <v>472263.2</v>
          </cell>
          <cell r="N15">
            <v>18035.73</v>
          </cell>
          <cell r="O15">
            <v>18035.73</v>
          </cell>
          <cell r="P15">
            <v>427567.03</v>
          </cell>
          <cell r="Q15">
            <v>427567.03</v>
          </cell>
          <cell r="R15">
            <v>0</v>
          </cell>
          <cell r="S15"/>
          <cell r="T15">
            <v>0</v>
          </cell>
          <cell r="U15"/>
          <cell r="V15">
            <v>0</v>
          </cell>
          <cell r="W15">
            <v>0</v>
          </cell>
          <cell r="X15">
            <v>144265.26999999999</v>
          </cell>
          <cell r="Y15">
            <v>144265.26999999999</v>
          </cell>
          <cell r="Z15">
            <v>4124405.0500000007</v>
          </cell>
          <cell r="AA15">
            <v>4124405.0500000007</v>
          </cell>
          <cell r="AB15">
            <v>0</v>
          </cell>
          <cell r="AC15"/>
          <cell r="AD15">
            <v>854302.65</v>
          </cell>
          <cell r="AE15">
            <v>854302.65</v>
          </cell>
          <cell r="AF15">
            <v>0</v>
          </cell>
          <cell r="AG15"/>
          <cell r="AH15">
            <v>0</v>
          </cell>
          <cell r="AI15"/>
          <cell r="AJ15">
            <v>0</v>
          </cell>
          <cell r="AK15"/>
          <cell r="AL15">
            <v>0</v>
          </cell>
          <cell r="AM15"/>
          <cell r="AN15">
            <v>0</v>
          </cell>
          <cell r="AO15"/>
          <cell r="AP15">
            <v>47793.61</v>
          </cell>
          <cell r="AQ15">
            <v>47793.61</v>
          </cell>
          <cell r="AR15">
            <v>0</v>
          </cell>
          <cell r="AS15"/>
        </row>
        <row r="16">
          <cell r="D16">
            <v>332116.82</v>
          </cell>
          <cell r="E16">
            <v>332116.82</v>
          </cell>
          <cell r="F16">
            <v>0</v>
          </cell>
          <cell r="G16"/>
          <cell r="H16">
            <v>5516691.2400000002</v>
          </cell>
          <cell r="I16">
            <v>5456316.1299999999</v>
          </cell>
          <cell r="J16">
            <v>85528.87</v>
          </cell>
          <cell r="K16">
            <v>85528.87</v>
          </cell>
          <cell r="L16">
            <v>0</v>
          </cell>
          <cell r="M16"/>
          <cell r="N16">
            <v>16232.16</v>
          </cell>
          <cell r="O16">
            <v>16232.16</v>
          </cell>
          <cell r="P16">
            <v>599340.62</v>
          </cell>
          <cell r="Q16">
            <v>599340.62</v>
          </cell>
          <cell r="R16">
            <v>0</v>
          </cell>
          <cell r="S16"/>
          <cell r="T16">
            <v>0</v>
          </cell>
          <cell r="U16"/>
          <cell r="V16">
            <v>0</v>
          </cell>
          <cell r="W16">
            <v>0</v>
          </cell>
          <cell r="X16">
            <v>0</v>
          </cell>
          <cell r="Y16"/>
          <cell r="Z16">
            <v>1380000</v>
          </cell>
          <cell r="AA16">
            <v>1380000</v>
          </cell>
          <cell r="AB16">
            <v>0</v>
          </cell>
          <cell r="AC16"/>
          <cell r="AD16">
            <v>1885850.48</v>
          </cell>
          <cell r="AE16">
            <v>1885850.48</v>
          </cell>
          <cell r="AF16">
            <v>0</v>
          </cell>
          <cell r="AG16"/>
          <cell r="AH16">
            <v>0</v>
          </cell>
          <cell r="AI16"/>
          <cell r="AJ16">
            <v>0</v>
          </cell>
          <cell r="AK16"/>
          <cell r="AL16">
            <v>0</v>
          </cell>
          <cell r="AM16"/>
          <cell r="AN16">
            <v>0</v>
          </cell>
          <cell r="AO16"/>
          <cell r="AP16">
            <v>158262.43</v>
          </cell>
          <cell r="AQ16">
            <v>158262.43</v>
          </cell>
          <cell r="AR16">
            <v>0</v>
          </cell>
          <cell r="AS16"/>
        </row>
        <row r="17">
          <cell r="D17">
            <v>77303.789999999994</v>
          </cell>
          <cell r="E17">
            <v>77303.789999999994</v>
          </cell>
          <cell r="F17">
            <v>0</v>
          </cell>
          <cell r="G17"/>
          <cell r="H17">
            <v>3917818.62</v>
          </cell>
          <cell r="I17">
            <v>3917818.62</v>
          </cell>
          <cell r="J17">
            <v>46935.85</v>
          </cell>
          <cell r="K17">
            <v>46935.85</v>
          </cell>
          <cell r="L17">
            <v>0</v>
          </cell>
          <cell r="M17"/>
          <cell r="N17">
            <v>5410.72</v>
          </cell>
          <cell r="O17">
            <v>5410.72</v>
          </cell>
          <cell r="P17">
            <v>472622.89</v>
          </cell>
          <cell r="Q17">
            <v>472622.88</v>
          </cell>
          <cell r="R17">
            <v>0</v>
          </cell>
          <cell r="S17"/>
          <cell r="T17">
            <v>0</v>
          </cell>
          <cell r="U17"/>
          <cell r="V17">
            <v>71368.62</v>
          </cell>
          <cell r="W17">
            <v>71368.62</v>
          </cell>
          <cell r="X17">
            <v>113000</v>
          </cell>
          <cell r="Y17">
            <v>113000</v>
          </cell>
          <cell r="Z17">
            <v>2622767.62</v>
          </cell>
          <cell r="AA17">
            <v>2546742.5</v>
          </cell>
          <cell r="AB17">
            <v>0</v>
          </cell>
          <cell r="AC17"/>
          <cell r="AD17">
            <v>353862.95</v>
          </cell>
          <cell r="AE17">
            <v>353862.95</v>
          </cell>
          <cell r="AF17">
            <v>0</v>
          </cell>
          <cell r="AG17"/>
          <cell r="AH17">
            <v>0</v>
          </cell>
          <cell r="AI17"/>
          <cell r="AJ17">
            <v>0</v>
          </cell>
          <cell r="AK17"/>
          <cell r="AL17">
            <v>552000</v>
          </cell>
          <cell r="AM17">
            <v>551779.19999999995</v>
          </cell>
          <cell r="AN17">
            <v>0</v>
          </cell>
          <cell r="AO17"/>
          <cell r="AP17">
            <v>248613.03</v>
          </cell>
          <cell r="AQ17">
            <v>248613.03</v>
          </cell>
          <cell r="AR17">
            <v>0</v>
          </cell>
          <cell r="AS17"/>
        </row>
        <row r="18">
          <cell r="D18">
            <v>198721.16</v>
          </cell>
          <cell r="E18">
            <v>198165.28</v>
          </cell>
          <cell r="F18">
            <v>0</v>
          </cell>
          <cell r="G18"/>
          <cell r="H18">
            <v>3607374.08</v>
          </cell>
          <cell r="I18">
            <v>3607374.08</v>
          </cell>
          <cell r="J18">
            <v>90846.67</v>
          </cell>
          <cell r="K18">
            <v>90846.38</v>
          </cell>
          <cell r="L18">
            <v>0</v>
          </cell>
          <cell r="M18">
            <v>0</v>
          </cell>
          <cell r="N18">
            <v>35707.11</v>
          </cell>
          <cell r="O18">
            <v>35707.11</v>
          </cell>
          <cell r="P18">
            <v>1194921.99</v>
          </cell>
          <cell r="Q18">
            <v>1194921.99</v>
          </cell>
          <cell r="R18">
            <v>0</v>
          </cell>
          <cell r="S18"/>
          <cell r="T18">
            <v>0</v>
          </cell>
          <cell r="U18"/>
          <cell r="V18">
            <v>111431.97</v>
          </cell>
          <cell r="W18">
            <v>111431.97</v>
          </cell>
          <cell r="X18">
            <v>0</v>
          </cell>
          <cell r="Y18"/>
          <cell r="Z18">
            <v>0</v>
          </cell>
          <cell r="AA18"/>
          <cell r="AB18">
            <v>0</v>
          </cell>
          <cell r="AC18"/>
          <cell r="AD18">
            <v>459220.78</v>
          </cell>
          <cell r="AE18">
            <v>459220.78</v>
          </cell>
          <cell r="AF18">
            <v>0</v>
          </cell>
          <cell r="AG18"/>
          <cell r="AH18">
            <v>0</v>
          </cell>
          <cell r="AI18"/>
          <cell r="AJ18">
            <v>0</v>
          </cell>
          <cell r="AK18"/>
          <cell r="AL18">
            <v>516000</v>
          </cell>
          <cell r="AM18">
            <v>509808</v>
          </cell>
          <cell r="AN18">
            <v>0</v>
          </cell>
          <cell r="AO18"/>
          <cell r="AP18">
            <v>414689.98000000004</v>
          </cell>
          <cell r="AQ18">
            <v>325518.87</v>
          </cell>
          <cell r="AR18">
            <v>0</v>
          </cell>
          <cell r="AS18"/>
        </row>
        <row r="19">
          <cell r="D19">
            <v>197460.77</v>
          </cell>
          <cell r="E19">
            <v>197460.77</v>
          </cell>
          <cell r="F19">
            <v>0</v>
          </cell>
          <cell r="G19"/>
          <cell r="H19">
            <v>0</v>
          </cell>
          <cell r="I19">
            <v>0</v>
          </cell>
          <cell r="J19">
            <v>43442.67</v>
          </cell>
          <cell r="K19">
            <v>43442.67</v>
          </cell>
          <cell r="L19">
            <v>286094.40000000002</v>
          </cell>
          <cell r="M19">
            <v>286094.40000000002</v>
          </cell>
          <cell r="N19">
            <v>19839.310000000001</v>
          </cell>
          <cell r="O19">
            <v>19839.310000000001</v>
          </cell>
          <cell r="P19">
            <v>335659.47</v>
          </cell>
          <cell r="Q19">
            <v>335659.47</v>
          </cell>
          <cell r="R19">
            <v>504900</v>
          </cell>
          <cell r="S19">
            <v>201762</v>
          </cell>
          <cell r="T19">
            <v>0</v>
          </cell>
          <cell r="U19"/>
          <cell r="V19">
            <v>80527.289999999994</v>
          </cell>
          <cell r="W19">
            <v>80527.289999999994</v>
          </cell>
          <cell r="X19">
            <v>128583.27</v>
          </cell>
          <cell r="Y19">
            <v>128583.27</v>
          </cell>
          <cell r="Z19">
            <v>5116441.3899999997</v>
          </cell>
          <cell r="AA19">
            <v>4383240.45</v>
          </cell>
          <cell r="AB19">
            <v>0</v>
          </cell>
          <cell r="AC19"/>
          <cell r="AD19">
            <v>1266150.76</v>
          </cell>
          <cell r="AE19">
            <v>1266150.76</v>
          </cell>
          <cell r="AF19">
            <v>0</v>
          </cell>
          <cell r="AG19"/>
          <cell r="AH19">
            <v>0</v>
          </cell>
          <cell r="AI19"/>
          <cell r="AJ19">
            <v>0</v>
          </cell>
          <cell r="AK19"/>
          <cell r="AL19">
            <v>564000</v>
          </cell>
          <cell r="AM19">
            <v>554224</v>
          </cell>
          <cell r="AN19">
            <v>0</v>
          </cell>
          <cell r="AO19"/>
          <cell r="AP19">
            <v>203349.24</v>
          </cell>
          <cell r="AQ19">
            <v>203349.24</v>
          </cell>
          <cell r="AR19">
            <v>0</v>
          </cell>
          <cell r="AS19"/>
        </row>
        <row r="20">
          <cell r="D20">
            <v>189058.18</v>
          </cell>
          <cell r="E20">
            <v>189058.18</v>
          </cell>
          <cell r="F20">
            <v>0</v>
          </cell>
          <cell r="G20"/>
          <cell r="H20">
            <v>6863925.3099999996</v>
          </cell>
          <cell r="I20">
            <v>6863925.3099999996</v>
          </cell>
          <cell r="J20">
            <v>100473.92</v>
          </cell>
          <cell r="K20">
            <v>75758.679999999993</v>
          </cell>
          <cell r="L20">
            <v>1188910.1299999999</v>
          </cell>
          <cell r="M20">
            <v>1188910.1299999999</v>
          </cell>
          <cell r="N20">
            <v>22500</v>
          </cell>
          <cell r="O20">
            <v>22500</v>
          </cell>
          <cell r="P20">
            <v>0</v>
          </cell>
          <cell r="Q20"/>
          <cell r="R20">
            <v>0</v>
          </cell>
          <cell r="S20"/>
          <cell r="T20">
            <v>0</v>
          </cell>
          <cell r="U20"/>
          <cell r="V20">
            <v>124852.8</v>
          </cell>
          <cell r="W20">
            <v>124852.8</v>
          </cell>
          <cell r="X20">
            <v>0</v>
          </cell>
          <cell r="Y20"/>
          <cell r="Z20">
            <v>4599692.5</v>
          </cell>
          <cell r="AA20">
            <v>4346204</v>
          </cell>
          <cell r="AB20">
            <v>0</v>
          </cell>
          <cell r="AC20"/>
          <cell r="AD20">
            <v>718670.09</v>
          </cell>
          <cell r="AE20">
            <v>718670.09</v>
          </cell>
          <cell r="AF20">
            <v>0</v>
          </cell>
          <cell r="AG20"/>
          <cell r="AH20">
            <v>0</v>
          </cell>
          <cell r="AI20"/>
          <cell r="AJ20">
            <v>0</v>
          </cell>
          <cell r="AK20"/>
          <cell r="AL20">
            <v>990000</v>
          </cell>
          <cell r="AM20">
            <v>989293.5</v>
          </cell>
          <cell r="AN20">
            <v>0</v>
          </cell>
          <cell r="AO20"/>
          <cell r="AP20">
            <v>146442.04999999999</v>
          </cell>
          <cell r="AQ20">
            <v>146442.04999999999</v>
          </cell>
          <cell r="AR20">
            <v>0</v>
          </cell>
          <cell r="AS20"/>
        </row>
        <row r="21">
          <cell r="D21">
            <v>163346.26999999999</v>
          </cell>
          <cell r="E21">
            <v>163346.26999999999</v>
          </cell>
          <cell r="F21">
            <v>0</v>
          </cell>
          <cell r="G21"/>
          <cell r="H21">
            <v>4703705.16</v>
          </cell>
          <cell r="I21">
            <v>4703705.16</v>
          </cell>
          <cell r="J21">
            <v>79946.990000000005</v>
          </cell>
          <cell r="K21">
            <v>79946.990000000005</v>
          </cell>
          <cell r="L21">
            <v>0</v>
          </cell>
          <cell r="M21">
            <v>0</v>
          </cell>
          <cell r="N21">
            <v>10821.44</v>
          </cell>
          <cell r="O21">
            <v>10821.44</v>
          </cell>
          <cell r="P21">
            <v>172015.18000000002</v>
          </cell>
          <cell r="Q21">
            <v>172015.18</v>
          </cell>
          <cell r="R21">
            <v>0</v>
          </cell>
          <cell r="S21"/>
          <cell r="T21">
            <v>0</v>
          </cell>
          <cell r="U21"/>
          <cell r="V21">
            <v>75795.89</v>
          </cell>
          <cell r="W21">
            <v>75795.89</v>
          </cell>
          <cell r="X21">
            <v>0</v>
          </cell>
          <cell r="Y21">
            <v>0</v>
          </cell>
          <cell r="Z21">
            <v>1958732.46</v>
          </cell>
          <cell r="AA21">
            <v>1272847.69</v>
          </cell>
          <cell r="AB21">
            <v>0</v>
          </cell>
          <cell r="AC21"/>
          <cell r="AD21">
            <v>397959.06999999995</v>
          </cell>
          <cell r="AE21">
            <v>397959.06999999995</v>
          </cell>
          <cell r="AF21">
            <v>0</v>
          </cell>
          <cell r="AG21"/>
          <cell r="AH21">
            <v>0</v>
          </cell>
          <cell r="AI21"/>
          <cell r="AJ21">
            <v>0</v>
          </cell>
          <cell r="AK21"/>
          <cell r="AL21">
            <v>0</v>
          </cell>
          <cell r="AM21"/>
          <cell r="AN21">
            <v>0</v>
          </cell>
          <cell r="AO21"/>
          <cell r="AP21">
            <v>361578.44</v>
          </cell>
          <cell r="AQ21">
            <v>257386.02</v>
          </cell>
          <cell r="AR21">
            <v>0</v>
          </cell>
          <cell r="AS21"/>
        </row>
        <row r="22">
          <cell r="D22">
            <v>115955.69</v>
          </cell>
          <cell r="E22">
            <v>115955.57</v>
          </cell>
          <cell r="F22">
            <v>0</v>
          </cell>
          <cell r="G22"/>
          <cell r="H22">
            <v>2137170.06</v>
          </cell>
          <cell r="I22">
            <v>2137170.06</v>
          </cell>
          <cell r="J22">
            <v>55218.64</v>
          </cell>
          <cell r="K22">
            <v>55218.64</v>
          </cell>
          <cell r="L22">
            <v>439420.11</v>
          </cell>
          <cell r="M22">
            <v>439420.11</v>
          </cell>
          <cell r="N22">
            <v>12500</v>
          </cell>
          <cell r="O22">
            <v>12500</v>
          </cell>
          <cell r="P22">
            <v>433237.65</v>
          </cell>
          <cell r="Q22">
            <v>433237.64</v>
          </cell>
          <cell r="R22">
            <v>0</v>
          </cell>
          <cell r="S22"/>
          <cell r="T22">
            <v>0</v>
          </cell>
          <cell r="U22"/>
          <cell r="V22">
            <v>86905.73</v>
          </cell>
          <cell r="W22">
            <v>86905.73</v>
          </cell>
          <cell r="X22">
            <v>125008.27</v>
          </cell>
          <cell r="Y22">
            <v>125008.27</v>
          </cell>
          <cell r="Z22">
            <v>4995600</v>
          </cell>
          <cell r="AA22">
            <v>4995600</v>
          </cell>
          <cell r="AB22">
            <v>0</v>
          </cell>
          <cell r="AC22"/>
          <cell r="AD22">
            <v>786529.93</v>
          </cell>
          <cell r="AE22">
            <v>786529.93</v>
          </cell>
          <cell r="AF22">
            <v>0</v>
          </cell>
          <cell r="AG22"/>
          <cell r="AH22">
            <v>0</v>
          </cell>
          <cell r="AI22"/>
          <cell r="AJ22">
            <v>0</v>
          </cell>
          <cell r="AK22"/>
          <cell r="AL22">
            <v>552000</v>
          </cell>
          <cell r="AM22">
            <v>510212.82</v>
          </cell>
          <cell r="AN22">
            <v>0</v>
          </cell>
          <cell r="AO22"/>
          <cell r="AP22">
            <v>282749.71000000002</v>
          </cell>
          <cell r="AQ22">
            <v>282749.71000000002</v>
          </cell>
          <cell r="AR22">
            <v>0</v>
          </cell>
          <cell r="AS22"/>
        </row>
        <row r="23">
          <cell r="D23">
            <v>239473.7</v>
          </cell>
          <cell r="E23">
            <v>239473.7</v>
          </cell>
          <cell r="F23">
            <v>0</v>
          </cell>
          <cell r="G23"/>
          <cell r="H23">
            <v>4045573.58</v>
          </cell>
          <cell r="I23">
            <v>4045573.58</v>
          </cell>
          <cell r="J23">
            <v>96932.72</v>
          </cell>
          <cell r="K23">
            <v>96932.72</v>
          </cell>
          <cell r="L23">
            <v>237465.47</v>
          </cell>
          <cell r="M23">
            <v>237465.47</v>
          </cell>
          <cell r="N23">
            <v>30660.75</v>
          </cell>
          <cell r="O23">
            <v>30660.75</v>
          </cell>
          <cell r="P23">
            <v>1296205.75</v>
          </cell>
          <cell r="Q23">
            <v>1293169.75</v>
          </cell>
          <cell r="R23">
            <v>0</v>
          </cell>
          <cell r="S23"/>
          <cell r="T23">
            <v>0</v>
          </cell>
          <cell r="U23"/>
          <cell r="V23">
            <v>110296.8</v>
          </cell>
          <cell r="W23">
            <v>110296.8</v>
          </cell>
          <cell r="X23">
            <v>0</v>
          </cell>
          <cell r="Y23">
            <v>0</v>
          </cell>
          <cell r="Z23">
            <v>0</v>
          </cell>
          <cell r="AA23"/>
          <cell r="AB23">
            <v>0</v>
          </cell>
          <cell r="AC23"/>
          <cell r="AD23">
            <v>721190.3</v>
          </cell>
          <cell r="AE23">
            <v>721190.3</v>
          </cell>
          <cell r="AF23">
            <v>0</v>
          </cell>
          <cell r="AG23"/>
          <cell r="AH23">
            <v>0</v>
          </cell>
          <cell r="AI23"/>
          <cell r="AJ23">
            <v>0</v>
          </cell>
          <cell r="AK23"/>
          <cell r="AL23">
            <v>0</v>
          </cell>
          <cell r="AM23"/>
          <cell r="AN23">
            <v>0</v>
          </cell>
          <cell r="AO23"/>
          <cell r="AP23">
            <v>212340.19</v>
          </cell>
          <cell r="AQ23">
            <v>212340.19</v>
          </cell>
          <cell r="AR23">
            <v>0</v>
          </cell>
          <cell r="AS23"/>
        </row>
        <row r="24">
          <cell r="D24">
            <v>324970.01</v>
          </cell>
          <cell r="E24">
            <v>324970.01</v>
          </cell>
          <cell r="F24">
            <v>0</v>
          </cell>
          <cell r="G24"/>
          <cell r="H24">
            <v>1937616.82</v>
          </cell>
          <cell r="I24">
            <v>1937616.82</v>
          </cell>
          <cell r="J24">
            <v>25124.48</v>
          </cell>
          <cell r="K24">
            <v>25124.48</v>
          </cell>
          <cell r="L24">
            <v>1228321.3899999999</v>
          </cell>
          <cell r="M24">
            <v>1228321.3899999999</v>
          </cell>
          <cell r="N24">
            <v>18035.73</v>
          </cell>
          <cell r="O24">
            <v>18035.73</v>
          </cell>
          <cell r="P24">
            <v>565722.18999999994</v>
          </cell>
          <cell r="Q24">
            <v>565722.18999999994</v>
          </cell>
          <cell r="R24">
            <v>0</v>
          </cell>
          <cell r="S24"/>
          <cell r="T24">
            <v>0</v>
          </cell>
          <cell r="U24"/>
          <cell r="V24">
            <v>95371.19</v>
          </cell>
          <cell r="W24">
            <v>95371.19</v>
          </cell>
          <cell r="X24">
            <v>121363.27</v>
          </cell>
          <cell r="Y24">
            <v>121363.27</v>
          </cell>
          <cell r="Z24">
            <v>4095000</v>
          </cell>
          <cell r="AA24">
            <v>4093153.54</v>
          </cell>
          <cell r="AB24">
            <v>0</v>
          </cell>
          <cell r="AC24"/>
          <cell r="AD24">
            <v>714747.82</v>
          </cell>
          <cell r="AE24">
            <v>714747.82</v>
          </cell>
          <cell r="AF24">
            <v>0</v>
          </cell>
          <cell r="AG24"/>
          <cell r="AH24">
            <v>0</v>
          </cell>
          <cell r="AI24"/>
          <cell r="AJ24">
            <v>0</v>
          </cell>
          <cell r="AK24"/>
          <cell r="AL24">
            <v>0</v>
          </cell>
          <cell r="AM24"/>
          <cell r="AN24">
            <v>0</v>
          </cell>
          <cell r="AO24"/>
          <cell r="AP24">
            <v>308887.95</v>
          </cell>
          <cell r="AQ24">
            <v>308887.95</v>
          </cell>
          <cell r="AR24">
            <v>0</v>
          </cell>
          <cell r="AS24"/>
        </row>
        <row r="25">
          <cell r="D25">
            <v>390720.25</v>
          </cell>
          <cell r="E25">
            <v>390720.25</v>
          </cell>
          <cell r="F25">
            <v>0</v>
          </cell>
          <cell r="G25"/>
          <cell r="H25">
            <v>0</v>
          </cell>
          <cell r="I25">
            <v>0</v>
          </cell>
          <cell r="J25">
            <v>92659.28</v>
          </cell>
          <cell r="K25">
            <v>92659.28</v>
          </cell>
          <cell r="L25">
            <v>0</v>
          </cell>
          <cell r="M25"/>
          <cell r="N25">
            <v>27053.599999999999</v>
          </cell>
          <cell r="O25">
            <v>27053.599999999999</v>
          </cell>
          <cell r="P25">
            <v>1579189.76</v>
          </cell>
          <cell r="Q25">
            <v>1579189.76</v>
          </cell>
          <cell r="R25">
            <v>0</v>
          </cell>
          <cell r="S25"/>
          <cell r="T25">
            <v>5453747.4400000004</v>
          </cell>
          <cell r="U25">
            <v>2552421.21</v>
          </cell>
          <cell r="V25">
            <v>89129.82</v>
          </cell>
          <cell r="W25">
            <v>89129.82</v>
          </cell>
          <cell r="X25">
            <v>0</v>
          </cell>
          <cell r="Y25"/>
          <cell r="Z25">
            <v>4741197.32</v>
          </cell>
          <cell r="AA25">
            <v>4741197.32</v>
          </cell>
          <cell r="AB25">
            <v>0</v>
          </cell>
          <cell r="AC25"/>
          <cell r="AD25">
            <v>490622.6</v>
          </cell>
          <cell r="AE25">
            <v>490622.6</v>
          </cell>
          <cell r="AF25">
            <v>0</v>
          </cell>
          <cell r="AG25"/>
          <cell r="AH25">
            <v>0</v>
          </cell>
          <cell r="AI25"/>
          <cell r="AJ25">
            <v>0</v>
          </cell>
          <cell r="AK25"/>
          <cell r="AL25">
            <v>558000</v>
          </cell>
          <cell r="AM25">
            <v>558000</v>
          </cell>
          <cell r="AN25">
            <v>0</v>
          </cell>
          <cell r="AO25"/>
          <cell r="AP25">
            <v>266067.31</v>
          </cell>
          <cell r="AQ25">
            <v>183809.46</v>
          </cell>
          <cell r="AR25">
            <v>0</v>
          </cell>
          <cell r="AS25"/>
        </row>
        <row r="28">
          <cell r="D28">
            <v>434959.86</v>
          </cell>
          <cell r="E28">
            <v>434959.86</v>
          </cell>
          <cell r="F28">
            <v>0</v>
          </cell>
          <cell r="G28"/>
          <cell r="H28">
            <v>0</v>
          </cell>
          <cell r="I28"/>
          <cell r="J28">
            <v>190072.17</v>
          </cell>
          <cell r="K28">
            <v>190072.17</v>
          </cell>
          <cell r="L28">
            <v>874222.88</v>
          </cell>
          <cell r="M28">
            <v>874222.88</v>
          </cell>
          <cell r="N28">
            <v>91053.119999999995</v>
          </cell>
          <cell r="O28">
            <v>91053.119999999995</v>
          </cell>
          <cell r="P28">
            <v>0</v>
          </cell>
          <cell r="Q28"/>
          <cell r="R28">
            <v>0</v>
          </cell>
          <cell r="S28"/>
          <cell r="T28">
            <v>33105937.48</v>
          </cell>
          <cell r="U28">
            <v>33105937.48</v>
          </cell>
          <cell r="V28">
            <v>98546.14</v>
          </cell>
          <cell r="W28">
            <v>98546.14</v>
          </cell>
          <cell r="X28">
            <v>260585.11</v>
          </cell>
          <cell r="Y28">
            <v>260585.11</v>
          </cell>
          <cell r="Z28">
            <v>31799736.180000003</v>
          </cell>
          <cell r="AA28">
            <v>31799736.180000003</v>
          </cell>
          <cell r="AB28">
            <v>0</v>
          </cell>
          <cell r="AC28"/>
          <cell r="AD28">
            <v>0</v>
          </cell>
          <cell r="AE28"/>
          <cell r="AF28">
            <v>150263377.62</v>
          </cell>
          <cell r="AG28">
            <v>35011508.030000001</v>
          </cell>
          <cell r="AH28">
            <v>36132390</v>
          </cell>
          <cell r="AI28">
            <v>36132390</v>
          </cell>
          <cell r="AJ28">
            <v>0</v>
          </cell>
          <cell r="AK28"/>
          <cell r="AL28">
            <v>522000</v>
          </cell>
          <cell r="AM28">
            <v>522000</v>
          </cell>
          <cell r="AN28">
            <v>0</v>
          </cell>
          <cell r="AO28"/>
          <cell r="AP28">
            <v>691923.61</v>
          </cell>
          <cell r="AQ28">
            <v>691923.61</v>
          </cell>
          <cell r="AR28">
            <v>4500000</v>
          </cell>
          <cell r="AS28">
            <v>0</v>
          </cell>
        </row>
        <row r="29">
          <cell r="D29">
            <v>578097.91</v>
          </cell>
          <cell r="E29">
            <v>500401.77</v>
          </cell>
          <cell r="F29">
            <v>1794335</v>
          </cell>
          <cell r="G29">
            <v>1794335</v>
          </cell>
          <cell r="H29">
            <v>0</v>
          </cell>
          <cell r="I29"/>
          <cell r="J29">
            <v>986252.96</v>
          </cell>
          <cell r="K29">
            <v>986252.96</v>
          </cell>
          <cell r="L29">
            <v>6349076.8099999996</v>
          </cell>
          <cell r="M29">
            <v>6245156.8099999996</v>
          </cell>
          <cell r="N29">
            <v>146672.4</v>
          </cell>
          <cell r="O29">
            <v>146672.4</v>
          </cell>
          <cell r="P29">
            <v>0</v>
          </cell>
          <cell r="Q29"/>
          <cell r="R29">
            <v>0</v>
          </cell>
          <cell r="S29"/>
          <cell r="T29">
            <v>0</v>
          </cell>
          <cell r="U29"/>
          <cell r="V29">
            <v>623832.36</v>
          </cell>
          <cell r="W29">
            <v>623832.36</v>
          </cell>
          <cell r="X29">
            <v>0</v>
          </cell>
          <cell r="Y29"/>
          <cell r="Z29">
            <v>64269531.429999992</v>
          </cell>
          <cell r="AA29">
            <v>59763144.670000002</v>
          </cell>
          <cell r="AB29">
            <v>14000000</v>
          </cell>
          <cell r="AC29">
            <v>13747900.6</v>
          </cell>
          <cell r="AD29">
            <v>0</v>
          </cell>
          <cell r="AE29"/>
          <cell r="AF29">
            <v>0</v>
          </cell>
          <cell r="AG29"/>
          <cell r="AH29">
            <v>138867610</v>
          </cell>
          <cell r="AI29">
            <v>138862319.69999999</v>
          </cell>
          <cell r="AJ29">
            <v>785300</v>
          </cell>
          <cell r="AK29">
            <v>785214.85</v>
          </cell>
          <cell r="AL29">
            <v>0</v>
          </cell>
          <cell r="AM29"/>
          <cell r="AN29">
            <v>4000000</v>
          </cell>
          <cell r="AO29"/>
          <cell r="AP29">
            <v>1402256.56</v>
          </cell>
          <cell r="AQ29">
            <v>1257971.29</v>
          </cell>
          <cell r="AR29">
            <v>17587700</v>
          </cell>
          <cell r="AS29">
            <v>17587323.25</v>
          </cell>
        </row>
      </sheetData>
      <sheetData sheetId="2">
        <row r="8">
          <cell r="H8">
            <v>0</v>
          </cell>
          <cell r="I8"/>
          <cell r="N8">
            <v>0</v>
          </cell>
          <cell r="O8"/>
          <cell r="T8">
            <v>0</v>
          </cell>
          <cell r="U8"/>
          <cell r="Z8">
            <v>0</v>
          </cell>
          <cell r="AA8">
            <v>0</v>
          </cell>
          <cell r="AF8">
            <v>306632.61000000004</v>
          </cell>
          <cell r="AG8">
            <v>286657.65000000002</v>
          </cell>
          <cell r="AL8">
            <v>1000000</v>
          </cell>
          <cell r="AM8">
            <v>1000000</v>
          </cell>
        </row>
        <row r="9">
          <cell r="H9">
            <v>0</v>
          </cell>
          <cell r="I9"/>
          <cell r="N9">
            <v>0</v>
          </cell>
          <cell r="O9"/>
          <cell r="T9">
            <v>0</v>
          </cell>
          <cell r="U9"/>
          <cell r="Z9">
            <v>22507594.780000001</v>
          </cell>
          <cell r="AA9">
            <v>21840694.780000001</v>
          </cell>
          <cell r="AF9">
            <v>886400.31</v>
          </cell>
          <cell r="AG9">
            <v>886394.05</v>
          </cell>
          <cell r="AL9">
            <v>0</v>
          </cell>
          <cell r="AM9">
            <v>0</v>
          </cell>
        </row>
        <row r="10">
          <cell r="H10">
            <v>0</v>
          </cell>
          <cell r="I10"/>
          <cell r="N10">
            <v>0</v>
          </cell>
          <cell r="O10"/>
          <cell r="T10">
            <v>0</v>
          </cell>
          <cell r="U10"/>
          <cell r="Z10">
            <v>3001673.9499999997</v>
          </cell>
          <cell r="AA10">
            <v>3001673.95</v>
          </cell>
          <cell r="AF10">
            <v>224712.9</v>
          </cell>
          <cell r="AG10">
            <v>203105.14999999997</v>
          </cell>
          <cell r="AL10">
            <v>2100000</v>
          </cell>
          <cell r="AM10">
            <v>2100000</v>
          </cell>
        </row>
        <row r="11">
          <cell r="H11">
            <v>0</v>
          </cell>
          <cell r="I11"/>
          <cell r="N11">
            <v>0</v>
          </cell>
          <cell r="O11"/>
          <cell r="T11">
            <v>0</v>
          </cell>
          <cell r="U11"/>
          <cell r="Z11">
            <v>197575.96999999997</v>
          </cell>
          <cell r="AA11">
            <v>197575.9700000002</v>
          </cell>
          <cell r="AF11">
            <v>351220.49999999994</v>
          </cell>
          <cell r="AG11">
            <v>351220.5</v>
          </cell>
          <cell r="AL11">
            <v>2200000</v>
          </cell>
          <cell r="AM11">
            <v>2200000</v>
          </cell>
        </row>
        <row r="12">
          <cell r="H12">
            <v>0</v>
          </cell>
          <cell r="I12"/>
          <cell r="N12">
            <v>0</v>
          </cell>
          <cell r="O12"/>
          <cell r="T12">
            <v>0</v>
          </cell>
          <cell r="U12"/>
          <cell r="Z12">
            <v>14494733.980000002</v>
          </cell>
          <cell r="AA12">
            <v>12054558.380000001</v>
          </cell>
          <cell r="AF12">
            <v>555576.91</v>
          </cell>
          <cell r="AG12">
            <v>513741.55999999994</v>
          </cell>
          <cell r="AL12">
            <v>1600000</v>
          </cell>
          <cell r="AM12">
            <v>1600000</v>
          </cell>
        </row>
        <row r="13">
          <cell r="H13">
            <v>0</v>
          </cell>
          <cell r="I13"/>
          <cell r="N13">
            <v>0</v>
          </cell>
          <cell r="O13"/>
          <cell r="T13">
            <v>0</v>
          </cell>
          <cell r="U13"/>
          <cell r="Z13">
            <v>0</v>
          </cell>
          <cell r="AA13">
            <v>0</v>
          </cell>
          <cell r="AF13">
            <v>382613.6</v>
          </cell>
          <cell r="AG13">
            <v>334349.34999999998</v>
          </cell>
          <cell r="AL13">
            <v>1400000</v>
          </cell>
          <cell r="AM13">
            <v>1400000</v>
          </cell>
        </row>
        <row r="14">
          <cell r="H14">
            <v>0</v>
          </cell>
          <cell r="I14"/>
          <cell r="N14">
            <v>0</v>
          </cell>
          <cell r="O14"/>
          <cell r="T14">
            <v>0</v>
          </cell>
          <cell r="U14"/>
          <cell r="Z14">
            <v>6692540.0600000005</v>
          </cell>
          <cell r="AA14">
            <v>5226288.92</v>
          </cell>
          <cell r="AF14">
            <v>428953.95000000007</v>
          </cell>
          <cell r="AG14">
            <v>428953.95000000007</v>
          </cell>
          <cell r="AL14">
            <v>2000000</v>
          </cell>
          <cell r="AM14">
            <v>2000000</v>
          </cell>
        </row>
        <row r="15">
          <cell r="H15">
            <v>0</v>
          </cell>
          <cell r="I15"/>
          <cell r="N15">
            <v>0</v>
          </cell>
          <cell r="O15"/>
          <cell r="T15">
            <v>0</v>
          </cell>
          <cell r="U15"/>
          <cell r="Z15">
            <v>6102662.8600000003</v>
          </cell>
          <cell r="AA15">
            <v>2164922.8899999997</v>
          </cell>
          <cell r="AF15">
            <v>443836.14</v>
          </cell>
          <cell r="AG15">
            <v>443836.14</v>
          </cell>
          <cell r="AL15">
            <v>2200000</v>
          </cell>
          <cell r="AM15">
            <v>2200000</v>
          </cell>
        </row>
        <row r="16">
          <cell r="H16">
            <v>0</v>
          </cell>
          <cell r="I16"/>
          <cell r="N16">
            <v>0</v>
          </cell>
          <cell r="O16"/>
          <cell r="T16">
            <v>0</v>
          </cell>
          <cell r="U16"/>
          <cell r="Z16">
            <v>3087091.77</v>
          </cell>
          <cell r="AA16">
            <v>1481526.62</v>
          </cell>
          <cell r="AF16">
            <v>558058.48</v>
          </cell>
          <cell r="AG16">
            <v>556376.71</v>
          </cell>
          <cell r="AL16">
            <v>1300000</v>
          </cell>
          <cell r="AM16">
            <v>1300000</v>
          </cell>
        </row>
        <row r="17">
          <cell r="H17">
            <v>3129.2199999999993</v>
          </cell>
          <cell r="I17">
            <v>3129.2199999999993</v>
          </cell>
          <cell r="N17">
            <v>0</v>
          </cell>
          <cell r="O17"/>
          <cell r="T17">
            <v>0</v>
          </cell>
          <cell r="U17"/>
          <cell r="Z17">
            <v>3668049.04</v>
          </cell>
          <cell r="AA17">
            <v>3596906.7699999996</v>
          </cell>
          <cell r="AF17">
            <v>228725.22999999998</v>
          </cell>
          <cell r="AG17">
            <v>228725.23</v>
          </cell>
          <cell r="AL17">
            <v>1300000</v>
          </cell>
          <cell r="AM17">
            <v>1300000</v>
          </cell>
        </row>
        <row r="18">
          <cell r="H18">
            <v>25301.409999999996</v>
          </cell>
          <cell r="I18">
            <v>25301.409999999996</v>
          </cell>
          <cell r="N18">
            <v>0</v>
          </cell>
          <cell r="O18"/>
          <cell r="T18">
            <v>0</v>
          </cell>
          <cell r="U18"/>
          <cell r="Z18">
            <v>16113005.470000001</v>
          </cell>
          <cell r="AA18">
            <v>16073503.439999999</v>
          </cell>
          <cell r="AF18">
            <v>422274.26999999996</v>
          </cell>
          <cell r="AG18">
            <v>358974.33999999997</v>
          </cell>
          <cell r="AL18">
            <v>2500000</v>
          </cell>
          <cell r="AM18">
            <v>2500000</v>
          </cell>
        </row>
        <row r="19">
          <cell r="H19">
            <v>7276.5200000000013</v>
          </cell>
          <cell r="I19">
            <v>7276.5200000000013</v>
          </cell>
          <cell r="N19">
            <v>0</v>
          </cell>
          <cell r="O19"/>
          <cell r="T19">
            <v>0</v>
          </cell>
          <cell r="U19"/>
          <cell r="Z19">
            <v>4003167.17</v>
          </cell>
          <cell r="AA19">
            <v>3396207.4299999997</v>
          </cell>
          <cell r="AF19">
            <v>445270.31</v>
          </cell>
          <cell r="AG19">
            <v>443423.94000000006</v>
          </cell>
          <cell r="AL19">
            <v>1300000</v>
          </cell>
          <cell r="AM19">
            <v>1300000</v>
          </cell>
        </row>
        <row r="20">
          <cell r="H20">
            <v>0</v>
          </cell>
          <cell r="I20"/>
          <cell r="N20">
            <v>0</v>
          </cell>
          <cell r="O20"/>
          <cell r="T20">
            <v>0</v>
          </cell>
          <cell r="U20"/>
          <cell r="Z20">
            <v>5755520.7499999991</v>
          </cell>
          <cell r="AA20">
            <v>5755520.75</v>
          </cell>
          <cell r="AF20">
            <v>473019.99</v>
          </cell>
          <cell r="AG20">
            <v>472959.26999999996</v>
          </cell>
          <cell r="AL20">
            <v>3500000</v>
          </cell>
          <cell r="AM20">
            <v>3500000</v>
          </cell>
        </row>
        <row r="21">
          <cell r="H21">
            <v>0</v>
          </cell>
          <cell r="I21"/>
          <cell r="N21">
            <v>18325925</v>
          </cell>
          <cell r="O21">
            <v>18325925</v>
          </cell>
          <cell r="T21">
            <v>0</v>
          </cell>
          <cell r="U21"/>
          <cell r="Z21">
            <v>0</v>
          </cell>
          <cell r="AA21">
            <v>0</v>
          </cell>
          <cell r="AF21">
            <v>520509.41</v>
          </cell>
          <cell r="AG21">
            <v>490328.04999999993</v>
          </cell>
          <cell r="AL21">
            <v>1350000</v>
          </cell>
          <cell r="AM21">
            <v>1350000</v>
          </cell>
        </row>
        <row r="22">
          <cell r="H22">
            <v>0</v>
          </cell>
          <cell r="I22"/>
          <cell r="N22">
            <v>0</v>
          </cell>
          <cell r="O22"/>
          <cell r="T22">
            <v>0</v>
          </cell>
          <cell r="U22"/>
          <cell r="Z22">
            <v>0</v>
          </cell>
          <cell r="AA22">
            <v>0</v>
          </cell>
          <cell r="AF22">
            <v>343226.85000000009</v>
          </cell>
          <cell r="AG22">
            <v>343226.85000000003</v>
          </cell>
          <cell r="AL22">
            <v>1000000</v>
          </cell>
          <cell r="AM22">
            <v>1000000</v>
          </cell>
        </row>
        <row r="23">
          <cell r="H23">
            <v>0</v>
          </cell>
          <cell r="I23"/>
          <cell r="N23">
            <v>0</v>
          </cell>
          <cell r="O23"/>
          <cell r="T23">
            <v>98358.27</v>
          </cell>
          <cell r="U23">
            <v>79929.600000000006</v>
          </cell>
          <cell r="Z23">
            <v>750500</v>
          </cell>
          <cell r="AA23">
            <v>424935</v>
          </cell>
          <cell r="AF23">
            <v>727556.85000000009</v>
          </cell>
          <cell r="AG23">
            <v>724342.48</v>
          </cell>
          <cell r="AL23">
            <v>3300000</v>
          </cell>
          <cell r="AM23">
            <v>3300000</v>
          </cell>
        </row>
        <row r="24">
          <cell r="H24">
            <v>0</v>
          </cell>
          <cell r="I24"/>
          <cell r="N24">
            <v>0</v>
          </cell>
          <cell r="O24"/>
          <cell r="T24">
            <v>0</v>
          </cell>
          <cell r="U24"/>
          <cell r="Z24">
            <v>2050428.25</v>
          </cell>
          <cell r="AA24">
            <v>2038506.4699999997</v>
          </cell>
          <cell r="AF24">
            <v>643262.03000000014</v>
          </cell>
          <cell r="AG24">
            <v>633939.98</v>
          </cell>
          <cell r="AL24">
            <v>1450000</v>
          </cell>
          <cell r="AM24">
            <v>1450000</v>
          </cell>
        </row>
        <row r="25">
          <cell r="H25">
            <v>0</v>
          </cell>
          <cell r="I25"/>
          <cell r="N25">
            <v>0</v>
          </cell>
          <cell r="O25"/>
          <cell r="T25">
            <v>0</v>
          </cell>
          <cell r="U25"/>
          <cell r="Z25">
            <v>6439039.2600000007</v>
          </cell>
          <cell r="AA25">
            <v>6402155.1400000006</v>
          </cell>
          <cell r="AF25">
            <v>501410.69999999995</v>
          </cell>
          <cell r="AG25">
            <v>500942.82000000007</v>
          </cell>
          <cell r="AL25">
            <v>1000000</v>
          </cell>
          <cell r="AM25">
            <v>1000000</v>
          </cell>
        </row>
        <row r="28">
          <cell r="H28"/>
          <cell r="I28"/>
          <cell r="N28"/>
          <cell r="O28"/>
          <cell r="T28"/>
          <cell r="U28"/>
          <cell r="Z28"/>
          <cell r="AA28"/>
          <cell r="AF28"/>
          <cell r="AG28"/>
        </row>
        <row r="29">
          <cell r="H29"/>
          <cell r="I29"/>
          <cell r="N29"/>
          <cell r="O29"/>
          <cell r="T29"/>
          <cell r="U29"/>
          <cell r="Z29"/>
          <cell r="AA29"/>
          <cell r="AF29"/>
          <cell r="AG29"/>
        </row>
      </sheetData>
      <sheetData sheetId="3">
        <row r="8">
          <cell r="D8">
            <v>6521.35</v>
          </cell>
          <cell r="E8">
            <v>0</v>
          </cell>
          <cell r="F8">
            <v>1310000</v>
          </cell>
          <cell r="G8">
            <v>1213520</v>
          </cell>
          <cell r="H8">
            <v>2886361.1</v>
          </cell>
          <cell r="I8">
            <v>2700586.91</v>
          </cell>
          <cell r="J8">
            <v>1114050</v>
          </cell>
          <cell r="K8">
            <v>1114050</v>
          </cell>
          <cell r="L8">
            <v>509972.00000000006</v>
          </cell>
          <cell r="M8">
            <v>505430.85</v>
          </cell>
          <cell r="N8">
            <v>50250</v>
          </cell>
          <cell r="O8">
            <v>50250</v>
          </cell>
          <cell r="P8">
            <v>0</v>
          </cell>
          <cell r="Q8"/>
          <cell r="R8">
            <v>1941899.9999999998</v>
          </cell>
          <cell r="S8">
            <v>1806507.74</v>
          </cell>
          <cell r="T8">
            <v>546900</v>
          </cell>
          <cell r="U8">
            <v>482225.17</v>
          </cell>
          <cell r="V8">
            <v>14637714.000000004</v>
          </cell>
          <cell r="W8">
            <v>14637714</v>
          </cell>
          <cell r="X8">
            <v>126953836.00000001</v>
          </cell>
          <cell r="Y8">
            <v>126953836</v>
          </cell>
          <cell r="Z8">
            <v>0</v>
          </cell>
          <cell r="AA8"/>
          <cell r="AB8">
            <v>0</v>
          </cell>
          <cell r="AC8">
            <v>0</v>
          </cell>
          <cell r="AD8">
            <v>1886400</v>
          </cell>
          <cell r="AE8">
            <v>1886400</v>
          </cell>
          <cell r="AF8">
            <v>0</v>
          </cell>
          <cell r="AG8"/>
          <cell r="AH8">
            <v>537800</v>
          </cell>
          <cell r="AI8">
            <v>537800</v>
          </cell>
          <cell r="AJ8">
            <v>595989</v>
          </cell>
          <cell r="AK8">
            <v>594044.96</v>
          </cell>
          <cell r="AL8">
            <v>788170</v>
          </cell>
          <cell r="AM8">
            <v>788170</v>
          </cell>
        </row>
        <row r="9">
          <cell r="D9">
            <v>6521.35</v>
          </cell>
          <cell r="E9">
            <v>0</v>
          </cell>
          <cell r="F9">
            <v>1500000</v>
          </cell>
          <cell r="G9">
            <v>1395702</v>
          </cell>
          <cell r="H9">
            <v>20559276.860000003</v>
          </cell>
          <cell r="I9">
            <v>20559276.859999999</v>
          </cell>
          <cell r="J9">
            <v>7944490</v>
          </cell>
          <cell r="K9">
            <v>7942870</v>
          </cell>
          <cell r="L9">
            <v>1145800</v>
          </cell>
          <cell r="M9">
            <v>1145800</v>
          </cell>
          <cell r="N9">
            <v>0</v>
          </cell>
          <cell r="O9">
            <v>0</v>
          </cell>
          <cell r="P9">
            <v>2814000.0000000005</v>
          </cell>
          <cell r="Q9">
            <v>2814000</v>
          </cell>
          <cell r="R9">
            <v>6371700</v>
          </cell>
          <cell r="S9">
            <v>6371700</v>
          </cell>
          <cell r="T9">
            <v>527100</v>
          </cell>
          <cell r="U9">
            <v>527100</v>
          </cell>
          <cell r="V9">
            <v>170003650</v>
          </cell>
          <cell r="W9">
            <v>170003650</v>
          </cell>
          <cell r="X9">
            <v>399192640</v>
          </cell>
          <cell r="Y9">
            <v>399192640</v>
          </cell>
          <cell r="Z9">
            <v>0</v>
          </cell>
          <cell r="AA9"/>
          <cell r="AB9">
            <v>500</v>
          </cell>
          <cell r="AC9">
            <v>500</v>
          </cell>
          <cell r="AD9">
            <v>2387000</v>
          </cell>
          <cell r="AE9">
            <v>2387000</v>
          </cell>
          <cell r="AF9">
            <v>0</v>
          </cell>
          <cell r="AG9"/>
          <cell r="AH9">
            <v>1074000</v>
          </cell>
          <cell r="AI9">
            <v>1074000</v>
          </cell>
          <cell r="AJ9">
            <v>873602</v>
          </cell>
          <cell r="AK9">
            <v>873602</v>
          </cell>
          <cell r="AL9">
            <v>842670</v>
          </cell>
          <cell r="AM9">
            <v>842670</v>
          </cell>
        </row>
        <row r="10">
          <cell r="D10">
            <v>6521.35</v>
          </cell>
          <cell r="E10">
            <v>0</v>
          </cell>
          <cell r="F10">
            <v>950000</v>
          </cell>
          <cell r="G10">
            <v>899916.39</v>
          </cell>
          <cell r="H10">
            <v>5935265.29</v>
          </cell>
          <cell r="I10">
            <v>5935265.29</v>
          </cell>
          <cell r="J10">
            <v>3096340</v>
          </cell>
          <cell r="K10">
            <v>3084220</v>
          </cell>
          <cell r="L10">
            <v>1061600</v>
          </cell>
          <cell r="M10">
            <v>1061600</v>
          </cell>
          <cell r="N10">
            <v>50250</v>
          </cell>
          <cell r="O10">
            <v>0</v>
          </cell>
          <cell r="P10">
            <v>675360</v>
          </cell>
          <cell r="Q10">
            <v>675360</v>
          </cell>
          <cell r="R10">
            <v>2584100</v>
          </cell>
          <cell r="S10">
            <v>2580000</v>
          </cell>
          <cell r="T10">
            <v>548100</v>
          </cell>
          <cell r="U10">
            <v>548100</v>
          </cell>
          <cell r="V10">
            <v>123828650.00000001</v>
          </cell>
          <cell r="W10">
            <v>123828650</v>
          </cell>
          <cell r="X10">
            <v>200973760</v>
          </cell>
          <cell r="Y10">
            <v>200973760</v>
          </cell>
          <cell r="Z10">
            <v>0</v>
          </cell>
          <cell r="AA10"/>
          <cell r="AB10">
            <v>0</v>
          </cell>
          <cell r="AC10">
            <v>0</v>
          </cell>
          <cell r="AD10">
            <v>2356450</v>
          </cell>
          <cell r="AE10">
            <v>2356450</v>
          </cell>
          <cell r="AF10">
            <v>0</v>
          </cell>
          <cell r="AG10"/>
          <cell r="AH10">
            <v>592800</v>
          </cell>
          <cell r="AI10">
            <v>592800</v>
          </cell>
          <cell r="AJ10">
            <v>979558</v>
          </cell>
          <cell r="AK10">
            <v>979337.03</v>
          </cell>
          <cell r="AL10">
            <v>900170</v>
          </cell>
          <cell r="AM10">
            <v>900170</v>
          </cell>
        </row>
        <row r="11">
          <cell r="D11">
            <v>6521.35</v>
          </cell>
          <cell r="E11">
            <v>0</v>
          </cell>
          <cell r="F11">
            <v>2380000</v>
          </cell>
          <cell r="G11">
            <v>2207197</v>
          </cell>
          <cell r="H11">
            <v>6979356.9299999997</v>
          </cell>
          <cell r="I11">
            <v>6979356.9299999997</v>
          </cell>
          <cell r="J11">
            <v>3458930</v>
          </cell>
          <cell r="K11">
            <v>3458930</v>
          </cell>
          <cell r="L11">
            <v>1122000</v>
          </cell>
          <cell r="M11">
            <v>1122000</v>
          </cell>
          <cell r="N11">
            <v>0</v>
          </cell>
          <cell r="O11">
            <v>0</v>
          </cell>
          <cell r="P11">
            <v>96480</v>
          </cell>
          <cell r="Q11">
            <v>96480</v>
          </cell>
          <cell r="R11">
            <v>3259500</v>
          </cell>
          <cell r="S11">
            <v>3243500</v>
          </cell>
          <cell r="T11">
            <v>545800</v>
          </cell>
          <cell r="U11">
            <v>185088.95</v>
          </cell>
          <cell r="V11">
            <v>37734117</v>
          </cell>
          <cell r="W11">
            <v>37734117</v>
          </cell>
          <cell r="X11">
            <v>282679523</v>
          </cell>
          <cell r="Y11">
            <v>282679523</v>
          </cell>
          <cell r="Z11">
            <v>0</v>
          </cell>
          <cell r="AA11"/>
          <cell r="AB11">
            <v>4000</v>
          </cell>
          <cell r="AC11">
            <v>4000</v>
          </cell>
          <cell r="AD11">
            <v>1748800</v>
          </cell>
          <cell r="AE11">
            <v>1748800</v>
          </cell>
          <cell r="AF11">
            <v>0</v>
          </cell>
          <cell r="AG11"/>
          <cell r="AH11">
            <v>585000</v>
          </cell>
          <cell r="AI11">
            <v>585000</v>
          </cell>
          <cell r="AJ11">
            <v>432138</v>
          </cell>
          <cell r="AK11">
            <v>413261.36</v>
          </cell>
          <cell r="AL11">
            <v>871470</v>
          </cell>
          <cell r="AM11">
            <v>871470</v>
          </cell>
        </row>
        <row r="12">
          <cell r="D12">
            <v>6521.35</v>
          </cell>
          <cell r="E12">
            <v>0</v>
          </cell>
          <cell r="F12">
            <v>2258000</v>
          </cell>
          <cell r="G12">
            <v>2136370</v>
          </cell>
          <cell r="H12">
            <v>7507836.3099999996</v>
          </cell>
          <cell r="I12">
            <v>7507836.3099999996</v>
          </cell>
          <cell r="J12">
            <v>2800650</v>
          </cell>
          <cell r="K12">
            <v>2778010</v>
          </cell>
          <cell r="L12">
            <v>1248500</v>
          </cell>
          <cell r="M12">
            <v>1248500</v>
          </cell>
          <cell r="N12">
            <v>0</v>
          </cell>
          <cell r="O12">
            <v>0</v>
          </cell>
          <cell r="P12">
            <v>1149720</v>
          </cell>
          <cell r="Q12">
            <v>1149720</v>
          </cell>
          <cell r="R12">
            <v>2543200</v>
          </cell>
          <cell r="S12">
            <v>2543200</v>
          </cell>
          <cell r="T12">
            <v>532500</v>
          </cell>
          <cell r="U12">
            <v>532500</v>
          </cell>
          <cell r="V12">
            <v>79055189.999999985</v>
          </cell>
          <cell r="W12">
            <v>79055190</v>
          </cell>
          <cell r="X12">
            <v>224179530</v>
          </cell>
          <cell r="Y12">
            <v>224179530</v>
          </cell>
          <cell r="Z12">
            <v>0</v>
          </cell>
          <cell r="AA12"/>
          <cell r="AB12">
            <v>13500</v>
          </cell>
          <cell r="AC12">
            <v>9500</v>
          </cell>
          <cell r="AD12">
            <v>1677450</v>
          </cell>
          <cell r="AE12">
            <v>1677450</v>
          </cell>
          <cell r="AF12">
            <v>0</v>
          </cell>
          <cell r="AG12"/>
          <cell r="AH12">
            <v>598700</v>
          </cell>
          <cell r="AI12">
            <v>598700</v>
          </cell>
          <cell r="AJ12">
            <v>405500</v>
          </cell>
          <cell r="AK12">
            <v>403743.74</v>
          </cell>
          <cell r="AL12">
            <v>852270</v>
          </cell>
          <cell r="AM12">
            <v>852270</v>
          </cell>
        </row>
        <row r="13">
          <cell r="D13">
            <v>6521.35</v>
          </cell>
          <cell r="E13">
            <v>0</v>
          </cell>
          <cell r="F13">
            <v>1672000</v>
          </cell>
          <cell r="G13">
            <v>1554255.77</v>
          </cell>
          <cell r="H13">
            <v>4145262.61</v>
          </cell>
          <cell r="I13">
            <v>3703127.31</v>
          </cell>
          <cell r="J13">
            <v>2070800.0000000002</v>
          </cell>
          <cell r="K13">
            <v>2070800</v>
          </cell>
          <cell r="L13">
            <v>588000</v>
          </cell>
          <cell r="M13">
            <v>588000</v>
          </cell>
          <cell r="N13">
            <v>100500</v>
          </cell>
          <cell r="O13">
            <v>100500</v>
          </cell>
          <cell r="P13">
            <v>385919.99999999994</v>
          </cell>
          <cell r="Q13">
            <v>385920</v>
          </cell>
          <cell r="R13">
            <v>1967100</v>
          </cell>
          <cell r="S13">
            <v>1967100</v>
          </cell>
          <cell r="T13">
            <v>549100</v>
          </cell>
          <cell r="U13">
            <v>549100</v>
          </cell>
          <cell r="V13">
            <v>28754750</v>
          </cell>
          <cell r="W13">
            <v>28754750</v>
          </cell>
          <cell r="X13">
            <v>171543070.00000003</v>
          </cell>
          <cell r="Y13">
            <v>171543070</v>
          </cell>
          <cell r="Z13">
            <v>0</v>
          </cell>
          <cell r="AA13"/>
          <cell r="AB13">
            <v>0</v>
          </cell>
          <cell r="AC13">
            <v>0</v>
          </cell>
          <cell r="AD13">
            <v>2063000</v>
          </cell>
          <cell r="AE13">
            <v>2063000</v>
          </cell>
          <cell r="AF13">
            <v>0</v>
          </cell>
          <cell r="AG13"/>
          <cell r="AH13">
            <v>573500</v>
          </cell>
          <cell r="AI13">
            <v>573500</v>
          </cell>
          <cell r="AJ13">
            <v>553082</v>
          </cell>
          <cell r="AK13">
            <v>547248.66</v>
          </cell>
          <cell r="AL13">
            <v>799370</v>
          </cell>
          <cell r="AM13">
            <v>799370</v>
          </cell>
        </row>
        <row r="14">
          <cell r="D14">
            <v>6521.35</v>
          </cell>
          <cell r="E14">
            <v>0</v>
          </cell>
          <cell r="F14">
            <v>1900000</v>
          </cell>
          <cell r="G14">
            <v>1735944.2</v>
          </cell>
          <cell r="H14">
            <v>6925071.75</v>
          </cell>
          <cell r="I14">
            <v>6925071.75</v>
          </cell>
          <cell r="J14">
            <v>2432540</v>
          </cell>
          <cell r="K14">
            <v>2408330</v>
          </cell>
          <cell r="L14">
            <v>1106900</v>
          </cell>
          <cell r="M14">
            <v>1106900</v>
          </cell>
          <cell r="N14">
            <v>150750</v>
          </cell>
          <cell r="O14">
            <v>150750</v>
          </cell>
          <cell r="P14">
            <v>192959.99999999997</v>
          </cell>
          <cell r="Q14">
            <v>192960</v>
          </cell>
          <cell r="R14">
            <v>3111500</v>
          </cell>
          <cell r="S14">
            <v>3111500</v>
          </cell>
          <cell r="T14">
            <v>543400</v>
          </cell>
          <cell r="U14">
            <v>543400</v>
          </cell>
          <cell r="V14">
            <v>87057800</v>
          </cell>
          <cell r="W14">
            <v>87057800</v>
          </cell>
          <cell r="X14">
            <v>223539820</v>
          </cell>
          <cell r="Y14">
            <v>223539820</v>
          </cell>
          <cell r="Z14">
            <v>0</v>
          </cell>
          <cell r="AA14"/>
          <cell r="AB14">
            <v>0</v>
          </cell>
          <cell r="AC14">
            <v>0</v>
          </cell>
          <cell r="AD14">
            <v>1558700</v>
          </cell>
          <cell r="AE14">
            <v>1558700</v>
          </cell>
          <cell r="AF14">
            <v>0</v>
          </cell>
          <cell r="AG14"/>
          <cell r="AH14">
            <v>576400</v>
          </cell>
          <cell r="AI14">
            <v>576400</v>
          </cell>
          <cell r="AJ14">
            <v>652333.00000000012</v>
          </cell>
          <cell r="AK14">
            <v>641910</v>
          </cell>
          <cell r="AL14">
            <v>788170</v>
          </cell>
          <cell r="AM14">
            <v>788170</v>
          </cell>
        </row>
        <row r="15">
          <cell r="D15">
            <v>6521.35</v>
          </cell>
          <cell r="E15">
            <v>6424.98</v>
          </cell>
          <cell r="F15">
            <v>700000</v>
          </cell>
          <cell r="G15">
            <v>543374</v>
          </cell>
          <cell r="H15">
            <v>6903895.2300000004</v>
          </cell>
          <cell r="I15">
            <v>6252121.9000000004</v>
          </cell>
          <cell r="J15">
            <v>3312630</v>
          </cell>
          <cell r="K15">
            <v>2973140</v>
          </cell>
          <cell r="L15">
            <v>1272500</v>
          </cell>
          <cell r="M15">
            <v>1272500</v>
          </cell>
          <cell r="N15">
            <v>50250</v>
          </cell>
          <cell r="O15">
            <v>50250</v>
          </cell>
          <cell r="P15">
            <v>691440</v>
          </cell>
          <cell r="Q15">
            <v>691440</v>
          </cell>
          <cell r="R15">
            <v>2535300</v>
          </cell>
          <cell r="S15">
            <v>2535300</v>
          </cell>
          <cell r="T15">
            <v>546100</v>
          </cell>
          <cell r="U15">
            <v>546100</v>
          </cell>
          <cell r="V15">
            <v>73418969.999999985</v>
          </cell>
          <cell r="W15">
            <v>73418970</v>
          </cell>
          <cell r="X15">
            <v>183479840</v>
          </cell>
          <cell r="Y15">
            <v>183479840</v>
          </cell>
          <cell r="Z15">
            <v>0</v>
          </cell>
          <cell r="AA15"/>
          <cell r="AB15">
            <v>0</v>
          </cell>
          <cell r="AC15">
            <v>0</v>
          </cell>
          <cell r="AD15">
            <v>1829000</v>
          </cell>
          <cell r="AE15">
            <v>1829000</v>
          </cell>
          <cell r="AF15">
            <v>0</v>
          </cell>
          <cell r="AG15"/>
          <cell r="AH15">
            <v>586000</v>
          </cell>
          <cell r="AI15">
            <v>586000</v>
          </cell>
          <cell r="AJ15">
            <v>300348</v>
          </cell>
          <cell r="AK15">
            <v>283378.46999999997</v>
          </cell>
          <cell r="AL15">
            <v>852170</v>
          </cell>
          <cell r="AM15">
            <v>852170</v>
          </cell>
        </row>
        <row r="16">
          <cell r="D16">
            <v>6521.35</v>
          </cell>
          <cell r="E16">
            <v>0</v>
          </cell>
          <cell r="F16">
            <v>1660000</v>
          </cell>
          <cell r="G16">
            <v>1498423</v>
          </cell>
          <cell r="H16">
            <v>3964748.4000000004</v>
          </cell>
          <cell r="I16">
            <v>3964748.4</v>
          </cell>
          <cell r="J16">
            <v>2048650</v>
          </cell>
          <cell r="K16">
            <v>2048650</v>
          </cell>
          <cell r="L16">
            <v>603900</v>
          </cell>
          <cell r="M16">
            <v>603900</v>
          </cell>
          <cell r="N16">
            <v>0</v>
          </cell>
          <cell r="O16">
            <v>0</v>
          </cell>
          <cell r="P16">
            <v>0</v>
          </cell>
          <cell r="Q16"/>
          <cell r="R16">
            <v>1963600</v>
          </cell>
          <cell r="S16">
            <v>1963600</v>
          </cell>
          <cell r="T16">
            <v>560000</v>
          </cell>
          <cell r="U16">
            <v>560000</v>
          </cell>
          <cell r="V16">
            <v>34936960</v>
          </cell>
          <cell r="W16">
            <v>34936960</v>
          </cell>
          <cell r="X16">
            <v>149984470</v>
          </cell>
          <cell r="Y16">
            <v>149984470</v>
          </cell>
          <cell r="Z16">
            <v>0</v>
          </cell>
          <cell r="AA16"/>
          <cell r="AB16">
            <v>0</v>
          </cell>
          <cell r="AC16">
            <v>0</v>
          </cell>
          <cell r="AD16">
            <v>1902000</v>
          </cell>
          <cell r="AE16">
            <v>1902000</v>
          </cell>
          <cell r="AF16">
            <v>0</v>
          </cell>
          <cell r="AG16"/>
          <cell r="AH16">
            <v>573700</v>
          </cell>
          <cell r="AI16">
            <v>573700</v>
          </cell>
          <cell r="AJ16">
            <v>260510.99999999997</v>
          </cell>
          <cell r="AK16">
            <v>255386</v>
          </cell>
          <cell r="AL16">
            <v>789770</v>
          </cell>
          <cell r="AM16">
            <v>789770</v>
          </cell>
        </row>
        <row r="17">
          <cell r="D17">
            <v>6521.35</v>
          </cell>
          <cell r="E17">
            <v>0</v>
          </cell>
          <cell r="F17">
            <v>1247000</v>
          </cell>
          <cell r="G17">
            <v>1020963</v>
          </cell>
          <cell r="H17">
            <v>3138350.4000000004</v>
          </cell>
          <cell r="I17">
            <v>2908350.4</v>
          </cell>
          <cell r="J17">
            <v>1563550</v>
          </cell>
          <cell r="K17">
            <v>1538160</v>
          </cell>
          <cell r="L17">
            <v>689000</v>
          </cell>
          <cell r="M17">
            <v>689000</v>
          </cell>
          <cell r="N17">
            <v>0</v>
          </cell>
          <cell r="O17"/>
          <cell r="P17">
            <v>1085400</v>
          </cell>
          <cell r="Q17">
            <v>1085400</v>
          </cell>
          <cell r="R17">
            <v>1951100</v>
          </cell>
          <cell r="S17">
            <v>1951100</v>
          </cell>
          <cell r="T17">
            <v>539700</v>
          </cell>
          <cell r="U17">
            <v>539700</v>
          </cell>
          <cell r="V17">
            <v>47463340</v>
          </cell>
          <cell r="W17">
            <v>45372461.93</v>
          </cell>
          <cell r="X17">
            <v>108046430</v>
          </cell>
          <cell r="Y17">
            <v>108046430</v>
          </cell>
          <cell r="Z17">
            <v>0</v>
          </cell>
          <cell r="AA17"/>
          <cell r="AB17">
            <v>0</v>
          </cell>
          <cell r="AC17">
            <v>0</v>
          </cell>
          <cell r="AD17">
            <v>1763600</v>
          </cell>
          <cell r="AE17">
            <v>1763600</v>
          </cell>
          <cell r="AF17">
            <v>0</v>
          </cell>
          <cell r="AG17"/>
          <cell r="AH17">
            <v>576300</v>
          </cell>
          <cell r="AI17">
            <v>576300</v>
          </cell>
          <cell r="AJ17">
            <v>891869</v>
          </cell>
          <cell r="AK17">
            <v>882351.36</v>
          </cell>
          <cell r="AL17">
            <v>760970</v>
          </cell>
          <cell r="AM17">
            <v>735488.55</v>
          </cell>
        </row>
        <row r="18">
          <cell r="D18">
            <v>6521.35</v>
          </cell>
          <cell r="E18">
            <v>0</v>
          </cell>
          <cell r="F18">
            <v>1410000</v>
          </cell>
          <cell r="G18">
            <v>1277031.3999999999</v>
          </cell>
          <cell r="H18">
            <v>9041154.5899999999</v>
          </cell>
          <cell r="I18">
            <v>7538248.5199999996</v>
          </cell>
          <cell r="J18">
            <v>4010230</v>
          </cell>
          <cell r="K18">
            <v>4008610</v>
          </cell>
          <cell r="L18">
            <v>1102300</v>
          </cell>
          <cell r="M18">
            <v>1100000</v>
          </cell>
          <cell r="N18">
            <v>100500</v>
          </cell>
          <cell r="O18">
            <v>100500</v>
          </cell>
          <cell r="P18">
            <v>402000</v>
          </cell>
          <cell r="Q18">
            <v>402000</v>
          </cell>
          <cell r="R18">
            <v>3217000</v>
          </cell>
          <cell r="S18">
            <v>3217000</v>
          </cell>
          <cell r="T18">
            <v>532100</v>
          </cell>
          <cell r="U18">
            <v>532100</v>
          </cell>
          <cell r="V18">
            <v>124506540.00000001</v>
          </cell>
          <cell r="W18">
            <v>124506540</v>
          </cell>
          <cell r="X18">
            <v>249528770</v>
          </cell>
          <cell r="Y18">
            <v>249528770</v>
          </cell>
          <cell r="Z18">
            <v>0</v>
          </cell>
          <cell r="AA18"/>
          <cell r="AB18">
            <v>0</v>
          </cell>
          <cell r="AC18">
            <v>0</v>
          </cell>
          <cell r="AD18">
            <v>1994150</v>
          </cell>
          <cell r="AE18">
            <v>1994150</v>
          </cell>
          <cell r="AF18">
            <v>0</v>
          </cell>
          <cell r="AG18"/>
          <cell r="AH18">
            <v>583300</v>
          </cell>
          <cell r="AI18">
            <v>583300</v>
          </cell>
          <cell r="AJ18">
            <v>601651.00000000012</v>
          </cell>
          <cell r="AK18">
            <v>590030.30000000005</v>
          </cell>
          <cell r="AL18">
            <v>842570</v>
          </cell>
          <cell r="AM18">
            <v>842570</v>
          </cell>
        </row>
        <row r="19">
          <cell r="D19">
            <v>6521.35</v>
          </cell>
          <cell r="E19">
            <v>6521.35</v>
          </cell>
          <cell r="F19">
            <v>1648000</v>
          </cell>
          <cell r="G19">
            <v>1641478</v>
          </cell>
          <cell r="H19">
            <v>4400000</v>
          </cell>
          <cell r="I19">
            <v>3662001.26</v>
          </cell>
          <cell r="J19">
            <v>2026260</v>
          </cell>
          <cell r="K19">
            <v>1900390</v>
          </cell>
          <cell r="L19">
            <v>585400</v>
          </cell>
          <cell r="M19">
            <v>585400</v>
          </cell>
          <cell r="N19">
            <v>50250</v>
          </cell>
          <cell r="O19">
            <v>50250</v>
          </cell>
          <cell r="P19">
            <v>120600.00000000001</v>
          </cell>
          <cell r="Q19">
            <v>99592.48</v>
          </cell>
          <cell r="R19">
            <v>1949805.5899999999</v>
          </cell>
          <cell r="S19">
            <v>1949805.59</v>
          </cell>
          <cell r="T19">
            <v>537800</v>
          </cell>
          <cell r="U19">
            <v>537800</v>
          </cell>
          <cell r="V19">
            <v>52871950.000000007</v>
          </cell>
          <cell r="W19">
            <v>52871950</v>
          </cell>
          <cell r="X19">
            <v>181099910</v>
          </cell>
          <cell r="Y19">
            <v>181099910</v>
          </cell>
          <cell r="Z19">
            <v>0</v>
          </cell>
          <cell r="AA19"/>
          <cell r="AB19">
            <v>1000</v>
          </cell>
          <cell r="AC19">
            <v>1000</v>
          </cell>
          <cell r="AD19">
            <v>2572325</v>
          </cell>
          <cell r="AE19">
            <v>2572325</v>
          </cell>
          <cell r="AF19">
            <v>0</v>
          </cell>
          <cell r="AG19"/>
          <cell r="AH19">
            <v>575000</v>
          </cell>
          <cell r="AI19">
            <v>575000</v>
          </cell>
          <cell r="AJ19">
            <v>385986.99999999994</v>
          </cell>
          <cell r="AK19">
            <v>385987</v>
          </cell>
          <cell r="AL19">
            <v>760970</v>
          </cell>
          <cell r="AM19">
            <v>760970</v>
          </cell>
        </row>
        <row r="20">
          <cell r="D20">
            <v>6521.35</v>
          </cell>
          <cell r="E20">
            <v>0</v>
          </cell>
          <cell r="F20">
            <v>3140000</v>
          </cell>
          <cell r="G20">
            <v>3140000</v>
          </cell>
          <cell r="H20">
            <v>12329380.9</v>
          </cell>
          <cell r="I20">
            <v>11470619.1</v>
          </cell>
          <cell r="J20">
            <v>4759400</v>
          </cell>
          <cell r="K20">
            <v>4750020</v>
          </cell>
          <cell r="L20">
            <v>1113300</v>
          </cell>
          <cell r="M20">
            <v>1094717.3799999999</v>
          </cell>
          <cell r="N20">
            <v>0</v>
          </cell>
          <cell r="O20"/>
          <cell r="P20">
            <v>1109520</v>
          </cell>
          <cell r="Q20">
            <v>1104000</v>
          </cell>
          <cell r="R20">
            <v>4806800</v>
          </cell>
          <cell r="S20">
            <v>4806800</v>
          </cell>
          <cell r="T20">
            <v>553200</v>
          </cell>
          <cell r="U20">
            <v>532296.06000000006</v>
          </cell>
          <cell r="V20">
            <v>107565269</v>
          </cell>
          <cell r="W20">
            <v>105872285.54000001</v>
          </cell>
          <cell r="X20">
            <v>442333280.99999994</v>
          </cell>
          <cell r="Y20">
            <v>442333281</v>
          </cell>
          <cell r="Z20">
            <v>0</v>
          </cell>
          <cell r="AA20"/>
          <cell r="AB20">
            <v>1000</v>
          </cell>
          <cell r="AC20">
            <v>0</v>
          </cell>
          <cell r="AD20">
            <v>1782100</v>
          </cell>
          <cell r="AE20">
            <v>1782100</v>
          </cell>
          <cell r="AF20">
            <v>0</v>
          </cell>
          <cell r="AG20"/>
          <cell r="AH20">
            <v>573100</v>
          </cell>
          <cell r="AI20">
            <v>573100</v>
          </cell>
          <cell r="AJ20">
            <v>1358181.9999999998</v>
          </cell>
          <cell r="AK20">
            <v>1339501.07</v>
          </cell>
          <cell r="AL20">
            <v>890670</v>
          </cell>
          <cell r="AM20">
            <v>796823.12</v>
          </cell>
        </row>
        <row r="21">
          <cell r="D21">
            <v>6521.35</v>
          </cell>
          <cell r="E21">
            <v>0</v>
          </cell>
          <cell r="F21">
            <v>1350000</v>
          </cell>
          <cell r="G21">
            <v>1280843</v>
          </cell>
          <cell r="H21">
            <v>2675184.48</v>
          </cell>
          <cell r="I21">
            <v>2675184.48</v>
          </cell>
          <cell r="J21">
            <v>1886149.9999999998</v>
          </cell>
          <cell r="K21">
            <v>1865870</v>
          </cell>
          <cell r="L21">
            <v>552391.99999999988</v>
          </cell>
          <cell r="M21">
            <v>442856.1</v>
          </cell>
          <cell r="N21">
            <v>50250</v>
          </cell>
          <cell r="O21">
            <v>50250</v>
          </cell>
          <cell r="P21">
            <v>96480</v>
          </cell>
          <cell r="Q21">
            <v>96480</v>
          </cell>
          <cell r="R21">
            <v>1796400</v>
          </cell>
          <cell r="S21">
            <v>1796400</v>
          </cell>
          <cell r="T21">
            <v>558200</v>
          </cell>
          <cell r="U21">
            <v>558200</v>
          </cell>
          <cell r="V21">
            <v>43228060.000000007</v>
          </cell>
          <cell r="W21">
            <v>43228060</v>
          </cell>
          <cell r="X21">
            <v>146067310</v>
          </cell>
          <cell r="Y21">
            <v>146067310</v>
          </cell>
          <cell r="Z21">
            <v>0</v>
          </cell>
          <cell r="AA21"/>
          <cell r="AB21">
            <v>500</v>
          </cell>
          <cell r="AC21">
            <v>500</v>
          </cell>
          <cell r="AD21">
            <v>1884100</v>
          </cell>
          <cell r="AE21">
            <v>1884100</v>
          </cell>
          <cell r="AF21">
            <v>0</v>
          </cell>
          <cell r="AG21"/>
          <cell r="AH21">
            <v>616800</v>
          </cell>
          <cell r="AI21">
            <v>616800</v>
          </cell>
          <cell r="AJ21">
            <v>644558</v>
          </cell>
          <cell r="AK21">
            <v>623080</v>
          </cell>
          <cell r="AL21">
            <v>861870</v>
          </cell>
          <cell r="AM21">
            <v>861870</v>
          </cell>
        </row>
        <row r="22">
          <cell r="D22">
            <v>6521.35</v>
          </cell>
          <cell r="E22">
            <v>0</v>
          </cell>
          <cell r="F22">
            <v>2085000</v>
          </cell>
          <cell r="G22">
            <v>1994498.8</v>
          </cell>
          <cell r="H22">
            <v>5138212.9499999993</v>
          </cell>
          <cell r="I22">
            <v>5138212.95</v>
          </cell>
          <cell r="J22">
            <v>2832620</v>
          </cell>
          <cell r="K22">
            <v>2713690</v>
          </cell>
          <cell r="L22">
            <v>1127600</v>
          </cell>
          <cell r="M22">
            <v>1127600</v>
          </cell>
          <cell r="N22">
            <v>0</v>
          </cell>
          <cell r="O22">
            <v>0</v>
          </cell>
          <cell r="P22">
            <v>0</v>
          </cell>
          <cell r="Q22">
            <v>0</v>
          </cell>
          <cell r="R22">
            <v>1893200</v>
          </cell>
          <cell r="S22">
            <v>1893200</v>
          </cell>
          <cell r="T22">
            <v>553800</v>
          </cell>
          <cell r="U22">
            <v>265283.95</v>
          </cell>
          <cell r="V22">
            <v>46927310</v>
          </cell>
          <cell r="W22">
            <v>46927310</v>
          </cell>
          <cell r="X22">
            <v>218716320</v>
          </cell>
          <cell r="Y22">
            <v>218716320</v>
          </cell>
          <cell r="Z22">
            <v>0</v>
          </cell>
          <cell r="AA22"/>
          <cell r="AB22">
            <v>2500</v>
          </cell>
          <cell r="AC22">
            <v>2500</v>
          </cell>
          <cell r="AD22">
            <v>2162700</v>
          </cell>
          <cell r="AE22">
            <v>2162700</v>
          </cell>
          <cell r="AF22">
            <v>0</v>
          </cell>
          <cell r="AG22"/>
          <cell r="AH22">
            <v>595200</v>
          </cell>
          <cell r="AI22">
            <v>595200</v>
          </cell>
          <cell r="AJ22">
            <v>878431</v>
          </cell>
          <cell r="AK22">
            <v>869266.86</v>
          </cell>
          <cell r="AL22">
            <v>789400</v>
          </cell>
          <cell r="AM22">
            <v>789400</v>
          </cell>
        </row>
        <row r="23">
          <cell r="D23">
            <v>6521.35</v>
          </cell>
          <cell r="E23">
            <v>0</v>
          </cell>
          <cell r="F23">
            <v>1575000</v>
          </cell>
          <cell r="G23">
            <v>1474858</v>
          </cell>
          <cell r="H23">
            <v>13278705.950000001</v>
          </cell>
          <cell r="I23">
            <v>13278705.949999999</v>
          </cell>
          <cell r="J23">
            <v>5326860.0000000009</v>
          </cell>
          <cell r="K23">
            <v>5326860</v>
          </cell>
          <cell r="L23">
            <v>1167000</v>
          </cell>
          <cell r="M23">
            <v>1167000</v>
          </cell>
          <cell r="N23">
            <v>0</v>
          </cell>
          <cell r="O23">
            <v>0</v>
          </cell>
          <cell r="P23">
            <v>1358760.0000000002</v>
          </cell>
          <cell r="Q23">
            <v>1352000</v>
          </cell>
          <cell r="R23">
            <v>3603600</v>
          </cell>
          <cell r="S23">
            <v>3603600</v>
          </cell>
          <cell r="T23">
            <v>538500</v>
          </cell>
          <cell r="U23">
            <v>538500</v>
          </cell>
          <cell r="V23">
            <v>109264860</v>
          </cell>
          <cell r="W23">
            <v>109264860</v>
          </cell>
          <cell r="X23">
            <v>280196850.00000006</v>
          </cell>
          <cell r="Y23">
            <v>280196850</v>
          </cell>
          <cell r="Z23">
            <v>485579</v>
          </cell>
          <cell r="AA23">
            <v>485579</v>
          </cell>
          <cell r="AB23">
            <v>11000</v>
          </cell>
          <cell r="AC23">
            <v>11000</v>
          </cell>
          <cell r="AD23">
            <v>2332000</v>
          </cell>
          <cell r="AE23">
            <v>2332000</v>
          </cell>
          <cell r="AF23">
            <v>0</v>
          </cell>
          <cell r="AG23"/>
          <cell r="AH23">
            <v>1091100</v>
          </cell>
          <cell r="AI23">
            <v>1091100</v>
          </cell>
          <cell r="AJ23">
            <v>416801</v>
          </cell>
          <cell r="AK23">
            <v>411313.99</v>
          </cell>
          <cell r="AL23">
            <v>919470</v>
          </cell>
          <cell r="AM23">
            <v>919470</v>
          </cell>
        </row>
        <row r="24">
          <cell r="D24">
            <v>6521.35</v>
          </cell>
          <cell r="E24">
            <v>0</v>
          </cell>
          <cell r="F24">
            <v>1950000</v>
          </cell>
          <cell r="G24">
            <v>1911506.61</v>
          </cell>
          <cell r="H24">
            <v>4616596.2600000007</v>
          </cell>
          <cell r="I24">
            <v>4108687.91</v>
          </cell>
          <cell r="J24">
            <v>1784200</v>
          </cell>
          <cell r="K24">
            <v>1784200</v>
          </cell>
          <cell r="L24">
            <v>596000</v>
          </cell>
          <cell r="M24">
            <v>596000</v>
          </cell>
          <cell r="N24">
            <v>0</v>
          </cell>
          <cell r="O24">
            <v>0</v>
          </cell>
          <cell r="P24">
            <v>699480</v>
          </cell>
          <cell r="Q24">
            <v>699480</v>
          </cell>
          <cell r="R24">
            <v>1922900</v>
          </cell>
          <cell r="S24">
            <v>1922900</v>
          </cell>
          <cell r="T24">
            <v>537200</v>
          </cell>
          <cell r="U24">
            <v>537200</v>
          </cell>
          <cell r="V24">
            <v>33568970</v>
          </cell>
          <cell r="W24">
            <v>33568970</v>
          </cell>
          <cell r="X24">
            <v>167388890</v>
          </cell>
          <cell r="Y24">
            <v>167388890</v>
          </cell>
          <cell r="Z24">
            <v>0</v>
          </cell>
          <cell r="AA24"/>
          <cell r="AB24">
            <v>7500</v>
          </cell>
          <cell r="AC24">
            <v>6000</v>
          </cell>
          <cell r="AD24">
            <v>2102000</v>
          </cell>
          <cell r="AE24">
            <v>2102000</v>
          </cell>
          <cell r="AF24">
            <v>0</v>
          </cell>
          <cell r="AG24"/>
          <cell r="AH24">
            <v>579700</v>
          </cell>
          <cell r="AI24">
            <v>579700</v>
          </cell>
          <cell r="AJ24">
            <v>604242.99999999988</v>
          </cell>
          <cell r="AK24">
            <v>604243</v>
          </cell>
          <cell r="AL24">
            <v>778170</v>
          </cell>
          <cell r="AM24">
            <v>778170</v>
          </cell>
        </row>
        <row r="25">
          <cell r="D25">
            <v>6521.35</v>
          </cell>
          <cell r="E25">
            <v>0</v>
          </cell>
          <cell r="F25">
            <v>1255000</v>
          </cell>
          <cell r="G25">
            <v>1158516.76</v>
          </cell>
          <cell r="H25">
            <v>6171788.3200000003</v>
          </cell>
          <cell r="I25">
            <v>6171788.3200000003</v>
          </cell>
          <cell r="J25">
            <v>3612640</v>
          </cell>
          <cell r="K25">
            <v>3612640</v>
          </cell>
          <cell r="L25">
            <v>1300700</v>
          </cell>
          <cell r="M25">
            <v>1300700</v>
          </cell>
          <cell r="N25">
            <v>50250</v>
          </cell>
          <cell r="O25"/>
          <cell r="P25">
            <v>804000</v>
          </cell>
          <cell r="Q25">
            <v>804000</v>
          </cell>
          <cell r="R25">
            <v>2583000</v>
          </cell>
          <cell r="S25">
            <v>2583000</v>
          </cell>
          <cell r="T25">
            <v>552900</v>
          </cell>
          <cell r="U25">
            <v>552900</v>
          </cell>
          <cell r="V25">
            <v>73529690</v>
          </cell>
          <cell r="W25">
            <v>73529690</v>
          </cell>
          <cell r="X25">
            <v>217645051.22999999</v>
          </cell>
          <cell r="Y25">
            <v>217645051.22999999</v>
          </cell>
          <cell r="Z25">
            <v>0</v>
          </cell>
          <cell r="AA25"/>
          <cell r="AB25">
            <v>9500</v>
          </cell>
          <cell r="AC25">
            <v>9500</v>
          </cell>
          <cell r="AD25">
            <v>2293150</v>
          </cell>
          <cell r="AE25">
            <v>2293150</v>
          </cell>
          <cell r="AF25">
            <v>0</v>
          </cell>
          <cell r="AG25"/>
          <cell r="AH25">
            <v>677700</v>
          </cell>
          <cell r="AI25">
            <v>677700</v>
          </cell>
          <cell r="AJ25">
            <v>706086</v>
          </cell>
          <cell r="AK25">
            <v>700252.54</v>
          </cell>
          <cell r="AL25">
            <v>900970</v>
          </cell>
          <cell r="AM25">
            <v>900970</v>
          </cell>
        </row>
        <row r="26">
          <cell r="D26">
            <v>26085.42</v>
          </cell>
          <cell r="E26"/>
          <cell r="F26">
            <v>0</v>
          </cell>
          <cell r="G26"/>
          <cell r="H26">
            <v>26122627.699999999</v>
          </cell>
          <cell r="I26">
            <v>26122627.699999999</v>
          </cell>
          <cell r="J26">
            <v>6620550</v>
          </cell>
          <cell r="K26">
            <v>6611710</v>
          </cell>
          <cell r="L26">
            <v>1225700</v>
          </cell>
          <cell r="M26">
            <v>1225700</v>
          </cell>
          <cell r="N26">
            <v>351750</v>
          </cell>
          <cell r="O26">
            <v>351750</v>
          </cell>
          <cell r="P26">
            <v>2532600</v>
          </cell>
          <cell r="Q26">
            <v>2532600</v>
          </cell>
          <cell r="R26">
            <v>5137100</v>
          </cell>
          <cell r="S26">
            <v>5137100</v>
          </cell>
          <cell r="T26">
            <v>1044200</v>
          </cell>
          <cell r="U26">
            <v>1044200</v>
          </cell>
          <cell r="V26">
            <v>380434580</v>
          </cell>
          <cell r="W26">
            <v>380434580</v>
          </cell>
          <cell r="X26">
            <v>390240510</v>
          </cell>
          <cell r="Y26">
            <v>390240510</v>
          </cell>
          <cell r="Z26">
            <v>10256726</v>
          </cell>
          <cell r="AA26">
            <v>10256726</v>
          </cell>
          <cell r="AB26">
            <v>3646.5</v>
          </cell>
          <cell r="AC26">
            <v>3646.5</v>
          </cell>
          <cell r="AD26">
            <v>3961000</v>
          </cell>
          <cell r="AE26">
            <v>3961000</v>
          </cell>
          <cell r="AF26">
            <v>6032000</v>
          </cell>
          <cell r="AG26">
            <v>5989658.5300000003</v>
          </cell>
          <cell r="AH26">
            <v>1223500</v>
          </cell>
          <cell r="AI26">
            <v>1223500</v>
          </cell>
          <cell r="AJ26">
            <v>3209349</v>
          </cell>
          <cell r="AK26">
            <v>3170476.61</v>
          </cell>
          <cell r="AL26">
            <v>0</v>
          </cell>
          <cell r="AM26"/>
        </row>
        <row r="27">
          <cell r="D27">
            <v>267375.53999999998</v>
          </cell>
          <cell r="E27">
            <v>208683.35</v>
          </cell>
          <cell r="F27">
            <v>0</v>
          </cell>
          <cell r="G27"/>
          <cell r="H27">
            <v>127068041.51000001</v>
          </cell>
          <cell r="I27">
            <v>123614443.88</v>
          </cell>
          <cell r="J27">
            <v>31872000</v>
          </cell>
          <cell r="K27">
            <v>31660330</v>
          </cell>
          <cell r="L27">
            <v>5851800</v>
          </cell>
          <cell r="M27">
            <v>5837857.3399999999</v>
          </cell>
          <cell r="N27">
            <v>1005000</v>
          </cell>
          <cell r="O27">
            <v>1005000</v>
          </cell>
          <cell r="P27">
            <v>9702269.9999999981</v>
          </cell>
          <cell r="Q27">
            <v>9702270</v>
          </cell>
          <cell r="R27">
            <v>27137109.999999996</v>
          </cell>
          <cell r="S27">
            <v>27137110</v>
          </cell>
          <cell r="T27">
            <v>1122100</v>
          </cell>
          <cell r="U27">
            <v>1122100</v>
          </cell>
          <cell r="V27">
            <v>1961942739.9999998</v>
          </cell>
          <cell r="W27">
            <v>1961942740</v>
          </cell>
          <cell r="X27">
            <v>2440861906.9999995</v>
          </cell>
          <cell r="Y27">
            <v>2440861907</v>
          </cell>
          <cell r="Z27">
            <v>22106195</v>
          </cell>
          <cell r="AA27">
            <v>22106195</v>
          </cell>
          <cell r="AB27">
            <v>0</v>
          </cell>
          <cell r="AC27">
            <v>0</v>
          </cell>
          <cell r="AD27">
            <v>8524000</v>
          </cell>
          <cell r="AE27">
            <v>8524000</v>
          </cell>
          <cell r="AF27">
            <v>15000000</v>
          </cell>
          <cell r="AG27">
            <v>15000000</v>
          </cell>
          <cell r="AH27">
            <v>5262400</v>
          </cell>
          <cell r="AI27">
            <v>5236911.07</v>
          </cell>
          <cell r="AJ27">
            <v>20616417</v>
          </cell>
          <cell r="AK27">
            <v>20579544.579999998</v>
          </cell>
          <cell r="AL27">
            <v>0</v>
          </cell>
          <cell r="AM27"/>
        </row>
      </sheetData>
      <sheetData sheetId="4">
        <row r="11">
          <cell r="C11">
            <v>138405346</v>
          </cell>
        </row>
      </sheetData>
      <sheetData sheetId="5">
        <row r="32">
          <cell r="D32">
            <v>20000000</v>
          </cell>
        </row>
      </sheetData>
      <sheetData sheetId="6" refreshError="1"/>
      <sheetData sheetId="7" refreshError="1"/>
      <sheetData sheetId="8" refreshError="1"/>
      <sheetData sheetId="9" refreshError="1"/>
      <sheetData sheetId="10" refreshError="1"/>
      <sheetData sheetId="11">
        <row r="60">
          <cell r="D60">
            <v>1391742867.6600001</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C8F5-B770-4A86-9A66-8A627956D92E}">
  <sheetPr>
    <tabColor rgb="FFFFFF00"/>
  </sheetPr>
  <dimension ref="A1:AS41"/>
  <sheetViews>
    <sheetView zoomScale="60" zoomScaleNormal="60" workbookViewId="0">
      <selection activeCell="T1" sqref="T1:T1048576"/>
    </sheetView>
  </sheetViews>
  <sheetFormatPr defaultColWidth="8.85546875" defaultRowHeight="12.75" x14ac:dyDescent="0.2"/>
  <cols>
    <col min="1" max="1" width="27.42578125" customWidth="1"/>
    <col min="2" max="2" width="19.42578125" customWidth="1"/>
    <col min="3" max="3" width="20.140625" customWidth="1"/>
    <col min="4" max="4" width="17.140625" hidden="1" customWidth="1"/>
    <col min="5" max="5" width="16.140625" hidden="1" customWidth="1"/>
    <col min="6" max="6" width="21.28515625" customWidth="1"/>
    <col min="7" max="8" width="16.85546875" hidden="1" customWidth="1"/>
    <col min="9" max="9" width="15.5703125" customWidth="1"/>
    <col min="10" max="10" width="20" customWidth="1"/>
    <col min="11" max="11" width="18.42578125" customWidth="1"/>
    <col min="12" max="12" width="16.140625" customWidth="1"/>
    <col min="13" max="13" width="15.5703125" customWidth="1"/>
    <col min="14" max="14" width="20.140625" customWidth="1"/>
    <col min="15" max="16" width="19.5703125" customWidth="1"/>
    <col min="17" max="17" width="14.5703125" customWidth="1"/>
    <col min="18" max="18" width="20.42578125" customWidth="1"/>
    <col min="19" max="19" width="21.42578125" customWidth="1"/>
    <col min="20" max="20" width="20" customWidth="1"/>
    <col min="21" max="21" width="14.42578125" customWidth="1"/>
    <col min="22" max="22" width="18.7109375" customWidth="1"/>
    <col min="23" max="25" width="14.42578125" customWidth="1"/>
    <col min="26" max="26" width="20" customWidth="1"/>
    <col min="27" max="27" width="15.5703125" customWidth="1"/>
    <col min="28" max="28" width="13.85546875" customWidth="1"/>
    <col min="29" max="29" width="14.42578125" customWidth="1"/>
    <col min="30" max="30" width="18.85546875" customWidth="1"/>
    <col min="31" max="33" width="14.42578125" customWidth="1"/>
    <col min="34" max="34" width="20.5703125" customWidth="1"/>
    <col min="35" max="36" width="14.42578125" customWidth="1"/>
    <col min="37" max="37" width="16.42578125" customWidth="1"/>
    <col min="38" max="38" width="20.28515625" customWidth="1"/>
    <col min="39" max="39" width="15.28515625" customWidth="1"/>
    <col min="40" max="40" width="15.5703125" customWidth="1"/>
    <col min="41" max="41" width="15.42578125" customWidth="1"/>
    <col min="42" max="42" width="19.140625" customWidth="1"/>
    <col min="43" max="45" width="14.85546875" customWidth="1"/>
  </cols>
  <sheetData>
    <row r="1" spans="1:45" ht="15" x14ac:dyDescent="0.25">
      <c r="A1" s="69"/>
      <c r="B1" s="69"/>
    </row>
    <row r="2" spans="1:45" ht="18" x14ac:dyDescent="0.25">
      <c r="D2" s="70"/>
      <c r="E2" s="70"/>
      <c r="F2" s="70" t="s">
        <v>374</v>
      </c>
      <c r="G2" s="70"/>
      <c r="H2" s="70"/>
      <c r="K2" s="70"/>
      <c r="L2" s="70"/>
      <c r="M2" s="70"/>
      <c r="N2" s="70"/>
      <c r="O2" s="70"/>
      <c r="P2" s="70"/>
      <c r="Q2" s="70"/>
      <c r="R2" s="70"/>
      <c r="S2" s="70"/>
      <c r="T2" s="70"/>
      <c r="U2" s="70"/>
      <c r="V2" s="70"/>
      <c r="W2" s="70"/>
      <c r="X2" s="70"/>
      <c r="Y2" s="70"/>
      <c r="Z2" s="1"/>
      <c r="AA2" s="267"/>
      <c r="AB2" s="267"/>
      <c r="AC2" s="267"/>
      <c r="AD2" s="267"/>
      <c r="AE2" s="267"/>
      <c r="AF2" s="267"/>
      <c r="AG2" s="267"/>
      <c r="AH2" s="267"/>
      <c r="AI2" s="267"/>
      <c r="AJ2" s="267"/>
      <c r="AK2" s="267"/>
      <c r="AL2" s="267"/>
    </row>
    <row r="3" spans="1:45" ht="18" x14ac:dyDescent="0.25">
      <c r="D3" s="268"/>
      <c r="E3" s="268"/>
      <c r="F3" s="268"/>
      <c r="G3" s="268"/>
      <c r="H3" s="268"/>
      <c r="I3" s="268"/>
      <c r="J3" s="268" t="str">
        <f>'[1]Годовые  поправки  по МБТ_всего'!A3</f>
        <v>ПО  СОСТОЯНИЮ  НА  1  ЯНВАРЯ  2022  ГОДА</v>
      </c>
      <c r="K3" s="268"/>
      <c r="M3" s="268"/>
      <c r="N3" s="268"/>
      <c r="O3" s="268"/>
      <c r="P3" s="268"/>
      <c r="Q3" s="268"/>
      <c r="R3" s="268"/>
      <c r="S3" s="268"/>
      <c r="T3" s="268"/>
      <c r="U3" s="268"/>
      <c r="V3" s="268"/>
      <c r="W3" s="268"/>
      <c r="X3" s="268"/>
      <c r="Y3" s="268"/>
      <c r="Z3" s="269"/>
      <c r="AA3" s="270"/>
      <c r="AB3" s="270"/>
      <c r="AC3" s="270"/>
      <c r="AD3" s="270"/>
      <c r="AE3" s="270"/>
      <c r="AF3" s="270"/>
      <c r="AG3" s="270"/>
      <c r="AH3" s="270"/>
      <c r="AI3" s="270"/>
      <c r="AJ3" s="270"/>
      <c r="AK3" s="270"/>
      <c r="AL3" s="270"/>
    </row>
    <row r="4" spans="1:45" ht="15.75" x14ac:dyDescent="0.25">
      <c r="A4" s="271"/>
      <c r="B4" s="271"/>
    </row>
    <row r="5" spans="1:45" ht="15.75" thickBot="1" x14ac:dyDescent="0.3">
      <c r="AR5" s="272" t="s">
        <v>1</v>
      </c>
    </row>
    <row r="6" spans="1:45" s="154" customFormat="1" ht="18" customHeight="1" thickBot="1" x14ac:dyDescent="0.3">
      <c r="A6" s="384" t="s">
        <v>2</v>
      </c>
      <c r="B6" s="387" t="s">
        <v>40</v>
      </c>
      <c r="C6" s="388"/>
      <c r="D6" s="388"/>
      <c r="E6" s="388"/>
      <c r="F6" s="388"/>
      <c r="G6" s="388"/>
      <c r="H6" s="388"/>
      <c r="I6" s="389"/>
      <c r="J6" s="396" t="s">
        <v>87</v>
      </c>
      <c r="K6" s="397"/>
      <c r="L6" s="397"/>
      <c r="M6" s="397"/>
      <c r="N6" s="397"/>
      <c r="O6" s="397"/>
      <c r="P6" s="397"/>
      <c r="Q6" s="397"/>
      <c r="R6" s="397"/>
      <c r="S6" s="397"/>
      <c r="T6" s="397"/>
      <c r="U6" s="397"/>
      <c r="V6" s="397"/>
      <c r="W6" s="397"/>
      <c r="X6" s="397"/>
      <c r="Y6" s="398"/>
      <c r="Z6" s="273"/>
      <c r="AA6" s="274"/>
      <c r="AB6" s="274"/>
      <c r="AC6" s="274"/>
      <c r="AD6" s="274"/>
      <c r="AE6" s="274"/>
      <c r="AF6" s="274"/>
      <c r="AG6" s="274"/>
      <c r="AH6" s="274"/>
      <c r="AI6" s="274"/>
      <c r="AJ6" s="274"/>
      <c r="AK6" s="274"/>
      <c r="AL6" s="274"/>
      <c r="AM6" s="274"/>
      <c r="AN6" s="274"/>
      <c r="AO6" s="274"/>
      <c r="AP6" s="274"/>
      <c r="AQ6" s="275"/>
      <c r="AR6" s="275"/>
      <c r="AS6" s="276"/>
    </row>
    <row r="7" spans="1:45" s="279" customFormat="1" ht="43.5" customHeight="1" thickBot="1" x14ac:dyDescent="0.25">
      <c r="A7" s="385"/>
      <c r="B7" s="390"/>
      <c r="C7" s="391"/>
      <c r="D7" s="391"/>
      <c r="E7" s="391"/>
      <c r="F7" s="391"/>
      <c r="G7" s="391"/>
      <c r="H7" s="391"/>
      <c r="I7" s="392"/>
      <c r="J7" s="399" t="s">
        <v>375</v>
      </c>
      <c r="K7" s="400"/>
      <c r="L7" s="400"/>
      <c r="M7" s="400"/>
      <c r="N7" s="400"/>
      <c r="O7" s="400"/>
      <c r="P7" s="400"/>
      <c r="Q7" s="400"/>
      <c r="R7" s="277"/>
      <c r="S7" s="277"/>
      <c r="T7" s="277"/>
      <c r="U7" s="277"/>
      <c r="V7" s="277"/>
      <c r="W7" s="277"/>
      <c r="X7" s="277"/>
      <c r="Y7" s="278"/>
      <c r="Z7" s="399"/>
      <c r="AA7" s="400"/>
      <c r="AB7" s="400"/>
      <c r="AC7" s="400"/>
      <c r="AD7" s="400"/>
      <c r="AE7" s="400"/>
      <c r="AF7" s="400"/>
      <c r="AG7" s="400"/>
      <c r="AH7" s="400"/>
      <c r="AI7" s="400"/>
      <c r="AJ7" s="400"/>
      <c r="AK7" s="400"/>
      <c r="AL7" s="400"/>
      <c r="AM7" s="400"/>
      <c r="AN7" s="400"/>
      <c r="AO7" s="400"/>
      <c r="AP7" s="400"/>
      <c r="AQ7" s="400"/>
      <c r="AR7" s="400"/>
      <c r="AS7" s="401"/>
    </row>
    <row r="8" spans="1:45" s="279" customFormat="1" ht="19.5" customHeight="1" thickBot="1" x14ac:dyDescent="0.25">
      <c r="A8" s="385"/>
      <c r="B8" s="390"/>
      <c r="C8" s="391"/>
      <c r="D8" s="391"/>
      <c r="E8" s="391"/>
      <c r="F8" s="391"/>
      <c r="G8" s="391"/>
      <c r="H8" s="391"/>
      <c r="I8" s="392"/>
      <c r="J8" s="399" t="s">
        <v>376</v>
      </c>
      <c r="K8" s="400"/>
      <c r="L8" s="400"/>
      <c r="M8" s="400"/>
      <c r="N8" s="400"/>
      <c r="O8" s="400"/>
      <c r="P8" s="400"/>
      <c r="Q8" s="400"/>
      <c r="R8" s="277"/>
      <c r="S8" s="277"/>
      <c r="T8" s="277"/>
      <c r="U8" s="277"/>
      <c r="V8" s="277"/>
      <c r="W8" s="277"/>
      <c r="X8" s="277"/>
      <c r="Y8" s="278"/>
      <c r="Z8" s="399"/>
      <c r="AA8" s="400"/>
      <c r="AB8" s="400"/>
      <c r="AC8" s="400"/>
      <c r="AD8" s="400"/>
      <c r="AE8" s="400"/>
      <c r="AF8" s="400"/>
      <c r="AG8" s="400"/>
      <c r="AH8" s="400"/>
      <c r="AI8" s="400"/>
      <c r="AJ8" s="400"/>
      <c r="AK8" s="400"/>
      <c r="AL8" s="400"/>
      <c r="AM8" s="400"/>
      <c r="AN8" s="400"/>
      <c r="AO8" s="400"/>
      <c r="AP8" s="400"/>
      <c r="AQ8" s="400"/>
      <c r="AR8" s="400"/>
      <c r="AS8" s="401"/>
    </row>
    <row r="9" spans="1:45" s="279" customFormat="1" ht="48.95" customHeight="1" thickBot="1" x14ac:dyDescent="0.25">
      <c r="A9" s="385"/>
      <c r="B9" s="390"/>
      <c r="C9" s="391"/>
      <c r="D9" s="391"/>
      <c r="E9" s="391"/>
      <c r="F9" s="391"/>
      <c r="G9" s="391"/>
      <c r="H9" s="391"/>
      <c r="I9" s="392"/>
      <c r="J9" s="399" t="s">
        <v>377</v>
      </c>
      <c r="K9" s="400"/>
      <c r="L9" s="400"/>
      <c r="M9" s="400"/>
      <c r="N9" s="400"/>
      <c r="O9" s="400"/>
      <c r="P9" s="400"/>
      <c r="Q9" s="400"/>
      <c r="R9" s="277"/>
      <c r="S9" s="277"/>
      <c r="T9" s="277"/>
      <c r="U9" s="278"/>
      <c r="V9" s="393"/>
      <c r="W9" s="394"/>
      <c r="X9" s="394"/>
      <c r="Y9" s="395"/>
      <c r="Z9" s="399" t="s">
        <v>378</v>
      </c>
      <c r="AA9" s="400"/>
      <c r="AB9" s="400"/>
      <c r="AC9" s="400"/>
      <c r="AD9" s="277"/>
      <c r="AE9" s="277"/>
      <c r="AF9" s="277"/>
      <c r="AG9" s="277"/>
      <c r="AH9" s="277"/>
      <c r="AI9" s="277"/>
      <c r="AJ9" s="277"/>
      <c r="AK9" s="277"/>
      <c r="AL9" s="277"/>
      <c r="AM9" s="277"/>
      <c r="AN9" s="277"/>
      <c r="AO9" s="278"/>
      <c r="AP9" s="402" t="s">
        <v>379</v>
      </c>
      <c r="AQ9" s="403"/>
      <c r="AR9" s="403"/>
      <c r="AS9" s="404"/>
    </row>
    <row r="10" spans="1:45" s="154" customFormat="1" ht="92.1" customHeight="1" thickBot="1" x14ac:dyDescent="0.25">
      <c r="A10" s="385"/>
      <c r="B10" s="393"/>
      <c r="C10" s="394"/>
      <c r="D10" s="394"/>
      <c r="E10" s="394"/>
      <c r="F10" s="394"/>
      <c r="G10" s="394"/>
      <c r="H10" s="394"/>
      <c r="I10" s="395"/>
      <c r="J10" s="393" t="s">
        <v>380</v>
      </c>
      <c r="K10" s="394"/>
      <c r="L10" s="394"/>
      <c r="M10" s="395"/>
      <c r="N10" s="393" t="s">
        <v>381</v>
      </c>
      <c r="O10" s="394"/>
      <c r="P10" s="394"/>
      <c r="Q10" s="395"/>
      <c r="R10" s="393" t="s">
        <v>382</v>
      </c>
      <c r="S10" s="394"/>
      <c r="T10" s="394"/>
      <c r="U10" s="395"/>
      <c r="V10" s="402" t="s">
        <v>383</v>
      </c>
      <c r="W10" s="403"/>
      <c r="X10" s="403"/>
      <c r="Y10" s="404"/>
      <c r="Z10" s="402" t="s">
        <v>384</v>
      </c>
      <c r="AA10" s="403"/>
      <c r="AB10" s="403"/>
      <c r="AC10" s="404"/>
      <c r="AD10" s="402" t="s">
        <v>385</v>
      </c>
      <c r="AE10" s="403"/>
      <c r="AF10" s="403"/>
      <c r="AG10" s="404"/>
      <c r="AH10" s="402" t="s">
        <v>386</v>
      </c>
      <c r="AI10" s="403"/>
      <c r="AJ10" s="403"/>
      <c r="AK10" s="404"/>
      <c r="AL10" s="402" t="s">
        <v>387</v>
      </c>
      <c r="AM10" s="403"/>
      <c r="AN10" s="403"/>
      <c r="AO10" s="404"/>
      <c r="AP10" s="402" t="s">
        <v>388</v>
      </c>
      <c r="AQ10" s="403"/>
      <c r="AR10" s="403"/>
      <c r="AS10" s="404"/>
    </row>
    <row r="11" spans="1:45" s="154" customFormat="1" ht="50.25" customHeight="1" thickBot="1" x14ac:dyDescent="0.3">
      <c r="A11" s="386"/>
      <c r="B11" s="280" t="s">
        <v>4</v>
      </c>
      <c r="C11" s="281" t="s">
        <v>5</v>
      </c>
      <c r="D11" s="282" t="s">
        <v>6</v>
      </c>
      <c r="E11" s="282" t="s">
        <v>7</v>
      </c>
      <c r="F11" s="281" t="s">
        <v>8</v>
      </c>
      <c r="G11" s="282" t="s">
        <v>6</v>
      </c>
      <c r="H11" s="282" t="s">
        <v>7</v>
      </c>
      <c r="I11" s="281" t="s">
        <v>9</v>
      </c>
      <c r="J11" s="280" t="s">
        <v>4</v>
      </c>
      <c r="K11" s="280" t="s">
        <v>5</v>
      </c>
      <c r="L11" s="280" t="s">
        <v>8</v>
      </c>
      <c r="M11" s="280" t="s">
        <v>9</v>
      </c>
      <c r="N11" s="280" t="s">
        <v>4</v>
      </c>
      <c r="O11" s="280" t="s">
        <v>5</v>
      </c>
      <c r="P11" s="280" t="s">
        <v>8</v>
      </c>
      <c r="Q11" s="280" t="s">
        <v>9</v>
      </c>
      <c r="R11" s="280" t="s">
        <v>4</v>
      </c>
      <c r="S11" s="280" t="s">
        <v>5</v>
      </c>
      <c r="T11" s="280" t="s">
        <v>8</v>
      </c>
      <c r="U11" s="280" t="s">
        <v>9</v>
      </c>
      <c r="V11" s="280" t="s">
        <v>4</v>
      </c>
      <c r="W11" s="280" t="s">
        <v>5</v>
      </c>
      <c r="X11" s="280" t="s">
        <v>8</v>
      </c>
      <c r="Y11" s="280" t="s">
        <v>9</v>
      </c>
      <c r="Z11" s="280" t="s">
        <v>4</v>
      </c>
      <c r="AA11" s="283" t="s">
        <v>5</v>
      </c>
      <c r="AB11" s="283" t="s">
        <v>8</v>
      </c>
      <c r="AC11" s="283" t="s">
        <v>9</v>
      </c>
      <c r="AD11" s="280" t="s">
        <v>4</v>
      </c>
      <c r="AE11" s="283" t="s">
        <v>5</v>
      </c>
      <c r="AF11" s="283" t="s">
        <v>8</v>
      </c>
      <c r="AG11" s="283" t="s">
        <v>9</v>
      </c>
      <c r="AH11" s="280" t="s">
        <v>4</v>
      </c>
      <c r="AI11" s="283" t="s">
        <v>5</v>
      </c>
      <c r="AJ11" s="283" t="s">
        <v>8</v>
      </c>
      <c r="AK11" s="283" t="s">
        <v>9</v>
      </c>
      <c r="AL11" s="280" t="s">
        <v>4</v>
      </c>
      <c r="AM11" s="283" t="s">
        <v>5</v>
      </c>
      <c r="AN11" s="283" t="s">
        <v>8</v>
      </c>
      <c r="AO11" s="283" t="s">
        <v>9</v>
      </c>
      <c r="AP11" s="280" t="s">
        <v>4</v>
      </c>
      <c r="AQ11" s="283" t="s">
        <v>5</v>
      </c>
      <c r="AR11" s="283" t="s">
        <v>8</v>
      </c>
      <c r="AS11" s="283" t="s">
        <v>9</v>
      </c>
    </row>
    <row r="12" spans="1:45" s="80" customFormat="1" ht="19.5" customHeight="1" thickBot="1" x14ac:dyDescent="0.3">
      <c r="A12" s="284"/>
      <c r="B12" s="285"/>
      <c r="C12" s="285"/>
      <c r="D12" s="286"/>
      <c r="E12" s="287"/>
      <c r="F12" s="284"/>
      <c r="G12" s="286"/>
      <c r="H12" s="286"/>
      <c r="I12" s="284"/>
      <c r="J12" s="405" t="s">
        <v>389</v>
      </c>
      <c r="K12" s="406"/>
      <c r="L12" s="406"/>
      <c r="M12" s="407"/>
      <c r="N12" s="405" t="s">
        <v>390</v>
      </c>
      <c r="O12" s="406"/>
      <c r="P12" s="406"/>
      <c r="Q12" s="407"/>
      <c r="R12" s="405" t="s">
        <v>391</v>
      </c>
      <c r="S12" s="406"/>
      <c r="T12" s="406"/>
      <c r="U12" s="407"/>
      <c r="V12" s="405" t="s">
        <v>392</v>
      </c>
      <c r="W12" s="406"/>
      <c r="X12" s="406"/>
      <c r="Y12" s="407"/>
      <c r="Z12" s="405" t="s">
        <v>393</v>
      </c>
      <c r="AA12" s="406"/>
      <c r="AB12" s="406"/>
      <c r="AC12" s="407"/>
      <c r="AD12" s="405" t="s">
        <v>394</v>
      </c>
      <c r="AE12" s="406"/>
      <c r="AF12" s="406"/>
      <c r="AG12" s="407"/>
      <c r="AH12" s="405" t="s">
        <v>395</v>
      </c>
      <c r="AI12" s="406"/>
      <c r="AJ12" s="406"/>
      <c r="AK12" s="407"/>
      <c r="AL12" s="405" t="s">
        <v>396</v>
      </c>
      <c r="AM12" s="406"/>
      <c r="AN12" s="406"/>
      <c r="AO12" s="407"/>
      <c r="AP12" s="405" t="s">
        <v>397</v>
      </c>
      <c r="AQ12" s="406"/>
      <c r="AR12" s="406"/>
      <c r="AS12" s="407"/>
    </row>
    <row r="13" spans="1:45" ht="19.5" customHeight="1" x14ac:dyDescent="0.25">
      <c r="A13" s="288" t="s">
        <v>10</v>
      </c>
      <c r="B13" s="289">
        <f>J13+N13+R13+V13+Z13+AH13+AL13+AD13+AP13</f>
        <v>111971.3</v>
      </c>
      <c r="C13" s="289">
        <f>K13+O13+S13+W13+AA13+AI13+AM13+AE13+AQ13</f>
        <v>138405.34599999999</v>
      </c>
      <c r="D13" s="290">
        <f>'[2]Исполнение для администрации_КБ'!N14</f>
        <v>138405.34599999999</v>
      </c>
      <c r="E13" s="291">
        <f>D13-C13</f>
        <v>0</v>
      </c>
      <c r="F13" s="292">
        <f>L13+P13+T13+X13+AB13+AJ13+AN13+AF13+AR13</f>
        <v>138405.34599999999</v>
      </c>
      <c r="G13" s="290">
        <f>'[2]Исполнение для администрации_КБ'!O14</f>
        <v>138405.34599999999</v>
      </c>
      <c r="H13" s="291">
        <f>G13-F13</f>
        <v>0</v>
      </c>
      <c r="I13" s="293">
        <f>IF(ISERROR(F13/C13*100),,F13/C13*100)</f>
        <v>100</v>
      </c>
      <c r="J13" s="294">
        <f>'[3]Финансовая  помощь  (план)'!I11</f>
        <v>26708</v>
      </c>
      <c r="K13" s="289">
        <f>'[4]Проверочная  таблица'!H12/1000</f>
        <v>26708</v>
      </c>
      <c r="L13" s="292">
        <f>'[4]Проверочная  таблица'!I12/1000</f>
        <v>26708</v>
      </c>
      <c r="M13" s="295">
        <f>IF(ISERROR(L13/K13*100),,L13/K13*100)</f>
        <v>100</v>
      </c>
      <c r="N13" s="296">
        <f>'[3]Финансовая  помощь  (план)'!J11</f>
        <v>60061.599999999999</v>
      </c>
      <c r="O13" s="297">
        <f>'[4]Проверочная  таблица'!F12/1000</f>
        <v>60061.599999999999</v>
      </c>
      <c r="P13" s="298">
        <f>'[4]Проверочная  таблица'!G12/1000</f>
        <v>60061.599999999999</v>
      </c>
      <c r="Q13" s="295">
        <f>IF(ISERROR(P13/O13*100),,P13/O13*100)</f>
        <v>100</v>
      </c>
      <c r="R13" s="296">
        <f>'[3]Финансовая  помощь  (план)'!L11</f>
        <v>25201.7</v>
      </c>
      <c r="S13" s="299">
        <f>('[4]Проверочная  таблица'!N12+'[4]Проверочная  таблица'!P12)/1000</f>
        <v>50934.661999999997</v>
      </c>
      <c r="T13" s="299">
        <f>('[4]Проверочная  таблица'!O12+'[4]Проверочная  таблица'!Q12)/1000</f>
        <v>50934.661999999997</v>
      </c>
      <c r="U13" s="300">
        <f>IF(ISERROR(T13/S13*100),,T13/S13*100)</f>
        <v>100</v>
      </c>
      <c r="V13" s="300"/>
      <c r="W13" s="292">
        <f>'[3]Дотация  из  ОБ_факт'!Y8/1000</f>
        <v>382.5</v>
      </c>
      <c r="X13" s="301">
        <f>'[4]Проверочная  таблица'!AO12/1000</f>
        <v>382.5</v>
      </c>
      <c r="Y13" s="302">
        <f>IF(ISERROR(X13/W13*100),,X13/W13*100)</f>
        <v>100</v>
      </c>
      <c r="Z13" s="293"/>
      <c r="AA13" s="289">
        <f>'[3]Дотация  из  ОБ_факт'!AA8/1000</f>
        <v>0</v>
      </c>
      <c r="AB13" s="292">
        <f>'[4]Проверочная  таблица'!AJ12/1000</f>
        <v>0</v>
      </c>
      <c r="AC13" s="302">
        <f>IF(ISERROR(AB13/AA13*100),,AB13/AA13*100)</f>
        <v>0</v>
      </c>
      <c r="AD13" s="303"/>
      <c r="AE13" s="301">
        <f>'[3]Дотация  из  ОБ_факт'!AC8/1000</f>
        <v>0</v>
      </c>
      <c r="AF13" s="292">
        <f>'[4]Проверочная  таблица'!AK12/1000</f>
        <v>0</v>
      </c>
      <c r="AG13" s="302">
        <f>IF(ISERROR(AF13/AE13*100),,AF13/AE13*100)</f>
        <v>0</v>
      </c>
      <c r="AH13" s="302"/>
      <c r="AI13" s="292">
        <f>'[3]Дотация  из  ОБ_факт'!AE8/1000</f>
        <v>0</v>
      </c>
      <c r="AJ13" s="301">
        <f>'[4]Проверочная  таблица'!AP12/1000</f>
        <v>0</v>
      </c>
      <c r="AK13" s="302">
        <f>IF(ISERROR(AJ13/AI13*100),,AJ13/AI13*100)</f>
        <v>0</v>
      </c>
      <c r="AL13" s="302"/>
      <c r="AM13" s="292">
        <f>'[3]Дотация  из  ОБ_факт'!AG8/1000</f>
        <v>318.584</v>
      </c>
      <c r="AN13" s="299">
        <f>'[4]Проверочная  таблица'!AL12/1000</f>
        <v>318.584</v>
      </c>
      <c r="AO13" s="302">
        <f>IF(ISERROR(AN13/AM13*100),,AN13/AM13*100)</f>
        <v>100</v>
      </c>
      <c r="AP13" s="293"/>
      <c r="AQ13" s="289">
        <f>('[4]Проверочная  таблица'!W12+'[4]Проверочная  таблица'!AA12)/1000</f>
        <v>0</v>
      </c>
      <c r="AR13" s="292">
        <f>('[4]Проверочная  таблица'!Y12+'[4]Проверочная  таблица'!AC12)/1000</f>
        <v>0</v>
      </c>
      <c r="AS13" s="302">
        <f>IF(ISERROR(AR13/AQ13*100),,AR13/AQ13*100)</f>
        <v>0</v>
      </c>
    </row>
    <row r="14" spans="1:45" ht="19.5" customHeight="1" x14ac:dyDescent="0.25">
      <c r="A14" s="304" t="s">
        <v>11</v>
      </c>
      <c r="B14" s="289">
        <f t="shared" ref="B14:C30" si="0">J14+N14+R14+V14+Z14+AH14+AL14+AD14+AP14</f>
        <v>178036.59999999998</v>
      </c>
      <c r="C14" s="289">
        <f t="shared" si="0"/>
        <v>236796.31199999998</v>
      </c>
      <c r="D14" s="290">
        <f>'[2]Исполнение для администрации_КБ'!N15</f>
        <v>236796.31200000001</v>
      </c>
      <c r="E14" s="291">
        <f t="shared" ref="E14:E30" si="1">D14-C14</f>
        <v>0</v>
      </c>
      <c r="F14" s="292">
        <f t="shared" ref="F14:F30" si="2">L14+P14+T14+X14+AB14+AJ14+AN14+AF14+AR14</f>
        <v>236796.31199999998</v>
      </c>
      <c r="G14" s="290">
        <f>'[2]Исполнение для администрации_КБ'!O15</f>
        <v>236796.31200000001</v>
      </c>
      <c r="H14" s="291">
        <f t="shared" ref="H14:H30" si="3">G14-F14</f>
        <v>0</v>
      </c>
      <c r="I14" s="293">
        <f t="shared" ref="I14:I30" si="4">IF(ISERROR(F14/C14*100),,F14/C14*100)</f>
        <v>100</v>
      </c>
      <c r="J14" s="294">
        <f>'[3]Финансовая  помощь  (план)'!I12</f>
        <v>135797</v>
      </c>
      <c r="K14" s="305">
        <f>'[4]Проверочная  таблица'!H13/1000</f>
        <v>135797</v>
      </c>
      <c r="L14" s="306">
        <f>'[4]Проверочная  таблица'!I13/1000</f>
        <v>135797</v>
      </c>
      <c r="M14" s="307">
        <f t="shared" ref="M14:M34" si="5">IF(ISERROR(L14/K14*100),,L14/K14*100)</f>
        <v>100</v>
      </c>
      <c r="N14" s="308">
        <f>'[3]Финансовая  помощь  (план)'!J12</f>
        <v>31183.8</v>
      </c>
      <c r="O14" s="309">
        <f>'[4]Проверочная  таблица'!F13/1000</f>
        <v>31183.8</v>
      </c>
      <c r="P14" s="310">
        <f>'[4]Проверочная  таблица'!G13/1000</f>
        <v>31183.8</v>
      </c>
      <c r="Q14" s="307">
        <f t="shared" ref="Q14:Q34" si="6">IF(ISERROR(P14/O14*100),,P14/O14*100)</f>
        <v>100</v>
      </c>
      <c r="R14" s="308">
        <f>'[3]Финансовая  помощь  (план)'!L12</f>
        <v>11055.8</v>
      </c>
      <c r="S14" s="299">
        <f>('[4]Проверочная  таблица'!N13+'[4]Проверочная  таблица'!P13)/1000</f>
        <v>66394.962</v>
      </c>
      <c r="T14" s="299">
        <f>('[4]Проверочная  таблица'!O13+'[4]Проверочная  таблица'!Q13)/1000</f>
        <v>66394.962</v>
      </c>
      <c r="U14" s="300">
        <f t="shared" ref="U14:U34" si="7">IF(ISERROR(T14/S14*100),,T14/S14*100)</f>
        <v>100</v>
      </c>
      <c r="V14" s="300"/>
      <c r="W14" s="292">
        <f>'[3]Дотация  из  ОБ_факт'!Y9/1000</f>
        <v>0</v>
      </c>
      <c r="X14" s="301">
        <f>'[4]Проверочная  таблица'!AO13/1000</f>
        <v>0</v>
      </c>
      <c r="Y14" s="302">
        <f t="shared" ref="Y14:Y34" si="8">IF(ISERROR(X14/W14*100),,X14/W14*100)</f>
        <v>0</v>
      </c>
      <c r="Z14" s="293"/>
      <c r="AA14" s="289">
        <f>'[3]Дотация  из  ОБ_факт'!AA9/1000</f>
        <v>1800</v>
      </c>
      <c r="AB14" s="292">
        <f>'[4]Проверочная  таблица'!AJ13/1000</f>
        <v>1800</v>
      </c>
      <c r="AC14" s="302">
        <f t="shared" ref="AC14:AC34" si="9">IF(ISERROR(AB14/AA14*100),,AB14/AA14*100)</f>
        <v>100</v>
      </c>
      <c r="AD14" s="302"/>
      <c r="AE14" s="301">
        <f>'[3]Дотация  из  ОБ_факт'!AC9/1000</f>
        <v>0</v>
      </c>
      <c r="AF14" s="292">
        <f>'[4]Проверочная  таблица'!AK13/1000</f>
        <v>0</v>
      </c>
      <c r="AG14" s="302">
        <f t="shared" ref="AG14:AG34" si="10">IF(ISERROR(AF14/AE14*100),,AF14/AE14*100)</f>
        <v>0</v>
      </c>
      <c r="AH14" s="302"/>
      <c r="AI14" s="292">
        <f>'[3]Дотация  из  ОБ_факт'!AE9/1000</f>
        <v>0</v>
      </c>
      <c r="AJ14" s="301">
        <f>'[4]Проверочная  таблица'!AP13/1000</f>
        <v>0</v>
      </c>
      <c r="AK14" s="302">
        <f t="shared" ref="AK14:AK34" si="11">IF(ISERROR(AJ14/AI14*100),,AJ14/AI14*100)</f>
        <v>0</v>
      </c>
      <c r="AL14" s="302"/>
      <c r="AM14" s="292">
        <f>'[3]Дотация  из  ОБ_факт'!AG9/1000</f>
        <v>1620.55</v>
      </c>
      <c r="AN14" s="299">
        <f>'[4]Проверочная  таблица'!AL13/1000</f>
        <v>1620.55</v>
      </c>
      <c r="AO14" s="302">
        <f t="shared" ref="AO14:AO34" si="12">IF(ISERROR(AN14/AM14*100),,AN14/AM14*100)</f>
        <v>100</v>
      </c>
      <c r="AP14" s="293"/>
      <c r="AQ14" s="289">
        <f>('[4]Проверочная  таблица'!W13+'[4]Проверочная  таблица'!AA13)/1000</f>
        <v>0</v>
      </c>
      <c r="AR14" s="292">
        <f>('[4]Проверочная  таблица'!Y13+'[4]Проверочная  таблица'!AC13)/1000</f>
        <v>0</v>
      </c>
      <c r="AS14" s="302">
        <f t="shared" ref="AS14:AS30" si="13">IF(ISERROR(AR14/AQ14*100),,AR14/AQ14*100)</f>
        <v>0</v>
      </c>
    </row>
    <row r="15" spans="1:45" ht="19.5" customHeight="1" x14ac:dyDescent="0.25">
      <c r="A15" s="304" t="s">
        <v>12</v>
      </c>
      <c r="B15" s="289">
        <f t="shared" si="0"/>
        <v>143935.09999999998</v>
      </c>
      <c r="C15" s="289">
        <f t="shared" si="0"/>
        <v>213669.05499999999</v>
      </c>
      <c r="D15" s="290">
        <f>'[2]Исполнение для администрации_КБ'!N16</f>
        <v>213669.05499999999</v>
      </c>
      <c r="E15" s="291">
        <f t="shared" si="1"/>
        <v>0</v>
      </c>
      <c r="F15" s="292">
        <f t="shared" si="2"/>
        <v>213669.05499999999</v>
      </c>
      <c r="G15" s="290">
        <f>'[2]Исполнение для администрации_КБ'!O16</f>
        <v>213669.05499999999</v>
      </c>
      <c r="H15" s="291">
        <f t="shared" si="3"/>
        <v>0</v>
      </c>
      <c r="I15" s="293">
        <f t="shared" si="4"/>
        <v>100</v>
      </c>
      <c r="J15" s="294">
        <f>'[3]Финансовая  помощь  (план)'!I13</f>
        <v>14763</v>
      </c>
      <c r="K15" s="305">
        <f>'[4]Проверочная  таблица'!H14/1000</f>
        <v>14763</v>
      </c>
      <c r="L15" s="306">
        <f>'[4]Проверочная  таблица'!I14/1000</f>
        <v>14763</v>
      </c>
      <c r="M15" s="307">
        <f t="shared" si="5"/>
        <v>100</v>
      </c>
      <c r="N15" s="308">
        <f>'[3]Финансовая  помощь  (план)'!J13</f>
        <v>94696.9</v>
      </c>
      <c r="O15" s="309">
        <f>'[4]Проверочная  таблица'!F14/1000</f>
        <v>94696.9</v>
      </c>
      <c r="P15" s="310">
        <f>'[4]Проверочная  таблица'!G14/1000</f>
        <v>94696.9</v>
      </c>
      <c r="Q15" s="307">
        <f t="shared" si="6"/>
        <v>100</v>
      </c>
      <c r="R15" s="308">
        <f>'[3]Финансовая  помощь  (план)'!L13</f>
        <v>34475.199999999997</v>
      </c>
      <c r="S15" s="299">
        <f>('[4]Проверочная  таблица'!N14+'[4]Проверочная  таблица'!P14)/1000</f>
        <v>102178.65499999998</v>
      </c>
      <c r="T15" s="299">
        <f>('[4]Проверочная  таблица'!O14+'[4]Проверочная  таблица'!Q14)/1000</f>
        <v>102178.65499999998</v>
      </c>
      <c r="U15" s="300">
        <f t="shared" si="7"/>
        <v>100</v>
      </c>
      <c r="V15" s="300"/>
      <c r="W15" s="292">
        <f>'[3]Дотация  из  ОБ_факт'!Y10/1000</f>
        <v>280.5</v>
      </c>
      <c r="X15" s="301">
        <f>'[4]Проверочная  таблица'!AO14/1000</f>
        <v>280.5</v>
      </c>
      <c r="Y15" s="302">
        <f t="shared" si="8"/>
        <v>100</v>
      </c>
      <c r="Z15" s="293"/>
      <c r="AA15" s="289">
        <f>'[3]Дотация  из  ОБ_факт'!AA10/1000</f>
        <v>750</v>
      </c>
      <c r="AB15" s="292">
        <f>'[4]Проверочная  таблица'!AJ14/1000</f>
        <v>750</v>
      </c>
      <c r="AC15" s="302">
        <f t="shared" si="9"/>
        <v>100</v>
      </c>
      <c r="AD15" s="302"/>
      <c r="AE15" s="301">
        <f>'[3]Дотация  из  ОБ_факт'!AC10/1000</f>
        <v>1000</v>
      </c>
      <c r="AF15" s="292">
        <f>'[4]Проверочная  таблица'!AK14/1000</f>
        <v>1000</v>
      </c>
      <c r="AG15" s="302">
        <f t="shared" si="10"/>
        <v>100</v>
      </c>
      <c r="AH15" s="302"/>
      <c r="AI15" s="292">
        <f>'[3]Дотация  из  ОБ_факт'!AE10/1000</f>
        <v>0</v>
      </c>
      <c r="AJ15" s="301">
        <f>'[4]Проверочная  таблица'!AP14/1000</f>
        <v>0</v>
      </c>
      <c r="AK15" s="302">
        <f t="shared" si="11"/>
        <v>0</v>
      </c>
      <c r="AL15" s="302"/>
      <c r="AM15" s="292">
        <f>'[3]Дотация  из  ОБ_факт'!AG10/1000</f>
        <v>0</v>
      </c>
      <c r="AN15" s="299">
        <f>'[4]Проверочная  таблица'!AL14/1000</f>
        <v>0</v>
      </c>
      <c r="AO15" s="302">
        <f t="shared" si="12"/>
        <v>0</v>
      </c>
      <c r="AP15" s="293"/>
      <c r="AQ15" s="289">
        <f>('[4]Проверочная  таблица'!W14+'[4]Проверочная  таблица'!AA14)/1000</f>
        <v>0</v>
      </c>
      <c r="AR15" s="292">
        <f>('[4]Проверочная  таблица'!Y14+'[4]Проверочная  таблица'!AC14)/1000</f>
        <v>0</v>
      </c>
      <c r="AS15" s="302">
        <f t="shared" si="13"/>
        <v>0</v>
      </c>
    </row>
    <row r="16" spans="1:45" ht="19.5" customHeight="1" x14ac:dyDescent="0.25">
      <c r="A16" s="304" t="s">
        <v>13</v>
      </c>
      <c r="B16" s="289">
        <f t="shared" si="0"/>
        <v>65451.199999999997</v>
      </c>
      <c r="C16" s="289">
        <f t="shared" si="0"/>
        <v>90674.42</v>
      </c>
      <c r="D16" s="290">
        <f>'[2]Исполнение для администрации_КБ'!N17</f>
        <v>90674.42</v>
      </c>
      <c r="E16" s="291">
        <f t="shared" si="1"/>
        <v>0</v>
      </c>
      <c r="F16" s="292">
        <f t="shared" si="2"/>
        <v>90674.42</v>
      </c>
      <c r="G16" s="290">
        <f>'[2]Исполнение для администрации_КБ'!O17</f>
        <v>90674.42</v>
      </c>
      <c r="H16" s="291">
        <f t="shared" si="3"/>
        <v>0</v>
      </c>
      <c r="I16" s="293">
        <f t="shared" si="4"/>
        <v>100</v>
      </c>
      <c r="J16" s="294">
        <f>'[3]Финансовая  помощь  (план)'!I14</f>
        <v>42108</v>
      </c>
      <c r="K16" s="305">
        <f>'[4]Проверочная  таблица'!H15/1000</f>
        <v>42108</v>
      </c>
      <c r="L16" s="306">
        <f>'[4]Проверочная  таблица'!I15/1000</f>
        <v>42108</v>
      </c>
      <c r="M16" s="307">
        <f t="shared" si="5"/>
        <v>100</v>
      </c>
      <c r="N16" s="308">
        <f>'[3]Финансовая  помощь  (план)'!J14</f>
        <v>1357.7</v>
      </c>
      <c r="O16" s="309">
        <f>'[4]Проверочная  таблица'!F15/1000</f>
        <v>1357.7</v>
      </c>
      <c r="P16" s="310">
        <f>'[4]Проверочная  таблица'!G15/1000</f>
        <v>1357.7</v>
      </c>
      <c r="Q16" s="307">
        <f t="shared" si="6"/>
        <v>100</v>
      </c>
      <c r="R16" s="308">
        <f>'[3]Финансовая  помощь  (план)'!L14</f>
        <v>21985.5</v>
      </c>
      <c r="S16" s="299">
        <f>('[4]Проверочная  таблица'!N15+'[4]Проверочная  таблица'!P15)/1000</f>
        <v>45520.758999999998</v>
      </c>
      <c r="T16" s="299">
        <f>('[4]Проверочная  таблица'!O15+'[4]Проверочная  таблица'!Q15)/1000</f>
        <v>45520.758999999998</v>
      </c>
      <c r="U16" s="300">
        <f t="shared" si="7"/>
        <v>100</v>
      </c>
      <c r="V16" s="300"/>
      <c r="W16" s="292">
        <f>'[3]Дотация  из  ОБ_факт'!Y11/1000</f>
        <v>229.5</v>
      </c>
      <c r="X16" s="301">
        <f>'[4]Проверочная  таблица'!AO15/1000</f>
        <v>229.5</v>
      </c>
      <c r="Y16" s="302">
        <f t="shared" si="8"/>
        <v>100</v>
      </c>
      <c r="Z16" s="293"/>
      <c r="AA16" s="289">
        <f>'[3]Дотация  из  ОБ_факт'!AA11/1000</f>
        <v>0</v>
      </c>
      <c r="AB16" s="292">
        <f>'[4]Проверочная  таблица'!AJ15/1000</f>
        <v>0</v>
      </c>
      <c r="AC16" s="302">
        <f t="shared" si="9"/>
        <v>0</v>
      </c>
      <c r="AD16" s="302"/>
      <c r="AE16" s="301">
        <f>'[3]Дотация  из  ОБ_факт'!AC11/1000</f>
        <v>0</v>
      </c>
      <c r="AF16" s="292">
        <f>'[4]Проверочная  таблица'!AK15/1000</f>
        <v>0</v>
      </c>
      <c r="AG16" s="302">
        <f t="shared" si="10"/>
        <v>0</v>
      </c>
      <c r="AH16" s="302"/>
      <c r="AI16" s="292">
        <f>'[3]Дотация  из  ОБ_факт'!AE11/1000</f>
        <v>0</v>
      </c>
      <c r="AJ16" s="301">
        <f>'[4]Проверочная  таблица'!AP15/1000</f>
        <v>0</v>
      </c>
      <c r="AK16" s="302">
        <f t="shared" si="11"/>
        <v>0</v>
      </c>
      <c r="AL16" s="302"/>
      <c r="AM16" s="292">
        <f>'[3]Дотация  из  ОБ_факт'!AG11/1000</f>
        <v>1458.461</v>
      </c>
      <c r="AN16" s="299">
        <f>'[4]Проверочная  таблица'!AL15/1000</f>
        <v>1458.461</v>
      </c>
      <c r="AO16" s="302">
        <f t="shared" si="12"/>
        <v>100</v>
      </c>
      <c r="AP16" s="293"/>
      <c r="AQ16" s="289">
        <f>('[4]Проверочная  таблица'!W15+'[4]Проверочная  таблица'!AA15)/1000</f>
        <v>0</v>
      </c>
      <c r="AR16" s="292">
        <f>('[4]Проверочная  таблица'!Y15+'[4]Проверочная  таблица'!AC15)/1000</f>
        <v>0</v>
      </c>
      <c r="AS16" s="302">
        <f t="shared" si="13"/>
        <v>0</v>
      </c>
    </row>
    <row r="17" spans="1:45" ht="19.5" customHeight="1" x14ac:dyDescent="0.25">
      <c r="A17" s="304" t="s">
        <v>14</v>
      </c>
      <c r="B17" s="289">
        <f t="shared" si="0"/>
        <v>123016.5</v>
      </c>
      <c r="C17" s="289">
        <f t="shared" si="0"/>
        <v>356622.8440000001</v>
      </c>
      <c r="D17" s="290">
        <f>'[2]Исполнение для администрации_КБ'!N18</f>
        <v>356622.84399999998</v>
      </c>
      <c r="E17" s="291">
        <f t="shared" si="1"/>
        <v>0</v>
      </c>
      <c r="F17" s="292">
        <f t="shared" si="2"/>
        <v>356622.8440000001</v>
      </c>
      <c r="G17" s="290">
        <f>'[2]Исполнение для администрации_КБ'!O18</f>
        <v>356622.84399999998</v>
      </c>
      <c r="H17" s="291">
        <f t="shared" si="3"/>
        <v>0</v>
      </c>
      <c r="I17" s="293">
        <f t="shared" si="4"/>
        <v>100</v>
      </c>
      <c r="J17" s="294">
        <f>'[3]Финансовая  помощь  (план)'!I15</f>
        <v>24095</v>
      </c>
      <c r="K17" s="305">
        <f>'[4]Проверочная  таблица'!H16/1000</f>
        <v>24095</v>
      </c>
      <c r="L17" s="306">
        <f>'[4]Проверочная  таблица'!I16/1000</f>
        <v>24095</v>
      </c>
      <c r="M17" s="307">
        <f t="shared" si="5"/>
        <v>100</v>
      </c>
      <c r="N17" s="308">
        <f>'[3]Финансовая  помощь  (план)'!J15</f>
        <v>60187.6</v>
      </c>
      <c r="O17" s="309">
        <f>'[4]Проверочная  таблица'!F16/1000</f>
        <v>60187.6</v>
      </c>
      <c r="P17" s="310">
        <f>'[4]Проверочная  таблица'!G16/1000</f>
        <v>60187.6</v>
      </c>
      <c r="Q17" s="307">
        <f t="shared" si="6"/>
        <v>100</v>
      </c>
      <c r="R17" s="308">
        <f>'[3]Финансовая  помощь  (план)'!L15</f>
        <v>38733.9</v>
      </c>
      <c r="S17" s="299">
        <f>('[4]Проверочная  таблица'!N16+'[4]Проверочная  таблица'!P16)/1000</f>
        <v>269213.62300000008</v>
      </c>
      <c r="T17" s="299">
        <f>('[4]Проверочная  таблица'!O16+'[4]Проверочная  таблица'!Q16)/1000</f>
        <v>269213.62300000008</v>
      </c>
      <c r="U17" s="300">
        <f t="shared" si="7"/>
        <v>100</v>
      </c>
      <c r="V17" s="300"/>
      <c r="W17" s="292">
        <f>'[3]Дотация  из  ОБ_факт'!Y12/1000</f>
        <v>1198.5</v>
      </c>
      <c r="X17" s="301">
        <f>'[4]Проверочная  таблица'!AO16/1000</f>
        <v>1198.5</v>
      </c>
      <c r="Y17" s="302">
        <f t="shared" si="8"/>
        <v>100</v>
      </c>
      <c r="Z17" s="293"/>
      <c r="AA17" s="289">
        <f>'[3]Дотация  из  ОБ_факт'!AA12/1000</f>
        <v>0</v>
      </c>
      <c r="AB17" s="292">
        <f>'[4]Проверочная  таблица'!AJ16/1000</f>
        <v>0</v>
      </c>
      <c r="AC17" s="302">
        <f t="shared" si="9"/>
        <v>0</v>
      </c>
      <c r="AD17" s="302"/>
      <c r="AE17" s="301">
        <f>'[3]Дотация  из  ОБ_факт'!AC12/1000</f>
        <v>0</v>
      </c>
      <c r="AF17" s="292">
        <f>'[4]Проверочная  таблица'!AK16/1000</f>
        <v>0</v>
      </c>
      <c r="AG17" s="302">
        <f t="shared" si="10"/>
        <v>0</v>
      </c>
      <c r="AH17" s="302"/>
      <c r="AI17" s="292">
        <f>'[3]Дотация  из  ОБ_факт'!AE12/1000</f>
        <v>0</v>
      </c>
      <c r="AJ17" s="301">
        <f>'[4]Проверочная  таблица'!AP16/1000</f>
        <v>0</v>
      </c>
      <c r="AK17" s="302">
        <f t="shared" si="11"/>
        <v>0</v>
      </c>
      <c r="AL17" s="302"/>
      <c r="AM17" s="292">
        <f>'[3]Дотация  из  ОБ_факт'!AG12/1000</f>
        <v>1928.1210000000001</v>
      </c>
      <c r="AN17" s="299">
        <f>'[4]Проверочная  таблица'!AL16/1000</f>
        <v>1928.1210000000001</v>
      </c>
      <c r="AO17" s="302">
        <f t="shared" si="12"/>
        <v>100</v>
      </c>
      <c r="AP17" s="293"/>
      <c r="AQ17" s="289">
        <f>('[4]Проверочная  таблица'!W16+'[4]Проверочная  таблица'!AA16)/1000</f>
        <v>0</v>
      </c>
      <c r="AR17" s="292">
        <f>('[4]Проверочная  таблица'!Y16+'[4]Проверочная  таблица'!AC16)/1000</f>
        <v>0</v>
      </c>
      <c r="AS17" s="302">
        <f t="shared" si="13"/>
        <v>0</v>
      </c>
    </row>
    <row r="18" spans="1:45" ht="19.5" customHeight="1" x14ac:dyDescent="0.25">
      <c r="A18" s="304" t="s">
        <v>15</v>
      </c>
      <c r="B18" s="289">
        <f t="shared" si="0"/>
        <v>93120.1</v>
      </c>
      <c r="C18" s="289">
        <f t="shared" si="0"/>
        <v>103972.064</v>
      </c>
      <c r="D18" s="290">
        <f>'[2]Исполнение для администрации_КБ'!N19</f>
        <v>103972.064</v>
      </c>
      <c r="E18" s="291">
        <f t="shared" si="1"/>
        <v>0</v>
      </c>
      <c r="F18" s="292">
        <f t="shared" si="2"/>
        <v>103972.064</v>
      </c>
      <c r="G18" s="290">
        <f>'[2]Исполнение для администрации_КБ'!O19</f>
        <v>103972.064</v>
      </c>
      <c r="H18" s="291">
        <f t="shared" si="3"/>
        <v>0</v>
      </c>
      <c r="I18" s="293">
        <f t="shared" si="4"/>
        <v>100</v>
      </c>
      <c r="J18" s="294">
        <f>'[3]Финансовая  помощь  (план)'!I16</f>
        <v>24472</v>
      </c>
      <c r="K18" s="305">
        <f>'[4]Проверочная  таблица'!H17/1000</f>
        <v>24472</v>
      </c>
      <c r="L18" s="306">
        <f>'[4]Проверочная  таблица'!I17/1000</f>
        <v>24472</v>
      </c>
      <c r="M18" s="307">
        <f t="shared" si="5"/>
        <v>100</v>
      </c>
      <c r="N18" s="308">
        <f>'[3]Финансовая  помощь  (план)'!J16</f>
        <v>49830.6</v>
      </c>
      <c r="O18" s="309">
        <f>'[4]Проверочная  таблица'!F17/1000</f>
        <v>49830.6</v>
      </c>
      <c r="P18" s="310">
        <f>'[4]Проверочная  таблица'!G17/1000</f>
        <v>49830.6</v>
      </c>
      <c r="Q18" s="307">
        <f t="shared" si="6"/>
        <v>100</v>
      </c>
      <c r="R18" s="308">
        <f>'[3]Финансовая  помощь  (план)'!L16</f>
        <v>18817.5</v>
      </c>
      <c r="S18" s="299">
        <f>('[4]Проверочная  таблица'!N17+'[4]Проверочная  таблица'!P17)/1000</f>
        <v>29669.463999999996</v>
      </c>
      <c r="T18" s="299">
        <f>('[4]Проверочная  таблица'!O17+'[4]Проверочная  таблица'!Q17)/1000</f>
        <v>29669.463999999996</v>
      </c>
      <c r="U18" s="300">
        <f t="shared" si="7"/>
        <v>100</v>
      </c>
      <c r="V18" s="300"/>
      <c r="W18" s="292">
        <f>'[3]Дотация  из  ОБ_факт'!Y13/1000</f>
        <v>0</v>
      </c>
      <c r="X18" s="301">
        <f>'[4]Проверочная  таблица'!AO17/1000</f>
        <v>0</v>
      </c>
      <c r="Y18" s="302">
        <f t="shared" si="8"/>
        <v>0</v>
      </c>
      <c r="Z18" s="293"/>
      <c r="AA18" s="289">
        <f>'[3]Дотация  из  ОБ_факт'!AA13/1000</f>
        <v>0</v>
      </c>
      <c r="AB18" s="292">
        <f>'[4]Проверочная  таблица'!AJ17/1000</f>
        <v>0</v>
      </c>
      <c r="AC18" s="302">
        <f t="shared" si="9"/>
        <v>0</v>
      </c>
      <c r="AD18" s="302"/>
      <c r="AE18" s="301">
        <f>'[3]Дотация  из  ОБ_факт'!AC13/1000</f>
        <v>0</v>
      </c>
      <c r="AF18" s="292">
        <f>'[4]Проверочная  таблица'!AK17/1000</f>
        <v>0</v>
      </c>
      <c r="AG18" s="302">
        <f t="shared" si="10"/>
        <v>0</v>
      </c>
      <c r="AH18" s="302"/>
      <c r="AI18" s="292">
        <f>'[3]Дотация  из  ОБ_факт'!AE13/1000</f>
        <v>0</v>
      </c>
      <c r="AJ18" s="301">
        <f>'[4]Проверочная  таблица'!AP17/1000</f>
        <v>0</v>
      </c>
      <c r="AK18" s="302">
        <f t="shared" si="11"/>
        <v>0</v>
      </c>
      <c r="AL18" s="302"/>
      <c r="AM18" s="292">
        <f>'[3]Дотация  из  ОБ_факт'!AG13/1000</f>
        <v>0</v>
      </c>
      <c r="AN18" s="299">
        <f>'[4]Проверочная  таблица'!AL17/1000</f>
        <v>0</v>
      </c>
      <c r="AO18" s="302">
        <f t="shared" si="12"/>
        <v>0</v>
      </c>
      <c r="AP18" s="293"/>
      <c r="AQ18" s="289">
        <f>('[4]Проверочная  таблица'!W17+'[4]Проверочная  таблица'!AA17)/1000</f>
        <v>0</v>
      </c>
      <c r="AR18" s="292">
        <f>('[4]Проверочная  таблица'!Y17+'[4]Проверочная  таблица'!AC17)/1000</f>
        <v>0</v>
      </c>
      <c r="AS18" s="302">
        <f t="shared" si="13"/>
        <v>0</v>
      </c>
    </row>
    <row r="19" spans="1:45" ht="19.5" customHeight="1" x14ac:dyDescent="0.25">
      <c r="A19" s="304" t="s">
        <v>16</v>
      </c>
      <c r="B19" s="289">
        <f t="shared" si="0"/>
        <v>54489.5</v>
      </c>
      <c r="C19" s="289">
        <f t="shared" si="0"/>
        <v>97472.945999999996</v>
      </c>
      <c r="D19" s="290">
        <f>'[2]Исполнение для администрации_КБ'!N20</f>
        <v>97472.945999999996</v>
      </c>
      <c r="E19" s="291">
        <f t="shared" si="1"/>
        <v>0</v>
      </c>
      <c r="F19" s="292">
        <f t="shared" si="2"/>
        <v>97472.945999999996</v>
      </c>
      <c r="G19" s="290">
        <f>'[2]Исполнение для администрации_КБ'!O20</f>
        <v>97472.945999999996</v>
      </c>
      <c r="H19" s="291">
        <f t="shared" si="3"/>
        <v>0</v>
      </c>
      <c r="I19" s="293">
        <f t="shared" si="4"/>
        <v>100</v>
      </c>
      <c r="J19" s="294">
        <f>'[3]Финансовая  помощь  (план)'!I17</f>
        <v>33605</v>
      </c>
      <c r="K19" s="305">
        <f>'[4]Проверочная  таблица'!H18/1000</f>
        <v>33605</v>
      </c>
      <c r="L19" s="306">
        <f>'[4]Проверочная  таблица'!I18/1000</f>
        <v>33605</v>
      </c>
      <c r="M19" s="307">
        <f t="shared" si="5"/>
        <v>100</v>
      </c>
      <c r="N19" s="308">
        <f>'[3]Финансовая  помощь  (план)'!J17</f>
        <v>2011.4</v>
      </c>
      <c r="O19" s="309">
        <f>'[4]Проверочная  таблица'!F18/1000</f>
        <v>2011.4</v>
      </c>
      <c r="P19" s="310">
        <f>'[4]Проверочная  таблица'!G18/1000</f>
        <v>2011.4</v>
      </c>
      <c r="Q19" s="307">
        <f t="shared" si="6"/>
        <v>100</v>
      </c>
      <c r="R19" s="308">
        <f>'[3]Финансовая  помощь  (план)'!L17</f>
        <v>18873.099999999999</v>
      </c>
      <c r="S19" s="299">
        <f>('[4]Проверочная  таблица'!N18+'[4]Проверочная  таблица'!P18)/1000</f>
        <v>60625.046000000002</v>
      </c>
      <c r="T19" s="299">
        <f>('[4]Проверочная  таблица'!O18+'[4]Проверочная  таблица'!Q18)/1000</f>
        <v>60625.046000000002</v>
      </c>
      <c r="U19" s="300">
        <f t="shared" si="7"/>
        <v>100</v>
      </c>
      <c r="V19" s="300"/>
      <c r="W19" s="292">
        <f>'[3]Дотация  из  ОБ_факт'!Y14/1000</f>
        <v>331.5</v>
      </c>
      <c r="X19" s="301">
        <f>'[4]Проверочная  таблица'!AO18/1000</f>
        <v>331.5</v>
      </c>
      <c r="Y19" s="302">
        <f t="shared" si="8"/>
        <v>100</v>
      </c>
      <c r="Z19" s="293"/>
      <c r="AA19" s="289">
        <f>'[3]Дотация  из  ОБ_факт'!AA14/1000</f>
        <v>0</v>
      </c>
      <c r="AB19" s="292">
        <f>'[4]Проверочная  таблица'!AJ18/1000</f>
        <v>0</v>
      </c>
      <c r="AC19" s="302">
        <f t="shared" si="9"/>
        <v>0</v>
      </c>
      <c r="AD19" s="302"/>
      <c r="AE19" s="301">
        <f>'[3]Дотация  из  ОБ_факт'!AC14/1000</f>
        <v>900</v>
      </c>
      <c r="AF19" s="292">
        <f>'[4]Проверочная  таблица'!AK18/1000</f>
        <v>900</v>
      </c>
      <c r="AG19" s="302">
        <f t="shared" si="10"/>
        <v>100</v>
      </c>
      <c r="AH19" s="302"/>
      <c r="AI19" s="292">
        <f>'[3]Дотация  из  ОБ_факт'!AE14/1000</f>
        <v>0</v>
      </c>
      <c r="AJ19" s="301">
        <f>'[4]Проверочная  таблица'!AP18/1000</f>
        <v>0</v>
      </c>
      <c r="AK19" s="302">
        <f t="shared" si="11"/>
        <v>0</v>
      </c>
      <c r="AL19" s="302"/>
      <c r="AM19" s="292">
        <f>'[3]Дотация  из  ОБ_факт'!AG14/1000</f>
        <v>0</v>
      </c>
      <c r="AN19" s="299">
        <f>'[4]Проверочная  таблица'!AL18/1000</f>
        <v>0</v>
      </c>
      <c r="AO19" s="302">
        <f t="shared" si="12"/>
        <v>0</v>
      </c>
      <c r="AP19" s="293"/>
      <c r="AQ19" s="289">
        <f>('[4]Проверочная  таблица'!W18+'[4]Проверочная  таблица'!AA18)/1000</f>
        <v>0</v>
      </c>
      <c r="AR19" s="292">
        <f>('[4]Проверочная  таблица'!Y18+'[4]Проверочная  таблица'!AC18)/1000</f>
        <v>0</v>
      </c>
      <c r="AS19" s="302">
        <f t="shared" si="13"/>
        <v>0</v>
      </c>
    </row>
    <row r="20" spans="1:45" ht="19.5" customHeight="1" x14ac:dyDescent="0.25">
      <c r="A20" s="304" t="s">
        <v>17</v>
      </c>
      <c r="B20" s="289">
        <f t="shared" si="0"/>
        <v>165169</v>
      </c>
      <c r="C20" s="289">
        <f t="shared" si="0"/>
        <v>215685.86</v>
      </c>
      <c r="D20" s="290">
        <f>'[2]Исполнение для администрации_КБ'!N21</f>
        <v>215685.86</v>
      </c>
      <c r="E20" s="291">
        <f t="shared" si="1"/>
        <v>0</v>
      </c>
      <c r="F20" s="292">
        <f t="shared" si="2"/>
        <v>215685.86</v>
      </c>
      <c r="G20" s="290">
        <f>'[2]Исполнение для администрации_КБ'!O21</f>
        <v>215685.86</v>
      </c>
      <c r="H20" s="291">
        <f t="shared" si="3"/>
        <v>0</v>
      </c>
      <c r="I20" s="293">
        <f t="shared" si="4"/>
        <v>100</v>
      </c>
      <c r="J20" s="294">
        <f>'[3]Финансовая  помощь  (план)'!I18</f>
        <v>45899</v>
      </c>
      <c r="K20" s="305">
        <f>'[4]Проверочная  таблица'!H19/1000</f>
        <v>45899</v>
      </c>
      <c r="L20" s="306">
        <f>'[4]Проверочная  таблица'!I19/1000</f>
        <v>45899</v>
      </c>
      <c r="M20" s="307">
        <f t="shared" si="5"/>
        <v>100</v>
      </c>
      <c r="N20" s="308">
        <f>'[3]Финансовая  помощь  (план)'!J18</f>
        <v>79103.899999999994</v>
      </c>
      <c r="O20" s="309">
        <f>'[4]Проверочная  таблица'!F19/1000</f>
        <v>79103.899999999994</v>
      </c>
      <c r="P20" s="310">
        <f>'[4]Проверочная  таблица'!G19/1000</f>
        <v>79103.899999999994</v>
      </c>
      <c r="Q20" s="307">
        <f t="shared" si="6"/>
        <v>100</v>
      </c>
      <c r="R20" s="308">
        <f>'[3]Финансовая  помощь  (план)'!L18</f>
        <v>40166.1</v>
      </c>
      <c r="S20" s="299">
        <f>('[4]Проверочная  таблица'!N19+'[4]Проверочная  таблица'!P19)/1000</f>
        <v>88291.71</v>
      </c>
      <c r="T20" s="299">
        <f>('[4]Проверочная  таблица'!O19+'[4]Проверочная  таблица'!Q19)/1000</f>
        <v>88291.71</v>
      </c>
      <c r="U20" s="300">
        <f t="shared" si="7"/>
        <v>100</v>
      </c>
      <c r="V20" s="300"/>
      <c r="W20" s="292">
        <f>'[3]Дотация  из  ОБ_факт'!Y15/1000</f>
        <v>191.25</v>
      </c>
      <c r="X20" s="301">
        <f>'[4]Проверочная  таблица'!AO19/1000</f>
        <v>191.25</v>
      </c>
      <c r="Y20" s="302">
        <f t="shared" si="8"/>
        <v>100</v>
      </c>
      <c r="Z20" s="293"/>
      <c r="AA20" s="289">
        <f>'[3]Дотация  из  ОБ_факт'!AA15/1000</f>
        <v>0</v>
      </c>
      <c r="AB20" s="292">
        <f>'[4]Проверочная  таблица'!AJ19/1000</f>
        <v>0</v>
      </c>
      <c r="AC20" s="302">
        <f t="shared" si="9"/>
        <v>0</v>
      </c>
      <c r="AD20" s="302"/>
      <c r="AE20" s="301">
        <f>'[3]Дотация  из  ОБ_факт'!AC15/1000</f>
        <v>700</v>
      </c>
      <c r="AF20" s="292">
        <f>'[4]Проверочная  таблица'!AK19/1000</f>
        <v>700</v>
      </c>
      <c r="AG20" s="302">
        <f t="shared" si="10"/>
        <v>100</v>
      </c>
      <c r="AH20" s="302"/>
      <c r="AI20" s="292">
        <f>'[3]Дотация  из  ОБ_факт'!AE15/1000</f>
        <v>1500</v>
      </c>
      <c r="AJ20" s="301">
        <f>'[4]Проверочная  таблица'!AP19/1000</f>
        <v>1500</v>
      </c>
      <c r="AK20" s="302">
        <f t="shared" si="11"/>
        <v>100</v>
      </c>
      <c r="AL20" s="302"/>
      <c r="AM20" s="292">
        <f>'[3]Дотация  из  ОБ_факт'!AG15/1000</f>
        <v>0</v>
      </c>
      <c r="AN20" s="299">
        <f>'[4]Проверочная  таблица'!AL19/1000</f>
        <v>0</v>
      </c>
      <c r="AO20" s="302">
        <f t="shared" si="12"/>
        <v>0</v>
      </c>
      <c r="AP20" s="293"/>
      <c r="AQ20" s="289">
        <f>('[4]Проверочная  таблица'!W19+'[4]Проверочная  таблица'!AA19)/1000</f>
        <v>0</v>
      </c>
      <c r="AR20" s="292">
        <f>('[4]Проверочная  таблица'!Y19+'[4]Проверочная  таблица'!AC19)/1000</f>
        <v>0</v>
      </c>
      <c r="AS20" s="302">
        <f t="shared" si="13"/>
        <v>0</v>
      </c>
    </row>
    <row r="21" spans="1:45" ht="19.5" customHeight="1" x14ac:dyDescent="0.25">
      <c r="A21" s="304" t="s">
        <v>18</v>
      </c>
      <c r="B21" s="289">
        <f t="shared" si="0"/>
        <v>147119.6</v>
      </c>
      <c r="C21" s="289">
        <f t="shared" si="0"/>
        <v>156287.75399999999</v>
      </c>
      <c r="D21" s="290">
        <f>'[2]Исполнение для администрации_КБ'!N22</f>
        <v>156287.75399999999</v>
      </c>
      <c r="E21" s="291">
        <f t="shared" si="1"/>
        <v>0</v>
      </c>
      <c r="F21" s="292">
        <f t="shared" si="2"/>
        <v>156287.75399999999</v>
      </c>
      <c r="G21" s="290">
        <f>'[2]Исполнение для администрации_КБ'!O22</f>
        <v>156287.75399999999</v>
      </c>
      <c r="H21" s="291">
        <f t="shared" si="3"/>
        <v>0</v>
      </c>
      <c r="I21" s="293">
        <f t="shared" si="4"/>
        <v>100</v>
      </c>
      <c r="J21" s="294">
        <f>'[3]Финансовая  помощь  (план)'!I19</f>
        <v>18378</v>
      </c>
      <c r="K21" s="305">
        <f>'[4]Проверочная  таблица'!H20/1000</f>
        <v>18378</v>
      </c>
      <c r="L21" s="306">
        <f>'[4]Проверочная  таблица'!I20/1000</f>
        <v>18378</v>
      </c>
      <c r="M21" s="307">
        <f t="shared" si="5"/>
        <v>100</v>
      </c>
      <c r="N21" s="308">
        <f>'[3]Финансовая  помощь  (план)'!J19</f>
        <v>96942.399999999994</v>
      </c>
      <c r="O21" s="309">
        <f>'[4]Проверочная  таблица'!F20/1000</f>
        <v>96942.399999999994</v>
      </c>
      <c r="P21" s="310">
        <f>'[4]Проверочная  таблица'!G20/1000</f>
        <v>96942.399999999994</v>
      </c>
      <c r="Q21" s="307">
        <f t="shared" si="6"/>
        <v>100</v>
      </c>
      <c r="R21" s="308">
        <f>'[3]Финансовая  помощь  (план)'!L19</f>
        <v>31799.200000000001</v>
      </c>
      <c r="S21" s="299">
        <f>('[4]Проверочная  таблица'!N20+'[4]Проверочная  таблица'!P20)/1000</f>
        <v>39555.536999999997</v>
      </c>
      <c r="T21" s="299">
        <f>('[4]Проверочная  таблица'!O20+'[4]Проверочная  таблица'!Q20)/1000</f>
        <v>39555.536999999997</v>
      </c>
      <c r="U21" s="300">
        <f t="shared" si="7"/>
        <v>100</v>
      </c>
      <c r="V21" s="300"/>
      <c r="W21" s="292">
        <f>'[3]Дотация  из  ОБ_факт'!Y16/1000</f>
        <v>612</v>
      </c>
      <c r="X21" s="301">
        <f>'[4]Проверочная  таблица'!AO20/1000</f>
        <v>612</v>
      </c>
      <c r="Y21" s="302">
        <f t="shared" si="8"/>
        <v>100</v>
      </c>
      <c r="Z21" s="293"/>
      <c r="AA21" s="289">
        <f>'[3]Дотация  из  ОБ_факт'!AA16/1000</f>
        <v>0</v>
      </c>
      <c r="AB21" s="292">
        <f>'[4]Проверочная  таблица'!AJ20/1000</f>
        <v>0</v>
      </c>
      <c r="AC21" s="302">
        <f t="shared" si="9"/>
        <v>0</v>
      </c>
      <c r="AD21" s="302"/>
      <c r="AE21" s="301">
        <f>'[3]Дотация  из  ОБ_факт'!AC16/1000</f>
        <v>600</v>
      </c>
      <c r="AF21" s="292">
        <f>'[4]Проверочная  таблица'!AK20/1000</f>
        <v>600</v>
      </c>
      <c r="AG21" s="302">
        <f t="shared" si="10"/>
        <v>100</v>
      </c>
      <c r="AH21" s="302"/>
      <c r="AI21" s="292">
        <f>'[3]Дотация  из  ОБ_факт'!AE16/1000</f>
        <v>0</v>
      </c>
      <c r="AJ21" s="301">
        <f>'[4]Проверочная  таблица'!AP20/1000</f>
        <v>0</v>
      </c>
      <c r="AK21" s="302">
        <f t="shared" si="11"/>
        <v>0</v>
      </c>
      <c r="AL21" s="302"/>
      <c r="AM21" s="292">
        <f>'[3]Дотация  из  ОБ_факт'!AG16/1000</f>
        <v>199.81700000000001</v>
      </c>
      <c r="AN21" s="299">
        <f>'[4]Проверочная  таблица'!AL20/1000</f>
        <v>199.81700000000001</v>
      </c>
      <c r="AO21" s="302">
        <f t="shared" si="12"/>
        <v>100</v>
      </c>
      <c r="AP21" s="293"/>
      <c r="AQ21" s="289">
        <f>('[4]Проверочная  таблица'!W20+'[4]Проверочная  таблица'!AA20)/1000</f>
        <v>0</v>
      </c>
      <c r="AR21" s="292">
        <f>('[4]Проверочная  таблица'!Y20+'[4]Проверочная  таблица'!AC20)/1000</f>
        <v>0</v>
      </c>
      <c r="AS21" s="302">
        <f t="shared" si="13"/>
        <v>0</v>
      </c>
    </row>
    <row r="22" spans="1:45" ht="19.5" customHeight="1" x14ac:dyDescent="0.25">
      <c r="A22" s="304" t="s">
        <v>19</v>
      </c>
      <c r="B22" s="289">
        <f t="shared" si="0"/>
        <v>70989.600000000006</v>
      </c>
      <c r="C22" s="289">
        <f t="shared" si="0"/>
        <v>111589.50899999999</v>
      </c>
      <c r="D22" s="290">
        <f>'[2]Исполнение для администрации_КБ'!N23</f>
        <v>111589.50900000001</v>
      </c>
      <c r="E22" s="291">
        <f t="shared" si="1"/>
        <v>0</v>
      </c>
      <c r="F22" s="292">
        <f t="shared" si="2"/>
        <v>111589.50899999999</v>
      </c>
      <c r="G22" s="290">
        <f>'[2]Исполнение для администрации_КБ'!O23</f>
        <v>111589.50900000001</v>
      </c>
      <c r="H22" s="291">
        <f t="shared" si="3"/>
        <v>0</v>
      </c>
      <c r="I22" s="293">
        <f t="shared" si="4"/>
        <v>100</v>
      </c>
      <c r="J22" s="294">
        <f>'[3]Финансовая  помощь  (план)'!I20</f>
        <v>4246</v>
      </c>
      <c r="K22" s="305">
        <f>'[4]Проверочная  таблица'!H21/1000</f>
        <v>4246</v>
      </c>
      <c r="L22" s="306">
        <f>'[4]Проверочная  таблица'!I21/1000</f>
        <v>4246</v>
      </c>
      <c r="M22" s="307">
        <f t="shared" si="5"/>
        <v>100</v>
      </c>
      <c r="N22" s="308">
        <f>'[3]Финансовая  помощь  (план)'!J20</f>
        <v>41962.400000000001</v>
      </c>
      <c r="O22" s="309">
        <f>'[4]Проверочная  таблица'!F21/1000</f>
        <v>41962.400000000001</v>
      </c>
      <c r="P22" s="310">
        <f>'[4]Проверочная  таблица'!G21/1000</f>
        <v>41962.400000000001</v>
      </c>
      <c r="Q22" s="307">
        <f t="shared" si="6"/>
        <v>100</v>
      </c>
      <c r="R22" s="308">
        <f>'[3]Финансовая  помощь  (план)'!L20</f>
        <v>24781.200000000001</v>
      </c>
      <c r="S22" s="299">
        <f>('[4]Проверочная  таблица'!N21+'[4]Проверочная  таблица'!P21)/1000</f>
        <v>64977.358999999997</v>
      </c>
      <c r="T22" s="299">
        <f>('[4]Проверочная  таблица'!O21+'[4]Проверочная  таблица'!Q21)/1000</f>
        <v>64977.358999999997</v>
      </c>
      <c r="U22" s="300">
        <f t="shared" si="7"/>
        <v>100</v>
      </c>
      <c r="V22" s="300"/>
      <c r="W22" s="292">
        <f>'[3]Дотация  из  ОБ_факт'!Y17/1000</f>
        <v>403.75</v>
      </c>
      <c r="X22" s="301">
        <f>'[4]Проверочная  таблица'!AO21/1000</f>
        <v>403.75</v>
      </c>
      <c r="Y22" s="302">
        <f t="shared" si="8"/>
        <v>100</v>
      </c>
      <c r="Z22" s="293"/>
      <c r="AA22" s="289">
        <f>'[3]Дотация  из  ОБ_факт'!AA17/1000</f>
        <v>0</v>
      </c>
      <c r="AB22" s="292">
        <f>'[4]Проверочная  таблица'!AJ21/1000</f>
        <v>0</v>
      </c>
      <c r="AC22" s="302">
        <f t="shared" si="9"/>
        <v>0</v>
      </c>
      <c r="AD22" s="302"/>
      <c r="AE22" s="301">
        <f>'[3]Дотация  из  ОБ_факт'!AC17/1000</f>
        <v>0</v>
      </c>
      <c r="AF22" s="292">
        <f>'[4]Проверочная  таблица'!AK21/1000</f>
        <v>0</v>
      </c>
      <c r="AG22" s="302">
        <f t="shared" si="10"/>
        <v>0</v>
      </c>
      <c r="AH22" s="302"/>
      <c r="AI22" s="292">
        <f>'[3]Дотация  из  ОБ_факт'!AE17/1000</f>
        <v>0</v>
      </c>
      <c r="AJ22" s="301">
        <f>'[4]Проверочная  таблица'!AP21/1000</f>
        <v>0</v>
      </c>
      <c r="AK22" s="302">
        <f t="shared" si="11"/>
        <v>0</v>
      </c>
      <c r="AL22" s="302"/>
      <c r="AM22" s="292">
        <f>'[3]Дотация  из  ОБ_факт'!AG17/1000</f>
        <v>0</v>
      </c>
      <c r="AN22" s="299">
        <f>'[4]Проверочная  таблица'!AL21/1000</f>
        <v>0</v>
      </c>
      <c r="AO22" s="302">
        <f t="shared" si="12"/>
        <v>0</v>
      </c>
      <c r="AP22" s="293"/>
      <c r="AQ22" s="289">
        <f>('[4]Проверочная  таблица'!W21+'[4]Проверочная  таблица'!AA21)/1000</f>
        <v>0</v>
      </c>
      <c r="AR22" s="292">
        <f>('[4]Проверочная  таблица'!Y21+'[4]Проверочная  таблица'!AC21)/1000</f>
        <v>0</v>
      </c>
      <c r="AS22" s="302">
        <f t="shared" si="13"/>
        <v>0</v>
      </c>
    </row>
    <row r="23" spans="1:45" ht="19.5" customHeight="1" x14ac:dyDescent="0.25">
      <c r="A23" s="304" t="s">
        <v>20</v>
      </c>
      <c r="B23" s="289">
        <f t="shared" si="0"/>
        <v>200760.3</v>
      </c>
      <c r="C23" s="289">
        <f t="shared" si="0"/>
        <v>224117.802</v>
      </c>
      <c r="D23" s="290">
        <f>'[2]Исполнение для администрации_КБ'!N24</f>
        <v>224117.802</v>
      </c>
      <c r="E23" s="291">
        <f t="shared" si="1"/>
        <v>0</v>
      </c>
      <c r="F23" s="292">
        <f t="shared" si="2"/>
        <v>224117.802</v>
      </c>
      <c r="G23" s="290">
        <f>'[2]Исполнение для администрации_КБ'!O24</f>
        <v>224117.802</v>
      </c>
      <c r="H23" s="291">
        <f t="shared" si="3"/>
        <v>0</v>
      </c>
      <c r="I23" s="293">
        <f t="shared" si="4"/>
        <v>100</v>
      </c>
      <c r="J23" s="294">
        <f>'[3]Финансовая  помощь  (план)'!I21</f>
        <v>24172</v>
      </c>
      <c r="K23" s="305">
        <f>'[4]Проверочная  таблица'!H22/1000</f>
        <v>24172</v>
      </c>
      <c r="L23" s="306">
        <f>'[4]Проверочная  таблица'!I22/1000</f>
        <v>24172</v>
      </c>
      <c r="M23" s="307">
        <f t="shared" si="5"/>
        <v>100</v>
      </c>
      <c r="N23" s="308">
        <f>'[3]Финансовая  помощь  (план)'!J21</f>
        <v>102216.4</v>
      </c>
      <c r="O23" s="309">
        <f>'[4]Проверочная  таблица'!F22/1000</f>
        <v>102216.4</v>
      </c>
      <c r="P23" s="310">
        <f>'[4]Проверочная  таблица'!G22/1000</f>
        <v>102216.4</v>
      </c>
      <c r="Q23" s="307">
        <f t="shared" si="6"/>
        <v>100</v>
      </c>
      <c r="R23" s="308">
        <f>'[3]Финансовая  помощь  (план)'!L21</f>
        <v>74371.899999999994</v>
      </c>
      <c r="S23" s="299">
        <f>('[4]Проверочная  таблица'!N22+'[4]Проверочная  таблица'!P22)/1000</f>
        <v>93543.117999999988</v>
      </c>
      <c r="T23" s="299">
        <f>('[4]Проверочная  таблица'!O22+'[4]Проверочная  таблица'!Q22)/1000</f>
        <v>93543.117999999988</v>
      </c>
      <c r="U23" s="300">
        <f t="shared" si="7"/>
        <v>100</v>
      </c>
      <c r="V23" s="300"/>
      <c r="W23" s="292">
        <f>'[3]Дотация  из  ОБ_факт'!Y18/1000</f>
        <v>212.5</v>
      </c>
      <c r="X23" s="301">
        <f>'[4]Проверочная  таблица'!AO22/1000</f>
        <v>212.5</v>
      </c>
      <c r="Y23" s="302">
        <f t="shared" si="8"/>
        <v>100</v>
      </c>
      <c r="Z23" s="293"/>
      <c r="AA23" s="289">
        <f>'[3]Дотация  из  ОБ_факт'!AA18/1000</f>
        <v>0</v>
      </c>
      <c r="AB23" s="292">
        <f>'[4]Проверочная  таблица'!AJ22/1000</f>
        <v>0</v>
      </c>
      <c r="AC23" s="302">
        <f t="shared" si="9"/>
        <v>0</v>
      </c>
      <c r="AD23" s="302"/>
      <c r="AE23" s="301">
        <f>'[3]Дотация  из  ОБ_факт'!AC18/1000</f>
        <v>1500</v>
      </c>
      <c r="AF23" s="292">
        <f>'[4]Проверочная  таблица'!AK22/1000</f>
        <v>1500</v>
      </c>
      <c r="AG23" s="302">
        <f t="shared" si="10"/>
        <v>100</v>
      </c>
      <c r="AH23" s="302"/>
      <c r="AI23" s="292">
        <f>'[3]Дотация  из  ОБ_факт'!AE18/1000</f>
        <v>600</v>
      </c>
      <c r="AJ23" s="301">
        <f>'[4]Проверочная  таблица'!AP22/1000</f>
        <v>600</v>
      </c>
      <c r="AK23" s="302">
        <f t="shared" si="11"/>
        <v>100</v>
      </c>
      <c r="AL23" s="302"/>
      <c r="AM23" s="292">
        <f>'[3]Дотация  из  ОБ_факт'!AG18/1000</f>
        <v>1873.7840000000001</v>
      </c>
      <c r="AN23" s="299">
        <f>'[4]Проверочная  таблица'!AL22/1000</f>
        <v>1873.7840000000001</v>
      </c>
      <c r="AO23" s="302">
        <f t="shared" si="12"/>
        <v>100</v>
      </c>
      <c r="AP23" s="293"/>
      <c r="AQ23" s="289">
        <f>('[4]Проверочная  таблица'!W22+'[4]Проверочная  таблица'!AA22)/1000</f>
        <v>0</v>
      </c>
      <c r="AR23" s="292">
        <f>('[4]Проверочная  таблица'!Y22+'[4]Проверочная  таблица'!AC22)/1000</f>
        <v>0</v>
      </c>
      <c r="AS23" s="302">
        <f t="shared" si="13"/>
        <v>0</v>
      </c>
    </row>
    <row r="24" spans="1:45" ht="19.5" customHeight="1" x14ac:dyDescent="0.25">
      <c r="A24" s="304" t="s">
        <v>21</v>
      </c>
      <c r="B24" s="289">
        <f t="shared" si="0"/>
        <v>50163</v>
      </c>
      <c r="C24" s="289">
        <f t="shared" si="0"/>
        <v>89906.962</v>
      </c>
      <c r="D24" s="290">
        <f>'[2]Исполнение для администрации_КБ'!N25</f>
        <v>89906.962</v>
      </c>
      <c r="E24" s="291">
        <f t="shared" si="1"/>
        <v>0</v>
      </c>
      <c r="F24" s="292">
        <f t="shared" si="2"/>
        <v>89906.962</v>
      </c>
      <c r="G24" s="290">
        <f>'[2]Исполнение для администрации_КБ'!O25</f>
        <v>89906.962</v>
      </c>
      <c r="H24" s="291">
        <f t="shared" si="3"/>
        <v>0</v>
      </c>
      <c r="I24" s="293">
        <f t="shared" si="4"/>
        <v>100</v>
      </c>
      <c r="J24" s="294">
        <f>'[3]Финансовая  помощь  (план)'!I22</f>
        <v>9851</v>
      </c>
      <c r="K24" s="305">
        <f>'[4]Проверочная  таблица'!H23/1000</f>
        <v>9845.5400000000009</v>
      </c>
      <c r="L24" s="306">
        <f>'[4]Проверочная  таблица'!I23/1000</f>
        <v>9845.5400000000009</v>
      </c>
      <c r="M24" s="307">
        <f t="shared" si="5"/>
        <v>100</v>
      </c>
      <c r="N24" s="308">
        <f>'[3]Финансовая  помощь  (план)'!J22</f>
        <v>23625.3</v>
      </c>
      <c r="O24" s="309">
        <f>'[4]Проверочная  таблица'!F23/1000</f>
        <v>23625.3</v>
      </c>
      <c r="P24" s="310">
        <f>'[4]Проверочная  таблица'!G23/1000</f>
        <v>23625.3</v>
      </c>
      <c r="Q24" s="307">
        <f t="shared" si="6"/>
        <v>100</v>
      </c>
      <c r="R24" s="308">
        <f>'[3]Финансовая  помощь  (план)'!L22</f>
        <v>16686.7</v>
      </c>
      <c r="S24" s="299">
        <f>('[4]Проверочная  таблица'!N23+'[4]Проверочная  таблица'!P23)/1000</f>
        <v>55466.122000000003</v>
      </c>
      <c r="T24" s="299">
        <f>('[4]Проверочная  таблица'!O23+'[4]Проверочная  таблица'!Q23)/1000</f>
        <v>55466.122000000003</v>
      </c>
      <c r="U24" s="300">
        <f t="shared" si="7"/>
        <v>100</v>
      </c>
      <c r="V24" s="300"/>
      <c r="W24" s="292">
        <f>'[3]Дотация  из  ОБ_факт'!Y19/1000</f>
        <v>170</v>
      </c>
      <c r="X24" s="301">
        <f>'[4]Проверочная  таблица'!AO23/1000</f>
        <v>170</v>
      </c>
      <c r="Y24" s="302">
        <f t="shared" si="8"/>
        <v>100</v>
      </c>
      <c r="Z24" s="293"/>
      <c r="AA24" s="289">
        <f>'[3]Дотация  из  ОБ_факт'!AA19/1000</f>
        <v>0</v>
      </c>
      <c r="AB24" s="292">
        <f>'[4]Проверочная  таблица'!AJ23/1000</f>
        <v>0</v>
      </c>
      <c r="AC24" s="302">
        <f t="shared" si="9"/>
        <v>0</v>
      </c>
      <c r="AD24" s="302"/>
      <c r="AE24" s="301">
        <f>'[3]Дотация  из  ОБ_факт'!AC19/1000</f>
        <v>800</v>
      </c>
      <c r="AF24" s="292">
        <f>'[4]Проверочная  таблица'!AK23/1000</f>
        <v>800</v>
      </c>
      <c r="AG24" s="302">
        <f t="shared" si="10"/>
        <v>100</v>
      </c>
      <c r="AH24" s="302"/>
      <c r="AI24" s="292">
        <f>'[3]Дотация  из  ОБ_факт'!AE19/1000</f>
        <v>0</v>
      </c>
      <c r="AJ24" s="301">
        <f>'[4]Проверочная  таблица'!AP23/1000</f>
        <v>0</v>
      </c>
      <c r="AK24" s="302">
        <f t="shared" si="11"/>
        <v>0</v>
      </c>
      <c r="AL24" s="302"/>
      <c r="AM24" s="292">
        <f>'[3]Дотация  из  ОБ_факт'!AG19/1000</f>
        <v>0</v>
      </c>
      <c r="AN24" s="299">
        <f>'[4]Проверочная  таблица'!AL23/1000</f>
        <v>0</v>
      </c>
      <c r="AO24" s="302">
        <f t="shared" si="12"/>
        <v>0</v>
      </c>
      <c r="AP24" s="293"/>
      <c r="AQ24" s="289">
        <f>('[4]Проверочная  таблица'!W23+'[4]Проверочная  таблица'!AA23)/1000</f>
        <v>0</v>
      </c>
      <c r="AR24" s="292">
        <f>('[4]Проверочная  таблица'!Y23+'[4]Проверочная  таблица'!AC23)/1000</f>
        <v>0</v>
      </c>
      <c r="AS24" s="302">
        <f t="shared" si="13"/>
        <v>0</v>
      </c>
    </row>
    <row r="25" spans="1:45" ht="19.5" customHeight="1" x14ac:dyDescent="0.25">
      <c r="A25" s="304" t="s">
        <v>22</v>
      </c>
      <c r="B25" s="289">
        <f t="shared" si="0"/>
        <v>88273.8</v>
      </c>
      <c r="C25" s="289">
        <f t="shared" si="0"/>
        <v>119437.37599999997</v>
      </c>
      <c r="D25" s="290">
        <f>'[2]Исполнение для администрации_КБ'!N26</f>
        <v>119437.37599999999</v>
      </c>
      <c r="E25" s="291">
        <f t="shared" si="1"/>
        <v>0</v>
      </c>
      <c r="F25" s="292">
        <f t="shared" si="2"/>
        <v>119437.37599999997</v>
      </c>
      <c r="G25" s="290">
        <f>'[2]Исполнение для администрации_КБ'!O26</f>
        <v>119437.37599999999</v>
      </c>
      <c r="H25" s="291">
        <f t="shared" si="3"/>
        <v>0</v>
      </c>
      <c r="I25" s="293">
        <f t="shared" si="4"/>
        <v>100</v>
      </c>
      <c r="J25" s="294">
        <f>'[3]Финансовая  помощь  (план)'!I23</f>
        <v>13070</v>
      </c>
      <c r="K25" s="305">
        <f>'[4]Проверочная  таблица'!H24/1000</f>
        <v>13070</v>
      </c>
      <c r="L25" s="306">
        <f>'[4]Проверочная  таблица'!I24/1000</f>
        <v>13070</v>
      </c>
      <c r="M25" s="307">
        <f t="shared" si="5"/>
        <v>100</v>
      </c>
      <c r="N25" s="308">
        <f>'[3]Финансовая  помощь  (план)'!J23</f>
        <v>16757.7</v>
      </c>
      <c r="O25" s="309">
        <f>'[4]Проверочная  таблица'!F24/1000</f>
        <v>16757.7</v>
      </c>
      <c r="P25" s="310">
        <f>'[4]Проверочная  таблица'!G24/1000</f>
        <v>16757.7</v>
      </c>
      <c r="Q25" s="307">
        <f t="shared" si="6"/>
        <v>100</v>
      </c>
      <c r="R25" s="308">
        <f>'[3]Финансовая  помощь  (план)'!L23</f>
        <v>58446.1</v>
      </c>
      <c r="S25" s="299">
        <f>('[4]Проверочная  таблица'!N24+'[4]Проверочная  таблица'!P24)/1000</f>
        <v>83655.77899999998</v>
      </c>
      <c r="T25" s="299">
        <f>('[4]Проверочная  таблица'!O24+'[4]Проверочная  таблица'!Q24)/1000</f>
        <v>83655.77899999998</v>
      </c>
      <c r="U25" s="300">
        <f t="shared" si="7"/>
        <v>100</v>
      </c>
      <c r="V25" s="300"/>
      <c r="W25" s="292">
        <f>'[3]Дотация  из  ОБ_факт'!Y20/1000</f>
        <v>3060</v>
      </c>
      <c r="X25" s="301">
        <f>'[4]Проверочная  таблица'!AO24/1000</f>
        <v>3060</v>
      </c>
      <c r="Y25" s="302">
        <f t="shared" si="8"/>
        <v>100</v>
      </c>
      <c r="Z25" s="293"/>
      <c r="AA25" s="289">
        <f>'[3]Дотация  из  ОБ_факт'!AA20/1000</f>
        <v>0</v>
      </c>
      <c r="AB25" s="292">
        <f>'[4]Проверочная  таблица'!AJ24/1000</f>
        <v>0</v>
      </c>
      <c r="AC25" s="302">
        <f t="shared" si="9"/>
        <v>0</v>
      </c>
      <c r="AD25" s="302"/>
      <c r="AE25" s="301">
        <f>'[3]Дотация  из  ОБ_факт'!AC20/1000</f>
        <v>1200</v>
      </c>
      <c r="AF25" s="292">
        <f>'[4]Проверочная  таблица'!AK24/1000</f>
        <v>1200</v>
      </c>
      <c r="AG25" s="302">
        <f t="shared" si="10"/>
        <v>100</v>
      </c>
      <c r="AH25" s="302"/>
      <c r="AI25" s="292">
        <f>'[3]Дотация  из  ОБ_факт'!AE20/1000</f>
        <v>0</v>
      </c>
      <c r="AJ25" s="301">
        <f>'[4]Проверочная  таблица'!AP24/1000</f>
        <v>0</v>
      </c>
      <c r="AK25" s="302">
        <f t="shared" si="11"/>
        <v>0</v>
      </c>
      <c r="AL25" s="302"/>
      <c r="AM25" s="292">
        <f>'[3]Дотация  из  ОБ_факт'!AG20/1000</f>
        <v>1693.8969999999999</v>
      </c>
      <c r="AN25" s="299">
        <f>'[4]Проверочная  таблица'!AL24/1000</f>
        <v>1693.8969999999999</v>
      </c>
      <c r="AO25" s="302">
        <f t="shared" si="12"/>
        <v>100</v>
      </c>
      <c r="AP25" s="293"/>
      <c r="AQ25" s="289">
        <f>('[4]Проверочная  таблица'!W24+'[4]Проверочная  таблица'!AA24)/1000</f>
        <v>0</v>
      </c>
      <c r="AR25" s="292">
        <f>('[4]Проверочная  таблица'!Y24+'[4]Проверочная  таблица'!AC24)/1000</f>
        <v>0</v>
      </c>
      <c r="AS25" s="302">
        <f t="shared" si="13"/>
        <v>0</v>
      </c>
    </row>
    <row r="26" spans="1:45" ht="19.5" customHeight="1" x14ac:dyDescent="0.25">
      <c r="A26" s="304" t="s">
        <v>23</v>
      </c>
      <c r="B26" s="289">
        <f t="shared" si="0"/>
        <v>106280.1</v>
      </c>
      <c r="C26" s="289">
        <f t="shared" si="0"/>
        <v>115154.217</v>
      </c>
      <c r="D26" s="290">
        <f>'[2]Исполнение для администрации_КБ'!N27</f>
        <v>115154.217</v>
      </c>
      <c r="E26" s="291">
        <f t="shared" si="1"/>
        <v>0</v>
      </c>
      <c r="F26" s="292">
        <f t="shared" si="2"/>
        <v>115154.217</v>
      </c>
      <c r="G26" s="290">
        <f>'[2]Исполнение для администрации_КБ'!O27</f>
        <v>115154.217</v>
      </c>
      <c r="H26" s="291">
        <f t="shared" si="3"/>
        <v>0</v>
      </c>
      <c r="I26" s="293">
        <f t="shared" si="4"/>
        <v>100</v>
      </c>
      <c r="J26" s="294">
        <f>'[3]Финансовая  помощь  (план)'!I24</f>
        <v>18871</v>
      </c>
      <c r="K26" s="305">
        <f>'[4]Проверочная  таблица'!H25/1000</f>
        <v>18871</v>
      </c>
      <c r="L26" s="306">
        <f>'[4]Проверочная  таблица'!I25/1000</f>
        <v>18871</v>
      </c>
      <c r="M26" s="307">
        <f t="shared" si="5"/>
        <v>100</v>
      </c>
      <c r="N26" s="308">
        <f>'[3]Финансовая  помощь  (план)'!J24</f>
        <v>60428.800000000003</v>
      </c>
      <c r="O26" s="309">
        <f>'[4]Проверочная  таблица'!F25/1000</f>
        <v>60428.800000000003</v>
      </c>
      <c r="P26" s="310">
        <f>'[4]Проверочная  таблица'!G25/1000</f>
        <v>60428.800000000003</v>
      </c>
      <c r="Q26" s="307">
        <f t="shared" si="6"/>
        <v>100</v>
      </c>
      <c r="R26" s="308">
        <f>'[3]Финансовая  помощь  (план)'!L24</f>
        <v>26980.3</v>
      </c>
      <c r="S26" s="299">
        <f>('[4]Проверочная  таблица'!N25+'[4]Проверочная  таблица'!P25)/1000</f>
        <v>35854.417000000001</v>
      </c>
      <c r="T26" s="299">
        <f>('[4]Проверочная  таблица'!O25+'[4]Проверочная  таблица'!Q25)/1000</f>
        <v>35854.417000000001</v>
      </c>
      <c r="U26" s="300">
        <f t="shared" si="7"/>
        <v>100</v>
      </c>
      <c r="V26" s="300"/>
      <c r="W26" s="292">
        <f>'[3]Дотация  из  ОБ_факт'!Y21/1000</f>
        <v>0</v>
      </c>
      <c r="X26" s="301">
        <f>'[4]Проверочная  таблица'!AO25/1000</f>
        <v>0</v>
      </c>
      <c r="Y26" s="302">
        <f t="shared" si="8"/>
        <v>0</v>
      </c>
      <c r="Z26" s="293"/>
      <c r="AA26" s="289">
        <f>'[3]Дотация  из  ОБ_факт'!AA21/1000</f>
        <v>0</v>
      </c>
      <c r="AB26" s="292">
        <f>'[4]Проверочная  таблица'!AJ25/1000</f>
        <v>0</v>
      </c>
      <c r="AC26" s="302">
        <f t="shared" si="9"/>
        <v>0</v>
      </c>
      <c r="AD26" s="302"/>
      <c r="AE26" s="301">
        <f>'[3]Дотация  из  ОБ_факт'!AC21/1000</f>
        <v>0</v>
      </c>
      <c r="AF26" s="292">
        <f>'[4]Проверочная  таблица'!AK25/1000</f>
        <v>0</v>
      </c>
      <c r="AG26" s="302">
        <f t="shared" si="10"/>
        <v>0</v>
      </c>
      <c r="AH26" s="302"/>
      <c r="AI26" s="292">
        <f>'[3]Дотация  из  ОБ_факт'!AE21/1000</f>
        <v>0</v>
      </c>
      <c r="AJ26" s="301">
        <f>'[4]Проверочная  таблица'!AP25/1000</f>
        <v>0</v>
      </c>
      <c r="AK26" s="302">
        <f t="shared" si="11"/>
        <v>0</v>
      </c>
      <c r="AL26" s="302"/>
      <c r="AM26" s="292">
        <f>'[3]Дотация  из  ОБ_факт'!AG21/1000</f>
        <v>0</v>
      </c>
      <c r="AN26" s="299">
        <f>'[4]Проверочная  таблица'!AL25/1000</f>
        <v>0</v>
      </c>
      <c r="AO26" s="302">
        <f t="shared" si="12"/>
        <v>0</v>
      </c>
      <c r="AP26" s="293"/>
      <c r="AQ26" s="289">
        <f>('[4]Проверочная  таблица'!W25+'[4]Проверочная  таблица'!AA25)/1000</f>
        <v>0</v>
      </c>
      <c r="AR26" s="292">
        <f>('[4]Проверочная  таблица'!Y25+'[4]Проверочная  таблица'!AC25)/1000</f>
        <v>0</v>
      </c>
      <c r="AS26" s="302">
        <f t="shared" si="13"/>
        <v>0</v>
      </c>
    </row>
    <row r="27" spans="1:45" ht="19.5" customHeight="1" x14ac:dyDescent="0.25">
      <c r="A27" s="304" t="s">
        <v>24</v>
      </c>
      <c r="B27" s="289">
        <f t="shared" si="0"/>
        <v>51268.6</v>
      </c>
      <c r="C27" s="289">
        <f t="shared" si="0"/>
        <v>76708.492000000013</v>
      </c>
      <c r="D27" s="290">
        <f>'[2]Исполнение для администрации_КБ'!N28</f>
        <v>76708.491999999998</v>
      </c>
      <c r="E27" s="291">
        <f t="shared" si="1"/>
        <v>0</v>
      </c>
      <c r="F27" s="292">
        <f t="shared" si="2"/>
        <v>76708.492000000013</v>
      </c>
      <c r="G27" s="290">
        <f>'[2]Исполнение для администрации_КБ'!O28</f>
        <v>76708.491999999998</v>
      </c>
      <c r="H27" s="291">
        <f t="shared" si="3"/>
        <v>0</v>
      </c>
      <c r="I27" s="293">
        <f t="shared" si="4"/>
        <v>100</v>
      </c>
      <c r="J27" s="294">
        <f>'[3]Финансовая  помощь  (план)'!I25</f>
        <v>30358</v>
      </c>
      <c r="K27" s="305">
        <f>'[4]Проверочная  таблица'!H26/1000</f>
        <v>30358</v>
      </c>
      <c r="L27" s="306">
        <f>'[4]Проверочная  таблица'!I26/1000</f>
        <v>30358</v>
      </c>
      <c r="M27" s="307">
        <f t="shared" si="5"/>
        <v>100</v>
      </c>
      <c r="N27" s="308">
        <f>'[3]Финансовая  помощь  (план)'!J25</f>
        <v>1629.5</v>
      </c>
      <c r="O27" s="309">
        <f>'[4]Проверочная  таблица'!F26/1000</f>
        <v>1629.5</v>
      </c>
      <c r="P27" s="310">
        <f>'[4]Проверочная  таблица'!G26/1000</f>
        <v>1629.5</v>
      </c>
      <c r="Q27" s="307">
        <f t="shared" si="6"/>
        <v>100</v>
      </c>
      <c r="R27" s="308">
        <f>'[3]Финансовая  помощь  (план)'!L25</f>
        <v>19281.099999999999</v>
      </c>
      <c r="S27" s="299">
        <f>('[4]Проверочная  таблица'!N26+'[4]Проверочная  таблица'!P26)/1000</f>
        <v>43696.165000000001</v>
      </c>
      <c r="T27" s="299">
        <f>('[4]Проверочная  таблица'!O26+'[4]Проверочная  таблица'!Q26)/1000</f>
        <v>43696.165000000001</v>
      </c>
      <c r="U27" s="300">
        <f t="shared" si="7"/>
        <v>100</v>
      </c>
      <c r="V27" s="300"/>
      <c r="W27" s="292">
        <f>'[3]Дотация  из  ОБ_факт'!Y22/1000</f>
        <v>170</v>
      </c>
      <c r="X27" s="301">
        <f>'[4]Проверочная  таблица'!AO26/1000</f>
        <v>170</v>
      </c>
      <c r="Y27" s="302">
        <f t="shared" si="8"/>
        <v>100</v>
      </c>
      <c r="Z27" s="293"/>
      <c r="AA27" s="289">
        <f>'[3]Дотация  из  ОБ_факт'!AA22/1000</f>
        <v>750</v>
      </c>
      <c r="AB27" s="292">
        <f>'[4]Проверочная  таблица'!AJ26/1000</f>
        <v>750</v>
      </c>
      <c r="AC27" s="302">
        <f t="shared" si="9"/>
        <v>100</v>
      </c>
      <c r="AD27" s="302"/>
      <c r="AE27" s="301">
        <f>'[3]Дотация  из  ОБ_факт'!AC22/1000</f>
        <v>0</v>
      </c>
      <c r="AF27" s="292">
        <f>'[4]Проверочная  таблица'!AK26/1000</f>
        <v>0</v>
      </c>
      <c r="AG27" s="302">
        <f t="shared" si="10"/>
        <v>0</v>
      </c>
      <c r="AH27" s="302"/>
      <c r="AI27" s="292">
        <f>'[3]Дотация  из  ОБ_факт'!AE22/1000</f>
        <v>0</v>
      </c>
      <c r="AJ27" s="301">
        <f>'[4]Проверочная  таблица'!AP26/1000</f>
        <v>0</v>
      </c>
      <c r="AK27" s="302">
        <f t="shared" si="11"/>
        <v>0</v>
      </c>
      <c r="AL27" s="302"/>
      <c r="AM27" s="292">
        <f>'[3]Дотация  из  ОБ_факт'!AG22/1000</f>
        <v>104.827</v>
      </c>
      <c r="AN27" s="299">
        <f>'[4]Проверочная  таблица'!AL26/1000</f>
        <v>104.827</v>
      </c>
      <c r="AO27" s="302">
        <f t="shared" si="12"/>
        <v>100</v>
      </c>
      <c r="AP27" s="293"/>
      <c r="AQ27" s="289">
        <f>('[4]Проверочная  таблица'!W26+'[4]Проверочная  таблица'!AA26)/1000</f>
        <v>0</v>
      </c>
      <c r="AR27" s="292">
        <f>('[4]Проверочная  таблица'!Y26+'[4]Проверочная  таблица'!AC26)/1000</f>
        <v>0</v>
      </c>
      <c r="AS27" s="302">
        <f t="shared" si="13"/>
        <v>0</v>
      </c>
    </row>
    <row r="28" spans="1:45" ht="19.5" customHeight="1" x14ac:dyDescent="0.25">
      <c r="A28" s="304" t="s">
        <v>25</v>
      </c>
      <c r="B28" s="289">
        <f t="shared" si="0"/>
        <v>220553.1</v>
      </c>
      <c r="C28" s="289">
        <f t="shared" si="0"/>
        <v>294704.99599999998</v>
      </c>
      <c r="D28" s="290">
        <f>'[2]Исполнение для администрации_КБ'!N29</f>
        <v>294704.99599999998</v>
      </c>
      <c r="E28" s="291">
        <f t="shared" si="1"/>
        <v>0</v>
      </c>
      <c r="F28" s="292">
        <f t="shared" si="2"/>
        <v>294704.99599999998</v>
      </c>
      <c r="G28" s="290">
        <f>'[2]Исполнение для администрации_КБ'!O29</f>
        <v>294704.99599999998</v>
      </c>
      <c r="H28" s="291">
        <f t="shared" si="3"/>
        <v>0</v>
      </c>
      <c r="I28" s="293">
        <f t="shared" si="4"/>
        <v>100</v>
      </c>
      <c r="J28" s="294">
        <f>'[3]Финансовая  помощь  (план)'!I26</f>
        <v>108657</v>
      </c>
      <c r="K28" s="305">
        <f>'[4]Проверочная  таблица'!H27/1000</f>
        <v>108600.68</v>
      </c>
      <c r="L28" s="306">
        <f>'[4]Проверочная  таблица'!I27/1000</f>
        <v>108600.68</v>
      </c>
      <c r="M28" s="307">
        <f t="shared" si="5"/>
        <v>100</v>
      </c>
      <c r="N28" s="308">
        <f>'[3]Финансовая  помощь  (план)'!J26</f>
        <v>94501.2</v>
      </c>
      <c r="O28" s="309">
        <f>'[4]Проверочная  таблица'!F27/1000</f>
        <v>94501.2</v>
      </c>
      <c r="P28" s="310">
        <f>'[4]Проверочная  таблица'!G27/1000</f>
        <v>94501.2</v>
      </c>
      <c r="Q28" s="307">
        <f t="shared" si="6"/>
        <v>100</v>
      </c>
      <c r="R28" s="308">
        <f>'[3]Финансовая  помощь  (план)'!L26</f>
        <v>17394.900000000001</v>
      </c>
      <c r="S28" s="299">
        <f>('[4]Проверочная  таблица'!N27+'[4]Проверочная  таблица'!P27)/1000</f>
        <v>86247.87000000001</v>
      </c>
      <c r="T28" s="299">
        <f>('[4]Проверочная  таблица'!O27+'[4]Проверочная  таблица'!Q27)/1000</f>
        <v>86247.87000000001</v>
      </c>
      <c r="U28" s="300">
        <f t="shared" si="7"/>
        <v>100</v>
      </c>
      <c r="V28" s="300"/>
      <c r="W28" s="292">
        <f>'[3]Дотация  из  ОБ_факт'!Y23/1000</f>
        <v>255</v>
      </c>
      <c r="X28" s="301">
        <f>'[4]Проверочная  таблица'!AO27/1000</f>
        <v>255</v>
      </c>
      <c r="Y28" s="302">
        <f t="shared" si="8"/>
        <v>100</v>
      </c>
      <c r="Z28" s="293"/>
      <c r="AA28" s="289">
        <f>'[3]Дотация  из  ОБ_факт'!AA23/1000</f>
        <v>1500</v>
      </c>
      <c r="AB28" s="292">
        <f>'[4]Проверочная  таблица'!AJ27/1000</f>
        <v>1500</v>
      </c>
      <c r="AC28" s="302">
        <f t="shared" si="9"/>
        <v>100</v>
      </c>
      <c r="AD28" s="302"/>
      <c r="AE28" s="301">
        <f>'[3]Дотация  из  ОБ_факт'!AC23/1000</f>
        <v>1700</v>
      </c>
      <c r="AF28" s="292">
        <f>'[4]Проверочная  таблица'!AK27/1000</f>
        <v>1700</v>
      </c>
      <c r="AG28" s="302">
        <f t="shared" si="10"/>
        <v>100</v>
      </c>
      <c r="AH28" s="302"/>
      <c r="AI28" s="292">
        <f>'[3]Дотация  из  ОБ_факт'!AE23/1000</f>
        <v>0</v>
      </c>
      <c r="AJ28" s="301">
        <f>'[4]Проверочная  таблица'!AP27/1000</f>
        <v>0</v>
      </c>
      <c r="AK28" s="302">
        <f t="shared" si="11"/>
        <v>0</v>
      </c>
      <c r="AL28" s="302"/>
      <c r="AM28" s="292">
        <f>'[3]Дотация  из  ОБ_факт'!AG23/1000</f>
        <v>1900.2460000000001</v>
      </c>
      <c r="AN28" s="299">
        <f>'[4]Проверочная  таблица'!AL27/1000</f>
        <v>1900.2460000000001</v>
      </c>
      <c r="AO28" s="302">
        <f t="shared" si="12"/>
        <v>100</v>
      </c>
      <c r="AP28" s="293"/>
      <c r="AQ28" s="289">
        <f>('[4]Проверочная  таблица'!W27+'[4]Проверочная  таблица'!AA27)/1000</f>
        <v>0</v>
      </c>
      <c r="AR28" s="292">
        <f>('[4]Проверочная  таблица'!Y27+'[4]Проверочная  таблица'!AC27)/1000</f>
        <v>0</v>
      </c>
      <c r="AS28" s="302">
        <f t="shared" si="13"/>
        <v>0</v>
      </c>
    </row>
    <row r="29" spans="1:45" ht="19.5" customHeight="1" x14ac:dyDescent="0.25">
      <c r="A29" s="304" t="s">
        <v>26</v>
      </c>
      <c r="B29" s="289">
        <f t="shared" si="0"/>
        <v>93902.1</v>
      </c>
      <c r="C29" s="289">
        <f t="shared" si="0"/>
        <v>157894.04599999997</v>
      </c>
      <c r="D29" s="290">
        <f>'[2]Исполнение для администрации_КБ'!N30</f>
        <v>157894.046</v>
      </c>
      <c r="E29" s="291">
        <f t="shared" si="1"/>
        <v>0</v>
      </c>
      <c r="F29" s="292">
        <f t="shared" si="2"/>
        <v>157894.04599999997</v>
      </c>
      <c r="G29" s="290">
        <f>'[2]Исполнение для администрации_КБ'!O30</f>
        <v>157894.046</v>
      </c>
      <c r="H29" s="291">
        <f t="shared" si="3"/>
        <v>0</v>
      </c>
      <c r="I29" s="293">
        <f t="shared" si="4"/>
        <v>100</v>
      </c>
      <c r="J29" s="294">
        <f>'[3]Финансовая  помощь  (план)'!I27</f>
        <v>26256</v>
      </c>
      <c r="K29" s="305">
        <f>'[4]Проверочная  таблица'!H28/1000</f>
        <v>26256</v>
      </c>
      <c r="L29" s="306">
        <f>'[4]Проверочная  таблица'!I28/1000</f>
        <v>26256</v>
      </c>
      <c r="M29" s="307">
        <f t="shared" si="5"/>
        <v>100</v>
      </c>
      <c r="N29" s="308">
        <f>'[3]Финансовая  помощь  (план)'!J27</f>
        <v>52446.8</v>
      </c>
      <c r="O29" s="309">
        <f>'[4]Проверочная  таблица'!F28/1000</f>
        <v>52446.8</v>
      </c>
      <c r="P29" s="310">
        <f>'[4]Проверочная  таблица'!G28/1000</f>
        <v>52446.8</v>
      </c>
      <c r="Q29" s="307">
        <f t="shared" si="6"/>
        <v>100</v>
      </c>
      <c r="R29" s="308">
        <f>'[3]Финансовая  помощь  (план)'!L27</f>
        <v>15199.3</v>
      </c>
      <c r="S29" s="299">
        <f>('[4]Проверочная  таблица'!N28+'[4]Проверочная  таблица'!P28)/1000</f>
        <v>77449.532999999996</v>
      </c>
      <c r="T29" s="299">
        <f>('[4]Проверочная  таблица'!O28+'[4]Проверочная  таблица'!Q28)/1000</f>
        <v>77449.532999999996</v>
      </c>
      <c r="U29" s="300">
        <f t="shared" si="7"/>
        <v>100</v>
      </c>
      <c r="V29" s="300"/>
      <c r="W29" s="292">
        <f>'[3]Дотация  из  ОБ_факт'!Y24/1000</f>
        <v>340</v>
      </c>
      <c r="X29" s="301">
        <f>'[4]Проверочная  таблица'!AO28/1000</f>
        <v>340</v>
      </c>
      <c r="Y29" s="302">
        <f t="shared" si="8"/>
        <v>100</v>
      </c>
      <c r="Z29" s="293"/>
      <c r="AA29" s="289">
        <f>'[3]Дотация  из  ОБ_факт'!AA24/1000</f>
        <v>0</v>
      </c>
      <c r="AB29" s="292">
        <f>'[4]Проверочная  таблица'!AJ28/1000</f>
        <v>0</v>
      </c>
      <c r="AC29" s="302">
        <f t="shared" si="9"/>
        <v>0</v>
      </c>
      <c r="AD29" s="302"/>
      <c r="AE29" s="301">
        <f>'[3]Дотация  из  ОБ_факт'!AC24/1000</f>
        <v>0</v>
      </c>
      <c r="AF29" s="292">
        <f>'[4]Проверочная  таблица'!AK28/1000</f>
        <v>0</v>
      </c>
      <c r="AG29" s="302">
        <f t="shared" si="10"/>
        <v>0</v>
      </c>
      <c r="AH29" s="302"/>
      <c r="AI29" s="292">
        <f>'[3]Дотация  из  ОБ_факт'!AE24/1000</f>
        <v>0</v>
      </c>
      <c r="AJ29" s="301">
        <f>'[4]Проверочная  таблица'!AP28/1000</f>
        <v>0</v>
      </c>
      <c r="AK29" s="302">
        <f t="shared" si="11"/>
        <v>0</v>
      </c>
      <c r="AL29" s="302"/>
      <c r="AM29" s="292">
        <f>'[3]Дотация  из  ОБ_факт'!AG24/1000</f>
        <v>1401.713</v>
      </c>
      <c r="AN29" s="299">
        <f>'[4]Проверочная  таблица'!AL28/1000</f>
        <v>1401.713</v>
      </c>
      <c r="AO29" s="302">
        <f t="shared" si="12"/>
        <v>100</v>
      </c>
      <c r="AP29" s="293"/>
      <c r="AQ29" s="289">
        <f>('[4]Проверочная  таблица'!W28+'[4]Проверочная  таблица'!AA28)/1000</f>
        <v>0</v>
      </c>
      <c r="AR29" s="292">
        <f>('[4]Проверочная  таблица'!Y28+'[4]Проверочная  таблица'!AC28)/1000</f>
        <v>0</v>
      </c>
      <c r="AS29" s="302">
        <f t="shared" si="13"/>
        <v>0</v>
      </c>
    </row>
    <row r="30" spans="1:45" ht="19.5" customHeight="1" thickBot="1" x14ac:dyDescent="0.3">
      <c r="A30" s="311" t="s">
        <v>27</v>
      </c>
      <c r="B30" s="289">
        <f t="shared" si="0"/>
        <v>65957.899999999994</v>
      </c>
      <c r="C30" s="289">
        <f t="shared" si="0"/>
        <v>121773.738</v>
      </c>
      <c r="D30" s="290">
        <f>'[2]Исполнение для администрации_КБ'!N31</f>
        <v>121773.738</v>
      </c>
      <c r="E30" s="291">
        <f t="shared" si="1"/>
        <v>0</v>
      </c>
      <c r="F30" s="292">
        <f t="shared" si="2"/>
        <v>121773.738</v>
      </c>
      <c r="G30" s="290">
        <f>'[2]Исполнение для администрации_КБ'!O31</f>
        <v>121773.738</v>
      </c>
      <c r="H30" s="312">
        <f t="shared" si="3"/>
        <v>0</v>
      </c>
      <c r="I30" s="313">
        <f t="shared" si="4"/>
        <v>100</v>
      </c>
      <c r="J30" s="294">
        <f>'[3]Финансовая  помощь  (план)'!I28</f>
        <v>36760</v>
      </c>
      <c r="K30" s="314">
        <f>'[4]Проверочная  таблица'!H29/1000</f>
        <v>36760</v>
      </c>
      <c r="L30" s="315">
        <f>'[4]Проверочная  таблица'!I29/1000</f>
        <v>36760</v>
      </c>
      <c r="M30" s="316">
        <f t="shared" si="5"/>
        <v>100</v>
      </c>
      <c r="N30" s="317">
        <f>'[3]Финансовая  помощь  (план)'!J28</f>
        <v>2028.8999999999999</v>
      </c>
      <c r="O30" s="318">
        <f>'[4]Проверочная  таблица'!F29/1000</f>
        <v>2028.8999999999999</v>
      </c>
      <c r="P30" s="319">
        <f>'[4]Проверочная  таблица'!G29/1000</f>
        <v>2028.8999999999999</v>
      </c>
      <c r="Q30" s="316">
        <f t="shared" si="6"/>
        <v>100</v>
      </c>
      <c r="R30" s="317">
        <f>'[3]Финансовая  помощь  (план)'!L28</f>
        <v>27169</v>
      </c>
      <c r="S30" s="320">
        <f>('[4]Проверочная  таблица'!N29+'[4]Проверочная  таблица'!P29)/1000</f>
        <v>50221.837999999996</v>
      </c>
      <c r="T30" s="320">
        <f>('[4]Проверочная  таблица'!O29+'[4]Проверочная  таблица'!Q29)/1000</f>
        <v>50221.837999999996</v>
      </c>
      <c r="U30" s="321">
        <f t="shared" si="7"/>
        <v>100</v>
      </c>
      <c r="V30" s="321"/>
      <c r="W30" s="322">
        <f>'[3]Дотация  из  ОБ_факт'!Y25/1000</f>
        <v>663</v>
      </c>
      <c r="X30" s="323">
        <f>'[4]Проверочная  таблица'!AO29/1000</f>
        <v>663</v>
      </c>
      <c r="Y30" s="324">
        <f t="shared" si="8"/>
        <v>100</v>
      </c>
      <c r="Z30" s="313"/>
      <c r="AA30" s="325">
        <f>'[3]Дотация  из  ОБ_факт'!AA25/1000</f>
        <v>1200</v>
      </c>
      <c r="AB30" s="322">
        <f>'[4]Проверочная  таблица'!AJ29/1000</f>
        <v>1200</v>
      </c>
      <c r="AC30" s="324">
        <f t="shared" si="9"/>
        <v>100</v>
      </c>
      <c r="AD30" s="324"/>
      <c r="AE30" s="323">
        <f>'[3]Дотация  из  ОБ_факт'!AC25/1000</f>
        <v>0</v>
      </c>
      <c r="AF30" s="322">
        <f>'[4]Проверочная  таблица'!AK29/1000</f>
        <v>0</v>
      </c>
      <c r="AG30" s="324">
        <f t="shared" si="10"/>
        <v>0</v>
      </c>
      <c r="AH30" s="324"/>
      <c r="AI30" s="322">
        <f>'[3]Дотация  из  ОБ_факт'!AE25/1000</f>
        <v>900</v>
      </c>
      <c r="AJ30" s="323">
        <f>'[4]Проверочная  таблица'!AP29/1000</f>
        <v>900</v>
      </c>
      <c r="AK30" s="324">
        <f t="shared" si="11"/>
        <v>100</v>
      </c>
      <c r="AL30" s="324"/>
      <c r="AM30" s="322">
        <f>'[3]Дотация  из  ОБ_факт'!AG25/1000</f>
        <v>0</v>
      </c>
      <c r="AN30" s="320">
        <f>'[4]Проверочная  таблица'!AL29/1000</f>
        <v>0</v>
      </c>
      <c r="AO30" s="324">
        <f t="shared" si="12"/>
        <v>0</v>
      </c>
      <c r="AP30" s="313"/>
      <c r="AQ30" s="289">
        <f>('[4]Проверочная  таблица'!W29+'[4]Проверочная  таблица'!AA29)/1000</f>
        <v>30000</v>
      </c>
      <c r="AR30" s="292">
        <f>('[4]Проверочная  таблица'!Y29+'[4]Проверочная  таблица'!AC29)/1000</f>
        <v>30000</v>
      </c>
      <c r="AS30" s="302">
        <f t="shared" si="13"/>
        <v>100</v>
      </c>
    </row>
    <row r="31" spans="1:45" s="3" customFormat="1" ht="19.5" customHeight="1" thickBot="1" x14ac:dyDescent="0.3">
      <c r="A31" s="326" t="s">
        <v>28</v>
      </c>
      <c r="B31" s="327">
        <f t="shared" ref="B31:C31" si="14">SUM(B13:B30)</f>
        <v>2030457.4000000004</v>
      </c>
      <c r="C31" s="327">
        <f t="shared" si="14"/>
        <v>2920873.7390000001</v>
      </c>
      <c r="D31" s="328">
        <f t="shared" ref="D31:H31" si="15">SUM(D13:D30)</f>
        <v>2920873.7390000001</v>
      </c>
      <c r="E31" s="328">
        <f t="shared" si="15"/>
        <v>0</v>
      </c>
      <c r="F31" s="327">
        <f t="shared" si="15"/>
        <v>2920873.7390000001</v>
      </c>
      <c r="G31" s="328">
        <f t="shared" si="15"/>
        <v>2920873.7390000001</v>
      </c>
      <c r="H31" s="328">
        <f t="shared" si="15"/>
        <v>0</v>
      </c>
      <c r="I31" s="329">
        <f>IF(ISERROR(F31/C31*100),,F31/C31*100)</f>
        <v>100</v>
      </c>
      <c r="J31" s="327">
        <f>SUM(J13:J30)</f>
        <v>638066</v>
      </c>
      <c r="K31" s="327">
        <f>SUM(K13:K30)</f>
        <v>638004.22</v>
      </c>
      <c r="L31" s="327">
        <f>SUM(L13:L30)</f>
        <v>638004.22</v>
      </c>
      <c r="M31" s="329">
        <f t="shared" si="5"/>
        <v>100</v>
      </c>
      <c r="N31" s="327">
        <f>SUM(N13:N30)</f>
        <v>870972.90000000014</v>
      </c>
      <c r="O31" s="327">
        <f>SUM(O13:O30)</f>
        <v>870972.90000000014</v>
      </c>
      <c r="P31" s="327">
        <f>SUM(P13:P30)</f>
        <v>870972.90000000014</v>
      </c>
      <c r="Q31" s="329">
        <f t="shared" si="6"/>
        <v>100</v>
      </c>
      <c r="R31" s="330">
        <f>SUM(R13:R30)</f>
        <v>521418.49999999994</v>
      </c>
      <c r="S31" s="331">
        <f>SUM(S13:S30)</f>
        <v>1343496.6190000002</v>
      </c>
      <c r="T31" s="331">
        <f>SUM(T13:T30)</f>
        <v>1343496.6190000002</v>
      </c>
      <c r="U31" s="332">
        <f t="shared" si="7"/>
        <v>100</v>
      </c>
      <c r="V31" s="327">
        <f>SUM(V13:V30)</f>
        <v>0</v>
      </c>
      <c r="W31" s="327">
        <f>SUM(W13:W30)</f>
        <v>8500</v>
      </c>
      <c r="X31" s="327">
        <f>SUM(X13:X30)</f>
        <v>8500</v>
      </c>
      <c r="Y31" s="329">
        <f t="shared" si="8"/>
        <v>100</v>
      </c>
      <c r="Z31" s="327">
        <f>SUM(Z13:Z30)</f>
        <v>0</v>
      </c>
      <c r="AA31" s="333">
        <f>SUM(AA13:AA30)</f>
        <v>6000</v>
      </c>
      <c r="AB31" s="333">
        <f>SUM(AB13:AB30)</f>
        <v>6000</v>
      </c>
      <c r="AC31" s="329">
        <f t="shared" si="9"/>
        <v>100</v>
      </c>
      <c r="AD31" s="327">
        <f>SUM(AD13:AD30)</f>
        <v>0</v>
      </c>
      <c r="AE31" s="334">
        <f>SUM(AE13:AE30)</f>
        <v>8400</v>
      </c>
      <c r="AF31" s="327">
        <f>SUM(AF13:AF30)</f>
        <v>8400</v>
      </c>
      <c r="AG31" s="329">
        <f t="shared" si="10"/>
        <v>100</v>
      </c>
      <c r="AH31" s="327">
        <f>SUM(AH13:AH30)</f>
        <v>0</v>
      </c>
      <c r="AI31" s="327">
        <f>SUM(AI13:AI30)</f>
        <v>3000</v>
      </c>
      <c r="AJ31" s="327">
        <f>SUM(AJ13:AJ30)</f>
        <v>3000</v>
      </c>
      <c r="AK31" s="329">
        <f t="shared" si="11"/>
        <v>100</v>
      </c>
      <c r="AL31" s="327">
        <f>SUM(AL13:AL30)</f>
        <v>0</v>
      </c>
      <c r="AM31" s="327">
        <f>SUM(AM13:AM30)</f>
        <v>12500</v>
      </c>
      <c r="AN31" s="327">
        <f>SUM(AN13:AN30)</f>
        <v>12500</v>
      </c>
      <c r="AO31" s="329">
        <f t="shared" si="12"/>
        <v>100</v>
      </c>
      <c r="AP31" s="327">
        <f>SUM(AP13:AP30)</f>
        <v>0</v>
      </c>
      <c r="AQ31" s="333">
        <f>SUM(AQ13:AQ30)</f>
        <v>30000</v>
      </c>
      <c r="AR31" s="327">
        <f>SUM(AR13:AR30)</f>
        <v>30000</v>
      </c>
      <c r="AS31" s="329">
        <f>IF(ISERROR(AR31/AQ31*100),,AR31/AQ31*100)</f>
        <v>100</v>
      </c>
    </row>
    <row r="32" spans="1:45" ht="19.5" customHeight="1" x14ac:dyDescent="0.25">
      <c r="A32" s="335"/>
      <c r="B32" s="325"/>
      <c r="C32" s="325"/>
      <c r="D32" s="336"/>
      <c r="E32" s="336"/>
      <c r="F32" s="325"/>
      <c r="G32" s="336"/>
      <c r="H32" s="336"/>
      <c r="I32" s="324"/>
      <c r="J32" s="292"/>
      <c r="K32" s="292"/>
      <c r="L32" s="292"/>
      <c r="M32" s="302"/>
      <c r="N32" s="292"/>
      <c r="O32" s="292"/>
      <c r="P32" s="301"/>
      <c r="Q32" s="302"/>
      <c r="R32" s="292"/>
      <c r="S32" s="299"/>
      <c r="T32" s="299"/>
      <c r="U32" s="300"/>
      <c r="V32" s="300"/>
      <c r="W32" s="292"/>
      <c r="X32" s="301"/>
      <c r="Y32" s="302"/>
      <c r="Z32" s="300"/>
      <c r="AA32" s="289"/>
      <c r="AB32" s="292"/>
      <c r="AC32" s="302"/>
      <c r="AD32" s="300"/>
      <c r="AE32" s="301"/>
      <c r="AF32" s="292"/>
      <c r="AG32" s="302"/>
      <c r="AH32" s="300"/>
      <c r="AI32" s="292"/>
      <c r="AJ32" s="301"/>
      <c r="AK32" s="302"/>
      <c r="AL32" s="300"/>
      <c r="AM32" s="292"/>
      <c r="AN32" s="299"/>
      <c r="AO32" s="302"/>
      <c r="AP32" s="300"/>
      <c r="AQ32" s="337"/>
      <c r="AR32" s="338"/>
      <c r="AS32" s="339"/>
    </row>
    <row r="33" spans="1:45" ht="19.5" customHeight="1" x14ac:dyDescent="0.25">
      <c r="A33" s="340" t="s">
        <v>29</v>
      </c>
      <c r="B33" s="305">
        <f t="shared" ref="B33:C34" si="16">J33+N33+R33+V33+Z33+AH33+AL33+AD33+AP33</f>
        <v>18619.400000000001</v>
      </c>
      <c r="C33" s="305">
        <f t="shared" si="16"/>
        <v>404621.92999999993</v>
      </c>
      <c r="D33" s="341">
        <f>'[2]Исполнение для администрации_КБ'!N34</f>
        <v>404621.92999999993</v>
      </c>
      <c r="E33" s="342">
        <f t="shared" ref="E33:E34" si="17">D33-C33</f>
        <v>0</v>
      </c>
      <c r="F33" s="306">
        <f t="shared" ref="F33:F34" si="18">L33+P33+T33+X33+AB33+AJ33+AN33+AF33+AR33</f>
        <v>404621.92999999993</v>
      </c>
      <c r="G33" s="341">
        <f>'[2]Исполнение для администрации_КБ'!O34</f>
        <v>404621.92999999993</v>
      </c>
      <c r="H33" s="342">
        <f t="shared" ref="H33:H34" si="19">G33-F33</f>
        <v>0</v>
      </c>
      <c r="I33" s="307">
        <f t="shared" ref="I33:I34" si="20">IF(ISERROR(F33/C33*100),,F33/C33*100)</f>
        <v>100</v>
      </c>
      <c r="J33" s="306"/>
      <c r="K33" s="306">
        <f>'[4]Проверочная  таблица'!H32/1000</f>
        <v>0</v>
      </c>
      <c r="L33" s="306">
        <f>'[4]Проверочная  таблица'!I32/1000</f>
        <v>0</v>
      </c>
      <c r="M33" s="343">
        <f t="shared" si="5"/>
        <v>0</v>
      </c>
      <c r="N33" s="308">
        <f>'[3]Финансовая  помощь  (план)'!J31</f>
        <v>18619.400000000001</v>
      </c>
      <c r="O33" s="306">
        <f>'[4]Проверочная  таблица'!F32/1000</f>
        <v>18619.400000000001</v>
      </c>
      <c r="P33" s="310">
        <f>'[4]Проверочная  таблица'!G32/1000</f>
        <v>18619.400000000001</v>
      </c>
      <c r="Q33" s="343">
        <f t="shared" si="6"/>
        <v>100</v>
      </c>
      <c r="R33" s="308">
        <f>'[3]Финансовая  помощь  (план)'!L31</f>
        <v>0</v>
      </c>
      <c r="S33" s="299">
        <f>('[4]Проверочная  таблица'!N32+'[4]Проверочная  таблица'!P32)/1000</f>
        <v>384902.52999999991</v>
      </c>
      <c r="T33" s="299">
        <f>('[4]Проверочная  таблица'!O32+'[4]Проверочная  таблица'!Q32)/1000</f>
        <v>384902.52999999991</v>
      </c>
      <c r="U33" s="300">
        <f t="shared" si="7"/>
        <v>100</v>
      </c>
      <c r="V33" s="300"/>
      <c r="W33" s="292">
        <f>'[3]Дотация  из  ОБ_факт'!Y28/1000</f>
        <v>0</v>
      </c>
      <c r="X33" s="301">
        <f>'[4]Проверочная  таблица'!AO32/1000</f>
        <v>0</v>
      </c>
      <c r="Y33" s="302">
        <f t="shared" si="8"/>
        <v>0</v>
      </c>
      <c r="Z33" s="300"/>
      <c r="AA33" s="289">
        <f>'[3]Дотация  из  ОБ_факт'!AA28/1000</f>
        <v>0</v>
      </c>
      <c r="AB33" s="292">
        <f>'[4]Проверочная  таблица'!AJ32/1000</f>
        <v>0</v>
      </c>
      <c r="AC33" s="302">
        <f t="shared" si="9"/>
        <v>0</v>
      </c>
      <c r="AD33" s="300"/>
      <c r="AE33" s="301">
        <f>'[3]Дотация  из  ОБ_факт'!AC28/1000</f>
        <v>1100</v>
      </c>
      <c r="AF33" s="292">
        <f>'[4]Проверочная  таблица'!AK32/1000</f>
        <v>1100</v>
      </c>
      <c r="AG33" s="302">
        <f t="shared" si="10"/>
        <v>100</v>
      </c>
      <c r="AH33" s="300"/>
      <c r="AI33" s="292">
        <f>'[3]Дотация  из  ОБ_факт'!AE28/1000</f>
        <v>0</v>
      </c>
      <c r="AJ33" s="301">
        <f>'[4]Проверочная  таблица'!AP32/1000</f>
        <v>0</v>
      </c>
      <c r="AK33" s="302">
        <f t="shared" si="11"/>
        <v>0</v>
      </c>
      <c r="AL33" s="300"/>
      <c r="AM33" s="292">
        <f>'[3]Дотация  из  ОБ_факт'!AG28/1000</f>
        <v>0</v>
      </c>
      <c r="AN33" s="299">
        <f>'[4]Проверочная  таблица'!AL32/1000</f>
        <v>0</v>
      </c>
      <c r="AO33" s="302">
        <f t="shared" si="12"/>
        <v>0</v>
      </c>
      <c r="AP33" s="300"/>
      <c r="AQ33" s="305">
        <f>('[4]Проверочная  таблица'!W32+'[4]Проверочная  таблица'!AA32)/1000</f>
        <v>0</v>
      </c>
      <c r="AR33" s="306">
        <f>('[4]Проверочная  таблица'!Y32+'[4]Проверочная  таблица'!AC32)/1000</f>
        <v>0</v>
      </c>
      <c r="AS33" s="343">
        <f t="shared" ref="AS33:AS34" si="21">IF(ISERROR(AR33/AQ33*100),,AR33/AQ33*100)</f>
        <v>0</v>
      </c>
    </row>
    <row r="34" spans="1:45" ht="19.5" customHeight="1" thickBot="1" x14ac:dyDescent="0.3">
      <c r="A34" s="344" t="s">
        <v>30</v>
      </c>
      <c r="B34" s="289">
        <f t="shared" si="16"/>
        <v>190733.7</v>
      </c>
      <c r="C34" s="289">
        <f t="shared" si="16"/>
        <v>1347034.6880000001</v>
      </c>
      <c r="D34" s="290">
        <f>'[2]Исполнение для администрации_КБ'!N35</f>
        <v>1347034.6880000001</v>
      </c>
      <c r="E34" s="291">
        <f t="shared" si="17"/>
        <v>0</v>
      </c>
      <c r="F34" s="292">
        <f t="shared" si="18"/>
        <v>1347034.6880000001</v>
      </c>
      <c r="G34" s="290">
        <f>'[2]Исполнение для администрации_КБ'!O35</f>
        <v>1347034.6880000001</v>
      </c>
      <c r="H34" s="312">
        <f t="shared" si="19"/>
        <v>0</v>
      </c>
      <c r="I34" s="293">
        <f t="shared" si="20"/>
        <v>100</v>
      </c>
      <c r="J34" s="306"/>
      <c r="K34" s="306">
        <f>'[4]Проверочная  таблица'!H33/1000</f>
        <v>0</v>
      </c>
      <c r="L34" s="306">
        <f>'[4]Проверочная  таблица'!I33/1000</f>
        <v>0</v>
      </c>
      <c r="M34" s="343">
        <f t="shared" si="5"/>
        <v>0</v>
      </c>
      <c r="N34" s="308">
        <f>'[3]Финансовая  помощь  (план)'!J32</f>
        <v>190733.7</v>
      </c>
      <c r="O34" s="306">
        <f>'[4]Проверочная  таблица'!F33/1000</f>
        <v>180751.16600000003</v>
      </c>
      <c r="P34" s="310">
        <f>'[4]Проверочная  таблица'!G33/1000</f>
        <v>180751.16600000003</v>
      </c>
      <c r="Q34" s="343">
        <f t="shared" si="6"/>
        <v>100</v>
      </c>
      <c r="R34" s="308">
        <f>'[3]Финансовая  помощь  (план)'!L32</f>
        <v>0</v>
      </c>
      <c r="S34" s="299">
        <f>('[4]Проверочная  таблица'!N33+'[4]Проверочная  таблица'!P33)/1000</f>
        <v>1145783.5220000001</v>
      </c>
      <c r="T34" s="299">
        <f>('[4]Проверочная  таблица'!O33+'[4]Проверочная  таблица'!Q33)/1000</f>
        <v>1145783.5220000001</v>
      </c>
      <c r="U34" s="300">
        <f t="shared" si="7"/>
        <v>100</v>
      </c>
      <c r="V34" s="300"/>
      <c r="W34" s="292">
        <f>'[3]Дотация  из  ОБ_факт'!Y29/1000</f>
        <v>0</v>
      </c>
      <c r="X34" s="301">
        <f>'[4]Проверочная  таблица'!AO33/1000</f>
        <v>0</v>
      </c>
      <c r="Y34" s="302">
        <f t="shared" si="8"/>
        <v>0</v>
      </c>
      <c r="Z34" s="300"/>
      <c r="AA34" s="289">
        <f>'[3]Дотация  из  ОБ_факт'!AA29/1000</f>
        <v>0</v>
      </c>
      <c r="AB34" s="292">
        <f>'[4]Проверочная  таблица'!AJ33/1000</f>
        <v>0</v>
      </c>
      <c r="AC34" s="302">
        <f t="shared" si="9"/>
        <v>0</v>
      </c>
      <c r="AD34" s="300"/>
      <c r="AE34" s="301">
        <f>'[3]Дотация  из  ОБ_факт'!AC29/1000</f>
        <v>500</v>
      </c>
      <c r="AF34" s="292">
        <f>'[4]Проверочная  таблица'!AK33/1000</f>
        <v>500</v>
      </c>
      <c r="AG34" s="302">
        <f t="shared" si="10"/>
        <v>100</v>
      </c>
      <c r="AH34" s="300"/>
      <c r="AI34" s="292">
        <f>'[3]Дотация  из  ОБ_факт'!AE29/1000</f>
        <v>0</v>
      </c>
      <c r="AJ34" s="301">
        <f>'[4]Проверочная  таблица'!AP33/1000</f>
        <v>0</v>
      </c>
      <c r="AK34" s="302">
        <f t="shared" si="11"/>
        <v>0</v>
      </c>
      <c r="AL34" s="300"/>
      <c r="AM34" s="292">
        <f>'[3]Дотация  из  ОБ_факт'!AG29/1000</f>
        <v>0</v>
      </c>
      <c r="AN34" s="299">
        <f>'[4]Проверочная  таблица'!AL33/1000</f>
        <v>0</v>
      </c>
      <c r="AO34" s="302">
        <f t="shared" si="12"/>
        <v>0</v>
      </c>
      <c r="AP34" s="300"/>
      <c r="AQ34" s="289">
        <f>('[4]Проверочная  таблица'!W33+'[4]Проверочная  таблица'!AA33)/1000</f>
        <v>20000</v>
      </c>
      <c r="AR34" s="292">
        <f>('[4]Проверочная  таблица'!Y33+'[4]Проверочная  таблица'!AC33)/1000</f>
        <v>20000</v>
      </c>
      <c r="AS34" s="302">
        <f t="shared" si="21"/>
        <v>100</v>
      </c>
    </row>
    <row r="35" spans="1:45" ht="19.5" customHeight="1" thickBot="1" x14ac:dyDescent="0.3">
      <c r="A35" s="345" t="s">
        <v>31</v>
      </c>
      <c r="B35" s="346">
        <f t="shared" ref="B35" si="22">SUM(B33:B34)</f>
        <v>209353.1</v>
      </c>
      <c r="C35" s="346">
        <f t="shared" ref="C35:H35" si="23">SUM(C33:C34)</f>
        <v>1751656.618</v>
      </c>
      <c r="D35" s="347">
        <f t="shared" si="23"/>
        <v>1751656.618</v>
      </c>
      <c r="E35" s="347">
        <f t="shared" si="23"/>
        <v>0</v>
      </c>
      <c r="F35" s="348">
        <f t="shared" si="23"/>
        <v>1751656.618</v>
      </c>
      <c r="G35" s="347">
        <f t="shared" si="23"/>
        <v>1751656.618</v>
      </c>
      <c r="H35" s="349">
        <f t="shared" si="23"/>
        <v>0</v>
      </c>
      <c r="I35" s="329">
        <f>IF(ISERROR(F35/C35*100),,F35/C35*100)</f>
        <v>100</v>
      </c>
      <c r="J35" s="348">
        <f>SUM(J33:J34)</f>
        <v>0</v>
      </c>
      <c r="K35" s="348">
        <f>SUM(K33:K34)</f>
        <v>0</v>
      </c>
      <c r="L35" s="348">
        <f>SUM(L33:L34)</f>
        <v>0</v>
      </c>
      <c r="M35" s="329">
        <f>IF(ISERROR(L35/K35*100),,L35/K35*100)</f>
        <v>0</v>
      </c>
      <c r="N35" s="348">
        <f>SUM(N33:N34)</f>
        <v>209353.1</v>
      </c>
      <c r="O35" s="348">
        <f>SUM(O33:O34)</f>
        <v>199370.56600000002</v>
      </c>
      <c r="P35" s="350">
        <f>SUM(P33:P34)</f>
        <v>199370.56600000002</v>
      </c>
      <c r="Q35" s="329">
        <f>IF(ISERROR(P35/O35*100),,P35/O35*100)</f>
        <v>100</v>
      </c>
      <c r="R35" s="339">
        <f>SUM(R33:R34)</f>
        <v>0</v>
      </c>
      <c r="S35" s="350">
        <f>SUM(S33:S34)</f>
        <v>1530686.0520000001</v>
      </c>
      <c r="T35" s="348">
        <f>SUM(T33:T34)</f>
        <v>1530686.0520000001</v>
      </c>
      <c r="U35" s="329">
        <f>IF(ISERROR(T35/S35*100),,T35/S35*100)</f>
        <v>100</v>
      </c>
      <c r="V35" s="348">
        <f>SUM(V33:V34)</f>
        <v>0</v>
      </c>
      <c r="W35" s="348">
        <f>SUM(W33:W34)</f>
        <v>0</v>
      </c>
      <c r="X35" s="350">
        <f>SUM(X33:X34)</f>
        <v>0</v>
      </c>
      <c r="Y35" s="329">
        <f>IF(ISERROR(X35/W35*100),,X35/W35*100)</f>
        <v>0</v>
      </c>
      <c r="Z35" s="348">
        <f>SUM(Z33:Z34)</f>
        <v>0</v>
      </c>
      <c r="AA35" s="351">
        <f>SUM(AA33:AA34)</f>
        <v>0</v>
      </c>
      <c r="AB35" s="348">
        <f>SUM(AB33:AB34)</f>
        <v>0</v>
      </c>
      <c r="AC35" s="329">
        <f>IF(ISERROR(AB35/AA35*100),,AB35/AA35*100)</f>
        <v>0</v>
      </c>
      <c r="AD35" s="348">
        <f>SUM(AD33:AD34)</f>
        <v>0</v>
      </c>
      <c r="AE35" s="350">
        <f>SUM(AE33:AE34)</f>
        <v>1600</v>
      </c>
      <c r="AF35" s="348">
        <f>SUM(AF33:AF34)</f>
        <v>1600</v>
      </c>
      <c r="AG35" s="329">
        <f>IF(ISERROR(AF35/AE35*100),,AF35/AE35*100)</f>
        <v>100</v>
      </c>
      <c r="AH35" s="348">
        <f>SUM(AH33:AH34)</f>
        <v>0</v>
      </c>
      <c r="AI35" s="348">
        <f>SUM(AI33:AI34)</f>
        <v>0</v>
      </c>
      <c r="AJ35" s="350">
        <f>SUM(AJ33:AJ34)</f>
        <v>0</v>
      </c>
      <c r="AK35" s="329">
        <f>IF(ISERROR(AJ35/AI35*100),,AJ35/AI35*100)</f>
        <v>0</v>
      </c>
      <c r="AL35" s="348">
        <f>SUM(AL33:AL34)</f>
        <v>0</v>
      </c>
      <c r="AM35" s="350">
        <f>SUM(AM33:AM34)</f>
        <v>0</v>
      </c>
      <c r="AN35" s="348">
        <f>SUM(AN33:AN34)</f>
        <v>0</v>
      </c>
      <c r="AO35" s="329">
        <f>IF(ISERROR(AN35/AM35*100),,AN35/AM35*100)</f>
        <v>0</v>
      </c>
      <c r="AP35" s="348">
        <f>SUM(AP33:AP34)</f>
        <v>0</v>
      </c>
      <c r="AQ35" s="351">
        <f>SUM(AQ33:AQ34)</f>
        <v>20000</v>
      </c>
      <c r="AR35" s="348">
        <f>SUM(AR33:AR34)</f>
        <v>20000</v>
      </c>
      <c r="AS35" s="329">
        <f>IF(ISERROR(AR35/AQ35*100),,AR35/AQ35*100)</f>
        <v>100</v>
      </c>
    </row>
    <row r="36" spans="1:45" ht="19.5" customHeight="1" x14ac:dyDescent="0.25">
      <c r="A36" s="326"/>
      <c r="B36" s="352"/>
      <c r="C36" s="353"/>
      <c r="D36" s="354"/>
      <c r="E36" s="355"/>
      <c r="F36" s="356"/>
      <c r="G36" s="355"/>
      <c r="H36" s="357"/>
      <c r="I36" s="356"/>
      <c r="J36" s="356"/>
      <c r="K36" s="356"/>
      <c r="L36" s="356"/>
      <c r="M36" s="358"/>
      <c r="N36" s="356"/>
      <c r="O36" s="356"/>
      <c r="P36" s="359"/>
      <c r="Q36" s="360"/>
      <c r="R36" s="353"/>
      <c r="S36" s="359"/>
      <c r="T36" s="356"/>
      <c r="U36" s="356"/>
      <c r="V36" s="338"/>
      <c r="W36" s="338"/>
      <c r="X36" s="361"/>
      <c r="Y36" s="362"/>
      <c r="Z36" s="338"/>
      <c r="AA36" s="337"/>
      <c r="AB36" s="338"/>
      <c r="AC36" s="362"/>
      <c r="AD36" s="338"/>
      <c r="AE36" s="361"/>
      <c r="AF36" s="338"/>
      <c r="AG36" s="362"/>
      <c r="AH36" s="338"/>
      <c r="AI36" s="338"/>
      <c r="AJ36" s="361"/>
      <c r="AK36" s="362"/>
      <c r="AL36" s="338"/>
      <c r="AM36" s="361"/>
      <c r="AN36" s="338"/>
      <c r="AO36" s="362"/>
      <c r="AP36" s="338"/>
      <c r="AQ36" s="337"/>
      <c r="AR36" s="338"/>
      <c r="AS36" s="362"/>
    </row>
    <row r="37" spans="1:45" ht="30" x14ac:dyDescent="0.25">
      <c r="A37" s="363" t="s">
        <v>85</v>
      </c>
      <c r="B37" s="325">
        <f t="shared" ref="B37:C37" si="24">J37+N37+R37+V37+Z37+AH37+AL37+AD37+AP37</f>
        <v>340000</v>
      </c>
      <c r="C37" s="322">
        <f t="shared" si="24"/>
        <v>410388.67357999971</v>
      </c>
      <c r="D37" s="354"/>
      <c r="E37" s="355"/>
      <c r="F37" s="356"/>
      <c r="G37" s="355"/>
      <c r="H37" s="364"/>
      <c r="I37" s="356"/>
      <c r="J37" s="356"/>
      <c r="K37" s="356"/>
      <c r="L37" s="356"/>
      <c r="M37" s="365"/>
      <c r="N37" s="356"/>
      <c r="O37" s="356"/>
      <c r="P37" s="359"/>
      <c r="Q37" s="337"/>
      <c r="R37" s="366">
        <f>'[3]Финансовая  помощь  (план)'!$O$37</f>
        <v>300000</v>
      </c>
      <c r="S37" s="366">
        <f>'[1]Исполнение  по  МБТ  всего'!B36</f>
        <v>410388.67357999971</v>
      </c>
      <c r="T37" s="356"/>
      <c r="U37" s="356"/>
      <c r="V37" s="367">
        <f>W39</f>
        <v>8500</v>
      </c>
      <c r="W37" s="338"/>
      <c r="X37" s="361"/>
      <c r="Y37" s="338"/>
      <c r="Z37" s="367">
        <f>AA39</f>
        <v>6000</v>
      </c>
      <c r="AA37" s="337"/>
      <c r="AB37" s="338"/>
      <c r="AC37" s="338"/>
      <c r="AD37" s="367">
        <f>AE39</f>
        <v>10000</v>
      </c>
      <c r="AE37" s="361"/>
      <c r="AF37" s="338"/>
      <c r="AG37" s="338"/>
      <c r="AH37" s="367">
        <f>AI39</f>
        <v>3000</v>
      </c>
      <c r="AI37" s="338"/>
      <c r="AJ37" s="361"/>
      <c r="AK37" s="338"/>
      <c r="AL37" s="367">
        <f>AM39</f>
        <v>12500</v>
      </c>
      <c r="AM37" s="361"/>
      <c r="AN37" s="338"/>
      <c r="AO37" s="338"/>
      <c r="AP37" s="367"/>
      <c r="AQ37" s="337"/>
      <c r="AR37" s="338"/>
      <c r="AS37" s="338"/>
    </row>
    <row r="38" spans="1:45" ht="19.5" customHeight="1" thickBot="1" x14ac:dyDescent="0.3">
      <c r="A38" s="344"/>
      <c r="B38" s="368"/>
      <c r="C38" s="369"/>
      <c r="D38" s="354"/>
      <c r="E38" s="355"/>
      <c r="F38" s="356"/>
      <c r="G38" s="355"/>
      <c r="H38" s="370"/>
      <c r="I38" s="356"/>
      <c r="J38" s="356"/>
      <c r="K38" s="356"/>
      <c r="L38" s="356"/>
      <c r="M38" s="371"/>
      <c r="N38" s="356"/>
      <c r="O38" s="356"/>
      <c r="P38" s="359"/>
      <c r="Q38" s="372"/>
      <c r="R38" s="369"/>
      <c r="S38" s="359"/>
      <c r="T38" s="356"/>
      <c r="U38" s="356"/>
      <c r="V38" s="338"/>
      <c r="W38" s="338"/>
      <c r="X38" s="361"/>
      <c r="Y38" s="330"/>
      <c r="Z38" s="338"/>
      <c r="AA38" s="337"/>
      <c r="AB38" s="338"/>
      <c r="AC38" s="330"/>
      <c r="AD38" s="338"/>
      <c r="AE38" s="361"/>
      <c r="AF38" s="338"/>
      <c r="AG38" s="330"/>
      <c r="AH38" s="338"/>
      <c r="AI38" s="338"/>
      <c r="AJ38" s="361"/>
      <c r="AK38" s="330"/>
      <c r="AL38" s="338"/>
      <c r="AM38" s="361"/>
      <c r="AN38" s="338"/>
      <c r="AO38" s="330"/>
      <c r="AP38" s="338"/>
      <c r="AQ38" s="337"/>
      <c r="AR38" s="338"/>
      <c r="AS38" s="330"/>
    </row>
    <row r="39" spans="1:45" ht="19.5" customHeight="1" thickBot="1" x14ac:dyDescent="0.3">
      <c r="A39" s="373" t="s">
        <v>37</v>
      </c>
      <c r="B39" s="374">
        <f>B31+B35+B37</f>
        <v>2579810.5000000005</v>
      </c>
      <c r="C39" s="374">
        <f>C31+C35+C37</f>
        <v>5082919.0305799991</v>
      </c>
      <c r="D39" s="375">
        <f t="shared" ref="D39:H39" si="25">D31+D35</f>
        <v>4672530.3569999998</v>
      </c>
      <c r="E39" s="375">
        <f t="shared" si="25"/>
        <v>0</v>
      </c>
      <c r="F39" s="351">
        <f t="shared" si="25"/>
        <v>4672530.3569999998</v>
      </c>
      <c r="G39" s="347">
        <f t="shared" si="25"/>
        <v>4672530.3569999998</v>
      </c>
      <c r="H39" s="347">
        <f t="shared" si="25"/>
        <v>0</v>
      </c>
      <c r="I39" s="329">
        <f>IF(ISERROR(F39/C39*100),,F39/C39*100)</f>
        <v>91.92612215321536</v>
      </c>
      <c r="J39" s="348">
        <f>J31+J35</f>
        <v>638066</v>
      </c>
      <c r="K39" s="348">
        <f>K31+K35</f>
        <v>638004.22</v>
      </c>
      <c r="L39" s="348">
        <f>L31+L35</f>
        <v>638004.22</v>
      </c>
      <c r="M39" s="332">
        <f>IF(ISERROR(L39/K39*100),,L39/K39*100)</f>
        <v>100</v>
      </c>
      <c r="N39" s="348">
        <f>N31+N35</f>
        <v>1080326.0000000002</v>
      </c>
      <c r="O39" s="348">
        <f>O31+O35</f>
        <v>1070343.4660000002</v>
      </c>
      <c r="P39" s="350">
        <f>P31+P35</f>
        <v>1070343.4660000002</v>
      </c>
      <c r="Q39" s="329">
        <f>IF(ISERROR(P39/O39*100),,P39/O39*100)</f>
        <v>100</v>
      </c>
      <c r="R39" s="376">
        <f>R31+R35+R37</f>
        <v>821418.5</v>
      </c>
      <c r="S39" s="348">
        <f>S31+S35+S37</f>
        <v>3284571.3445799998</v>
      </c>
      <c r="T39" s="348">
        <f>T31+T35</f>
        <v>2874182.6710000001</v>
      </c>
      <c r="U39" s="329">
        <f>IF(ISERROR(T39/S39*100),,T39/S39*100)</f>
        <v>87.505563724252838</v>
      </c>
      <c r="V39" s="348">
        <f>V31+V35+V37</f>
        <v>8500</v>
      </c>
      <c r="W39" s="348">
        <f>W31+W35</f>
        <v>8500</v>
      </c>
      <c r="X39" s="350">
        <f>X31+X35</f>
        <v>8500</v>
      </c>
      <c r="Y39" s="329">
        <f>IF(ISERROR(X39/W39*100),,X39/W39*100)</f>
        <v>100</v>
      </c>
      <c r="Z39" s="348">
        <f>Z31+Z35+Z37</f>
        <v>6000</v>
      </c>
      <c r="AA39" s="351">
        <f>AA31+AA35</f>
        <v>6000</v>
      </c>
      <c r="AB39" s="348">
        <f>AB31+AB35</f>
        <v>6000</v>
      </c>
      <c r="AC39" s="329">
        <f>IF(ISERROR(AB39/AA39*100),,AB39/AA39*100)</f>
        <v>100</v>
      </c>
      <c r="AD39" s="348">
        <f>AD31+AD35+AD37</f>
        <v>10000</v>
      </c>
      <c r="AE39" s="350">
        <f>AE31+AE35</f>
        <v>10000</v>
      </c>
      <c r="AF39" s="348">
        <f>AF31+AF35</f>
        <v>10000</v>
      </c>
      <c r="AG39" s="329">
        <f>IF(ISERROR(AF39/AE39*100),,AF39/AE39*100)</f>
        <v>100</v>
      </c>
      <c r="AH39" s="348">
        <f>AH31+AH35+AH37</f>
        <v>3000</v>
      </c>
      <c r="AI39" s="348">
        <f>AI31+AI35</f>
        <v>3000</v>
      </c>
      <c r="AJ39" s="350">
        <f>AJ31+AJ35</f>
        <v>3000</v>
      </c>
      <c r="AK39" s="329">
        <f>IF(ISERROR(AJ39/AI39*100),,AJ39/AI39*100)</f>
        <v>100</v>
      </c>
      <c r="AL39" s="348">
        <f>AL31+AL35+AL37</f>
        <v>12500</v>
      </c>
      <c r="AM39" s="350">
        <f>AM31+AM35</f>
        <v>12500</v>
      </c>
      <c r="AN39" s="348">
        <f>AN31+AN35</f>
        <v>12500</v>
      </c>
      <c r="AO39" s="329">
        <f>IF(ISERROR(AN39/AM39*100),,AN39/AM39*100)</f>
        <v>100</v>
      </c>
      <c r="AP39" s="348">
        <f>AP31+AP35+AP37</f>
        <v>0</v>
      </c>
      <c r="AQ39" s="351">
        <f>AQ31+AQ35</f>
        <v>50000</v>
      </c>
      <c r="AR39" s="348">
        <f>AR31+AR35</f>
        <v>50000</v>
      </c>
      <c r="AS39" s="329">
        <f>IF(ISERROR(AR39/AQ39*100),,AR39/AQ39*100)</f>
        <v>100</v>
      </c>
    </row>
    <row r="40" spans="1:45" ht="15.75" x14ac:dyDescent="0.25">
      <c r="A40" s="377"/>
      <c r="B40" s="378">
        <f>B39-'[3]Финансовая  помощь  (план)'!$C$42</f>
        <v>0</v>
      </c>
      <c r="C40" s="379">
        <f>C39-'[3]Финансовая  помощь  (факт)'!$D$44</f>
        <v>0</v>
      </c>
      <c r="D40" s="380"/>
      <c r="E40" s="380"/>
      <c r="F40" s="381">
        <f>F39-'[3]Сводная  таблица'!$E$34/1000</f>
        <v>0</v>
      </c>
      <c r="G40" s="359"/>
      <c r="H40" s="80"/>
      <c r="I40" s="80"/>
      <c r="J40" s="80"/>
      <c r="N40" s="382"/>
      <c r="O40" s="382"/>
      <c r="P40" s="382"/>
    </row>
    <row r="41" spans="1:45" ht="15" x14ac:dyDescent="0.25">
      <c r="A41" s="265"/>
      <c r="B41" s="265"/>
      <c r="L41" s="383"/>
      <c r="P41" s="383"/>
      <c r="T41" s="383"/>
    </row>
  </sheetData>
  <mergeCells count="29">
    <mergeCell ref="J12:M12"/>
    <mergeCell ref="N12:Q12"/>
    <mergeCell ref="R12:U12"/>
    <mergeCell ref="V12:Y12"/>
    <mergeCell ref="Z12:AC12"/>
    <mergeCell ref="AD10:AG10"/>
    <mergeCell ref="AH10:AK10"/>
    <mergeCell ref="AL10:AO10"/>
    <mergeCell ref="AP10:AS10"/>
    <mergeCell ref="AH12:AK12"/>
    <mergeCell ref="AL12:AO12"/>
    <mergeCell ref="AP12:AS12"/>
    <mergeCell ref="AD12:AG12"/>
    <mergeCell ref="A6:A11"/>
    <mergeCell ref="B6:I10"/>
    <mergeCell ref="J6:Y6"/>
    <mergeCell ref="J7:Q7"/>
    <mergeCell ref="Z7:AS7"/>
    <mergeCell ref="J8:Q8"/>
    <mergeCell ref="Z8:AS8"/>
    <mergeCell ref="J9:Q9"/>
    <mergeCell ref="V9:Y9"/>
    <mergeCell ref="Z9:AC9"/>
    <mergeCell ref="AP9:AS9"/>
    <mergeCell ref="J10:M10"/>
    <mergeCell ref="N10:Q10"/>
    <mergeCell ref="R10:U10"/>
    <mergeCell ref="V10:Y10"/>
    <mergeCell ref="Z10:AC10"/>
  </mergeCells>
  <pageMargins left="0.78740157480314965" right="0.39370078740157483" top="0.78740157480314965" bottom="0.78740157480314965" header="0.51181102362204722" footer="0.51181102362204722"/>
  <pageSetup paperSize="8" scale="75" fitToWidth="5" orientation="landscape" r:id="rId1"/>
  <headerFooter alignWithMargins="0">
    <oddFooter>&amp;R&amp;F&amp;A</oddFooter>
  </headerFooter>
  <colBreaks count="3" manualBreakCount="3">
    <brk id="17" max="1048575" man="1"/>
    <brk id="29" max="1048575" man="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EC72-AEEA-44F4-A968-87D2500C78AA}">
  <sheetPr>
    <tabColor rgb="FFFFFF00"/>
  </sheetPr>
  <dimension ref="A2:IG41"/>
  <sheetViews>
    <sheetView zoomScale="60" zoomScaleNormal="60" zoomScaleSheetLayoutView="50" workbookViewId="0">
      <selection activeCell="K41" sqref="K41"/>
    </sheetView>
  </sheetViews>
  <sheetFormatPr defaultColWidth="8.85546875" defaultRowHeight="12.75" x14ac:dyDescent="0.2"/>
  <cols>
    <col min="1" max="1" width="23.5703125" customWidth="1"/>
    <col min="2" max="2" width="20.140625" customWidth="1"/>
    <col min="3" max="3" width="19.42578125" customWidth="1"/>
    <col min="4" max="4" width="19" customWidth="1"/>
    <col min="5" max="5" width="17.85546875" hidden="1" customWidth="1"/>
    <col min="6" max="6" width="19" hidden="1" customWidth="1"/>
    <col min="7" max="7" width="17.85546875" hidden="1" customWidth="1"/>
    <col min="8" max="8" width="17.5703125" hidden="1" customWidth="1"/>
    <col min="9" max="9" width="15" customWidth="1"/>
    <col min="10" max="10" width="18.85546875" customWidth="1"/>
    <col min="11" max="11" width="20.42578125" customWidth="1"/>
    <col min="12" max="12" width="21.42578125" customWidth="1"/>
    <col min="13" max="13" width="16.140625" customWidth="1"/>
    <col min="14" max="14" width="20" customWidth="1"/>
    <col min="15" max="17" width="17.140625" customWidth="1"/>
    <col min="18" max="18" width="20.42578125" customWidth="1"/>
    <col min="19" max="21" width="17.140625" customWidth="1"/>
    <col min="22" max="22" width="19.85546875" customWidth="1"/>
    <col min="23" max="26" width="19.42578125" customWidth="1"/>
    <col min="27" max="29" width="16.140625" customWidth="1"/>
    <col min="30" max="30" width="19.5703125" customWidth="1"/>
    <col min="31" max="33" width="16.140625" customWidth="1"/>
    <col min="34" max="34" width="19.5703125" customWidth="1"/>
    <col min="35" max="37" width="15" customWidth="1"/>
    <col min="38" max="38" width="20.140625" customWidth="1"/>
    <col min="39" max="41" width="15" customWidth="1"/>
    <col min="42" max="42" width="18.5703125" customWidth="1"/>
    <col min="43" max="45" width="15" customWidth="1"/>
    <col min="46" max="46" width="19.28515625" customWidth="1"/>
    <col min="47" max="49" width="15" customWidth="1"/>
    <col min="50" max="50" width="18.42578125" customWidth="1"/>
    <col min="51" max="53" width="17" customWidth="1"/>
    <col min="54" max="54" width="20.85546875" customWidth="1"/>
    <col min="55" max="57" width="17" customWidth="1"/>
    <col min="58" max="58" width="20.42578125" customWidth="1"/>
    <col min="59" max="61" width="17" customWidth="1"/>
    <col min="62" max="62" width="20.42578125" customWidth="1"/>
    <col min="63" max="65" width="17" customWidth="1"/>
    <col min="66" max="66" width="19.85546875" customWidth="1"/>
    <col min="67" max="69" width="17" customWidth="1"/>
    <col min="70" max="70" width="19.7109375" customWidth="1"/>
    <col min="71" max="71" width="17" customWidth="1"/>
    <col min="72" max="72" width="17.42578125" customWidth="1"/>
    <col min="73" max="73" width="14.5703125" customWidth="1"/>
    <col min="74" max="74" width="18.85546875" customWidth="1"/>
    <col min="75" max="77" width="14.5703125" customWidth="1"/>
    <col min="78" max="78" width="18.85546875" customWidth="1"/>
    <col min="79" max="94" width="18.42578125" customWidth="1"/>
    <col min="95" max="97" width="15.42578125" customWidth="1"/>
    <col min="98" max="98" width="18.42578125" customWidth="1"/>
    <col min="99" max="101" width="15.42578125" customWidth="1"/>
    <col min="102" max="102" width="19.7109375" customWidth="1"/>
    <col min="103" max="105" width="15.42578125" customWidth="1"/>
    <col min="106" max="106" width="18.85546875" customWidth="1"/>
    <col min="107" max="109" width="15.42578125" customWidth="1"/>
    <col min="110" max="110" width="20.140625" customWidth="1"/>
    <col min="111" max="113" width="17.140625" customWidth="1"/>
    <col min="114" max="114" width="21.7109375" customWidth="1"/>
    <col min="115" max="117" width="17.140625" customWidth="1"/>
    <col min="118" max="118" width="19.85546875" customWidth="1"/>
    <col min="119" max="121" width="17.140625" customWidth="1"/>
    <col min="122" max="122" width="20.140625" customWidth="1"/>
    <col min="123" max="125" width="17.140625" customWidth="1"/>
    <col min="126" max="126" width="20.5703125" customWidth="1"/>
    <col min="127" max="129" width="15.42578125" customWidth="1"/>
    <col min="130" max="130" width="18.42578125" customWidth="1"/>
    <col min="131" max="131" width="17.85546875" customWidth="1"/>
    <col min="132" max="132" width="18.140625" customWidth="1"/>
    <col min="133" max="133" width="15.42578125" customWidth="1"/>
    <col min="134" max="134" width="19.42578125" customWidth="1"/>
    <col min="135" max="135" width="16.85546875" customWidth="1"/>
    <col min="136" max="137" width="15.42578125" customWidth="1"/>
    <col min="138" max="138" width="18.85546875" customWidth="1"/>
    <col min="139" max="139" width="18.140625" customWidth="1"/>
    <col min="140" max="141" width="16.85546875" customWidth="1"/>
    <col min="142" max="142" width="21" customWidth="1"/>
    <col min="143" max="145" width="17.140625" customWidth="1"/>
    <col min="146" max="146" width="20.85546875" customWidth="1"/>
    <col min="147" max="149" width="17.140625" customWidth="1"/>
    <col min="150" max="150" width="20.42578125" customWidth="1"/>
    <col min="151" max="151" width="16.5703125" customWidth="1"/>
    <col min="152" max="152" width="16.42578125" customWidth="1"/>
    <col min="153" max="153" width="16" customWidth="1"/>
    <col min="154" max="154" width="19.85546875" customWidth="1"/>
    <col min="155" max="157" width="16" customWidth="1"/>
    <col min="158" max="158" width="21.140625" customWidth="1"/>
    <col min="159" max="161" width="17.5703125" customWidth="1"/>
    <col min="162" max="162" width="20.140625" customWidth="1"/>
    <col min="163" max="166" width="19.140625" customWidth="1"/>
    <col min="167" max="167" width="18.42578125" customWidth="1"/>
    <col min="168" max="168" width="17.5703125" customWidth="1"/>
    <col min="169" max="169" width="15" customWidth="1"/>
    <col min="170" max="170" width="19" customWidth="1"/>
    <col min="171" max="171" width="17.85546875" customWidth="1"/>
    <col min="172" max="172" width="17.140625" customWidth="1"/>
    <col min="173" max="173" width="15" customWidth="1"/>
    <col min="174" max="174" width="19" customWidth="1"/>
    <col min="175" max="175" width="18.42578125" customWidth="1"/>
    <col min="176" max="176" width="17.28515625" customWidth="1"/>
    <col min="177" max="177" width="15" customWidth="1"/>
    <col min="178" max="178" width="19.140625" customWidth="1"/>
    <col min="179" max="182" width="18.140625" customWidth="1"/>
    <col min="183" max="194" width="19.140625" customWidth="1"/>
    <col min="195" max="195" width="15.85546875" customWidth="1"/>
    <col min="196" max="196" width="14.5703125" customWidth="1"/>
    <col min="197" max="197" width="16.85546875" customWidth="1"/>
    <col min="198" max="198" width="20.85546875" customWidth="1"/>
    <col min="199" max="199" width="17.140625" customWidth="1"/>
    <col min="200" max="200" width="14.5703125" customWidth="1"/>
    <col min="201" max="201" width="17.140625" customWidth="1"/>
    <col min="202" max="202" width="20.85546875" customWidth="1"/>
    <col min="203" max="205" width="17.5703125" customWidth="1"/>
    <col min="206" max="206" width="21.42578125" customWidth="1"/>
    <col min="207" max="207" width="17.85546875" customWidth="1"/>
    <col min="208" max="208" width="17.28515625" customWidth="1"/>
    <col min="209" max="209" width="15.42578125" customWidth="1"/>
    <col min="210" max="210" width="20.7109375" customWidth="1"/>
    <col min="211" max="211" width="16.85546875" customWidth="1"/>
    <col min="212" max="212" width="17.140625" customWidth="1"/>
    <col min="213" max="213" width="15.42578125" customWidth="1"/>
    <col min="214" max="214" width="18.7109375" customWidth="1"/>
    <col min="215" max="217" width="17.85546875" customWidth="1"/>
    <col min="218" max="218" width="22.140625" customWidth="1"/>
    <col min="219" max="223" width="18.140625" customWidth="1"/>
    <col min="224" max="224" width="17.85546875" customWidth="1"/>
    <col min="225" max="225" width="15.42578125" customWidth="1"/>
    <col min="226" max="226" width="19.140625" customWidth="1"/>
    <col min="227" max="229" width="15.42578125" customWidth="1"/>
    <col min="230" max="230" width="19.28515625" customWidth="1"/>
    <col min="231" max="231" width="18.42578125" customWidth="1"/>
    <col min="232" max="232" width="16.85546875" customWidth="1"/>
    <col min="233" max="233" width="15.42578125" customWidth="1"/>
    <col min="234" max="234" width="18.85546875" customWidth="1"/>
    <col min="235" max="235" width="17.5703125" customWidth="1"/>
    <col min="236" max="236" width="16.42578125" customWidth="1"/>
    <col min="237" max="237" width="15.42578125" customWidth="1"/>
    <col min="238" max="238" width="20.85546875" customWidth="1"/>
    <col min="239" max="241" width="16.85546875" customWidth="1"/>
  </cols>
  <sheetData>
    <row r="2" spans="1:241" ht="18" x14ac:dyDescent="0.25">
      <c r="C2" s="162"/>
      <c r="D2" s="162"/>
      <c r="E2" s="162"/>
      <c r="F2" s="162"/>
      <c r="G2" s="162"/>
      <c r="K2" s="159" t="s">
        <v>178</v>
      </c>
      <c r="P2" s="1"/>
      <c r="Q2" s="1"/>
      <c r="R2" s="1"/>
      <c r="AY2" s="162"/>
      <c r="AZ2" s="162"/>
      <c r="BA2" s="162"/>
      <c r="BB2" s="162"/>
      <c r="BC2" s="162"/>
      <c r="BD2" s="162"/>
      <c r="BE2" s="162"/>
      <c r="BF2" s="162"/>
      <c r="BG2" s="162"/>
      <c r="BH2" s="162"/>
      <c r="BI2" s="162"/>
      <c r="BJ2" s="162"/>
      <c r="BK2" s="162"/>
      <c r="BL2" s="162"/>
      <c r="BM2" s="162"/>
      <c r="BN2" s="162"/>
      <c r="BO2" s="162"/>
      <c r="BP2" s="162"/>
      <c r="BQ2" s="162"/>
      <c r="BR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GY2" s="162"/>
      <c r="GZ2" s="162"/>
      <c r="HA2" s="162"/>
      <c r="HB2" s="162"/>
      <c r="HC2" s="162"/>
      <c r="HD2" s="162"/>
      <c r="HE2" s="162"/>
      <c r="HF2" s="162"/>
    </row>
    <row r="3" spans="1:241" ht="18" x14ac:dyDescent="0.25">
      <c r="C3" s="162"/>
      <c r="D3" s="162"/>
      <c r="E3" s="162"/>
      <c r="F3" s="162"/>
      <c r="G3" s="162"/>
      <c r="H3" s="212"/>
      <c r="L3" s="160" t="str">
        <f>'[1]Годовые  поправки  по МБТ_всего'!A3</f>
        <v>ПО  СОСТОЯНИЮ  НА  1  ЯНВАРЯ  2022  ГОДА</v>
      </c>
      <c r="R3" s="160"/>
      <c r="AY3" s="162"/>
      <c r="AZ3" s="162"/>
      <c r="BA3" s="162"/>
      <c r="BB3" s="162"/>
      <c r="BC3" s="162"/>
      <c r="BD3" s="162"/>
      <c r="BE3" s="162"/>
      <c r="BF3" s="162"/>
      <c r="BG3" s="162"/>
      <c r="BH3" s="162"/>
      <c r="BI3" s="162"/>
      <c r="BJ3" s="162"/>
      <c r="BK3" s="162"/>
      <c r="BL3" s="162"/>
      <c r="BM3" s="162"/>
      <c r="BN3" s="162"/>
      <c r="BO3" s="162"/>
      <c r="BP3" s="162"/>
      <c r="BQ3" s="162"/>
      <c r="BR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GY3" s="162"/>
      <c r="GZ3" s="162"/>
      <c r="HA3" s="162"/>
      <c r="HB3" s="162"/>
      <c r="HC3" s="162"/>
      <c r="HD3" s="162"/>
      <c r="HE3" s="162"/>
      <c r="HF3" s="162"/>
    </row>
    <row r="4" spans="1:241" ht="10.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GY4" s="1"/>
      <c r="GZ4" s="1"/>
      <c r="HA4" s="1"/>
      <c r="HB4" s="1"/>
      <c r="HC4" s="1"/>
      <c r="HD4" s="1"/>
      <c r="HE4" s="1"/>
      <c r="HF4" s="1"/>
    </row>
    <row r="5" spans="1:241" s="80" customFormat="1" ht="16.5" customHeight="1" thickBot="1" x14ac:dyDescent="0.3">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GY5" s="162"/>
      <c r="GZ5" s="162"/>
      <c r="HA5" s="162"/>
      <c r="HB5" s="162"/>
      <c r="HD5" s="162"/>
      <c r="HE5" s="162"/>
      <c r="HF5" s="162"/>
      <c r="IB5" s="162" t="s">
        <v>1</v>
      </c>
    </row>
    <row r="6" spans="1:241" s="80" customFormat="1" ht="18" customHeight="1" thickBot="1" x14ac:dyDescent="0.3">
      <c r="A6" s="408" t="s">
        <v>2</v>
      </c>
      <c r="B6" s="412" t="s">
        <v>179</v>
      </c>
      <c r="C6" s="413"/>
      <c r="D6" s="413"/>
      <c r="E6" s="413"/>
      <c r="F6" s="413"/>
      <c r="G6" s="413"/>
      <c r="H6" s="413"/>
      <c r="I6" s="414"/>
      <c r="J6" s="418" t="s">
        <v>87</v>
      </c>
      <c r="K6" s="419"/>
      <c r="L6" s="419"/>
      <c r="M6" s="419"/>
      <c r="N6" s="419"/>
      <c r="O6" s="419"/>
      <c r="P6" s="419"/>
      <c r="Q6" s="419"/>
      <c r="R6" s="419"/>
      <c r="S6" s="419"/>
      <c r="T6" s="419"/>
      <c r="U6" s="419"/>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213"/>
      <c r="DX6" s="213"/>
      <c r="DY6" s="213"/>
      <c r="DZ6" s="213"/>
      <c r="EA6" s="214"/>
      <c r="EB6" s="214"/>
      <c r="EC6" s="214"/>
      <c r="ED6" s="214"/>
      <c r="EE6" s="214"/>
      <c r="EF6" s="214"/>
      <c r="EG6" s="214"/>
      <c r="EH6" s="214"/>
      <c r="EI6" s="164"/>
      <c r="EJ6" s="164"/>
      <c r="EK6" s="164"/>
      <c r="EL6" s="164"/>
      <c r="EM6" s="164"/>
      <c r="EN6" s="164"/>
      <c r="EO6" s="164"/>
      <c r="EP6" s="164"/>
      <c r="EQ6" s="164"/>
      <c r="ER6" s="164"/>
      <c r="ES6" s="164"/>
      <c r="ET6" s="164"/>
      <c r="EU6" s="214"/>
      <c r="EV6" s="214"/>
      <c r="EW6" s="215"/>
      <c r="EX6" s="215"/>
      <c r="EY6" s="215"/>
      <c r="EZ6" s="215"/>
      <c r="FA6" s="215"/>
      <c r="FB6" s="215"/>
      <c r="FC6" s="164"/>
      <c r="FD6" s="164"/>
      <c r="FE6" s="164"/>
      <c r="FF6" s="164"/>
      <c r="FG6" s="164"/>
      <c r="FH6" s="164"/>
      <c r="FI6" s="164"/>
      <c r="FJ6" s="164"/>
      <c r="FK6" s="213"/>
      <c r="FL6" s="213"/>
      <c r="FM6" s="213"/>
      <c r="FN6" s="213"/>
      <c r="FO6" s="213"/>
      <c r="FP6" s="213"/>
      <c r="FQ6" s="213"/>
      <c r="FR6" s="213"/>
      <c r="FS6" s="213"/>
      <c r="FT6" s="213"/>
      <c r="FU6" s="213"/>
      <c r="FV6" s="213"/>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214"/>
      <c r="GZ6" s="214"/>
      <c r="HA6" s="214"/>
      <c r="HB6" s="214"/>
      <c r="HC6" s="214"/>
      <c r="HD6" s="214"/>
      <c r="HE6" s="214"/>
      <c r="HF6" s="214"/>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6"/>
    </row>
    <row r="7" spans="1:241" s="219" customFormat="1" ht="87.6" customHeight="1" thickBot="1" x14ac:dyDescent="0.25">
      <c r="A7" s="409"/>
      <c r="B7" s="415"/>
      <c r="C7" s="416"/>
      <c r="D7" s="416"/>
      <c r="E7" s="416"/>
      <c r="F7" s="416"/>
      <c r="G7" s="416"/>
      <c r="H7" s="416"/>
      <c r="I7" s="417"/>
      <c r="J7" s="418" t="s">
        <v>180</v>
      </c>
      <c r="K7" s="419"/>
      <c r="L7" s="419"/>
      <c r="M7" s="419"/>
      <c r="N7" s="419"/>
      <c r="O7" s="419"/>
      <c r="P7" s="419"/>
      <c r="Q7" s="420"/>
      <c r="R7" s="418" t="s">
        <v>181</v>
      </c>
      <c r="S7" s="419"/>
      <c r="T7" s="419"/>
      <c r="U7" s="419"/>
      <c r="V7" s="75"/>
      <c r="W7" s="75"/>
      <c r="X7" s="75"/>
      <c r="Y7" s="75"/>
      <c r="Z7" s="75"/>
      <c r="AA7" s="75"/>
      <c r="AB7" s="75"/>
      <c r="AC7" s="75"/>
      <c r="AD7" s="75"/>
      <c r="AE7" s="75"/>
      <c r="AF7" s="75"/>
      <c r="AG7" s="76"/>
      <c r="AH7" s="214"/>
      <c r="AI7" s="419"/>
      <c r="AJ7" s="419"/>
      <c r="AK7" s="419"/>
      <c r="AL7" s="419"/>
      <c r="AM7" s="419"/>
      <c r="AN7" s="419"/>
      <c r="AO7" s="420"/>
      <c r="AP7" s="418" t="s">
        <v>41</v>
      </c>
      <c r="AQ7" s="419"/>
      <c r="AR7" s="419"/>
      <c r="AS7" s="419"/>
      <c r="AT7" s="419"/>
      <c r="AU7" s="419"/>
      <c r="AV7" s="419"/>
      <c r="AW7" s="419"/>
      <c r="AX7" s="419"/>
      <c r="AY7" s="419"/>
      <c r="AZ7" s="419"/>
      <c r="BA7" s="419"/>
      <c r="BB7" s="75"/>
      <c r="BC7" s="75"/>
      <c r="BD7" s="75"/>
      <c r="BE7" s="75"/>
      <c r="BF7" s="75"/>
      <c r="BG7" s="75"/>
      <c r="BH7" s="75"/>
      <c r="BI7" s="75"/>
      <c r="BJ7" s="214"/>
      <c r="BK7" s="75"/>
      <c r="BL7" s="75"/>
      <c r="BM7" s="75"/>
      <c r="BN7" s="75"/>
      <c r="BO7" s="75"/>
      <c r="BP7" s="75"/>
      <c r="BQ7" s="75"/>
      <c r="BR7" s="75"/>
      <c r="BS7" s="75"/>
      <c r="BT7" s="75"/>
      <c r="BU7" s="75"/>
      <c r="BV7" s="75"/>
      <c r="BW7" s="75"/>
      <c r="BX7" s="75"/>
      <c r="BY7" s="76"/>
      <c r="BZ7" s="418" t="s">
        <v>42</v>
      </c>
      <c r="CA7" s="419"/>
      <c r="CB7" s="419"/>
      <c r="CC7" s="419"/>
      <c r="CD7" s="419"/>
      <c r="CE7" s="419"/>
      <c r="CF7" s="419"/>
      <c r="CG7" s="419"/>
      <c r="CH7" s="75"/>
      <c r="CI7" s="75"/>
      <c r="CJ7" s="75"/>
      <c r="CK7" s="75"/>
      <c r="CL7" s="214"/>
      <c r="CM7" s="419"/>
      <c r="CN7" s="419"/>
      <c r="CO7" s="419"/>
      <c r="CP7" s="419"/>
      <c r="CQ7" s="419"/>
      <c r="CR7" s="419"/>
      <c r="CS7" s="419"/>
      <c r="CT7" s="419"/>
      <c r="CU7" s="419"/>
      <c r="CV7" s="419"/>
      <c r="CW7" s="419"/>
      <c r="CX7" s="419"/>
      <c r="CY7" s="419"/>
      <c r="CZ7" s="419"/>
      <c r="DA7" s="419"/>
      <c r="DB7" s="419"/>
      <c r="DC7" s="419"/>
      <c r="DD7" s="419"/>
      <c r="DE7" s="420"/>
      <c r="DF7" s="418" t="s">
        <v>182</v>
      </c>
      <c r="DG7" s="419"/>
      <c r="DH7" s="419"/>
      <c r="DI7" s="420"/>
      <c r="DJ7" s="418" t="s">
        <v>90</v>
      </c>
      <c r="DK7" s="419"/>
      <c r="DL7" s="419"/>
      <c r="DM7" s="419"/>
      <c r="DN7" s="214"/>
      <c r="DO7" s="419"/>
      <c r="DP7" s="419"/>
      <c r="DQ7" s="419"/>
      <c r="DR7" s="419"/>
      <c r="DS7" s="419"/>
      <c r="DT7" s="419"/>
      <c r="DU7" s="419"/>
      <c r="DV7" s="419"/>
      <c r="DW7" s="419"/>
      <c r="DX7" s="419"/>
      <c r="DY7" s="419"/>
      <c r="DZ7" s="419"/>
      <c r="EA7" s="419"/>
      <c r="EB7" s="419"/>
      <c r="EC7" s="419"/>
      <c r="ED7" s="419"/>
      <c r="EE7" s="419"/>
      <c r="EF7" s="419"/>
      <c r="EG7" s="420"/>
      <c r="EH7" s="418" t="s">
        <v>183</v>
      </c>
      <c r="EI7" s="419"/>
      <c r="EJ7" s="419"/>
      <c r="EK7" s="419"/>
      <c r="EL7" s="419"/>
      <c r="EM7" s="419"/>
      <c r="EN7" s="419"/>
      <c r="EO7" s="419"/>
      <c r="EP7" s="419"/>
      <c r="EQ7" s="419"/>
      <c r="ER7" s="419"/>
      <c r="ES7" s="420"/>
      <c r="ET7" s="418" t="s">
        <v>184</v>
      </c>
      <c r="EU7" s="419"/>
      <c r="EV7" s="419"/>
      <c r="EW7" s="419"/>
      <c r="EX7" s="419"/>
      <c r="EY7" s="419"/>
      <c r="EZ7" s="419"/>
      <c r="FA7" s="420"/>
      <c r="FB7" s="418" t="s">
        <v>92</v>
      </c>
      <c r="FC7" s="419"/>
      <c r="FD7" s="419"/>
      <c r="FE7" s="420"/>
      <c r="FF7" s="418" t="s">
        <v>43</v>
      </c>
      <c r="FG7" s="419"/>
      <c r="FH7" s="419"/>
      <c r="FI7" s="419"/>
      <c r="FJ7" s="75"/>
      <c r="FK7" s="75"/>
      <c r="FL7" s="75"/>
      <c r="FM7" s="75"/>
      <c r="FN7" s="75"/>
      <c r="FO7" s="75"/>
      <c r="FP7" s="75"/>
      <c r="FQ7" s="75"/>
      <c r="FR7" s="214"/>
      <c r="FS7" s="75"/>
      <c r="FT7" s="75"/>
      <c r="FU7" s="75"/>
      <c r="FV7" s="75"/>
      <c r="FW7" s="75"/>
      <c r="FX7" s="75"/>
      <c r="FY7" s="76"/>
      <c r="FZ7" s="418" t="s">
        <v>185</v>
      </c>
      <c r="GA7" s="419"/>
      <c r="GB7" s="419"/>
      <c r="GC7" s="419"/>
      <c r="GD7" s="419"/>
      <c r="GE7" s="419"/>
      <c r="GF7" s="419"/>
      <c r="GG7" s="419"/>
      <c r="GH7" s="419"/>
      <c r="GI7" s="419"/>
      <c r="GJ7" s="419"/>
      <c r="GK7" s="419"/>
      <c r="GL7" s="419"/>
      <c r="GM7" s="419"/>
      <c r="GN7" s="419"/>
      <c r="GO7" s="419"/>
      <c r="GP7" s="75"/>
      <c r="GQ7" s="75"/>
      <c r="GR7" s="75"/>
      <c r="GS7" s="76"/>
      <c r="GT7" s="418" t="s">
        <v>186</v>
      </c>
      <c r="GU7" s="419"/>
      <c r="GV7" s="419"/>
      <c r="GW7" s="420"/>
      <c r="GX7" s="418" t="s">
        <v>44</v>
      </c>
      <c r="GY7" s="419"/>
      <c r="GZ7" s="419"/>
      <c r="HA7" s="419"/>
      <c r="HB7" s="419"/>
      <c r="HC7" s="419"/>
      <c r="HD7" s="419"/>
      <c r="HE7" s="419"/>
      <c r="HF7" s="217"/>
      <c r="HG7" s="217"/>
      <c r="HH7" s="217"/>
      <c r="HI7" s="218"/>
      <c r="HJ7" s="421" t="s">
        <v>187</v>
      </c>
      <c r="HK7" s="422"/>
      <c r="HL7" s="422"/>
      <c r="HM7" s="422"/>
      <c r="HN7" s="422"/>
      <c r="HO7" s="422"/>
      <c r="HP7" s="422"/>
      <c r="HQ7" s="422"/>
      <c r="HR7" s="422"/>
      <c r="HS7" s="422"/>
      <c r="HT7" s="422"/>
      <c r="HU7" s="422"/>
      <c r="HV7" s="77"/>
      <c r="HW7" s="78"/>
      <c r="HX7" s="78"/>
      <c r="HY7" s="78"/>
      <c r="HZ7" s="78"/>
      <c r="IA7" s="422"/>
      <c r="IB7" s="422"/>
      <c r="IC7" s="422"/>
      <c r="ID7" s="422"/>
      <c r="IE7" s="422"/>
      <c r="IF7" s="422"/>
      <c r="IG7" s="423"/>
    </row>
    <row r="8" spans="1:241" s="219" customFormat="1" ht="62.1" customHeight="1" thickBot="1" x14ac:dyDescent="0.25">
      <c r="A8" s="409"/>
      <c r="B8" s="415"/>
      <c r="C8" s="416"/>
      <c r="D8" s="416"/>
      <c r="E8" s="416"/>
      <c r="F8" s="416"/>
      <c r="G8" s="416"/>
      <c r="H8" s="416"/>
      <c r="I8" s="417"/>
      <c r="J8" s="418" t="s">
        <v>188</v>
      </c>
      <c r="K8" s="419"/>
      <c r="L8" s="419"/>
      <c r="M8" s="419"/>
      <c r="N8" s="419"/>
      <c r="O8" s="419"/>
      <c r="P8" s="419"/>
      <c r="Q8" s="420"/>
      <c r="R8" s="418" t="s">
        <v>189</v>
      </c>
      <c r="S8" s="419"/>
      <c r="T8" s="419"/>
      <c r="U8" s="419"/>
      <c r="V8" s="75"/>
      <c r="W8" s="75"/>
      <c r="X8" s="75"/>
      <c r="Y8" s="75"/>
      <c r="Z8" s="75"/>
      <c r="AA8" s="75"/>
      <c r="AB8" s="75"/>
      <c r="AC8" s="75"/>
      <c r="AD8" s="75"/>
      <c r="AE8" s="75"/>
      <c r="AF8" s="75"/>
      <c r="AG8" s="76"/>
      <c r="AH8" s="418" t="s">
        <v>190</v>
      </c>
      <c r="AI8" s="419"/>
      <c r="AJ8" s="419"/>
      <c r="AK8" s="419"/>
      <c r="AL8" s="75"/>
      <c r="AM8" s="75"/>
      <c r="AN8" s="75"/>
      <c r="AO8" s="76"/>
      <c r="AP8" s="418" t="s">
        <v>46</v>
      </c>
      <c r="AQ8" s="419"/>
      <c r="AR8" s="419"/>
      <c r="AS8" s="419"/>
      <c r="AT8" s="419"/>
      <c r="AU8" s="419"/>
      <c r="AV8" s="419"/>
      <c r="AW8" s="419"/>
      <c r="AX8" s="419"/>
      <c r="AY8" s="419"/>
      <c r="AZ8" s="419"/>
      <c r="BA8" s="419"/>
      <c r="BB8" s="75"/>
      <c r="BC8" s="75"/>
      <c r="BD8" s="75"/>
      <c r="BE8" s="75"/>
      <c r="BF8" s="75"/>
      <c r="BG8" s="75"/>
      <c r="BH8" s="75"/>
      <c r="BI8" s="75"/>
      <c r="BJ8" s="214"/>
      <c r="BK8" s="419"/>
      <c r="BL8" s="419"/>
      <c r="BM8" s="420"/>
      <c r="BN8" s="418" t="s">
        <v>191</v>
      </c>
      <c r="BO8" s="419"/>
      <c r="BP8" s="419"/>
      <c r="BQ8" s="419"/>
      <c r="BR8" s="75"/>
      <c r="BS8" s="75"/>
      <c r="BT8" s="75"/>
      <c r="BU8" s="75"/>
      <c r="BV8" s="75"/>
      <c r="BW8" s="75"/>
      <c r="BX8" s="75"/>
      <c r="BY8" s="76"/>
      <c r="BZ8" s="418" t="s">
        <v>47</v>
      </c>
      <c r="CA8" s="419"/>
      <c r="CB8" s="419"/>
      <c r="CC8" s="419"/>
      <c r="CD8" s="419"/>
      <c r="CE8" s="419"/>
      <c r="CF8" s="419"/>
      <c r="CG8" s="419"/>
      <c r="CH8" s="75"/>
      <c r="CI8" s="75"/>
      <c r="CJ8" s="75"/>
      <c r="CK8" s="75"/>
      <c r="CL8" s="214"/>
      <c r="CM8" s="419"/>
      <c r="CN8" s="419"/>
      <c r="CO8" s="419"/>
      <c r="CP8" s="419"/>
      <c r="CQ8" s="419"/>
      <c r="CR8" s="419"/>
      <c r="CS8" s="419"/>
      <c r="CT8" s="419"/>
      <c r="CU8" s="419"/>
      <c r="CV8" s="419"/>
      <c r="CW8" s="419"/>
      <c r="CX8" s="419"/>
      <c r="CY8" s="419"/>
      <c r="CZ8" s="419"/>
      <c r="DA8" s="419"/>
      <c r="DB8" s="419"/>
      <c r="DC8" s="419"/>
      <c r="DD8" s="419"/>
      <c r="DE8" s="420"/>
      <c r="DF8" s="418" t="s">
        <v>192</v>
      </c>
      <c r="DG8" s="419"/>
      <c r="DH8" s="419"/>
      <c r="DI8" s="420"/>
      <c r="DJ8" s="418" t="s">
        <v>193</v>
      </c>
      <c r="DK8" s="419"/>
      <c r="DL8" s="419"/>
      <c r="DM8" s="419"/>
      <c r="DN8" s="214"/>
      <c r="DO8" s="419"/>
      <c r="DP8" s="419"/>
      <c r="DQ8" s="419"/>
      <c r="DR8" s="419"/>
      <c r="DS8" s="419"/>
      <c r="DT8" s="419"/>
      <c r="DU8" s="420"/>
      <c r="DV8" s="418" t="s">
        <v>194</v>
      </c>
      <c r="DW8" s="419"/>
      <c r="DX8" s="419"/>
      <c r="DY8" s="420"/>
      <c r="DZ8" s="418" t="s">
        <v>195</v>
      </c>
      <c r="EA8" s="419"/>
      <c r="EB8" s="419"/>
      <c r="EC8" s="419"/>
      <c r="ED8" s="75"/>
      <c r="EE8" s="75"/>
      <c r="EF8" s="75"/>
      <c r="EG8" s="76"/>
      <c r="EH8" s="418" t="s">
        <v>196</v>
      </c>
      <c r="EI8" s="419"/>
      <c r="EJ8" s="419"/>
      <c r="EK8" s="419"/>
      <c r="EL8" s="419"/>
      <c r="EM8" s="419"/>
      <c r="EN8" s="419"/>
      <c r="EO8" s="420"/>
      <c r="EP8" s="418" t="s">
        <v>197</v>
      </c>
      <c r="EQ8" s="419"/>
      <c r="ER8" s="419"/>
      <c r="ES8" s="420"/>
      <c r="ET8" s="418" t="s">
        <v>198</v>
      </c>
      <c r="EU8" s="419"/>
      <c r="EV8" s="419"/>
      <c r="EW8" s="420"/>
      <c r="EX8" s="418" t="s">
        <v>199</v>
      </c>
      <c r="EY8" s="419"/>
      <c r="EZ8" s="419"/>
      <c r="FA8" s="420"/>
      <c r="FB8" s="418" t="s">
        <v>200</v>
      </c>
      <c r="FC8" s="419"/>
      <c r="FD8" s="419"/>
      <c r="FE8" s="420"/>
      <c r="FF8" s="418" t="s">
        <v>48</v>
      </c>
      <c r="FG8" s="419"/>
      <c r="FH8" s="419"/>
      <c r="FI8" s="419"/>
      <c r="FJ8" s="75"/>
      <c r="FK8" s="75"/>
      <c r="FL8" s="75"/>
      <c r="FM8" s="75"/>
      <c r="FN8" s="75"/>
      <c r="FO8" s="75"/>
      <c r="FP8" s="75"/>
      <c r="FQ8" s="75"/>
      <c r="FR8" s="214"/>
      <c r="FS8" s="75"/>
      <c r="FT8" s="75"/>
      <c r="FU8" s="75"/>
      <c r="FV8" s="75"/>
      <c r="FW8" s="75"/>
      <c r="FX8" s="75"/>
      <c r="FY8" s="76"/>
      <c r="FZ8" s="418" t="s">
        <v>201</v>
      </c>
      <c r="GA8" s="419"/>
      <c r="GB8" s="419"/>
      <c r="GC8" s="419"/>
      <c r="GD8" s="419"/>
      <c r="GE8" s="419"/>
      <c r="GF8" s="419"/>
      <c r="GG8" s="419"/>
      <c r="GH8" s="419"/>
      <c r="GI8" s="419"/>
      <c r="GJ8" s="419"/>
      <c r="GK8" s="419"/>
      <c r="GL8" s="419"/>
      <c r="GM8" s="419"/>
      <c r="GN8" s="419"/>
      <c r="GO8" s="419"/>
      <c r="GP8" s="75"/>
      <c r="GQ8" s="75"/>
      <c r="GR8" s="75"/>
      <c r="GS8" s="76"/>
      <c r="GT8" s="418" t="s">
        <v>202</v>
      </c>
      <c r="GU8" s="419"/>
      <c r="GV8" s="419"/>
      <c r="GW8" s="420"/>
      <c r="GX8" s="418" t="s">
        <v>49</v>
      </c>
      <c r="GY8" s="419"/>
      <c r="GZ8" s="419"/>
      <c r="HA8" s="419"/>
      <c r="HB8" s="419"/>
      <c r="HC8" s="419"/>
      <c r="HD8" s="419"/>
      <c r="HE8" s="419"/>
      <c r="HF8" s="75"/>
      <c r="HG8" s="75"/>
      <c r="HH8" s="75"/>
      <c r="HI8" s="76"/>
      <c r="HJ8" s="421" t="s">
        <v>203</v>
      </c>
      <c r="HK8" s="422"/>
      <c r="HL8" s="422"/>
      <c r="HM8" s="423"/>
      <c r="HN8" s="421" t="s">
        <v>204</v>
      </c>
      <c r="HO8" s="422"/>
      <c r="HP8" s="422"/>
      <c r="HQ8" s="422"/>
      <c r="HR8" s="422"/>
      <c r="HS8" s="422"/>
      <c r="HT8" s="422"/>
      <c r="HU8" s="422"/>
      <c r="HV8" s="77"/>
      <c r="HW8" s="78"/>
      <c r="HX8" s="78"/>
      <c r="HY8" s="78"/>
      <c r="HZ8" s="78"/>
      <c r="IA8" s="422"/>
      <c r="IB8" s="422"/>
      <c r="IC8" s="422"/>
      <c r="ID8" s="422"/>
      <c r="IE8" s="422"/>
      <c r="IF8" s="422"/>
      <c r="IG8" s="423"/>
    </row>
    <row r="9" spans="1:241" s="219" customFormat="1" ht="174" customHeight="1" thickBot="1" x14ac:dyDescent="0.25">
      <c r="A9" s="409"/>
      <c r="B9" s="415"/>
      <c r="C9" s="416"/>
      <c r="D9" s="416"/>
      <c r="E9" s="416"/>
      <c r="F9" s="416"/>
      <c r="G9" s="416"/>
      <c r="H9" s="416"/>
      <c r="I9" s="417"/>
      <c r="J9" s="418" t="s">
        <v>205</v>
      </c>
      <c r="K9" s="419"/>
      <c r="L9" s="419"/>
      <c r="M9" s="419"/>
      <c r="N9" s="418" t="s">
        <v>206</v>
      </c>
      <c r="O9" s="419"/>
      <c r="P9" s="419"/>
      <c r="Q9" s="420"/>
      <c r="R9" s="418" t="s">
        <v>207</v>
      </c>
      <c r="S9" s="419"/>
      <c r="T9" s="419"/>
      <c r="U9" s="420"/>
      <c r="V9" s="418" t="s">
        <v>208</v>
      </c>
      <c r="W9" s="419"/>
      <c r="X9" s="419"/>
      <c r="Y9" s="419"/>
      <c r="Z9" s="419"/>
      <c r="AA9" s="419"/>
      <c r="AB9" s="419"/>
      <c r="AC9" s="419"/>
      <c r="AD9" s="419"/>
      <c r="AE9" s="419"/>
      <c r="AF9" s="419"/>
      <c r="AG9" s="419"/>
      <c r="AH9" s="214"/>
      <c r="AI9" s="419"/>
      <c r="AJ9" s="419"/>
      <c r="AK9" s="419"/>
      <c r="AL9" s="419"/>
      <c r="AM9" s="419"/>
      <c r="AN9" s="419"/>
      <c r="AO9" s="420"/>
      <c r="AP9" s="418" t="s">
        <v>209</v>
      </c>
      <c r="AQ9" s="419"/>
      <c r="AR9" s="419"/>
      <c r="AS9" s="420"/>
      <c r="AT9" s="418" t="s">
        <v>210</v>
      </c>
      <c r="AU9" s="419"/>
      <c r="AV9" s="419"/>
      <c r="AW9" s="420"/>
      <c r="AX9" s="418" t="s">
        <v>211</v>
      </c>
      <c r="AY9" s="419"/>
      <c r="AZ9" s="419"/>
      <c r="BA9" s="420"/>
      <c r="BB9" s="418" t="s">
        <v>212</v>
      </c>
      <c r="BC9" s="419"/>
      <c r="BD9" s="419"/>
      <c r="BE9" s="420"/>
      <c r="BF9" s="418" t="s">
        <v>213</v>
      </c>
      <c r="BG9" s="419"/>
      <c r="BH9" s="419"/>
      <c r="BI9" s="420"/>
      <c r="BJ9" s="418" t="s">
        <v>214</v>
      </c>
      <c r="BK9" s="419"/>
      <c r="BL9" s="419"/>
      <c r="BM9" s="420"/>
      <c r="BN9" s="418" t="s">
        <v>215</v>
      </c>
      <c r="BO9" s="419"/>
      <c r="BP9" s="419"/>
      <c r="BQ9" s="419"/>
      <c r="BR9" s="75"/>
      <c r="BS9" s="75"/>
      <c r="BT9" s="75"/>
      <c r="BU9" s="75"/>
      <c r="BV9" s="75"/>
      <c r="BW9" s="75"/>
      <c r="BX9" s="75"/>
      <c r="BY9" s="76"/>
      <c r="BZ9" s="418" t="s">
        <v>216</v>
      </c>
      <c r="CA9" s="419"/>
      <c r="CB9" s="419"/>
      <c r="CC9" s="419"/>
      <c r="CD9" s="419"/>
      <c r="CE9" s="419"/>
      <c r="CF9" s="419"/>
      <c r="CG9" s="419"/>
      <c r="CH9" s="75"/>
      <c r="CI9" s="75"/>
      <c r="CJ9" s="75"/>
      <c r="CK9" s="75"/>
      <c r="CL9" s="214"/>
      <c r="CM9" s="419"/>
      <c r="CN9" s="419"/>
      <c r="CO9" s="420"/>
      <c r="CP9" s="418" t="s">
        <v>217</v>
      </c>
      <c r="CQ9" s="419"/>
      <c r="CR9" s="419"/>
      <c r="CS9" s="420"/>
      <c r="CT9" s="418" t="s">
        <v>218</v>
      </c>
      <c r="CU9" s="419"/>
      <c r="CV9" s="419"/>
      <c r="CW9" s="420"/>
      <c r="CX9" s="418" t="s">
        <v>219</v>
      </c>
      <c r="CY9" s="419"/>
      <c r="CZ9" s="419"/>
      <c r="DA9" s="420"/>
      <c r="DB9" s="418" t="s">
        <v>220</v>
      </c>
      <c r="DC9" s="419"/>
      <c r="DD9" s="419"/>
      <c r="DE9" s="420"/>
      <c r="DF9" s="418" t="s">
        <v>221</v>
      </c>
      <c r="DG9" s="419"/>
      <c r="DH9" s="419"/>
      <c r="DI9" s="420"/>
      <c r="DJ9" s="418" t="s">
        <v>222</v>
      </c>
      <c r="DK9" s="419"/>
      <c r="DL9" s="419"/>
      <c r="DM9" s="419"/>
      <c r="DN9" s="214"/>
      <c r="DO9" s="419"/>
      <c r="DP9" s="419"/>
      <c r="DQ9" s="419"/>
      <c r="DR9" s="419"/>
      <c r="DS9" s="419"/>
      <c r="DT9" s="419"/>
      <c r="DU9" s="420"/>
      <c r="DV9" s="418" t="s">
        <v>223</v>
      </c>
      <c r="DW9" s="419"/>
      <c r="DX9" s="419"/>
      <c r="DY9" s="420"/>
      <c r="DZ9" s="418" t="s">
        <v>224</v>
      </c>
      <c r="EA9" s="419"/>
      <c r="EB9" s="419"/>
      <c r="EC9" s="419"/>
      <c r="ED9" s="75"/>
      <c r="EE9" s="75"/>
      <c r="EF9" s="75"/>
      <c r="EG9" s="76"/>
      <c r="EH9" s="418" t="s">
        <v>225</v>
      </c>
      <c r="EI9" s="419"/>
      <c r="EJ9" s="419"/>
      <c r="EK9" s="420"/>
      <c r="EL9" s="418" t="s">
        <v>226</v>
      </c>
      <c r="EM9" s="419"/>
      <c r="EN9" s="419"/>
      <c r="EO9" s="420"/>
      <c r="EP9" s="418" t="s">
        <v>227</v>
      </c>
      <c r="EQ9" s="419"/>
      <c r="ER9" s="419"/>
      <c r="ES9" s="420"/>
      <c r="ET9" s="418" t="s">
        <v>228</v>
      </c>
      <c r="EU9" s="419"/>
      <c r="EV9" s="419"/>
      <c r="EW9" s="420"/>
      <c r="EX9" s="418" t="s">
        <v>229</v>
      </c>
      <c r="EY9" s="419"/>
      <c r="EZ9" s="419"/>
      <c r="FA9" s="420"/>
      <c r="FB9" s="418" t="s">
        <v>230</v>
      </c>
      <c r="FC9" s="419"/>
      <c r="FD9" s="419"/>
      <c r="FE9" s="420"/>
      <c r="FF9" s="418" t="s">
        <v>231</v>
      </c>
      <c r="FG9" s="419"/>
      <c r="FH9" s="419"/>
      <c r="FI9" s="420"/>
      <c r="FJ9" s="418" t="s">
        <v>232</v>
      </c>
      <c r="FK9" s="419"/>
      <c r="FL9" s="419"/>
      <c r="FM9" s="420"/>
      <c r="FN9" s="418" t="s">
        <v>233</v>
      </c>
      <c r="FO9" s="419"/>
      <c r="FP9" s="419"/>
      <c r="FQ9" s="420"/>
      <c r="FR9" s="418" t="s">
        <v>234</v>
      </c>
      <c r="FS9" s="419"/>
      <c r="FT9" s="419"/>
      <c r="FU9" s="420"/>
      <c r="FV9" s="418" t="s">
        <v>235</v>
      </c>
      <c r="FW9" s="419"/>
      <c r="FX9" s="419"/>
      <c r="FY9" s="419"/>
      <c r="FZ9" s="419" t="s">
        <v>236</v>
      </c>
      <c r="GA9" s="419"/>
      <c r="GB9" s="419"/>
      <c r="GC9" s="420"/>
      <c r="GD9" s="418" t="s">
        <v>237</v>
      </c>
      <c r="GE9" s="419"/>
      <c r="GF9" s="419"/>
      <c r="GG9" s="420"/>
      <c r="GH9" s="418" t="s">
        <v>238</v>
      </c>
      <c r="GI9" s="419"/>
      <c r="GJ9" s="419"/>
      <c r="GK9" s="420"/>
      <c r="GL9" s="418" t="s">
        <v>239</v>
      </c>
      <c r="GM9" s="419"/>
      <c r="GN9" s="419"/>
      <c r="GO9" s="420"/>
      <c r="GP9" s="418" t="s">
        <v>240</v>
      </c>
      <c r="GQ9" s="419"/>
      <c r="GR9" s="419"/>
      <c r="GS9" s="420"/>
      <c r="GT9" s="418" t="s">
        <v>241</v>
      </c>
      <c r="GU9" s="419"/>
      <c r="GV9" s="419"/>
      <c r="GW9" s="420"/>
      <c r="GX9" s="418" t="s">
        <v>58</v>
      </c>
      <c r="GY9" s="419"/>
      <c r="GZ9" s="419"/>
      <c r="HA9" s="419"/>
      <c r="HB9" s="419"/>
      <c r="HC9" s="419"/>
      <c r="HD9" s="419"/>
      <c r="HE9" s="420"/>
      <c r="HF9" s="418" t="s">
        <v>242</v>
      </c>
      <c r="HG9" s="419"/>
      <c r="HH9" s="419"/>
      <c r="HI9" s="420"/>
      <c r="HJ9" s="418" t="s">
        <v>243</v>
      </c>
      <c r="HK9" s="419"/>
      <c r="HL9" s="419"/>
      <c r="HM9" s="420"/>
      <c r="HN9" s="418" t="s">
        <v>244</v>
      </c>
      <c r="HO9" s="419"/>
      <c r="HP9" s="419"/>
      <c r="HQ9" s="419"/>
      <c r="HR9" s="419"/>
      <c r="HS9" s="419"/>
      <c r="HT9" s="419"/>
      <c r="HU9" s="419"/>
      <c r="HV9" s="419" t="s">
        <v>245</v>
      </c>
      <c r="HW9" s="419"/>
      <c r="HX9" s="419"/>
      <c r="HY9" s="419"/>
      <c r="HZ9" s="419"/>
      <c r="IA9" s="419"/>
      <c r="IB9" s="419"/>
      <c r="IC9" s="419"/>
      <c r="ID9" s="419"/>
      <c r="IE9" s="419"/>
      <c r="IF9" s="419"/>
      <c r="IG9" s="420"/>
    </row>
    <row r="10" spans="1:241" s="80" customFormat="1" ht="189" customHeight="1" thickBot="1" x14ac:dyDescent="0.25">
      <c r="A10" s="410"/>
      <c r="B10" s="415"/>
      <c r="C10" s="416"/>
      <c r="D10" s="416"/>
      <c r="E10" s="416"/>
      <c r="F10" s="416"/>
      <c r="G10" s="416"/>
      <c r="H10" s="416"/>
      <c r="I10" s="417"/>
      <c r="J10" s="424" t="s">
        <v>246</v>
      </c>
      <c r="K10" s="425"/>
      <c r="L10" s="425"/>
      <c r="M10" s="426"/>
      <c r="N10" s="424" t="s">
        <v>247</v>
      </c>
      <c r="O10" s="425"/>
      <c r="P10" s="425"/>
      <c r="Q10" s="426"/>
      <c r="R10" s="424" t="s">
        <v>248</v>
      </c>
      <c r="S10" s="425"/>
      <c r="T10" s="425"/>
      <c r="U10" s="426"/>
      <c r="V10" s="418" t="s">
        <v>249</v>
      </c>
      <c r="W10" s="419"/>
      <c r="X10" s="419"/>
      <c r="Y10" s="420"/>
      <c r="Z10" s="418" t="s">
        <v>250</v>
      </c>
      <c r="AA10" s="419"/>
      <c r="AB10" s="419"/>
      <c r="AC10" s="420"/>
      <c r="AD10" s="418" t="s">
        <v>251</v>
      </c>
      <c r="AE10" s="419"/>
      <c r="AF10" s="419"/>
      <c r="AG10" s="420"/>
      <c r="AH10" s="418" t="s">
        <v>252</v>
      </c>
      <c r="AI10" s="419"/>
      <c r="AJ10" s="419"/>
      <c r="AK10" s="420"/>
      <c r="AL10" s="418" t="s">
        <v>253</v>
      </c>
      <c r="AM10" s="419"/>
      <c r="AN10" s="419"/>
      <c r="AO10" s="420"/>
      <c r="AP10" s="418" t="s">
        <v>254</v>
      </c>
      <c r="AQ10" s="419"/>
      <c r="AR10" s="419"/>
      <c r="AS10" s="420"/>
      <c r="AT10" s="418" t="s">
        <v>255</v>
      </c>
      <c r="AU10" s="419"/>
      <c r="AV10" s="419"/>
      <c r="AW10" s="420"/>
      <c r="AX10" s="418" t="s">
        <v>256</v>
      </c>
      <c r="AY10" s="419"/>
      <c r="AZ10" s="419"/>
      <c r="BA10" s="420"/>
      <c r="BB10" s="418" t="s">
        <v>257</v>
      </c>
      <c r="BC10" s="419"/>
      <c r="BD10" s="419"/>
      <c r="BE10" s="420"/>
      <c r="BF10" s="418" t="s">
        <v>258</v>
      </c>
      <c r="BG10" s="419"/>
      <c r="BH10" s="419"/>
      <c r="BI10" s="420"/>
      <c r="BJ10" s="418" t="s">
        <v>259</v>
      </c>
      <c r="BK10" s="419"/>
      <c r="BL10" s="419"/>
      <c r="BM10" s="420"/>
      <c r="BN10" s="418" t="s">
        <v>260</v>
      </c>
      <c r="BO10" s="419"/>
      <c r="BP10" s="419"/>
      <c r="BQ10" s="420"/>
      <c r="BR10" s="418" t="s">
        <v>261</v>
      </c>
      <c r="BS10" s="419"/>
      <c r="BT10" s="419"/>
      <c r="BU10" s="420"/>
      <c r="BV10" s="418" t="s">
        <v>262</v>
      </c>
      <c r="BW10" s="419"/>
      <c r="BX10" s="419"/>
      <c r="BY10" s="420"/>
      <c r="BZ10" s="418" t="s">
        <v>263</v>
      </c>
      <c r="CA10" s="419"/>
      <c r="CB10" s="419"/>
      <c r="CC10" s="420"/>
      <c r="CD10" s="418" t="s">
        <v>264</v>
      </c>
      <c r="CE10" s="419"/>
      <c r="CF10" s="419"/>
      <c r="CG10" s="420"/>
      <c r="CH10" s="418" t="s">
        <v>265</v>
      </c>
      <c r="CI10" s="419"/>
      <c r="CJ10" s="419"/>
      <c r="CK10" s="420"/>
      <c r="CL10" s="418" t="s">
        <v>266</v>
      </c>
      <c r="CM10" s="419"/>
      <c r="CN10" s="419"/>
      <c r="CO10" s="420"/>
      <c r="CP10" s="418" t="s">
        <v>267</v>
      </c>
      <c r="CQ10" s="419"/>
      <c r="CR10" s="419"/>
      <c r="CS10" s="420"/>
      <c r="CT10" s="418" t="s">
        <v>268</v>
      </c>
      <c r="CU10" s="419"/>
      <c r="CV10" s="419"/>
      <c r="CW10" s="420"/>
      <c r="CX10" s="418" t="s">
        <v>269</v>
      </c>
      <c r="CY10" s="419"/>
      <c r="CZ10" s="419"/>
      <c r="DA10" s="420"/>
      <c r="DB10" s="418" t="s">
        <v>270</v>
      </c>
      <c r="DC10" s="419"/>
      <c r="DD10" s="419"/>
      <c r="DE10" s="420"/>
      <c r="DF10" s="418" t="s">
        <v>271</v>
      </c>
      <c r="DG10" s="419"/>
      <c r="DH10" s="419"/>
      <c r="DI10" s="420"/>
      <c r="DJ10" s="418" t="s">
        <v>272</v>
      </c>
      <c r="DK10" s="419"/>
      <c r="DL10" s="419"/>
      <c r="DM10" s="420"/>
      <c r="DN10" s="418" t="s">
        <v>273</v>
      </c>
      <c r="DO10" s="419"/>
      <c r="DP10" s="419"/>
      <c r="DQ10" s="420"/>
      <c r="DR10" s="418" t="s">
        <v>274</v>
      </c>
      <c r="DS10" s="419"/>
      <c r="DT10" s="419"/>
      <c r="DU10" s="420"/>
      <c r="DV10" s="418" t="s">
        <v>275</v>
      </c>
      <c r="DW10" s="419"/>
      <c r="DX10" s="419"/>
      <c r="DY10" s="420"/>
      <c r="DZ10" s="418" t="s">
        <v>276</v>
      </c>
      <c r="EA10" s="419"/>
      <c r="EB10" s="419"/>
      <c r="EC10" s="420"/>
      <c r="ED10" s="418" t="s">
        <v>277</v>
      </c>
      <c r="EE10" s="419"/>
      <c r="EF10" s="419"/>
      <c r="EG10" s="420"/>
      <c r="EH10" s="418" t="s">
        <v>278</v>
      </c>
      <c r="EI10" s="419"/>
      <c r="EJ10" s="419"/>
      <c r="EK10" s="420"/>
      <c r="EL10" s="418" t="s">
        <v>279</v>
      </c>
      <c r="EM10" s="419"/>
      <c r="EN10" s="419"/>
      <c r="EO10" s="420"/>
      <c r="EP10" s="418" t="s">
        <v>280</v>
      </c>
      <c r="EQ10" s="419"/>
      <c r="ER10" s="419"/>
      <c r="ES10" s="420"/>
      <c r="ET10" s="418" t="s">
        <v>281</v>
      </c>
      <c r="EU10" s="419"/>
      <c r="EV10" s="419"/>
      <c r="EW10" s="420"/>
      <c r="EX10" s="418" t="s">
        <v>282</v>
      </c>
      <c r="EY10" s="419"/>
      <c r="EZ10" s="419"/>
      <c r="FA10" s="420"/>
      <c r="FB10" s="418" t="s">
        <v>283</v>
      </c>
      <c r="FC10" s="419"/>
      <c r="FD10" s="419"/>
      <c r="FE10" s="420"/>
      <c r="FF10" s="418" t="s">
        <v>284</v>
      </c>
      <c r="FG10" s="419"/>
      <c r="FH10" s="419"/>
      <c r="FI10" s="419"/>
      <c r="FJ10" s="419" t="s">
        <v>285</v>
      </c>
      <c r="FK10" s="419"/>
      <c r="FL10" s="419"/>
      <c r="FM10" s="420"/>
      <c r="FN10" s="418" t="s">
        <v>286</v>
      </c>
      <c r="FO10" s="419"/>
      <c r="FP10" s="419"/>
      <c r="FQ10" s="420"/>
      <c r="FR10" s="419" t="s">
        <v>287</v>
      </c>
      <c r="FS10" s="419"/>
      <c r="FT10" s="419"/>
      <c r="FU10" s="419"/>
      <c r="FV10" s="418" t="s">
        <v>288</v>
      </c>
      <c r="FW10" s="419"/>
      <c r="FX10" s="419"/>
      <c r="FY10" s="420"/>
      <c r="FZ10" s="419" t="s">
        <v>289</v>
      </c>
      <c r="GA10" s="419"/>
      <c r="GB10" s="419"/>
      <c r="GC10" s="420"/>
      <c r="GD10" s="418" t="s">
        <v>290</v>
      </c>
      <c r="GE10" s="419"/>
      <c r="GF10" s="419"/>
      <c r="GG10" s="420"/>
      <c r="GH10" s="418" t="s">
        <v>291</v>
      </c>
      <c r="GI10" s="419"/>
      <c r="GJ10" s="419"/>
      <c r="GK10" s="420"/>
      <c r="GL10" s="418" t="s">
        <v>292</v>
      </c>
      <c r="GM10" s="419"/>
      <c r="GN10" s="419"/>
      <c r="GO10" s="420"/>
      <c r="GP10" s="418" t="s">
        <v>293</v>
      </c>
      <c r="GQ10" s="419"/>
      <c r="GR10" s="419"/>
      <c r="GS10" s="420"/>
      <c r="GT10" s="418" t="s">
        <v>294</v>
      </c>
      <c r="GU10" s="419"/>
      <c r="GV10" s="419"/>
      <c r="GW10" s="420"/>
      <c r="GX10" s="418" t="s">
        <v>295</v>
      </c>
      <c r="GY10" s="419"/>
      <c r="GZ10" s="419"/>
      <c r="HA10" s="420"/>
      <c r="HB10" s="418" t="s">
        <v>296</v>
      </c>
      <c r="HC10" s="419"/>
      <c r="HD10" s="419"/>
      <c r="HE10" s="420"/>
      <c r="HF10" s="418" t="s">
        <v>297</v>
      </c>
      <c r="HG10" s="419"/>
      <c r="HH10" s="419"/>
      <c r="HI10" s="420"/>
      <c r="HJ10" s="418" t="s">
        <v>298</v>
      </c>
      <c r="HK10" s="419"/>
      <c r="HL10" s="419"/>
      <c r="HM10" s="420"/>
      <c r="HN10" s="418" t="s">
        <v>299</v>
      </c>
      <c r="HO10" s="419"/>
      <c r="HP10" s="419"/>
      <c r="HQ10" s="420"/>
      <c r="HR10" s="418" t="s">
        <v>300</v>
      </c>
      <c r="HS10" s="419"/>
      <c r="HT10" s="419"/>
      <c r="HU10" s="420"/>
      <c r="HV10" s="418" t="s">
        <v>300</v>
      </c>
      <c r="HW10" s="419"/>
      <c r="HX10" s="419"/>
      <c r="HY10" s="420"/>
      <c r="HZ10" s="418" t="s">
        <v>301</v>
      </c>
      <c r="IA10" s="419"/>
      <c r="IB10" s="419"/>
      <c r="IC10" s="420"/>
      <c r="ID10" s="418" t="s">
        <v>302</v>
      </c>
      <c r="IE10" s="419"/>
      <c r="IF10" s="419"/>
      <c r="IG10" s="420"/>
    </row>
    <row r="11" spans="1:241" s="80" customFormat="1" ht="56.25" customHeight="1" thickBot="1" x14ac:dyDescent="0.25">
      <c r="A11" s="411"/>
      <c r="B11" s="81" t="s">
        <v>4</v>
      </c>
      <c r="C11" s="220" t="s">
        <v>5</v>
      </c>
      <c r="D11" s="81" t="s">
        <v>8</v>
      </c>
      <c r="E11" s="221" t="s">
        <v>6</v>
      </c>
      <c r="F11" s="222" t="s">
        <v>7</v>
      </c>
      <c r="G11" s="221" t="s">
        <v>6</v>
      </c>
      <c r="H11" s="222" t="s">
        <v>7</v>
      </c>
      <c r="I11" s="81" t="s">
        <v>9</v>
      </c>
      <c r="J11" s="81" t="s">
        <v>4</v>
      </c>
      <c r="K11" s="81" t="s">
        <v>5</v>
      </c>
      <c r="L11" s="81" t="s">
        <v>8</v>
      </c>
      <c r="M11" s="81" t="s">
        <v>9</v>
      </c>
      <c r="N11" s="81" t="s">
        <v>4</v>
      </c>
      <c r="O11" s="87" t="s">
        <v>5</v>
      </c>
      <c r="P11" s="81" t="s">
        <v>8</v>
      </c>
      <c r="Q11" s="81" t="s">
        <v>9</v>
      </c>
      <c r="R11" s="81" t="s">
        <v>4</v>
      </c>
      <c r="S11" s="81" t="s">
        <v>5</v>
      </c>
      <c r="T11" s="81" t="s">
        <v>8</v>
      </c>
      <c r="U11" s="81" t="s">
        <v>9</v>
      </c>
      <c r="V11" s="81" t="s">
        <v>4</v>
      </c>
      <c r="W11" s="81" t="s">
        <v>5</v>
      </c>
      <c r="X11" s="81" t="s">
        <v>8</v>
      </c>
      <c r="Y11" s="81" t="s">
        <v>9</v>
      </c>
      <c r="Z11" s="81" t="s">
        <v>4</v>
      </c>
      <c r="AA11" s="81" t="s">
        <v>5</v>
      </c>
      <c r="AB11" s="81" t="s">
        <v>8</v>
      </c>
      <c r="AC11" s="81" t="s">
        <v>9</v>
      </c>
      <c r="AD11" s="81" t="s">
        <v>4</v>
      </c>
      <c r="AE11" s="81" t="s">
        <v>5</v>
      </c>
      <c r="AF11" s="81" t="s">
        <v>8</v>
      </c>
      <c r="AG11" s="81" t="s">
        <v>9</v>
      </c>
      <c r="AH11" s="81" t="s">
        <v>4</v>
      </c>
      <c r="AI11" s="81" t="s">
        <v>5</v>
      </c>
      <c r="AJ11" s="81" t="s">
        <v>8</v>
      </c>
      <c r="AK11" s="81" t="s">
        <v>9</v>
      </c>
      <c r="AL11" s="81" t="s">
        <v>4</v>
      </c>
      <c r="AM11" s="81" t="s">
        <v>5</v>
      </c>
      <c r="AN11" s="81" t="s">
        <v>8</v>
      </c>
      <c r="AO11" s="81" t="s">
        <v>9</v>
      </c>
      <c r="AP11" s="81" t="s">
        <v>4</v>
      </c>
      <c r="AQ11" s="81" t="s">
        <v>5</v>
      </c>
      <c r="AR11" s="81" t="s">
        <v>8</v>
      </c>
      <c r="AS11" s="81" t="s">
        <v>9</v>
      </c>
      <c r="AT11" s="81" t="s">
        <v>4</v>
      </c>
      <c r="AU11" s="81" t="s">
        <v>5</v>
      </c>
      <c r="AV11" s="81" t="s">
        <v>8</v>
      </c>
      <c r="AW11" s="81" t="s">
        <v>9</v>
      </c>
      <c r="AX11" s="81" t="s">
        <v>4</v>
      </c>
      <c r="AY11" s="81" t="s">
        <v>5</v>
      </c>
      <c r="AZ11" s="81" t="s">
        <v>8</v>
      </c>
      <c r="BA11" s="81" t="s">
        <v>9</v>
      </c>
      <c r="BB11" s="81" t="s">
        <v>4</v>
      </c>
      <c r="BC11" s="81" t="s">
        <v>5</v>
      </c>
      <c r="BD11" s="81" t="s">
        <v>8</v>
      </c>
      <c r="BE11" s="81" t="s">
        <v>9</v>
      </c>
      <c r="BF11" s="81" t="s">
        <v>4</v>
      </c>
      <c r="BG11" s="81" t="s">
        <v>5</v>
      </c>
      <c r="BH11" s="81" t="s">
        <v>8</v>
      </c>
      <c r="BI11" s="81" t="s">
        <v>9</v>
      </c>
      <c r="BJ11" s="81" t="s">
        <v>4</v>
      </c>
      <c r="BK11" s="81" t="s">
        <v>5</v>
      </c>
      <c r="BL11" s="81" t="s">
        <v>8</v>
      </c>
      <c r="BM11" s="81" t="s">
        <v>9</v>
      </c>
      <c r="BN11" s="81" t="s">
        <v>4</v>
      </c>
      <c r="BO11" s="81" t="s">
        <v>5</v>
      </c>
      <c r="BP11" s="81" t="s">
        <v>8</v>
      </c>
      <c r="BQ11" s="81" t="s">
        <v>9</v>
      </c>
      <c r="BR11" s="81" t="s">
        <v>4</v>
      </c>
      <c r="BS11" s="81" t="s">
        <v>5</v>
      </c>
      <c r="BT11" s="81" t="s">
        <v>8</v>
      </c>
      <c r="BU11" s="81" t="s">
        <v>9</v>
      </c>
      <c r="BV11" s="81" t="s">
        <v>4</v>
      </c>
      <c r="BW11" s="81" t="s">
        <v>5</v>
      </c>
      <c r="BX11" s="81" t="s">
        <v>8</v>
      </c>
      <c r="BY11" s="81" t="s">
        <v>9</v>
      </c>
      <c r="BZ11" s="81" t="s">
        <v>4</v>
      </c>
      <c r="CA11" s="81" t="s">
        <v>5</v>
      </c>
      <c r="CB11" s="81" t="s">
        <v>8</v>
      </c>
      <c r="CC11" s="81" t="s">
        <v>9</v>
      </c>
      <c r="CD11" s="81" t="s">
        <v>4</v>
      </c>
      <c r="CE11" s="81" t="s">
        <v>5</v>
      </c>
      <c r="CF11" s="81" t="s">
        <v>8</v>
      </c>
      <c r="CG11" s="81" t="s">
        <v>9</v>
      </c>
      <c r="CH11" s="81" t="s">
        <v>4</v>
      </c>
      <c r="CI11" s="81" t="s">
        <v>5</v>
      </c>
      <c r="CJ11" s="81" t="s">
        <v>8</v>
      </c>
      <c r="CK11" s="81" t="s">
        <v>9</v>
      </c>
      <c r="CL11" s="81" t="s">
        <v>4</v>
      </c>
      <c r="CM11" s="81" t="s">
        <v>5</v>
      </c>
      <c r="CN11" s="81" t="s">
        <v>8</v>
      </c>
      <c r="CO11" s="81" t="s">
        <v>9</v>
      </c>
      <c r="CP11" s="81" t="s">
        <v>4</v>
      </c>
      <c r="CQ11" s="81" t="s">
        <v>5</v>
      </c>
      <c r="CR11" s="81" t="s">
        <v>8</v>
      </c>
      <c r="CS11" s="81" t="s">
        <v>9</v>
      </c>
      <c r="CT11" s="81" t="s">
        <v>4</v>
      </c>
      <c r="CU11" s="81" t="s">
        <v>5</v>
      </c>
      <c r="CV11" s="81" t="s">
        <v>8</v>
      </c>
      <c r="CW11" s="81" t="s">
        <v>9</v>
      </c>
      <c r="CX11" s="81" t="s">
        <v>4</v>
      </c>
      <c r="CY11" s="81" t="s">
        <v>5</v>
      </c>
      <c r="CZ11" s="81" t="s">
        <v>8</v>
      </c>
      <c r="DA11" s="81" t="s">
        <v>9</v>
      </c>
      <c r="DB11" s="81" t="s">
        <v>4</v>
      </c>
      <c r="DC11" s="81" t="s">
        <v>5</v>
      </c>
      <c r="DD11" s="81" t="s">
        <v>8</v>
      </c>
      <c r="DE11" s="81" t="s">
        <v>9</v>
      </c>
      <c r="DF11" s="81" t="s">
        <v>4</v>
      </c>
      <c r="DG11" s="81" t="s">
        <v>5</v>
      </c>
      <c r="DH11" s="81" t="s">
        <v>8</v>
      </c>
      <c r="DI11" s="81" t="s">
        <v>9</v>
      </c>
      <c r="DJ11" s="81" t="s">
        <v>4</v>
      </c>
      <c r="DK11" s="81" t="s">
        <v>5</v>
      </c>
      <c r="DL11" s="81" t="s">
        <v>8</v>
      </c>
      <c r="DM11" s="81" t="s">
        <v>9</v>
      </c>
      <c r="DN11" s="81" t="s">
        <v>4</v>
      </c>
      <c r="DO11" s="81" t="s">
        <v>5</v>
      </c>
      <c r="DP11" s="81" t="s">
        <v>8</v>
      </c>
      <c r="DQ11" s="81" t="s">
        <v>9</v>
      </c>
      <c r="DR11" s="81" t="s">
        <v>4</v>
      </c>
      <c r="DS11" s="81" t="s">
        <v>5</v>
      </c>
      <c r="DT11" s="81" t="s">
        <v>8</v>
      </c>
      <c r="DU11" s="81" t="s">
        <v>9</v>
      </c>
      <c r="DV11" s="81" t="s">
        <v>4</v>
      </c>
      <c r="DW11" s="81" t="s">
        <v>5</v>
      </c>
      <c r="DX11" s="81" t="s">
        <v>8</v>
      </c>
      <c r="DY11" s="81" t="s">
        <v>9</v>
      </c>
      <c r="DZ11" s="81" t="s">
        <v>4</v>
      </c>
      <c r="EA11" s="81" t="s">
        <v>5</v>
      </c>
      <c r="EB11" s="81" t="s">
        <v>8</v>
      </c>
      <c r="EC11" s="81" t="s">
        <v>9</v>
      </c>
      <c r="ED11" s="81" t="s">
        <v>4</v>
      </c>
      <c r="EE11" s="81" t="s">
        <v>5</v>
      </c>
      <c r="EF11" s="81" t="s">
        <v>8</v>
      </c>
      <c r="EG11" s="81" t="s">
        <v>9</v>
      </c>
      <c r="EH11" s="81" t="s">
        <v>4</v>
      </c>
      <c r="EI11" s="81" t="s">
        <v>5</v>
      </c>
      <c r="EJ11" s="81" t="s">
        <v>8</v>
      </c>
      <c r="EK11" s="81" t="s">
        <v>9</v>
      </c>
      <c r="EL11" s="81" t="s">
        <v>4</v>
      </c>
      <c r="EM11" s="81" t="s">
        <v>5</v>
      </c>
      <c r="EN11" s="81" t="s">
        <v>8</v>
      </c>
      <c r="EO11" s="81" t="s">
        <v>9</v>
      </c>
      <c r="EP11" s="81" t="s">
        <v>4</v>
      </c>
      <c r="EQ11" s="81" t="s">
        <v>5</v>
      </c>
      <c r="ER11" s="81" t="s">
        <v>8</v>
      </c>
      <c r="ES11" s="81" t="s">
        <v>9</v>
      </c>
      <c r="ET11" s="81" t="s">
        <v>4</v>
      </c>
      <c r="EU11" s="81" t="s">
        <v>5</v>
      </c>
      <c r="EV11" s="81" t="s">
        <v>8</v>
      </c>
      <c r="EW11" s="81" t="s">
        <v>9</v>
      </c>
      <c r="EX11" s="81" t="s">
        <v>4</v>
      </c>
      <c r="EY11" s="81" t="s">
        <v>5</v>
      </c>
      <c r="EZ11" s="81" t="s">
        <v>8</v>
      </c>
      <c r="FA11" s="81" t="s">
        <v>9</v>
      </c>
      <c r="FB11" s="81" t="s">
        <v>4</v>
      </c>
      <c r="FC11" s="81" t="s">
        <v>5</v>
      </c>
      <c r="FD11" s="81" t="s">
        <v>8</v>
      </c>
      <c r="FE11" s="81" t="s">
        <v>9</v>
      </c>
      <c r="FF11" s="81" t="s">
        <v>4</v>
      </c>
      <c r="FG11" s="81" t="s">
        <v>5</v>
      </c>
      <c r="FH11" s="81" t="s">
        <v>8</v>
      </c>
      <c r="FI11" s="81" t="s">
        <v>9</v>
      </c>
      <c r="FJ11" s="81" t="s">
        <v>4</v>
      </c>
      <c r="FK11" s="81" t="s">
        <v>5</v>
      </c>
      <c r="FL11" s="81" t="s">
        <v>8</v>
      </c>
      <c r="FM11" s="81" t="s">
        <v>9</v>
      </c>
      <c r="FN11" s="81" t="s">
        <v>4</v>
      </c>
      <c r="FO11" s="81" t="s">
        <v>5</v>
      </c>
      <c r="FP11" s="81" t="s">
        <v>8</v>
      </c>
      <c r="FQ11" s="81" t="s">
        <v>9</v>
      </c>
      <c r="FR11" s="81" t="s">
        <v>4</v>
      </c>
      <c r="FS11" s="81" t="s">
        <v>5</v>
      </c>
      <c r="FT11" s="81" t="s">
        <v>8</v>
      </c>
      <c r="FU11" s="81" t="s">
        <v>9</v>
      </c>
      <c r="FV11" s="81" t="s">
        <v>4</v>
      </c>
      <c r="FW11" s="81" t="s">
        <v>5</v>
      </c>
      <c r="FX11" s="81" t="s">
        <v>8</v>
      </c>
      <c r="FY11" s="81" t="s">
        <v>9</v>
      </c>
      <c r="FZ11" s="81" t="s">
        <v>4</v>
      </c>
      <c r="GA11" s="81" t="s">
        <v>5</v>
      </c>
      <c r="GB11" s="81" t="s">
        <v>8</v>
      </c>
      <c r="GC11" s="81" t="s">
        <v>9</v>
      </c>
      <c r="GD11" s="81" t="s">
        <v>4</v>
      </c>
      <c r="GE11" s="81" t="s">
        <v>5</v>
      </c>
      <c r="GF11" s="81" t="s">
        <v>8</v>
      </c>
      <c r="GG11" s="81" t="s">
        <v>9</v>
      </c>
      <c r="GH11" s="81" t="s">
        <v>4</v>
      </c>
      <c r="GI11" s="81" t="s">
        <v>5</v>
      </c>
      <c r="GJ11" s="81" t="s">
        <v>8</v>
      </c>
      <c r="GK11" s="81" t="s">
        <v>9</v>
      </c>
      <c r="GL11" s="81" t="s">
        <v>4</v>
      </c>
      <c r="GM11" s="81" t="s">
        <v>5</v>
      </c>
      <c r="GN11" s="81" t="s">
        <v>8</v>
      </c>
      <c r="GO11" s="81" t="s">
        <v>9</v>
      </c>
      <c r="GP11" s="81" t="s">
        <v>4</v>
      </c>
      <c r="GQ11" s="81" t="s">
        <v>5</v>
      </c>
      <c r="GR11" s="81" t="s">
        <v>8</v>
      </c>
      <c r="GS11" s="81" t="s">
        <v>9</v>
      </c>
      <c r="GT11" s="81" t="s">
        <v>4</v>
      </c>
      <c r="GU11" s="81" t="s">
        <v>5</v>
      </c>
      <c r="GV11" s="81" t="s">
        <v>8</v>
      </c>
      <c r="GW11" s="81" t="s">
        <v>9</v>
      </c>
      <c r="GX11" s="81" t="s">
        <v>4</v>
      </c>
      <c r="GY11" s="81" t="s">
        <v>5</v>
      </c>
      <c r="GZ11" s="81" t="s">
        <v>8</v>
      </c>
      <c r="HA11" s="81" t="s">
        <v>9</v>
      </c>
      <c r="HB11" s="81" t="s">
        <v>4</v>
      </c>
      <c r="HC11" s="81" t="s">
        <v>5</v>
      </c>
      <c r="HD11" s="81" t="s">
        <v>8</v>
      </c>
      <c r="HE11" s="81" t="s">
        <v>9</v>
      </c>
      <c r="HF11" s="81" t="s">
        <v>4</v>
      </c>
      <c r="HG11" s="81" t="s">
        <v>5</v>
      </c>
      <c r="HH11" s="81" t="s">
        <v>8</v>
      </c>
      <c r="HI11" s="81" t="s">
        <v>9</v>
      </c>
      <c r="HJ11" s="81" t="s">
        <v>4</v>
      </c>
      <c r="HK11" s="81" t="s">
        <v>5</v>
      </c>
      <c r="HL11" s="81" t="s">
        <v>8</v>
      </c>
      <c r="HM11" s="81" t="s">
        <v>9</v>
      </c>
      <c r="HN11" s="81" t="s">
        <v>4</v>
      </c>
      <c r="HO11" s="81" t="s">
        <v>5</v>
      </c>
      <c r="HP11" s="81" t="s">
        <v>8</v>
      </c>
      <c r="HQ11" s="81" t="s">
        <v>9</v>
      </c>
      <c r="HR11" s="81" t="s">
        <v>4</v>
      </c>
      <c r="HS11" s="81" t="s">
        <v>5</v>
      </c>
      <c r="HT11" s="81" t="s">
        <v>8</v>
      </c>
      <c r="HU11" s="81" t="s">
        <v>9</v>
      </c>
      <c r="HV11" s="81" t="s">
        <v>4</v>
      </c>
      <c r="HW11" s="81" t="s">
        <v>5</v>
      </c>
      <c r="HX11" s="81" t="s">
        <v>8</v>
      </c>
      <c r="HY11" s="81" t="s">
        <v>9</v>
      </c>
      <c r="HZ11" s="81" t="s">
        <v>4</v>
      </c>
      <c r="IA11" s="81" t="s">
        <v>5</v>
      </c>
      <c r="IB11" s="81" t="s">
        <v>8</v>
      </c>
      <c r="IC11" s="81" t="s">
        <v>9</v>
      </c>
      <c r="ID11" s="81" t="s">
        <v>4</v>
      </c>
      <c r="IE11" s="81" t="s">
        <v>5</v>
      </c>
      <c r="IF11" s="81" t="s">
        <v>8</v>
      </c>
      <c r="IG11" s="81" t="s">
        <v>9</v>
      </c>
    </row>
    <row r="12" spans="1:241" ht="21" hidden="1" customHeight="1" thickBot="1" x14ac:dyDescent="0.25">
      <c r="A12" s="223"/>
      <c r="B12" s="224"/>
      <c r="C12" s="427"/>
      <c r="D12" s="428"/>
      <c r="E12" s="428"/>
      <c r="F12" s="428"/>
      <c r="G12" s="428"/>
      <c r="H12" s="428"/>
      <c r="I12" s="429"/>
      <c r="J12" s="225"/>
      <c r="K12" s="430" t="s">
        <v>303</v>
      </c>
      <c r="L12" s="431"/>
      <c r="M12" s="432"/>
      <c r="N12" s="226"/>
      <c r="O12" s="431" t="s">
        <v>303</v>
      </c>
      <c r="P12" s="431"/>
      <c r="Q12" s="432"/>
      <c r="R12" s="225"/>
      <c r="S12" s="430" t="s">
        <v>303</v>
      </c>
      <c r="T12" s="431"/>
      <c r="U12" s="432"/>
      <c r="V12" s="225"/>
      <c r="W12" s="430" t="s">
        <v>303</v>
      </c>
      <c r="X12" s="431"/>
      <c r="Y12" s="432"/>
      <c r="Z12" s="225"/>
      <c r="AA12" s="430" t="s">
        <v>303</v>
      </c>
      <c r="AB12" s="431"/>
      <c r="AC12" s="432"/>
      <c r="AD12" s="225"/>
      <c r="AE12" s="430" t="s">
        <v>303</v>
      </c>
      <c r="AF12" s="431"/>
      <c r="AG12" s="432"/>
      <c r="AH12" s="225"/>
      <c r="AI12" s="430" t="s">
        <v>303</v>
      </c>
      <c r="AJ12" s="431"/>
      <c r="AK12" s="432"/>
      <c r="AL12" s="225"/>
      <c r="AM12" s="430" t="s">
        <v>303</v>
      </c>
      <c r="AN12" s="431"/>
      <c r="AO12" s="432"/>
      <c r="AP12" s="225"/>
      <c r="AQ12" s="430" t="s">
        <v>304</v>
      </c>
      <c r="AR12" s="431"/>
      <c r="AS12" s="432"/>
      <c r="AT12" s="225"/>
      <c r="AU12" s="430" t="s">
        <v>304</v>
      </c>
      <c r="AV12" s="431"/>
      <c r="AW12" s="432"/>
      <c r="AX12" s="225"/>
      <c r="AY12" s="430" t="s">
        <v>304</v>
      </c>
      <c r="AZ12" s="431"/>
      <c r="BA12" s="432"/>
      <c r="BB12" s="225"/>
      <c r="BC12" s="430" t="s">
        <v>304</v>
      </c>
      <c r="BD12" s="431"/>
      <c r="BE12" s="432"/>
      <c r="BF12" s="225"/>
      <c r="BG12" s="430" t="s">
        <v>304</v>
      </c>
      <c r="BH12" s="431"/>
      <c r="BI12" s="432"/>
      <c r="BJ12" s="225"/>
      <c r="BK12" s="430" t="s">
        <v>304</v>
      </c>
      <c r="BL12" s="431"/>
      <c r="BM12" s="432"/>
      <c r="BN12" s="225"/>
      <c r="BO12" s="430" t="s">
        <v>304</v>
      </c>
      <c r="BP12" s="431"/>
      <c r="BQ12" s="432"/>
      <c r="BR12" s="225"/>
      <c r="BS12" s="430" t="s">
        <v>304</v>
      </c>
      <c r="BT12" s="431"/>
      <c r="BU12" s="432"/>
      <c r="BV12" s="225"/>
      <c r="BW12" s="430" t="s">
        <v>304</v>
      </c>
      <c r="BX12" s="431"/>
      <c r="BY12" s="432"/>
      <c r="BZ12" s="225"/>
      <c r="CA12" s="430" t="s">
        <v>305</v>
      </c>
      <c r="CB12" s="431"/>
      <c r="CC12" s="432"/>
      <c r="CD12" s="225"/>
      <c r="CE12" s="430" t="s">
        <v>305</v>
      </c>
      <c r="CF12" s="431"/>
      <c r="CG12" s="432"/>
      <c r="CH12" s="225"/>
      <c r="CI12" s="430" t="s">
        <v>305</v>
      </c>
      <c r="CJ12" s="431"/>
      <c r="CK12" s="432"/>
      <c r="CL12" s="225"/>
      <c r="CM12" s="225"/>
      <c r="CN12" s="225"/>
      <c r="CO12" s="225"/>
      <c r="CP12" s="225"/>
      <c r="CQ12" s="430" t="s">
        <v>305</v>
      </c>
      <c r="CR12" s="431"/>
      <c r="CS12" s="432"/>
      <c r="CT12" s="225"/>
      <c r="CU12" s="430" t="s">
        <v>305</v>
      </c>
      <c r="CV12" s="431"/>
      <c r="CW12" s="432"/>
      <c r="CX12" s="225"/>
      <c r="CY12" s="430" t="s">
        <v>305</v>
      </c>
      <c r="CZ12" s="431"/>
      <c r="DA12" s="432"/>
      <c r="DB12" s="225"/>
      <c r="DC12" s="430" t="s">
        <v>305</v>
      </c>
      <c r="DD12" s="431"/>
      <c r="DE12" s="432"/>
      <c r="DF12" s="225"/>
      <c r="DG12" s="430" t="s">
        <v>306</v>
      </c>
      <c r="DH12" s="431"/>
      <c r="DI12" s="432"/>
      <c r="DJ12" s="225"/>
      <c r="DK12" s="430" t="s">
        <v>306</v>
      </c>
      <c r="DL12" s="431"/>
      <c r="DM12" s="432"/>
      <c r="DN12" s="225"/>
      <c r="DO12" s="430" t="s">
        <v>306</v>
      </c>
      <c r="DP12" s="431"/>
      <c r="DQ12" s="432"/>
      <c r="DR12" s="225"/>
      <c r="DS12" s="430" t="s">
        <v>306</v>
      </c>
      <c r="DT12" s="431"/>
      <c r="DU12" s="432"/>
      <c r="DV12" s="225"/>
      <c r="DW12" s="430" t="s">
        <v>307</v>
      </c>
      <c r="DX12" s="431"/>
      <c r="DY12" s="432"/>
      <c r="DZ12" s="225"/>
      <c r="EA12" s="440" t="s">
        <v>308</v>
      </c>
      <c r="EB12" s="431"/>
      <c r="EC12" s="432"/>
      <c r="ED12" s="225"/>
      <c r="EE12" s="440" t="s">
        <v>309</v>
      </c>
      <c r="EF12" s="431"/>
      <c r="EG12" s="432"/>
      <c r="EH12" s="225"/>
      <c r="EI12" s="430" t="s">
        <v>310</v>
      </c>
      <c r="EJ12" s="431"/>
      <c r="EK12" s="432"/>
      <c r="EL12" s="225"/>
      <c r="EM12" s="430" t="s">
        <v>310</v>
      </c>
      <c r="EN12" s="431"/>
      <c r="EO12" s="432"/>
      <c r="EP12" s="225"/>
      <c r="EQ12" s="430" t="s">
        <v>310</v>
      </c>
      <c r="ER12" s="431"/>
      <c r="ES12" s="432"/>
      <c r="ET12" s="225"/>
      <c r="EU12" s="440" t="s">
        <v>311</v>
      </c>
      <c r="EV12" s="431"/>
      <c r="EW12" s="432"/>
      <c r="EX12" s="225"/>
      <c r="EY12" s="225"/>
      <c r="EZ12" s="225"/>
      <c r="FA12" s="225"/>
      <c r="FB12" s="225"/>
      <c r="FC12" s="430" t="s">
        <v>312</v>
      </c>
      <c r="FD12" s="431"/>
      <c r="FE12" s="432"/>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430" t="s">
        <v>313</v>
      </c>
      <c r="GB12" s="431"/>
      <c r="GC12" s="432"/>
      <c r="GD12" s="225"/>
      <c r="GE12" s="430" t="s">
        <v>313</v>
      </c>
      <c r="GF12" s="431"/>
      <c r="GG12" s="432"/>
      <c r="GH12" s="225"/>
      <c r="GI12" s="430" t="s">
        <v>313</v>
      </c>
      <c r="GJ12" s="431"/>
      <c r="GK12" s="432"/>
      <c r="GL12" s="225"/>
      <c r="GM12" s="430" t="s">
        <v>313</v>
      </c>
      <c r="GN12" s="431"/>
      <c r="GO12" s="432"/>
      <c r="GP12" s="225"/>
      <c r="GQ12" s="430" t="s">
        <v>313</v>
      </c>
      <c r="GR12" s="431"/>
      <c r="GS12" s="432"/>
      <c r="GT12" s="225"/>
      <c r="GU12" s="430" t="s">
        <v>314</v>
      </c>
      <c r="GV12" s="431"/>
      <c r="GW12" s="432"/>
      <c r="GX12" s="225"/>
      <c r="GY12" s="430" t="s">
        <v>315</v>
      </c>
      <c r="GZ12" s="431"/>
      <c r="HA12" s="432"/>
      <c r="HB12" s="225"/>
      <c r="HC12" s="430" t="s">
        <v>315</v>
      </c>
      <c r="HD12" s="431"/>
      <c r="HE12" s="432"/>
      <c r="HF12" s="225"/>
      <c r="HG12" s="430" t="s">
        <v>315</v>
      </c>
      <c r="HH12" s="431"/>
      <c r="HI12" s="432"/>
      <c r="HJ12" s="225"/>
      <c r="HK12" s="430" t="s">
        <v>315</v>
      </c>
      <c r="HL12" s="431"/>
      <c r="HM12" s="432"/>
      <c r="HN12" s="225"/>
      <c r="HO12" s="430" t="s">
        <v>315</v>
      </c>
      <c r="HP12" s="431"/>
      <c r="HQ12" s="432"/>
      <c r="HR12" s="225"/>
      <c r="HS12" s="430" t="s">
        <v>315</v>
      </c>
      <c r="HT12" s="431"/>
      <c r="HU12" s="432"/>
      <c r="HV12" s="225"/>
      <c r="HW12" s="430" t="s">
        <v>315</v>
      </c>
      <c r="HX12" s="431"/>
      <c r="HY12" s="432"/>
      <c r="HZ12" s="225"/>
      <c r="IA12" s="430" t="s">
        <v>315</v>
      </c>
      <c r="IB12" s="431"/>
      <c r="IC12" s="432"/>
      <c r="ID12" s="225"/>
      <c r="IE12" s="430" t="s">
        <v>315</v>
      </c>
      <c r="IF12" s="431"/>
      <c r="IG12" s="432"/>
    </row>
    <row r="13" spans="1:241" s="210" customFormat="1" ht="24.95" customHeight="1" thickBot="1" x14ac:dyDescent="0.3">
      <c r="A13" s="227"/>
      <c r="B13" s="228"/>
      <c r="C13" s="433"/>
      <c r="D13" s="434"/>
      <c r="E13" s="435"/>
      <c r="F13" s="435"/>
      <c r="G13" s="435"/>
      <c r="H13" s="435"/>
      <c r="I13" s="436"/>
      <c r="J13" s="437" t="s">
        <v>316</v>
      </c>
      <c r="K13" s="438"/>
      <c r="L13" s="438"/>
      <c r="M13" s="439"/>
      <c r="N13" s="437" t="s">
        <v>317</v>
      </c>
      <c r="O13" s="438"/>
      <c r="P13" s="438"/>
      <c r="Q13" s="439"/>
      <c r="R13" s="437" t="s">
        <v>318</v>
      </c>
      <c r="S13" s="438"/>
      <c r="T13" s="438"/>
      <c r="U13" s="439"/>
      <c r="V13" s="437" t="s">
        <v>319</v>
      </c>
      <c r="W13" s="438"/>
      <c r="X13" s="438"/>
      <c r="Y13" s="439"/>
      <c r="Z13" s="437" t="s">
        <v>320</v>
      </c>
      <c r="AA13" s="438"/>
      <c r="AB13" s="438"/>
      <c r="AC13" s="439"/>
      <c r="AD13" s="437" t="s">
        <v>321</v>
      </c>
      <c r="AE13" s="438"/>
      <c r="AF13" s="438"/>
      <c r="AG13" s="439"/>
      <c r="AH13" s="437" t="s">
        <v>322</v>
      </c>
      <c r="AI13" s="438"/>
      <c r="AJ13" s="438"/>
      <c r="AK13" s="439"/>
      <c r="AL13" s="437" t="s">
        <v>323</v>
      </c>
      <c r="AM13" s="438"/>
      <c r="AN13" s="438"/>
      <c r="AO13" s="439"/>
      <c r="AP13" s="437" t="s">
        <v>324</v>
      </c>
      <c r="AQ13" s="438"/>
      <c r="AR13" s="438"/>
      <c r="AS13" s="439"/>
      <c r="AT13" s="437" t="s">
        <v>325</v>
      </c>
      <c r="AU13" s="438"/>
      <c r="AV13" s="438"/>
      <c r="AW13" s="439"/>
      <c r="AX13" s="437" t="s">
        <v>326</v>
      </c>
      <c r="AY13" s="438"/>
      <c r="AZ13" s="438"/>
      <c r="BA13" s="439"/>
      <c r="BB13" s="437" t="s">
        <v>327</v>
      </c>
      <c r="BC13" s="438"/>
      <c r="BD13" s="438"/>
      <c r="BE13" s="439"/>
      <c r="BF13" s="437" t="s">
        <v>328</v>
      </c>
      <c r="BG13" s="438"/>
      <c r="BH13" s="438"/>
      <c r="BI13" s="439"/>
      <c r="BJ13" s="437" t="s">
        <v>329</v>
      </c>
      <c r="BK13" s="438"/>
      <c r="BL13" s="438"/>
      <c r="BM13" s="439"/>
      <c r="BN13" s="437" t="s">
        <v>330</v>
      </c>
      <c r="BO13" s="438"/>
      <c r="BP13" s="438"/>
      <c r="BQ13" s="439"/>
      <c r="BR13" s="437" t="s">
        <v>331</v>
      </c>
      <c r="BS13" s="438"/>
      <c r="BT13" s="438"/>
      <c r="BU13" s="439"/>
      <c r="BV13" s="437" t="s">
        <v>332</v>
      </c>
      <c r="BW13" s="438"/>
      <c r="BX13" s="438"/>
      <c r="BY13" s="439"/>
      <c r="BZ13" s="437" t="s">
        <v>333</v>
      </c>
      <c r="CA13" s="438"/>
      <c r="CB13" s="438"/>
      <c r="CC13" s="439"/>
      <c r="CD13" s="437" t="s">
        <v>334</v>
      </c>
      <c r="CE13" s="438"/>
      <c r="CF13" s="438"/>
      <c r="CG13" s="439"/>
      <c r="CH13" s="437" t="s">
        <v>335</v>
      </c>
      <c r="CI13" s="438"/>
      <c r="CJ13" s="438"/>
      <c r="CK13" s="439"/>
      <c r="CL13" s="437" t="s">
        <v>336</v>
      </c>
      <c r="CM13" s="438"/>
      <c r="CN13" s="438"/>
      <c r="CO13" s="439"/>
      <c r="CP13" s="437" t="s">
        <v>337</v>
      </c>
      <c r="CQ13" s="438"/>
      <c r="CR13" s="438"/>
      <c r="CS13" s="439"/>
      <c r="CT13" s="437" t="s">
        <v>338</v>
      </c>
      <c r="CU13" s="438"/>
      <c r="CV13" s="438"/>
      <c r="CW13" s="439"/>
      <c r="CX13" s="437" t="s">
        <v>339</v>
      </c>
      <c r="CY13" s="438"/>
      <c r="CZ13" s="438"/>
      <c r="DA13" s="439"/>
      <c r="DB13" s="437" t="s">
        <v>340</v>
      </c>
      <c r="DC13" s="438"/>
      <c r="DD13" s="438"/>
      <c r="DE13" s="439"/>
      <c r="DF13" s="437" t="s">
        <v>341</v>
      </c>
      <c r="DG13" s="438"/>
      <c r="DH13" s="438"/>
      <c r="DI13" s="439"/>
      <c r="DJ13" s="437" t="s">
        <v>342</v>
      </c>
      <c r="DK13" s="438"/>
      <c r="DL13" s="438"/>
      <c r="DM13" s="439"/>
      <c r="DN13" s="437" t="s">
        <v>343</v>
      </c>
      <c r="DO13" s="438"/>
      <c r="DP13" s="438"/>
      <c r="DQ13" s="439"/>
      <c r="DR13" s="229"/>
      <c r="DS13" s="437" t="s">
        <v>344</v>
      </c>
      <c r="DT13" s="438"/>
      <c r="DU13" s="439"/>
      <c r="DV13" s="437" t="s">
        <v>345</v>
      </c>
      <c r="DW13" s="438"/>
      <c r="DX13" s="438"/>
      <c r="DY13" s="439"/>
      <c r="DZ13" s="437" t="s">
        <v>346</v>
      </c>
      <c r="EA13" s="438"/>
      <c r="EB13" s="438"/>
      <c r="EC13" s="439"/>
      <c r="ED13" s="437" t="s">
        <v>347</v>
      </c>
      <c r="EE13" s="438"/>
      <c r="EF13" s="438"/>
      <c r="EG13" s="439"/>
      <c r="EH13" s="437" t="s">
        <v>348</v>
      </c>
      <c r="EI13" s="438"/>
      <c r="EJ13" s="438"/>
      <c r="EK13" s="439"/>
      <c r="EL13" s="437" t="s">
        <v>349</v>
      </c>
      <c r="EM13" s="438"/>
      <c r="EN13" s="438"/>
      <c r="EO13" s="439"/>
      <c r="EP13" s="437" t="s">
        <v>350</v>
      </c>
      <c r="EQ13" s="438"/>
      <c r="ER13" s="438"/>
      <c r="ES13" s="439"/>
      <c r="ET13" s="437" t="s">
        <v>351</v>
      </c>
      <c r="EU13" s="438"/>
      <c r="EV13" s="438"/>
      <c r="EW13" s="439"/>
      <c r="EX13" s="437" t="s">
        <v>352</v>
      </c>
      <c r="EY13" s="438"/>
      <c r="EZ13" s="438"/>
      <c r="FA13" s="439"/>
      <c r="FB13" s="437" t="s">
        <v>353</v>
      </c>
      <c r="FC13" s="438"/>
      <c r="FD13" s="438"/>
      <c r="FE13" s="439"/>
      <c r="FF13" s="437" t="s">
        <v>354</v>
      </c>
      <c r="FG13" s="438"/>
      <c r="FH13" s="438"/>
      <c r="FI13" s="439"/>
      <c r="FJ13" s="437" t="s">
        <v>355</v>
      </c>
      <c r="FK13" s="438"/>
      <c r="FL13" s="438"/>
      <c r="FM13" s="439"/>
      <c r="FN13" s="437" t="s">
        <v>356</v>
      </c>
      <c r="FO13" s="438"/>
      <c r="FP13" s="438"/>
      <c r="FQ13" s="439"/>
      <c r="FR13" s="437" t="s">
        <v>357</v>
      </c>
      <c r="FS13" s="438"/>
      <c r="FT13" s="438"/>
      <c r="FU13" s="439"/>
      <c r="FV13" s="437" t="s">
        <v>358</v>
      </c>
      <c r="FW13" s="438"/>
      <c r="FX13" s="438"/>
      <c r="FY13" s="439"/>
      <c r="FZ13" s="437" t="s">
        <v>359</v>
      </c>
      <c r="GA13" s="438"/>
      <c r="GB13" s="438"/>
      <c r="GC13" s="439"/>
      <c r="GD13" s="437" t="s">
        <v>360</v>
      </c>
      <c r="GE13" s="438"/>
      <c r="GF13" s="438"/>
      <c r="GG13" s="439"/>
      <c r="GH13" s="437" t="s">
        <v>361</v>
      </c>
      <c r="GI13" s="438"/>
      <c r="GJ13" s="438"/>
      <c r="GK13" s="439"/>
      <c r="GL13" s="437" t="s">
        <v>362</v>
      </c>
      <c r="GM13" s="438"/>
      <c r="GN13" s="438"/>
      <c r="GO13" s="439"/>
      <c r="GP13" s="437" t="s">
        <v>363</v>
      </c>
      <c r="GQ13" s="438"/>
      <c r="GR13" s="438"/>
      <c r="GS13" s="439"/>
      <c r="GT13" s="437" t="s">
        <v>364</v>
      </c>
      <c r="GU13" s="438"/>
      <c r="GV13" s="438"/>
      <c r="GW13" s="439"/>
      <c r="GX13" s="437" t="s">
        <v>365</v>
      </c>
      <c r="GY13" s="438"/>
      <c r="GZ13" s="438"/>
      <c r="HA13" s="439"/>
      <c r="HB13" s="437" t="s">
        <v>366</v>
      </c>
      <c r="HC13" s="438"/>
      <c r="HD13" s="438"/>
      <c r="HE13" s="439"/>
      <c r="HF13" s="437" t="s">
        <v>367</v>
      </c>
      <c r="HG13" s="438"/>
      <c r="HH13" s="438"/>
      <c r="HI13" s="439"/>
      <c r="HJ13" s="437" t="s">
        <v>368</v>
      </c>
      <c r="HK13" s="438"/>
      <c r="HL13" s="438"/>
      <c r="HM13" s="439"/>
      <c r="HN13" s="437" t="s">
        <v>369</v>
      </c>
      <c r="HO13" s="438"/>
      <c r="HP13" s="438"/>
      <c r="HQ13" s="439"/>
      <c r="HR13" s="437" t="s">
        <v>370</v>
      </c>
      <c r="HS13" s="438"/>
      <c r="HT13" s="438"/>
      <c r="HU13" s="439"/>
      <c r="HV13" s="437" t="s">
        <v>371</v>
      </c>
      <c r="HW13" s="438"/>
      <c r="HX13" s="438"/>
      <c r="HY13" s="439"/>
      <c r="HZ13" s="437" t="s">
        <v>372</v>
      </c>
      <c r="IA13" s="438"/>
      <c r="IB13" s="438"/>
      <c r="IC13" s="439"/>
      <c r="ID13" s="437" t="s">
        <v>373</v>
      </c>
      <c r="IE13" s="438"/>
      <c r="IF13" s="438"/>
      <c r="IG13" s="439"/>
    </row>
    <row r="14" spans="1:241" s="236" customFormat="1" ht="21.75" customHeight="1" x14ac:dyDescent="0.25">
      <c r="A14" s="230" t="s">
        <v>10</v>
      </c>
      <c r="B14" s="231">
        <f t="shared" ref="B14:B31" si="0">J14+N14+R14+V14+Z14+AD14+AH14+AL14+AP14+AT14+AX14+BB14+BF14+BJ14+BN14+BR14+BV14+BZ14+CD14+CH14+CL14+CP14+CT14+CX14+DB14+DF14+DJ14+DN14+DR14+DV14+DZ14+ED14+EH14+EL14+EP14+ET14+EX14+FB14+FF14+FJ14+FN14+FR14+FV14+FZ14+GD14+GH14+GL14+GP14+GT14+GX14+HB14+HF14+HJ14+HN14+HR14+HV14+HZ14+ID14</f>
        <v>31753.953020000001</v>
      </c>
      <c r="C14" s="231">
        <f t="shared" ref="C14:C31" si="1">K14+O14+S14+W14+AA14+AE14+AI14+AM14+AQ14+AU14+AY14+BC14+BG14+BK14+BO14+BS14+BW14+CA14+CE14+CI14+CM14+CQ14+CU14+CY14+DC14+DG14+DK14+DO14+DS14+DW14+EA14+EE14+EI14+EM14+EQ14+EU14+EY14+FC14+FG14+FK14+FO14+FS14+FW14+GA14+GE14+GI14+GM14+GQ14+GU14+GY14+HC14+HG14+HK14+HO14+HS14+HW14+IA14+IE14</f>
        <v>68530.880349999992</v>
      </c>
      <c r="D14" s="231">
        <f t="shared" ref="D14:D31" si="2">L14+P14+T14+X14+AB14+AF14+AJ14+AN14+AR14+AV14+AZ14+BD14+BH14+BL14+BP14+BT14+BX14+CB14+CF14+CJ14+CN14+CR14+CV14+CZ14+DD14+DH14+DL14+DP14+DT14+DX14+EB14+EF14+EJ14+EN14+ER14+EV14+EZ14+FD14+FH14+FL14+FP14+FT14+FX14+GB14+GF14+GJ14+GN14+GR14+GV14+GZ14+HD14+HH14+HL14+HP14+HT14+HX14+IB14+IF14</f>
        <v>63618.832749999994</v>
      </c>
      <c r="E14" s="98">
        <f>'[2]Исполнение для администрации_КБ'!Q14</f>
        <v>68530.880349999992</v>
      </c>
      <c r="F14" s="97">
        <f t="shared" ref="F14:F35" si="3">E14-C14</f>
        <v>0</v>
      </c>
      <c r="G14" s="232">
        <f>'[2]Исполнение для администрации_КБ'!R14</f>
        <v>63618.832750000001</v>
      </c>
      <c r="H14" s="232">
        <f t="shared" ref="H14:H35" si="4">G14-D14</f>
        <v>0</v>
      </c>
      <c r="I14" s="233">
        <f>IF(ISERROR(D14/C14*100),,D14/C14*100)</f>
        <v>92.832358821434582</v>
      </c>
      <c r="J14" s="101">
        <f>'[3]Приложение  по  субсидии  план'!F364</f>
        <v>0</v>
      </c>
      <c r="K14" s="102">
        <f>'[4]Проверочная  таблица'!DZ12/1000</f>
        <v>0</v>
      </c>
      <c r="L14" s="102">
        <f>'[4]Проверочная  таблица'!EG12/1000</f>
        <v>0</v>
      </c>
      <c r="M14" s="103">
        <f>IF(ISERROR(L14/K14*100),,L14/K14*100)</f>
        <v>0</v>
      </c>
      <c r="N14" s="234">
        <f>'[3]Приложение  по  субсидии  план'!I364</f>
        <v>0</v>
      </c>
      <c r="O14" s="235">
        <f>'[4]Проверочная  таблица'!EE12/1000</f>
        <v>0</v>
      </c>
      <c r="P14" s="102">
        <f>'[4]Проверочная  таблица'!EL12/1000</f>
        <v>0</v>
      </c>
      <c r="Q14" s="103">
        <f>IF(ISERROR(P14/O14*100),,P14/O14*100)</f>
        <v>0</v>
      </c>
      <c r="R14" s="101">
        <f>'[3]Приложение  по  субсидии  план'!L364</f>
        <v>0</v>
      </c>
      <c r="S14" s="102">
        <f>('[4]Прочая  субсидия_МР  и  ГО'!D8)/1000</f>
        <v>0</v>
      </c>
      <c r="T14" s="102">
        <f>('[4]Прочая  субсидия_МР  и  ГО'!E8)/1000</f>
        <v>0</v>
      </c>
      <c r="U14" s="103">
        <f>IF(ISERROR(T14/S14*100),,T14/S14*100)</f>
        <v>0</v>
      </c>
      <c r="V14" s="101">
        <f>'[3]Приложение  по  субсидии  план'!O364</f>
        <v>0</v>
      </c>
      <c r="W14" s="102">
        <f>'[4]Проверочная  таблица'!OI12/1000</f>
        <v>0</v>
      </c>
      <c r="X14" s="102">
        <f>'[4]Проверочная  таблица'!OL12/1000</f>
        <v>0</v>
      </c>
      <c r="Y14" s="103">
        <f>IF(ISERROR(X14/W14*100),,X14/W14*100)</f>
        <v>0</v>
      </c>
      <c r="Z14" s="101">
        <f>'[3]Приложение  по  субсидии  план'!R364</f>
        <v>2427</v>
      </c>
      <c r="AA14" s="102">
        <f>('[4]Проверочная  таблица'!ET12+'[4]Проверочная  таблица'!EU12)/1000</f>
        <v>2427</v>
      </c>
      <c r="AB14" s="102">
        <f>('[4]Проверочная  таблица'!FA12+'[4]Проверочная  таблица'!FB12)/1000</f>
        <v>2398.9229599999999</v>
      </c>
      <c r="AC14" s="103">
        <f>IF(ISERROR(AB14/AA14*100),,AB14/AA14*100)</f>
        <v>98.843138030490309</v>
      </c>
      <c r="AD14" s="101"/>
      <c r="AE14" s="102">
        <f>('[4]Проверочная  таблица'!EX12+'[4]Проверочная  таблица'!EY12)/1000</f>
        <v>21052.7</v>
      </c>
      <c r="AF14" s="102">
        <f>('[4]Проверочная  таблица'!FE12+'[4]Проверочная  таблица'!FF12)/1000</f>
        <v>16387.281930000001</v>
      </c>
      <c r="AG14" s="103">
        <f>IF(ISERROR(AF14/AE14*100),,AF14/AE14*100)</f>
        <v>77.839336189657388</v>
      </c>
      <c r="AH14" s="101">
        <f>'[3]Приложение  по  субсидии  план'!U364</f>
        <v>0</v>
      </c>
      <c r="AI14" s="102">
        <f>('[4]Проверочная  таблица'!FH12+'[4]Проверочная  таблица'!FI12)/1000</f>
        <v>0</v>
      </c>
      <c r="AJ14" s="102">
        <f>('[4]Проверочная  таблица'!FK12+'[4]Проверочная  таблица'!FL12)/1000</f>
        <v>0</v>
      </c>
      <c r="AK14" s="103">
        <f>IF(ISERROR(AJ14/AI14*100),,AJ14/AI14*100)</f>
        <v>0</v>
      </c>
      <c r="AL14" s="101">
        <f>'[3]Приложение  по  субсидии  план'!X364</f>
        <v>0</v>
      </c>
      <c r="AM14" s="102">
        <f>'[4]Прочая  субсидия_МР  и  ГО'!F8/1000</f>
        <v>0</v>
      </c>
      <c r="AN14" s="102">
        <f>'[4]Прочая  субсидия_МР  и  ГО'!G8/1000</f>
        <v>0</v>
      </c>
      <c r="AO14" s="103">
        <f>IF(ISERROR(AN14/AM14*100),,AN14/AM14*100)</f>
        <v>0</v>
      </c>
      <c r="AP14" s="101">
        <f>'[3]Приложение  по  субсидии  план'!AA364</f>
        <v>1956.0057899999999</v>
      </c>
      <c r="AQ14" s="102">
        <f>'[4]Прочая  субсидия_МР  и  ГО'!H8/1000</f>
        <v>1956.0057899999999</v>
      </c>
      <c r="AR14" s="102">
        <f>'[4]Прочая  субсидия_МР  и  ГО'!I8/1000</f>
        <v>1956.0057899999999</v>
      </c>
      <c r="AS14" s="103">
        <f>IF(ISERROR(AR14/AQ14*100),,AR14/AQ14*100)</f>
        <v>100</v>
      </c>
      <c r="AT14" s="101">
        <f>'[3]Приложение  по  субсидии  план'!AD364</f>
        <v>42.878480000000003</v>
      </c>
      <c r="AU14" s="102">
        <f>'[4]Прочая  субсидия_МР  и  ГО'!J8/1000</f>
        <v>42.878480000000003</v>
      </c>
      <c r="AV14" s="102">
        <f>'[4]Прочая  субсидия_МР  и  ГО'!K8/1000</f>
        <v>42.878480000000003</v>
      </c>
      <c r="AW14" s="103">
        <f>IF(ISERROR(AV14/AU14*100),,AV14/AU14*100)</f>
        <v>100</v>
      </c>
      <c r="AX14" s="101">
        <f>'[3]Приложение  по  субсидии  план'!AG364</f>
        <v>0</v>
      </c>
      <c r="AY14" s="102">
        <f>'[4]Прочая  субсидия_МР  и  ГО'!L8/1000</f>
        <v>0</v>
      </c>
      <c r="AZ14" s="102">
        <f>'[4]Прочая  субсидия_МР  и  ГО'!M8/1000</f>
        <v>0</v>
      </c>
      <c r="BA14" s="103">
        <f>IF(ISERROR(AZ14/AY14*100),,AZ14/AY14*100)</f>
        <v>0</v>
      </c>
      <c r="BB14" s="101">
        <f>'[3]Приложение  по  субсидии  план'!AJ364</f>
        <v>0</v>
      </c>
      <c r="BC14" s="102">
        <f>('[4]Проверочная  таблица'!GP12+'[4]Проверочная  таблица'!GQ12)/1000</f>
        <v>0</v>
      </c>
      <c r="BD14" s="102">
        <f>('[4]Проверочная  таблица'!GS12+'[4]Проверочная  таблица'!GT12)/1000</f>
        <v>0</v>
      </c>
      <c r="BE14" s="103">
        <f>IF(ISERROR(BD14/BC14*100),,BD14/BC14*100)</f>
        <v>0</v>
      </c>
      <c r="BF14" s="101">
        <f>'[3]Приложение  по  субсидии  план'!AM364</f>
        <v>0</v>
      </c>
      <c r="BG14" s="102">
        <f>'[4]Проверочная  таблица'!EM12/1000</f>
        <v>0</v>
      </c>
      <c r="BH14" s="102">
        <f>'[4]Проверочная  таблица'!EP12/1000</f>
        <v>0</v>
      </c>
      <c r="BI14" s="103">
        <f>IF(ISERROR(BH14/BG14*100),,BH14/BG14*100)</f>
        <v>0</v>
      </c>
      <c r="BJ14" s="101">
        <f>'[3]Приложение  по  субсидии  план'!AP364</f>
        <v>0</v>
      </c>
      <c r="BK14" s="102">
        <f>'[4]Проверочная  таблица'!FS12/1000</f>
        <v>0</v>
      </c>
      <c r="BL14" s="102">
        <f>'[4]Проверочная  таблица'!FV12/1000</f>
        <v>0</v>
      </c>
      <c r="BM14" s="103">
        <f>IF(ISERROR(BL14/BK14*100),,BL14/BK14*100)</f>
        <v>0</v>
      </c>
      <c r="BN14" s="101"/>
      <c r="BO14" s="102">
        <f>'[4]Проверочная  таблица'!FM12/1000</f>
        <v>0</v>
      </c>
      <c r="BP14" s="102">
        <f>'[4]Проверочная  таблица'!FP12/1000</f>
        <v>0</v>
      </c>
      <c r="BQ14" s="103">
        <f>IF(ISERROR(BP14/BO14*100),,BP14/BO14*100)</f>
        <v>0</v>
      </c>
      <c r="BR14" s="101">
        <f>'[3]Приложение  по  субсидии  план'!AS364</f>
        <v>0</v>
      </c>
      <c r="BS14" s="102">
        <f>('[4]Проверочная  таблица'!LN12+'[4]Проверочная  таблица'!LO12)/1000</f>
        <v>0</v>
      </c>
      <c r="BT14" s="102">
        <f>('[4]Проверочная  таблица'!LR12+'[4]Проверочная  таблица'!LS12)/1000</f>
        <v>0</v>
      </c>
      <c r="BU14" s="103">
        <f>IF(ISERROR(BT14/BS14*100),,BT14/BS14*100)</f>
        <v>0</v>
      </c>
      <c r="BV14" s="101">
        <f>'[3]Приложение  по  субсидии  план'!AV364</f>
        <v>0</v>
      </c>
      <c r="BW14" s="102">
        <f>'[4]Проверочная  таблица'!LP12/1000</f>
        <v>0</v>
      </c>
      <c r="BX14" s="102">
        <f>'[4]Проверочная  таблица'!LT12/1000</f>
        <v>0</v>
      </c>
      <c r="BY14" s="103">
        <f>IF(ISERROR(BX14/BW14*100),,BX14/BW14*100)</f>
        <v>0</v>
      </c>
      <c r="BZ14" s="101">
        <f>'[3]Приложение  по  субсидии  план'!BE364</f>
        <v>0</v>
      </c>
      <c r="CA14" s="102">
        <f>('[4]Проверочная  таблица'!KL12+'[4]Проверочная  таблица'!KM12+'[4]Проверочная  таблица'!JR12+'[4]Проверочная  таблица'!JS12)/1000</f>
        <v>0</v>
      </c>
      <c r="CB14" s="102">
        <f>('[4]Проверочная  таблица'!KB12+'[4]Проверочная  таблица'!KC12+'[4]Проверочная  таблица'!KQ12+'[4]Проверочная  таблица'!KR12)/1000</f>
        <v>0</v>
      </c>
      <c r="CC14" s="103">
        <f t="shared" ref="CC14:CC35" si="5">IF(ISERROR(CB14/CA14*100),,CB14/CA14*100)</f>
        <v>0</v>
      </c>
      <c r="CD14" s="101">
        <f>'[3]Приложение  по  субсидии  план'!BH364</f>
        <v>0</v>
      </c>
      <c r="CE14" s="102">
        <f>('[4]Проверочная  таблица'!JV12+'[4]Проверочная  таблица'!JW12)/1000</f>
        <v>0</v>
      </c>
      <c r="CF14" s="102">
        <f>('[4]Проверочная  таблица'!KF12+'[4]Проверочная  таблица'!KG12)/1000</f>
        <v>0</v>
      </c>
      <c r="CG14" s="103">
        <f t="shared" ref="CG14:CG32" si="6">IF(ISERROR(CF14/CE14*100),,CF14/CE14*100)</f>
        <v>0</v>
      </c>
      <c r="CH14" s="101">
        <f>'[3]Приложение  по  субсидии  план'!BK364</f>
        <v>0</v>
      </c>
      <c r="CI14" s="102">
        <f>('[4]Проверочная  таблица'!JT12+'[4]Проверочная  таблица'!JU12)/1000</f>
        <v>0</v>
      </c>
      <c r="CJ14" s="102">
        <f>('[4]Проверочная  таблица'!KD12+'[4]Проверочная  таблица'!KE12)/1000</f>
        <v>0</v>
      </c>
      <c r="CK14" s="103">
        <f>IF(ISERROR(CJ14/CI14*100),,CJ14/CI14*100)</f>
        <v>0</v>
      </c>
      <c r="CL14" s="101">
        <f>'[3]Приложение  по  субсидии  план'!BN364</f>
        <v>3000</v>
      </c>
      <c r="CM14" s="102">
        <f>'[4]Проверочная  таблица'!JX12/1000</f>
        <v>3000</v>
      </c>
      <c r="CN14" s="102">
        <f>'[4]Проверочная  таблица'!KH12/1000</f>
        <v>3000</v>
      </c>
      <c r="CO14" s="103">
        <f t="shared" ref="CO14:CO32" si="7">IF(ISERROR(CN14/CM14*100),,CN14/CM14*100)</f>
        <v>100</v>
      </c>
      <c r="CP14" s="101">
        <f>'[3]Приложение  по  субсидии  план'!BQ364</f>
        <v>0</v>
      </c>
      <c r="CQ14" s="102">
        <f>('[4]Прочая  субсидия_МР  и  ГО'!N8+'[4]Прочая  субсидия_БП'!H8)/1000</f>
        <v>0</v>
      </c>
      <c r="CR14" s="102">
        <f>('[4]Прочая  субсидия_МР  и  ГО'!O8+'[4]Прочая  субсидия_БП'!I8)/1000</f>
        <v>0</v>
      </c>
      <c r="CS14" s="103">
        <f>IF(ISERROR(CR14/CQ14*100),,CR14/CQ14*100)</f>
        <v>0</v>
      </c>
      <c r="CT14" s="101"/>
      <c r="CU14" s="102">
        <f>('[4]Проверочная  таблица'!JQ12+'[4]Проверочная  таблица'!KK12+'[4]Проверочная  таблица'!JP12+'[4]Проверочная  таблица'!KJ12)/1000</f>
        <v>218.78157000000002</v>
      </c>
      <c r="CV14" s="102">
        <f>('[4]Проверочная  таблица'!KP12+'[4]Проверочная  таблица'!KA12+'[4]Проверочная  таблица'!KO12+'[4]Проверочная  таблица'!JZ12)/1000</f>
        <v>218.78157000000002</v>
      </c>
      <c r="CW14" s="103">
        <f>IF(ISERROR(CV14/CU14*100),,CV14/CU14*100)</f>
        <v>100</v>
      </c>
      <c r="CX14" s="101">
        <f>'[3]Приложение  по  субсидии  план'!AY364</f>
        <v>0</v>
      </c>
      <c r="CY14" s="102">
        <f>('[4]Проверочная  таблица'!IO12+'[4]Проверочная  таблица'!IU12)/1000</f>
        <v>0</v>
      </c>
      <c r="CZ14" s="102">
        <f>('[4]Проверочная  таблица'!IR12+'[4]Проверочная  таблица'!IX12)/1000</f>
        <v>0</v>
      </c>
      <c r="DA14" s="103">
        <f>IF(ISERROR(CZ14/CY14*100),,CZ14/CY14*100)</f>
        <v>0</v>
      </c>
      <c r="DB14" s="101">
        <f>'[3]Приложение  по  субсидии  план'!BB364</f>
        <v>0</v>
      </c>
      <c r="DC14" s="102">
        <f>('[4]Проверочная  таблица'!II12)/1000</f>
        <v>0</v>
      </c>
      <c r="DD14" s="102">
        <f>('[4]Проверочная  таблица'!IL12)/1000</f>
        <v>0</v>
      </c>
      <c r="DE14" s="103">
        <f t="shared" ref="DE14:DE35" si="8">IF(ISERROR(DD14/DC14*100),,DD14/DC14*100)</f>
        <v>0</v>
      </c>
      <c r="DF14" s="101">
        <f>'[3]Приложение  по  субсидии  план'!BT364</f>
        <v>116.27208</v>
      </c>
      <c r="DG14" s="102">
        <f>'[4]Прочая  субсидия_МР  и  ГО'!P8/1000</f>
        <v>116.27208</v>
      </c>
      <c r="DH14" s="102">
        <f>'[4]Прочая  субсидия_МР  и  ГО'!Q8/1000</f>
        <v>116.27208</v>
      </c>
      <c r="DI14" s="103">
        <f>IF(ISERROR(DH14/DG14*100),,DH14/DG14*100)</f>
        <v>100</v>
      </c>
      <c r="DJ14" s="101">
        <f>'[3]Приложение  по  субсидии  план'!BW364</f>
        <v>0</v>
      </c>
      <c r="DK14" s="102">
        <f>('[4]Проверочная  таблица'!DS12+'[4]Проверочная  таблица'!DT12)/1000</f>
        <v>0</v>
      </c>
      <c r="DL14" s="102">
        <f>('[4]Проверочная  таблица'!DW12+'[4]Проверочная  таблица'!DX12)/1000</f>
        <v>0</v>
      </c>
      <c r="DM14" s="103">
        <f>IF(ISERROR(DL14/DK14*100),,DL14/DK14*100)</f>
        <v>0</v>
      </c>
      <c r="DN14" s="101"/>
      <c r="DO14" s="102">
        <f>'[4]Проверочная  таблица'!DR12/1000</f>
        <v>0</v>
      </c>
      <c r="DP14" s="102">
        <f>'[4]Проверочная  таблица'!DV12/1000</f>
        <v>0</v>
      </c>
      <c r="DQ14" s="103">
        <f>IF(ISERROR(DP14/DO14*100),,DP14/DO14*100)</f>
        <v>0</v>
      </c>
      <c r="DR14" s="101"/>
      <c r="DS14" s="102">
        <f>('[4]Прочая  субсидия_МР  и  ГО'!R8)/1000</f>
        <v>0</v>
      </c>
      <c r="DT14" s="102">
        <f>('[4]Прочая  субсидия_МР  и  ГО'!S8)/1000</f>
        <v>0</v>
      </c>
      <c r="DU14" s="103">
        <f>IF(ISERROR(DT14/DS14*100),,DT14/DS14*100)</f>
        <v>0</v>
      </c>
      <c r="DV14" s="101">
        <f>'[3]Приложение  по  субсидии  план'!BZ364</f>
        <v>0</v>
      </c>
      <c r="DW14" s="102">
        <f>('[4]Проверочная  таблица'!AY12+'[4]Проверочная  таблица'!BK12+'[4]Прочая  субсидия_МР  и  ГО'!T8+'[4]Прочая  субсидия_БП'!N8)/1000</f>
        <v>0</v>
      </c>
      <c r="DX14" s="102">
        <f>('[4]Проверочная  таблица'!BE12+'[4]Проверочная  таблица'!BO12+'[4]Прочая  субсидия_МР  и  ГО'!U8+'[4]Прочая  субсидия_БП'!O8)/1000</f>
        <v>0</v>
      </c>
      <c r="DY14" s="103">
        <f>IF(ISERROR(DX14/DW14*100),,DX14/DW14*100)</f>
        <v>0</v>
      </c>
      <c r="DZ14" s="101">
        <f>'[3]Приложение  по  субсидии  план'!CC364</f>
        <v>0</v>
      </c>
      <c r="EA14" s="102">
        <f>('[4]Проверочная  таблица'!DC12+'[4]Проверочная  таблица'!DA12)/1000</f>
        <v>0</v>
      </c>
      <c r="EB14" s="102">
        <f>('[4]Проверочная  таблица'!DD12+'[4]Проверочная  таблица'!DB12)/1000</f>
        <v>0</v>
      </c>
      <c r="EC14" s="103">
        <f>IF(ISERROR(EB14/EA14*100),,EB14/EA14*100)</f>
        <v>0</v>
      </c>
      <c r="ED14" s="101">
        <f>'[3]Приложение  по  субсидии  план'!CF364</f>
        <v>0</v>
      </c>
      <c r="EE14" s="102">
        <f>('[4]Проверочная  таблица'!DI12+'[4]Проверочная  таблица'!DK12)/1000</f>
        <v>0</v>
      </c>
      <c r="EF14" s="102">
        <f>('[4]Проверочная  таблица'!DL12+'[4]Проверочная  таблица'!DJ12)/1000</f>
        <v>0</v>
      </c>
      <c r="EG14" s="103">
        <f>IF(ISERROR(EF14/EE14*100),,EF14/EE14*100)</f>
        <v>0</v>
      </c>
      <c r="EH14" s="101">
        <f>'[3]Приложение  по  субсидии  план'!CI364</f>
        <v>0</v>
      </c>
      <c r="EI14" s="102">
        <f>'[4]Прочая  субсидия_МР  и  ГО'!V8/1000</f>
        <v>0</v>
      </c>
      <c r="EJ14" s="102">
        <f>'[4]Прочая  субсидия_МР  и  ГО'!W8/1000</f>
        <v>0</v>
      </c>
      <c r="EK14" s="103">
        <f t="shared" ref="EK14:EK32" si="9">IF(ISERROR(EJ14/EI14*100),,EJ14/EI14*100)</f>
        <v>0</v>
      </c>
      <c r="EL14" s="101">
        <f>'[3]Приложение  по  субсидии  план'!CL364</f>
        <v>1624.0329999999999</v>
      </c>
      <c r="EM14" s="102">
        <f>('[4]Проверочная  таблица'!HL12+'[4]Проверочная  таблица'!HM12+'[4]Проверочная  таблица'!HR12+'[4]Проверочная  таблица'!HS12)/1000</f>
        <v>1624.0329999999999</v>
      </c>
      <c r="EN14" s="102">
        <f>('[4]Проверочная  таблица'!HO12+'[4]Проверочная  таблица'!HP12+'[4]Проверочная  таблица'!HU12+'[4]Проверочная  таблица'!HV12)/1000</f>
        <v>1470.5828700000002</v>
      </c>
      <c r="EO14" s="103">
        <f t="shared" ref="EO14:EO32" si="10">IF(ISERROR(EN14/EM14*100),,EN14/EM14*100)</f>
        <v>90.551292369059027</v>
      </c>
      <c r="EP14" s="101">
        <f>'[3]Приложение  по  субсидии  план'!CO364</f>
        <v>0</v>
      </c>
      <c r="EQ14" s="102">
        <f>('[4]Прочая  субсидия_МР  и  ГО'!X8+'[4]Прочая  субсидия_БП'!T8)/1000</f>
        <v>0</v>
      </c>
      <c r="ER14" s="102">
        <f>('[4]Прочая  субсидия_МР  и  ГО'!Y8+'[4]Прочая  субсидия_БП'!U8)/1000</f>
        <v>0</v>
      </c>
      <c r="ES14" s="103">
        <f>IF(ISERROR(ER14/EQ14*100),,ER14/EQ14*100)</f>
        <v>0</v>
      </c>
      <c r="ET14" s="101">
        <f>'[3]Приложение  по  субсидии  план'!CR364</f>
        <v>1300</v>
      </c>
      <c r="EU14" s="102">
        <f>('[4]Прочая  субсидия_МР  и  ГО'!Z8+'[4]Прочая  субсидия_БП'!Z8)/1000</f>
        <v>1251.14066</v>
      </c>
      <c r="EV14" s="102">
        <f>('[4]Прочая  субсидия_МР  и  ГО'!AA8+'[4]Прочая  субсидия_БП'!AA8)/1000</f>
        <v>1251.14066</v>
      </c>
      <c r="EW14" s="103">
        <f>IF(ISERROR(EV14/EU14*100),,EV14/EU14*100)</f>
        <v>100</v>
      </c>
      <c r="EX14" s="101">
        <f>'[3]Приложение  по  субсидии  план'!CU364</f>
        <v>0</v>
      </c>
      <c r="EY14" s="102">
        <f>('[4]Прочая  субсидия_МР  и  ГО'!AB8)/1000</f>
        <v>0</v>
      </c>
      <c r="EZ14" s="102">
        <f>('[4]Прочая  субсидия_МР  и  ГО'!AC8)/1000</f>
        <v>0</v>
      </c>
      <c r="FA14" s="103">
        <f>IF(ISERROR(EZ14/EY14*100),,EZ14/EY14*100)</f>
        <v>0</v>
      </c>
      <c r="FB14" s="101">
        <f>'[3]Приложение  по  субсидии  план'!CX364</f>
        <v>1225.85805</v>
      </c>
      <c r="FC14" s="102">
        <f>'[4]Прочая  субсидия_МР  и  ГО'!AD8/1000</f>
        <v>1000.85805</v>
      </c>
      <c r="FD14" s="102">
        <f>'[4]Прочая  субсидия_МР  и  ГО'!AE8/1000</f>
        <v>1000.85805</v>
      </c>
      <c r="FE14" s="103">
        <f>IF(ISERROR(FD14/FC14*100),,FD14/FC14*100)</f>
        <v>100</v>
      </c>
      <c r="FF14" s="101">
        <f>'[3]Приложение  по  субсидии  план'!DA364</f>
        <v>0</v>
      </c>
      <c r="FG14" s="102">
        <f>('[4]Проверочная  таблица'!CH12+'[4]Проверочная  таблица'!CP12)/1000</f>
        <v>0</v>
      </c>
      <c r="FH14" s="102">
        <f>('[4]Проверочная  таблица'!CL12+'[4]Проверочная  таблица'!CT12)/1000</f>
        <v>0</v>
      </c>
      <c r="FI14" s="103">
        <f>IF(ISERROR(FH14/FG14*100),,FH14/FG14*100)</f>
        <v>0</v>
      </c>
      <c r="FJ14" s="101">
        <f>'[3]Приложение  по  субсидии  план'!DD364</f>
        <v>14459.022439999999</v>
      </c>
      <c r="FK14" s="102">
        <f>('[4]Проверочная  таблица'!CI12+'[4]Проверочная  таблица'!CQ12)/1000</f>
        <v>27690.847329999997</v>
      </c>
      <c r="FL14" s="102">
        <f>('[4]Проверочная  таблица'!CM12+'[4]Проверочная  таблица'!CU12)/1000</f>
        <v>27690.847329999997</v>
      </c>
      <c r="FM14" s="103">
        <f>IF(ISERROR(FL14/FK14*100),,FL14/FK14*100)</f>
        <v>100</v>
      </c>
      <c r="FN14" s="101">
        <f>'[3]Приложение  по  субсидии  план'!DG364</f>
        <v>0</v>
      </c>
      <c r="FO14" s="102">
        <f>'[4]Прочая  субсидия_МР  и  ГО'!AF8/1000</f>
        <v>0</v>
      </c>
      <c r="FP14" s="102">
        <f>'[4]Прочая  субсидия_МР  и  ГО'!AG8/1000</f>
        <v>0</v>
      </c>
      <c r="FQ14" s="103">
        <f>IF(ISERROR(FP14/FO14*100),,FP14/FO14*100)</f>
        <v>0</v>
      </c>
      <c r="FR14" s="101"/>
      <c r="FS14" s="102">
        <f>('[4]Прочая  субсидия_МР  и  ГО'!AH8)/1000</f>
        <v>0</v>
      </c>
      <c r="FT14" s="102">
        <f>('[4]Прочая  субсидия_МР  и  ГО'!AI8)/1000</f>
        <v>0</v>
      </c>
      <c r="FU14" s="103">
        <f>IF(ISERROR(FT14/FS14*100),,FT14/FS14*100)</f>
        <v>0</v>
      </c>
      <c r="FV14" s="101">
        <f>'[3]Приложение  по  субсидии  план'!DJ364</f>
        <v>0</v>
      </c>
      <c r="FW14" s="102">
        <f>('[4]Проверочная  таблица'!CJ12+'[4]Проверочная  таблица'!CR12)/1000</f>
        <v>0</v>
      </c>
      <c r="FX14" s="102">
        <f>('[4]Проверочная  таблица'!CN12+'[4]Проверочная  таблица'!CV12)/1000</f>
        <v>0</v>
      </c>
      <c r="FY14" s="103">
        <f>IF(ISERROR(FX14/FW14*100),,FX14/FW14*100)</f>
        <v>0</v>
      </c>
      <c r="FZ14" s="101">
        <f>'[3]Приложение  по  субсидии  план'!DM364</f>
        <v>0</v>
      </c>
      <c r="GA14" s="102">
        <f>('[4]Прочая  субсидия_МР  и  ГО'!AJ8)/1000</f>
        <v>0</v>
      </c>
      <c r="GB14" s="102">
        <f>('[4]Прочая  субсидия_МР  и  ГО'!AK8)/1000</f>
        <v>0</v>
      </c>
      <c r="GC14" s="103">
        <f>IF(ISERROR(GB14/GA14*100),,GB14/GA14*100)</f>
        <v>0</v>
      </c>
      <c r="GD14" s="101">
        <f>'[3]Приложение  по  субсидии  план'!DP364</f>
        <v>0</v>
      </c>
      <c r="GE14" s="102">
        <f>('[4]Прочая  субсидия_МР  и  ГО'!AL8)/1000</f>
        <v>0</v>
      </c>
      <c r="GF14" s="102">
        <f>('[4]Прочая  субсидия_МР  и  ГО'!AM8)/1000</f>
        <v>0</v>
      </c>
      <c r="GG14" s="103">
        <f>IF(ISERROR(GF14/GE14*100),,GF14/GE14*100)</f>
        <v>0</v>
      </c>
      <c r="GH14" s="101"/>
      <c r="GI14" s="102">
        <f>'[4]Прочая  субсидия_МР  и  ГО'!AN8/1000</f>
        <v>0</v>
      </c>
      <c r="GJ14" s="102">
        <f>'[4]Прочая  субсидия_МР  и  ГО'!AO8/1000</f>
        <v>0</v>
      </c>
      <c r="GK14" s="103">
        <f>IF(ISERROR(GJ14/GI14*100),,GJ14/GI14*100)</f>
        <v>0</v>
      </c>
      <c r="GL14" s="101">
        <f>'[3]Приложение  по  субсидии  план'!DS364</f>
        <v>0</v>
      </c>
      <c r="GM14" s="102">
        <f>('[4]Проверочная  таблица'!FY12+'[4]Проверочная  таблица'!GE12)/1000</f>
        <v>0</v>
      </c>
      <c r="GN14" s="102">
        <f>('[4]Проверочная  таблица'!GB12+'[4]Проверочная  таблица'!GH12)/1000</f>
        <v>0</v>
      </c>
      <c r="GO14" s="103">
        <f>IF(ISERROR(GN14/GM14*100),,GN14/GM14*100)</f>
        <v>0</v>
      </c>
      <c r="GP14" s="101"/>
      <c r="GQ14" s="102">
        <f>('[4]Проверочная  таблица'!GU12+'[4]Проверочная  таблица'!HA12)/1000</f>
        <v>0</v>
      </c>
      <c r="GR14" s="102">
        <f>('[4]Проверочная  таблица'!GX12+'[4]Проверочная  таблица'!HD12)/1000</f>
        <v>0</v>
      </c>
      <c r="GS14" s="103">
        <f>IF(ISERROR(GR14/GQ14*100),,GR14/GQ14*100)</f>
        <v>0</v>
      </c>
      <c r="GT14" s="101">
        <f>'[3]Приложение  по  субсидии  план'!DV364</f>
        <v>633.61278000000004</v>
      </c>
      <c r="GU14" s="102">
        <f>('[4]Прочая  субсидия_БП'!AF8+'[4]Прочая  субсидия_МР  и  ГО'!AP8)/1000</f>
        <v>633.61278000000004</v>
      </c>
      <c r="GV14" s="102">
        <f>('[4]Прочая  субсидия_БП'!AG8+'[4]Прочая  субсидия_МР  и  ГО'!AQ8)/1000</f>
        <v>568.51042000000007</v>
      </c>
      <c r="GW14" s="103">
        <f>IF(ISERROR(GV14/GU14*100),,GV14/GU14*100)</f>
        <v>89.725213560244171</v>
      </c>
      <c r="GX14" s="101">
        <f>'[3]Приложение  по  субсидии  план'!EB364</f>
        <v>0</v>
      </c>
      <c r="GY14" s="102">
        <f>('[4]Проверочная  таблица'!LZ12+'[4]Проверочная  таблица'!MA12+'[4]Проверочная  таблица'!MH12+'[4]Проверочная  таблица'!MI12)/1000</f>
        <v>0</v>
      </c>
      <c r="GZ14" s="102">
        <f>('[4]Проверочная  таблица'!MD12+'[4]Проверочная  таблица'!ME12+'[4]Проверочная  таблица'!ML12+'[4]Проверочная  таблица'!MM12)/1000</f>
        <v>0</v>
      </c>
      <c r="HA14" s="103">
        <f>IF(ISERROR(GZ14/GY14*100),,GZ14/GY14*100)</f>
        <v>0</v>
      </c>
      <c r="HB14" s="101">
        <f>'[3]Приложение  по  субсидии  план'!EE364</f>
        <v>4000</v>
      </c>
      <c r="HC14" s="102">
        <f>('[4]Проверочная  таблица'!MB12+'[4]Проверочная  таблица'!MJ12)/1000</f>
        <v>5797.9362599999995</v>
      </c>
      <c r="HD14" s="102">
        <f>('[4]Проверочная  таблица'!MF12+'[4]Проверочная  таблица'!MN12)/1000</f>
        <v>5797.9362599999995</v>
      </c>
      <c r="HE14" s="103">
        <f>IF(ISERROR(HD14/HC14*100),,HD14/HC14*100)</f>
        <v>100</v>
      </c>
      <c r="HF14" s="101">
        <f>'[3]Приложение  по  субсидии  план'!DY364</f>
        <v>0</v>
      </c>
      <c r="HG14" s="102">
        <f>('[4]Прочая  субсидия_МР  и  ГО'!AR8+'[4]Прочая  субсидия_БП'!AL8)/1000</f>
        <v>1000</v>
      </c>
      <c r="HH14" s="102">
        <f>('[4]Прочая  субсидия_МР  и  ГО'!AS8+'[4]Прочая  субсидия_БП'!AM8)/1000</f>
        <v>1000</v>
      </c>
      <c r="HI14" s="103">
        <f>IF(ISERROR(HH14/HG14*100),,HH14/HG14*100)</f>
        <v>100</v>
      </c>
      <c r="HJ14" s="101">
        <f>'[3]Приложение  по  субсидии  план'!EH364</f>
        <v>0</v>
      </c>
      <c r="HK14" s="102">
        <f>('[4]Проверочная  таблица'!PD12+'[4]Проверочная  таблица'!PE12)/1000</f>
        <v>0</v>
      </c>
      <c r="HL14" s="102">
        <f>('[4]Проверочная  таблица'!PK12+'[4]Проверочная  таблица'!PL12)/1000</f>
        <v>0</v>
      </c>
      <c r="HM14" s="103">
        <f>IF(ISERROR(HL14/HK14*100),,HL14/HK14*100)</f>
        <v>0</v>
      </c>
      <c r="HN14" s="101">
        <f>'[3]Приложение  по  субсидии  план'!EK364</f>
        <v>969.2704</v>
      </c>
      <c r="HO14" s="102">
        <f>('[4]Проверочная  таблица'!NF12+'[4]Проверочная  таблица'!NG12)/1000</f>
        <v>718.81434999999999</v>
      </c>
      <c r="HP14" s="102">
        <f>('[4]Проверочная  таблица'!NK12+'[4]Проверочная  таблица'!NL12)/1000</f>
        <v>718.81434999999999</v>
      </c>
      <c r="HQ14" s="103">
        <f>IF(ISERROR(HP14/HO14*100),,HP14/HO14*100)</f>
        <v>100</v>
      </c>
      <c r="HR14" s="101"/>
      <c r="HS14" s="102">
        <f>('[4]Проверочная  таблица'!NH12+'[4]Проверочная  таблица'!NI12)/1000</f>
        <v>0</v>
      </c>
      <c r="HT14" s="102">
        <f>('[4]Проверочная  таблица'!NM12+'[4]Проверочная  таблица'!NN12)/1000</f>
        <v>0</v>
      </c>
      <c r="HU14" s="103">
        <f>IF(ISERROR(HT14/HS14*100),,HT14/HS14*100)</f>
        <v>0</v>
      </c>
      <c r="HV14" s="101"/>
      <c r="HW14" s="102">
        <f>('[4]Проверочная  таблица'!OS12+'[4]Проверочная  таблица'!OR12)/1000</f>
        <v>0</v>
      </c>
      <c r="HX14" s="102">
        <f>('[4]Проверочная  таблица'!OZ12+'[4]Проверочная  таблица'!OY12)/1000</f>
        <v>0</v>
      </c>
      <c r="HY14" s="103">
        <f>IF(ISERROR(HX14/HW14*100),,HX14/HW14*100)</f>
        <v>0</v>
      </c>
      <c r="HZ14" s="101">
        <f>'[3]Приложение  по  субсидии  план'!EN364</f>
        <v>0</v>
      </c>
      <c r="IA14" s="102">
        <f>('[4]Проверочная  таблица'!PH12+'[4]Проверочная  таблица'!PI12+'[4]Проверочная  таблица'!OT12+'[4]Проверочная  таблица'!OU12)/1000</f>
        <v>0</v>
      </c>
      <c r="IB14" s="102">
        <f>('[4]Проверочная  таблица'!PO12+'[4]Проверочная  таблица'!PP12+'[4]Проверочная  таблица'!PA12+'[4]Проверочная  таблица'!PB12)/1000</f>
        <v>0</v>
      </c>
      <c r="IC14" s="103">
        <f>IF(ISERROR(IB14/IA14*100),,IB14/IA14*100)</f>
        <v>0</v>
      </c>
      <c r="ID14" s="101"/>
      <c r="IE14" s="102">
        <f>('[4]Проверочная  таблица'!QT12+'[4]Проверочная  таблица'!QU12+'[4]Проверочная  таблица'!QZ12+'[4]Проверочная  таблица'!RA12)/1000</f>
        <v>0</v>
      </c>
      <c r="IF14" s="102">
        <f>('[4]Проверочная  таблица'!QW12+'[4]Проверочная  таблица'!QX12+'[4]Проверочная  таблица'!RC12+'[4]Проверочная  таблица'!RD12)/1000</f>
        <v>0</v>
      </c>
      <c r="IG14" s="103">
        <f>IF(ISERROR(IF14/IE14*100),,IF14/IE14*100)</f>
        <v>0</v>
      </c>
    </row>
    <row r="15" spans="1:241" ht="21.75" customHeight="1" x14ac:dyDescent="0.25">
      <c r="A15" s="104" t="s">
        <v>11</v>
      </c>
      <c r="B15" s="123">
        <f t="shared" si="0"/>
        <v>535805.69615000009</v>
      </c>
      <c r="C15" s="123">
        <f t="shared" si="1"/>
        <v>674933.17772000004</v>
      </c>
      <c r="D15" s="123">
        <f t="shared" si="2"/>
        <v>674266.27146000019</v>
      </c>
      <c r="E15" s="98">
        <f>'[2]Исполнение для администрации_КБ'!Q15</f>
        <v>674933.17772000004</v>
      </c>
      <c r="F15" s="97">
        <f t="shared" si="3"/>
        <v>0</v>
      </c>
      <c r="G15" s="232">
        <f>'[2]Исполнение для администрации_КБ'!R15</f>
        <v>674266.27146000008</v>
      </c>
      <c r="H15" s="237">
        <f t="shared" si="4"/>
        <v>0</v>
      </c>
      <c r="I15" s="238">
        <f t="shared" ref="I15:I31" si="11">IF(ISERROR(D15/C15*100),,D15/C15*100)</f>
        <v>99.901189290730557</v>
      </c>
      <c r="J15" s="101">
        <f>'[3]Приложение  по  субсидии  план'!F365</f>
        <v>0</v>
      </c>
      <c r="K15" s="102">
        <f>'[4]Проверочная  таблица'!DZ13/1000</f>
        <v>0</v>
      </c>
      <c r="L15" s="102">
        <f>'[4]Проверочная  таблица'!EG13/1000</f>
        <v>0</v>
      </c>
      <c r="M15" s="103">
        <f t="shared" ref="M15:M35" si="12">IF(ISERROR(L15/K15*100),,L15/K15*100)</f>
        <v>0</v>
      </c>
      <c r="N15" s="234">
        <f>'[3]Приложение  по  субсидии  план'!I365</f>
        <v>0</v>
      </c>
      <c r="O15" s="235">
        <f>'[4]Проверочная  таблица'!EE13/1000</f>
        <v>0</v>
      </c>
      <c r="P15" s="102">
        <f>'[4]Проверочная  таблица'!EL13/1000</f>
        <v>0</v>
      </c>
      <c r="Q15" s="103">
        <f t="shared" ref="Q15:Q35" si="13">IF(ISERROR(P15/O15*100),,P15/O15*100)</f>
        <v>0</v>
      </c>
      <c r="R15" s="101">
        <f>'[3]Приложение  по  субсидии  план'!L365</f>
        <v>186.95753999999999</v>
      </c>
      <c r="S15" s="102">
        <f>('[4]Прочая  субсидия_МР  и  ГО'!D9)/1000</f>
        <v>186.95753999999999</v>
      </c>
      <c r="T15" s="102">
        <f>('[4]Прочая  субсидия_МР  и  ГО'!E9)/1000</f>
        <v>186.95753999999999</v>
      </c>
      <c r="U15" s="103">
        <f t="shared" ref="U15:U35" si="14">IF(ISERROR(T15/S15*100),,T15/S15*100)</f>
        <v>100</v>
      </c>
      <c r="V15" s="101">
        <f>'[3]Приложение  по  субсидии  план'!O365</f>
        <v>0</v>
      </c>
      <c r="W15" s="102">
        <f>'[4]Проверочная  таблица'!OI13/1000</f>
        <v>0</v>
      </c>
      <c r="X15" s="102">
        <f>'[4]Проверочная  таблица'!OL13/1000</f>
        <v>0</v>
      </c>
      <c r="Y15" s="103">
        <f t="shared" ref="Y15:Y35" si="15">IF(ISERROR(X15/W15*100),,X15/W15*100)</f>
        <v>0</v>
      </c>
      <c r="Z15" s="101">
        <f>'[3]Приложение  по  субсидии  план'!R365</f>
        <v>0</v>
      </c>
      <c r="AA15" s="102">
        <f>('[4]Проверочная  таблица'!ET13+'[4]Проверочная  таблица'!EU13)/1000</f>
        <v>0</v>
      </c>
      <c r="AB15" s="102">
        <f>('[4]Проверочная  таблица'!FA13+'[4]Проверочная  таблица'!FB13)/1000</f>
        <v>0</v>
      </c>
      <c r="AC15" s="103">
        <f t="shared" ref="AC15:AC35" si="16">IF(ISERROR(AB15/AA15*100),,AB15/AA15*100)</f>
        <v>0</v>
      </c>
      <c r="AD15" s="101"/>
      <c r="AE15" s="102">
        <f>('[4]Проверочная  таблица'!EX13+'[4]Проверочная  таблица'!EY13)/1000</f>
        <v>0</v>
      </c>
      <c r="AF15" s="102">
        <f>('[4]Проверочная  таблица'!FE13+'[4]Проверочная  таблица'!FF13)/1000</f>
        <v>0</v>
      </c>
      <c r="AG15" s="103">
        <f t="shared" ref="AG15:AG32" si="17">IF(ISERROR(AF15/AE15*100),,AF15/AE15*100)</f>
        <v>0</v>
      </c>
      <c r="AH15" s="101">
        <f>'[3]Приложение  по  субсидии  план'!U365</f>
        <v>0</v>
      </c>
      <c r="AI15" s="102">
        <f>('[4]Проверочная  таблица'!FH13+'[4]Проверочная  таблица'!FI13)/1000</f>
        <v>0</v>
      </c>
      <c r="AJ15" s="102">
        <f>('[4]Проверочная  таблица'!FK13+'[4]Проверочная  таблица'!FL13)/1000</f>
        <v>0</v>
      </c>
      <c r="AK15" s="103">
        <f t="shared" ref="AK15:AK35" si="18">IF(ISERROR(AJ15/AI15*100),,AJ15/AI15*100)</f>
        <v>0</v>
      </c>
      <c r="AL15" s="101">
        <f>'[3]Приложение  по  субсидии  план'!X365</f>
        <v>0</v>
      </c>
      <c r="AM15" s="102">
        <f>'[4]Прочая  субсидия_МР  и  ГО'!F9/1000</f>
        <v>0</v>
      </c>
      <c r="AN15" s="102">
        <f>'[4]Прочая  субсидия_МР  и  ГО'!G9/1000</f>
        <v>0</v>
      </c>
      <c r="AO15" s="103">
        <f t="shared" ref="AO15:AO35" si="19">IF(ISERROR(AN15/AM15*100),,AN15/AM15*100)</f>
        <v>0</v>
      </c>
      <c r="AP15" s="101">
        <f>'[3]Приложение  по  субсидии  план'!AA365</f>
        <v>0</v>
      </c>
      <c r="AQ15" s="102">
        <f>'[4]Прочая  субсидия_МР  и  ГО'!H9/1000</f>
        <v>0</v>
      </c>
      <c r="AR15" s="102">
        <f>'[4]Прочая  субсидия_МР  и  ГО'!I9/1000</f>
        <v>0</v>
      </c>
      <c r="AS15" s="103">
        <f t="shared" ref="AS15:AS35" si="20">IF(ISERROR(AR15/AQ15*100),,AR15/AQ15*100)</f>
        <v>0</v>
      </c>
      <c r="AT15" s="101">
        <f>'[3]Приложение  по  субсидии  план'!AD365</f>
        <v>72.648529999999994</v>
      </c>
      <c r="AU15" s="102">
        <f>'[4]Прочая  субсидия_МР  и  ГО'!J9/1000</f>
        <v>72.648529999999994</v>
      </c>
      <c r="AV15" s="102">
        <f>'[4]Прочая  субсидия_МР  и  ГО'!K9/1000</f>
        <v>72.648529999999994</v>
      </c>
      <c r="AW15" s="103">
        <f t="shared" ref="AW15:AW35" si="21">IF(ISERROR(AV15/AU15*100),,AV15/AU15*100)</f>
        <v>100</v>
      </c>
      <c r="AX15" s="101">
        <f>'[3]Приложение  по  субсидии  план'!AG365</f>
        <v>266.96118000000001</v>
      </c>
      <c r="AY15" s="102">
        <f>'[4]Прочая  субсидия_МР  и  ГО'!L9/1000</f>
        <v>266.96118000000001</v>
      </c>
      <c r="AZ15" s="102">
        <f>'[4]Прочая  субсидия_МР  и  ГО'!M9/1000</f>
        <v>266.96118000000001</v>
      </c>
      <c r="BA15" s="103">
        <f t="shared" ref="BA15:BA35" si="22">IF(ISERROR(AZ15/AY15*100),,AZ15/AY15*100)</f>
        <v>100</v>
      </c>
      <c r="BB15" s="101">
        <f>'[3]Приложение  по  субсидии  план'!AJ365</f>
        <v>0</v>
      </c>
      <c r="BC15" s="102">
        <f>('[4]Проверочная  таблица'!GP13+'[4]Проверочная  таблица'!GQ13)/1000</f>
        <v>0</v>
      </c>
      <c r="BD15" s="102">
        <f>('[4]Проверочная  таблица'!GS13+'[4]Проверочная  таблица'!GT13)/1000</f>
        <v>0</v>
      </c>
      <c r="BE15" s="103">
        <f t="shared" ref="BE15:BE31" si="23">IF(ISERROR(BD15/BC15*100),,BD15/BC15*100)</f>
        <v>0</v>
      </c>
      <c r="BF15" s="101">
        <f>'[3]Приложение  по  субсидии  план'!AM365</f>
        <v>0</v>
      </c>
      <c r="BG15" s="102">
        <f>'[4]Проверочная  таблица'!EM13/1000</f>
        <v>0</v>
      </c>
      <c r="BH15" s="102">
        <f>'[4]Проверочная  таблица'!EP13/1000</f>
        <v>0</v>
      </c>
      <c r="BI15" s="103">
        <f t="shared" ref="BI15:BI35" si="24">IF(ISERROR(BH15/BG15*100),,BH15/BG15*100)</f>
        <v>0</v>
      </c>
      <c r="BJ15" s="101">
        <f>'[3]Приложение  по  субсидии  план'!AP365</f>
        <v>0</v>
      </c>
      <c r="BK15" s="102">
        <f>'[4]Проверочная  таблица'!FS13/1000</f>
        <v>0</v>
      </c>
      <c r="BL15" s="102">
        <f>'[4]Проверочная  таблица'!FV13/1000</f>
        <v>0</v>
      </c>
      <c r="BM15" s="103">
        <f t="shared" ref="BM15:BM35" si="25">IF(ISERROR(BL15/BK15*100),,BL15/BK15*100)</f>
        <v>0</v>
      </c>
      <c r="BN15" s="101"/>
      <c r="BO15" s="102">
        <f>'[4]Проверочная  таблица'!FM13/1000</f>
        <v>0</v>
      </c>
      <c r="BP15" s="102">
        <f>'[4]Проверочная  таблица'!FP13/1000</f>
        <v>0</v>
      </c>
      <c r="BQ15" s="103">
        <f t="shared" ref="BQ15:BQ35" si="26">IF(ISERROR(BP15/BO15*100),,BP15/BO15*100)</f>
        <v>0</v>
      </c>
      <c r="BR15" s="101">
        <f>'[3]Приложение  по  субсидии  план'!AS365</f>
        <v>264676.66667000001</v>
      </c>
      <c r="BS15" s="102">
        <f>('[4]Проверочная  таблица'!LN13+'[4]Проверочная  таблица'!LO13)/1000</f>
        <v>264676.66667000001</v>
      </c>
      <c r="BT15" s="102">
        <f>('[4]Проверочная  таблица'!LR13+'[4]Проверочная  таблица'!LS13)/1000</f>
        <v>264676.66667000001</v>
      </c>
      <c r="BU15" s="103">
        <f t="shared" ref="BU15:BU35" si="27">IF(ISERROR(BT15/BS15*100),,BT15/BS15*100)</f>
        <v>100</v>
      </c>
      <c r="BV15" s="101">
        <f>'[3]Приложение  по  субсидии  план'!AV365</f>
        <v>77521.93333</v>
      </c>
      <c r="BW15" s="102">
        <f>'[4]Проверочная  таблица'!LP13/1000</f>
        <v>77521.93333</v>
      </c>
      <c r="BX15" s="102">
        <f>'[4]Проверочная  таблица'!LT13/1000</f>
        <v>77521.93333</v>
      </c>
      <c r="BY15" s="103">
        <f t="shared" ref="BY15:BY35" si="28">IF(ISERROR(BX15/BW15*100),,BX15/BW15*100)</f>
        <v>100</v>
      </c>
      <c r="BZ15" s="101">
        <f>'[3]Приложение  по  субсидии  план'!BE365</f>
        <v>0</v>
      </c>
      <c r="CA15" s="102">
        <f>('[4]Проверочная  таблица'!KL13+'[4]Проверочная  таблица'!KM13+'[4]Проверочная  таблица'!JR13+'[4]Проверочная  таблица'!JS13)/1000</f>
        <v>0</v>
      </c>
      <c r="CB15" s="102">
        <f>('[4]Проверочная  таблица'!KB13+'[4]Проверочная  таблица'!KC13+'[4]Проверочная  таблица'!KQ13+'[4]Проверочная  таблица'!KR13)/1000</f>
        <v>0</v>
      </c>
      <c r="CC15" s="103">
        <f t="shared" si="5"/>
        <v>0</v>
      </c>
      <c r="CD15" s="101">
        <f>'[3]Приложение  по  субсидии  план'!BH365</f>
        <v>0</v>
      </c>
      <c r="CE15" s="102">
        <f>('[4]Проверочная  таблица'!JV13+'[4]Проверочная  таблица'!JW13)/1000</f>
        <v>0</v>
      </c>
      <c r="CF15" s="102">
        <f>('[4]Проверочная  таблица'!KF13+'[4]Проверочная  таблица'!KG13)/1000</f>
        <v>0</v>
      </c>
      <c r="CG15" s="103">
        <f t="shared" si="6"/>
        <v>0</v>
      </c>
      <c r="CH15" s="101">
        <f>'[3]Приложение  по  субсидии  план'!BK365</f>
        <v>0</v>
      </c>
      <c r="CI15" s="102">
        <f>('[4]Проверочная  таблица'!JT13+'[4]Проверочная  таблица'!JU13)/1000</f>
        <v>0</v>
      </c>
      <c r="CJ15" s="102">
        <f>('[4]Проверочная  таблица'!KD13+'[4]Проверочная  таблица'!KE13)/1000</f>
        <v>0</v>
      </c>
      <c r="CK15" s="103">
        <f t="shared" ref="CK15:CK32" si="29">IF(ISERROR(CJ15/CI15*100),,CJ15/CI15*100)</f>
        <v>0</v>
      </c>
      <c r="CL15" s="101">
        <f>'[3]Приложение  по  субсидии  план'!BN365</f>
        <v>0</v>
      </c>
      <c r="CM15" s="102">
        <f>'[4]Проверочная  таблица'!JX13/1000</f>
        <v>0</v>
      </c>
      <c r="CN15" s="102">
        <f>'[4]Проверочная  таблица'!KH13/1000</f>
        <v>0</v>
      </c>
      <c r="CO15" s="103">
        <f t="shared" si="7"/>
        <v>0</v>
      </c>
      <c r="CP15" s="101">
        <f>'[3]Приложение  по  субсидии  план'!BQ365</f>
        <v>19.638909999999999</v>
      </c>
      <c r="CQ15" s="102">
        <f>('[4]Прочая  субсидия_МР  и  ГО'!N9+'[4]Прочая  субсидия_БП'!H9)/1000</f>
        <v>19.638909999999999</v>
      </c>
      <c r="CR15" s="102">
        <f>('[4]Прочая  субсидия_МР  и  ГО'!O9+'[4]Прочая  субсидия_БП'!I9)/1000</f>
        <v>19.638909999999999</v>
      </c>
      <c r="CS15" s="103">
        <f t="shared" ref="CS15:CS35" si="30">IF(ISERROR(CR15/CQ15*100),,CR15/CQ15*100)</f>
        <v>100</v>
      </c>
      <c r="CT15" s="101"/>
      <c r="CU15" s="102">
        <f>('[4]Проверочная  таблица'!JQ13+'[4]Проверочная  таблица'!KK13+'[4]Проверочная  таблица'!JP13+'[4]Проверочная  таблица'!KJ13)/1000</f>
        <v>321.73759999999999</v>
      </c>
      <c r="CV15" s="102">
        <f>('[4]Проверочная  таблица'!KP13+'[4]Проверочная  таблица'!KA13+'[4]Проверочная  таблица'!KO13+'[4]Проверочная  таблица'!JZ13)/1000</f>
        <v>321.73759999999999</v>
      </c>
      <c r="CW15" s="103">
        <f t="shared" ref="CW15:CW32" si="31">IF(ISERROR(CV15/CU15*100),,CV15/CU15*100)</f>
        <v>100</v>
      </c>
      <c r="CX15" s="101">
        <f>'[3]Приложение  по  субсидии  план'!AY365</f>
        <v>1938.44983</v>
      </c>
      <c r="CY15" s="102">
        <f>('[4]Проверочная  таблица'!IO13+'[4]Проверочная  таблица'!IU13)/1000</f>
        <v>1938.44983</v>
      </c>
      <c r="CZ15" s="102">
        <f>('[4]Проверочная  таблица'!IR13+'[4]Проверочная  таблица'!IX13)/1000</f>
        <v>1938.44983</v>
      </c>
      <c r="DA15" s="103">
        <f t="shared" ref="DA15:DA35" si="32">IF(ISERROR(CZ15/CY15*100),,CZ15/CY15*100)</f>
        <v>100</v>
      </c>
      <c r="DB15" s="101">
        <f>'[3]Приложение  по  субсидии  план'!BB365</f>
        <v>0</v>
      </c>
      <c r="DC15" s="102">
        <f>('[4]Проверочная  таблица'!II13)/1000</f>
        <v>0</v>
      </c>
      <c r="DD15" s="102">
        <f>('[4]Проверочная  таблица'!IL13)/1000</f>
        <v>0</v>
      </c>
      <c r="DE15" s="103">
        <f t="shared" si="8"/>
        <v>0</v>
      </c>
      <c r="DF15" s="101">
        <f>'[3]Приложение  по  субсидии  план'!BT365</f>
        <v>1036.34555</v>
      </c>
      <c r="DG15" s="102">
        <f>'[4]Прочая  субсидия_МР  и  ГО'!P9/1000</f>
        <v>864.77874999999995</v>
      </c>
      <c r="DH15" s="102">
        <f>'[4]Прочая  субсидия_МР  и  ГО'!Q9/1000</f>
        <v>864.77874999999995</v>
      </c>
      <c r="DI15" s="103">
        <f t="shared" ref="DI15:DI35" si="33">IF(ISERROR(DH15/DG15*100),,DH15/DG15*100)</f>
        <v>100</v>
      </c>
      <c r="DJ15" s="101">
        <f>'[3]Приложение  по  субсидии  план'!BW365</f>
        <v>0</v>
      </c>
      <c r="DK15" s="102">
        <f>('[4]Проверочная  таблица'!DS13+'[4]Проверочная  таблица'!DT13)/1000</f>
        <v>0</v>
      </c>
      <c r="DL15" s="102">
        <f>('[4]Проверочная  таблица'!DW13+'[4]Проверочная  таблица'!DX13)/1000</f>
        <v>0</v>
      </c>
      <c r="DM15" s="103">
        <f t="shared" ref="DM15:DM35" si="34">IF(ISERROR(DL15/DK15*100),,DL15/DK15*100)</f>
        <v>0</v>
      </c>
      <c r="DN15" s="101"/>
      <c r="DO15" s="102">
        <f>'[4]Проверочная  таблица'!DR13/1000</f>
        <v>0</v>
      </c>
      <c r="DP15" s="102">
        <f>'[4]Проверочная  таблица'!DV13/1000</f>
        <v>0</v>
      </c>
      <c r="DQ15" s="103">
        <f t="shared" ref="DQ15:DQ32" si="35">IF(ISERROR(DP15/DO15*100),,DP15/DO15*100)</f>
        <v>0</v>
      </c>
      <c r="DR15" s="101"/>
      <c r="DS15" s="102">
        <f>('[4]Прочая  субсидия_МР  и  ГО'!R9)/1000</f>
        <v>0</v>
      </c>
      <c r="DT15" s="102">
        <f>('[4]Прочая  субсидия_МР  и  ГО'!S9)/1000</f>
        <v>0</v>
      </c>
      <c r="DU15" s="103">
        <f t="shared" ref="DU15:DU31" si="36">IF(ISERROR(DT15/DS15*100),,DT15/DS15*100)</f>
        <v>0</v>
      </c>
      <c r="DV15" s="101">
        <f>'[3]Приложение  по  субсидии  план'!BZ365</f>
        <v>0</v>
      </c>
      <c r="DW15" s="102">
        <f>('[4]Проверочная  таблица'!AY13+'[4]Проверочная  таблица'!BK13+'[4]Прочая  субсидия_МР  и  ГО'!T9+'[4]Прочая  субсидия_БП'!N9)/1000</f>
        <v>0</v>
      </c>
      <c r="DX15" s="102">
        <f>('[4]Проверочная  таблица'!BE13+'[4]Проверочная  таблица'!BO13+'[4]Прочая  субсидия_МР  и  ГО'!U9+'[4]Прочая  субсидия_БП'!O9)/1000</f>
        <v>0</v>
      </c>
      <c r="DY15" s="103">
        <f t="shared" ref="DY15:DY35" si="37">IF(ISERROR(DX15/DW15*100),,DX15/DW15*100)</f>
        <v>0</v>
      </c>
      <c r="DZ15" s="101">
        <f>'[3]Приложение  по  субсидии  план'!CC365</f>
        <v>55164.139779999998</v>
      </c>
      <c r="EA15" s="102">
        <f>('[4]Проверочная  таблица'!DC13+'[4]Проверочная  таблица'!DA13)/1000</f>
        <v>66775.787830000001</v>
      </c>
      <c r="EB15" s="102">
        <f>('[4]Проверочная  таблица'!DD13+'[4]Проверочная  таблица'!DB13)/1000</f>
        <v>66775.787830000001</v>
      </c>
      <c r="EC15" s="103">
        <f t="shared" ref="EC15:EC35" si="38">IF(ISERROR(EB15/EA15*100),,EB15/EA15*100)</f>
        <v>100</v>
      </c>
      <c r="ED15" s="101">
        <f>'[3]Приложение  по  субсидии  план'!CF365</f>
        <v>8798.4481599999999</v>
      </c>
      <c r="EE15" s="102">
        <f>('[4]Проверочная  таблица'!DI13+'[4]Проверочная  таблица'!DK13)/1000</f>
        <v>8420.5986799999991</v>
      </c>
      <c r="EF15" s="102">
        <f>('[4]Проверочная  таблица'!DL13+'[4]Проверочная  таблица'!DJ13)/1000</f>
        <v>8420.5986799999991</v>
      </c>
      <c r="EG15" s="103">
        <f t="shared" ref="EG15:EG35" si="39">IF(ISERROR(EF15/EE15*100),,EF15/EE15*100)</f>
        <v>100</v>
      </c>
      <c r="EH15" s="101">
        <f>'[3]Приложение  по  субсидии  план'!CI365</f>
        <v>0</v>
      </c>
      <c r="EI15" s="102">
        <f>'[4]Прочая  субсидия_МР  и  ГО'!V9/1000</f>
        <v>0</v>
      </c>
      <c r="EJ15" s="102">
        <f>'[4]Прочая  субсидия_МР  и  ГО'!W9/1000</f>
        <v>0</v>
      </c>
      <c r="EK15" s="103">
        <f t="shared" si="9"/>
        <v>0</v>
      </c>
      <c r="EL15" s="101">
        <f>'[3]Приложение  по  субсидии  план'!CL365</f>
        <v>0</v>
      </c>
      <c r="EM15" s="102">
        <f>('[4]Проверочная  таблица'!HL13+'[4]Проверочная  таблица'!HM13+'[4]Проверочная  таблица'!HR13+'[4]Проверочная  таблица'!HS13)/1000</f>
        <v>0</v>
      </c>
      <c r="EN15" s="102">
        <f>('[4]Проверочная  таблица'!HO13+'[4]Проверочная  таблица'!HP13+'[4]Проверочная  таблица'!HU13+'[4]Проверочная  таблица'!HV13)/1000</f>
        <v>0</v>
      </c>
      <c r="EO15" s="103">
        <f t="shared" si="10"/>
        <v>0</v>
      </c>
      <c r="EP15" s="101">
        <f>'[3]Приложение  по  субсидии  план'!CO365</f>
        <v>0</v>
      </c>
      <c r="EQ15" s="102">
        <f>('[4]Прочая  субсидия_МР  и  ГО'!X9+'[4]Прочая  субсидия_БП'!T9)/1000</f>
        <v>0</v>
      </c>
      <c r="ER15" s="102">
        <f>('[4]Прочая  субсидия_МР  и  ГО'!Y9+'[4]Прочая  субсидия_БП'!U9)/1000</f>
        <v>0</v>
      </c>
      <c r="ES15" s="103">
        <f t="shared" ref="ES15:ES35" si="40">IF(ISERROR(ER15/EQ15*100),,ER15/EQ15*100)</f>
        <v>0</v>
      </c>
      <c r="ET15" s="101">
        <f>'[3]Приложение  по  субсидии  план'!CR365</f>
        <v>29370</v>
      </c>
      <c r="EU15" s="102">
        <f>('[4]Прочая  субсидия_МР  и  ГО'!Z9+'[4]Прочая  субсидия_БП'!Z9)/1000</f>
        <v>22507.594779999999</v>
      </c>
      <c r="EV15" s="102">
        <f>('[4]Прочая  субсидия_МР  и  ГО'!AA9+'[4]Прочая  субсидия_БП'!AA9)/1000</f>
        <v>21840.694780000002</v>
      </c>
      <c r="EW15" s="103">
        <f t="shared" ref="EW15:EW35" si="41">IF(ISERROR(EV15/EU15*100),,EV15/EU15*100)</f>
        <v>97.037000148089575</v>
      </c>
      <c r="EX15" s="101">
        <f>'[3]Приложение  по  субсидии  план'!CU365</f>
        <v>0</v>
      </c>
      <c r="EY15" s="102">
        <f>('[4]Прочая  субсидия_МР  и  ГО'!AB9)/1000</f>
        <v>0</v>
      </c>
      <c r="EZ15" s="102">
        <f>('[4]Прочая  субсидия_МР  и  ГО'!AC9)/1000</f>
        <v>0</v>
      </c>
      <c r="FA15" s="103">
        <f t="shared" ref="FA15:FA35" si="42">IF(ISERROR(EZ15/EY15*100),,EZ15/EY15*100)</f>
        <v>0</v>
      </c>
      <c r="FB15" s="101">
        <f>'[3]Приложение  по  субсидии  план'!CX365</f>
        <v>2005.89724</v>
      </c>
      <c r="FC15" s="102">
        <f>'[4]Прочая  субсидия_МР  и  ГО'!AD9/1000</f>
        <v>1191.3297600000001</v>
      </c>
      <c r="FD15" s="102">
        <f>'[4]Прочая  субсидия_МР  и  ГО'!AE9/1000</f>
        <v>1191.3297600000001</v>
      </c>
      <c r="FE15" s="103">
        <f t="shared" ref="FE15:FE35" si="43">IF(ISERROR(FD15/FC15*100),,FD15/FC15*100)</f>
        <v>100</v>
      </c>
      <c r="FF15" s="101">
        <f>'[3]Приложение  по  субсидии  план'!DA365</f>
        <v>0</v>
      </c>
      <c r="FG15" s="102">
        <f>('[4]Проверочная  таблица'!CH13+'[4]Проверочная  таблица'!CP13)/1000</f>
        <v>0</v>
      </c>
      <c r="FH15" s="102">
        <f>('[4]Проверочная  таблица'!CL13+'[4]Проверочная  таблица'!CT13)/1000</f>
        <v>0</v>
      </c>
      <c r="FI15" s="103">
        <f t="shared" ref="FI15:FI35" si="44">IF(ISERROR(FH15/FG15*100),,FH15/FG15*100)</f>
        <v>0</v>
      </c>
      <c r="FJ15" s="101">
        <f>'[3]Приложение  по  субсидии  план'!DD365</f>
        <v>46971.364270000005</v>
      </c>
      <c r="FK15" s="102">
        <f>('[4]Проверочная  таблица'!CI13+'[4]Проверочная  таблица'!CQ13)/1000</f>
        <v>56299.382700000002</v>
      </c>
      <c r="FL15" s="102">
        <f>('[4]Проверочная  таблица'!CM13+'[4]Проверочная  таблица'!CU13)/1000</f>
        <v>56299.382700000002</v>
      </c>
      <c r="FM15" s="103">
        <f t="shared" ref="FM15:FM35" si="45">IF(ISERROR(FL15/FK15*100),,FL15/FK15*100)</f>
        <v>100</v>
      </c>
      <c r="FN15" s="101">
        <f>'[3]Приложение  по  субсидии  план'!DG365</f>
        <v>0</v>
      </c>
      <c r="FO15" s="102">
        <f>'[4]Прочая  субсидия_МР  и  ГО'!AF9/1000</f>
        <v>0</v>
      </c>
      <c r="FP15" s="102">
        <f>'[4]Прочая  субсидия_МР  и  ГО'!AG9/1000</f>
        <v>0</v>
      </c>
      <c r="FQ15" s="103">
        <f t="shared" ref="FQ15:FQ35" si="46">IF(ISERROR(FP15/FO15*100),,FP15/FO15*100)</f>
        <v>0</v>
      </c>
      <c r="FR15" s="101"/>
      <c r="FS15" s="102">
        <f>('[4]Прочая  субсидия_МР  и  ГО'!AH9)/1000</f>
        <v>0</v>
      </c>
      <c r="FT15" s="102">
        <f>('[4]Прочая  субсидия_МР  и  ГО'!AI9)/1000</f>
        <v>0</v>
      </c>
      <c r="FU15" s="103">
        <f t="shared" ref="FU15:FU32" si="47">IF(ISERROR(FT15/FS15*100),,FT15/FS15*100)</f>
        <v>0</v>
      </c>
      <c r="FV15" s="101">
        <f>'[3]Приложение  по  субсидии  план'!DJ365</f>
        <v>0</v>
      </c>
      <c r="FW15" s="102">
        <f>('[4]Проверочная  таблица'!CJ13+'[4]Проверочная  таблица'!CR13)/1000</f>
        <v>115000</v>
      </c>
      <c r="FX15" s="102">
        <f>('[4]Проверочная  таблица'!CN13+'[4]Проверочная  таблица'!CV13)/1000</f>
        <v>115000</v>
      </c>
      <c r="FY15" s="103">
        <f t="shared" ref="FY15:FY35" si="48">IF(ISERROR(FX15/FW15*100),,FX15/FW15*100)</f>
        <v>100</v>
      </c>
      <c r="FZ15" s="101">
        <f>'[3]Приложение  по  субсидии  план'!DM365</f>
        <v>11210.49251</v>
      </c>
      <c r="GA15" s="102">
        <f>('[4]Прочая  субсидия_МР  и  ГО'!AJ9)/1000</f>
        <v>12843.270540000001</v>
      </c>
      <c r="GB15" s="102">
        <f>('[4]Прочая  субсидия_МР  и  ГО'!AK9)/1000</f>
        <v>12843.27054</v>
      </c>
      <c r="GC15" s="103">
        <f t="shared" ref="GC15:GC35" si="49">IF(ISERROR(GB15/GA15*100),,GB15/GA15*100)</f>
        <v>99.999999999999986</v>
      </c>
      <c r="GD15" s="101">
        <f>'[3]Приложение  по  субсидии  план'!DP365</f>
        <v>2121.8112000000001</v>
      </c>
      <c r="GE15" s="102">
        <f>('[4]Прочая  субсидия_МР  и  ГО'!AL9)/1000</f>
        <v>0</v>
      </c>
      <c r="GF15" s="102">
        <f>('[4]Прочая  субсидия_МР  и  ГО'!AM9)/1000</f>
        <v>0</v>
      </c>
      <c r="GG15" s="103">
        <f t="shared" ref="GG15:GG31" si="50">IF(ISERROR(GF15/GE15*100),,GF15/GE15*100)</f>
        <v>0</v>
      </c>
      <c r="GH15" s="101"/>
      <c r="GI15" s="102">
        <f>'[4]Прочая  субсидия_МР  и  ГО'!AN9/1000</f>
        <v>0</v>
      </c>
      <c r="GJ15" s="102">
        <f>'[4]Прочая  субсидия_МР  и  ГО'!AO9/1000</f>
        <v>0</v>
      </c>
      <c r="GK15" s="103">
        <f t="shared" ref="GK15:GK31" si="51">IF(ISERROR(GJ15/GI15*100),,GJ15/GI15*100)</f>
        <v>0</v>
      </c>
      <c r="GL15" s="101">
        <f>'[3]Приложение  по  субсидии  план'!DS365</f>
        <v>0</v>
      </c>
      <c r="GM15" s="102">
        <f>('[4]Проверочная  таблица'!FY13+'[4]Проверочная  таблица'!GE13)/1000</f>
        <v>0</v>
      </c>
      <c r="GN15" s="102">
        <f>('[4]Проверочная  таблица'!GB13+'[4]Проверочная  таблица'!GH13)/1000</f>
        <v>0</v>
      </c>
      <c r="GO15" s="103">
        <f t="shared" ref="GO15:GO35" si="52">IF(ISERROR(GN15/GM15*100),,GN15/GM15*100)</f>
        <v>0</v>
      </c>
      <c r="GP15" s="101"/>
      <c r="GQ15" s="102">
        <f>('[4]Проверочная  таблица'!GU13+'[4]Проверочная  таблица'!HA13)/1000</f>
        <v>586.08000000000004</v>
      </c>
      <c r="GR15" s="102">
        <f>('[4]Проверочная  таблица'!GX13+'[4]Проверочная  таблица'!HD13)/1000</f>
        <v>586.08000000000004</v>
      </c>
      <c r="GS15" s="103">
        <f t="shared" ref="GS15:GS32" si="53">IF(ISERROR(GR15/GQ15*100),,GR15/GQ15*100)</f>
        <v>100</v>
      </c>
      <c r="GT15" s="101">
        <f>'[3]Приложение  по  субсидии  план'!DV365</f>
        <v>1203.9388100000001</v>
      </c>
      <c r="GU15" s="102">
        <f>('[4]Прочая  субсидия_БП'!AF9+'[4]Прочая  субсидия_МР  и  ГО'!AP9)/1000</f>
        <v>1203.9388100000001</v>
      </c>
      <c r="GV15" s="102">
        <f>('[4]Прочая  субсидия_БП'!AG9+'[4]Прочая  субсидия_МР  и  ГО'!AQ9)/1000</f>
        <v>1203.93255</v>
      </c>
      <c r="GW15" s="103">
        <f t="shared" ref="GW15:GW35" si="54">IF(ISERROR(GV15/GU15*100),,GV15/GU15*100)</f>
        <v>99.999480040019634</v>
      </c>
      <c r="GX15" s="101">
        <f>'[3]Приложение  по  субсидии  план'!EB365</f>
        <v>17400</v>
      </c>
      <c r="GY15" s="102">
        <f>('[4]Проверочная  таблица'!LZ13+'[4]Проверочная  таблица'!MA13+'[4]Проверочная  таблица'!MH13+'[4]Проверочная  таблица'!MI13)/1000</f>
        <v>17400</v>
      </c>
      <c r="GZ15" s="102">
        <f>('[4]Проверочная  таблица'!MD13+'[4]Проверочная  таблица'!ME13+'[4]Проверочная  таблица'!ML13+'[4]Проверочная  таблица'!MM13)/1000</f>
        <v>17400</v>
      </c>
      <c r="HA15" s="103">
        <f t="shared" ref="HA15:HA35" si="55">IF(ISERROR(GZ15/GY15*100),,GZ15/GY15*100)</f>
        <v>100</v>
      </c>
      <c r="HB15" s="101">
        <f>'[3]Приложение  по  субсидии  план'!EE365</f>
        <v>15000</v>
      </c>
      <c r="HC15" s="102">
        <f>('[4]Проверочная  таблица'!MB13+'[4]Проверочная  таблица'!MJ13)/1000</f>
        <v>26016.423129999999</v>
      </c>
      <c r="HD15" s="102">
        <f>('[4]Проверочная  таблица'!MF13+'[4]Проверочная  таблица'!MN13)/1000</f>
        <v>26016.423129999999</v>
      </c>
      <c r="HE15" s="103">
        <f t="shared" ref="HE15:HE35" si="56">IF(ISERROR(HD15/HC15*100),,HD15/HC15*100)</f>
        <v>100</v>
      </c>
      <c r="HF15" s="101">
        <f>'[3]Приложение  по  субсидии  план'!DY365</f>
        <v>0</v>
      </c>
      <c r="HG15" s="102">
        <f>('[4]Прочая  субсидия_МР  и  ГО'!AR9+'[4]Прочая  субсидия_БП'!AL9)/1000</f>
        <v>0</v>
      </c>
      <c r="HH15" s="102">
        <f>('[4]Прочая  субсидия_МР  и  ГО'!AS9+'[4]Прочая  субсидия_БП'!AM9)/1000</f>
        <v>0</v>
      </c>
      <c r="HI15" s="103">
        <f t="shared" ref="HI15:HI35" si="57">IF(ISERROR(HH15/HG15*100),,HH15/HG15*100)</f>
        <v>0</v>
      </c>
      <c r="HJ15" s="101">
        <f>'[3]Приложение  по  субсидии  план'!EH365</f>
        <v>0</v>
      </c>
      <c r="HK15" s="102">
        <f>('[4]Проверочная  таблица'!PD13+'[4]Проверочная  таблица'!PE13)/1000</f>
        <v>0</v>
      </c>
      <c r="HL15" s="102">
        <f>('[4]Проверочная  таблица'!PK13+'[4]Проверочная  таблица'!PL13)/1000</f>
        <v>0</v>
      </c>
      <c r="HM15" s="103">
        <f t="shared" ref="HM15:HM35" si="58">IF(ISERROR(HL15/HK15*100),,HL15/HK15*100)</f>
        <v>0</v>
      </c>
      <c r="HN15" s="101">
        <f>'[3]Приложение  по  субсидии  план'!EK365</f>
        <v>840.00264000000004</v>
      </c>
      <c r="HO15" s="102">
        <f>('[4]Проверочная  таблица'!NF13+'[4]Проверочная  таблица'!NG13)/1000</f>
        <v>818.99914999999987</v>
      </c>
      <c r="HP15" s="102">
        <f>('[4]Проверочная  таблица'!NK13+'[4]Проверочная  таблица'!NL13)/1000</f>
        <v>818.99914999999987</v>
      </c>
      <c r="HQ15" s="103">
        <f t="shared" ref="HQ15:HQ35" si="59">IF(ISERROR(HP15/HO15*100),,HP15/HO15*100)</f>
        <v>100</v>
      </c>
      <c r="HR15" s="101"/>
      <c r="HS15" s="102">
        <f>('[4]Проверочная  таблица'!NH13+'[4]Проверочная  таблица'!NI13)/1000</f>
        <v>0</v>
      </c>
      <c r="HT15" s="102">
        <f>('[4]Проверочная  таблица'!NM13+'[4]Проверочная  таблица'!NN13)/1000</f>
        <v>0</v>
      </c>
      <c r="HU15" s="103">
        <f t="shared" ref="HU15:HU32" si="60">IF(ISERROR(HT15/HS15*100),,HT15/HS15*100)</f>
        <v>0</v>
      </c>
      <c r="HV15" s="101"/>
      <c r="HW15" s="102">
        <f>('[4]Проверочная  таблица'!OS13+'[4]Проверочная  таблица'!OR13)/1000</f>
        <v>0</v>
      </c>
      <c r="HX15" s="102">
        <f>('[4]Проверочная  таблица'!OZ13+'[4]Проверочная  таблица'!OY13)/1000</f>
        <v>0</v>
      </c>
      <c r="HY15" s="103">
        <f t="shared" ref="HY15:HY32" si="61">IF(ISERROR(HX15/HW15*100),,HX15/HW15*100)</f>
        <v>0</v>
      </c>
      <c r="HZ15" s="101">
        <f>'[3]Приложение  по  субсидии  план'!EN365</f>
        <v>0</v>
      </c>
      <c r="IA15" s="102">
        <f>('[4]Проверочная  таблица'!PH13+'[4]Проверочная  таблица'!PI13+'[4]Проверочная  таблица'!OT13+'[4]Проверочная  таблица'!OU13)/1000</f>
        <v>0</v>
      </c>
      <c r="IB15" s="102">
        <f>('[4]Проверочная  таблица'!PO13+'[4]Проверочная  таблица'!PP13+'[4]Проверочная  таблица'!PA13+'[4]Проверочная  таблица'!PB13)/1000</f>
        <v>0</v>
      </c>
      <c r="IC15" s="103">
        <f t="shared" ref="IC15:IC35" si="62">IF(ISERROR(IB15/IA15*100),,IB15/IA15*100)</f>
        <v>0</v>
      </c>
      <c r="ID15" s="101"/>
      <c r="IE15" s="102">
        <f>('[4]Проверочная  таблица'!QT13+'[4]Проверочная  таблица'!QU13+'[4]Проверочная  таблица'!QZ13+'[4]Проверочная  таблица'!RA13)/1000</f>
        <v>0</v>
      </c>
      <c r="IF15" s="102">
        <f>('[4]Проверочная  таблица'!QW13+'[4]Проверочная  таблица'!QX13+'[4]Проверочная  таблица'!RC13+'[4]Проверочная  таблица'!RD13)/1000</f>
        <v>0</v>
      </c>
      <c r="IG15" s="103">
        <f t="shared" ref="IG15:IG32" si="63">IF(ISERROR(IF15/IE15*100),,IF15/IE15*100)</f>
        <v>0</v>
      </c>
    </row>
    <row r="16" spans="1:241" ht="21.75" customHeight="1" x14ac:dyDescent="0.25">
      <c r="A16" s="104" t="s">
        <v>12</v>
      </c>
      <c r="B16" s="123">
        <f t="shared" si="0"/>
        <v>84642.278730000005</v>
      </c>
      <c r="C16" s="123">
        <f t="shared" si="1"/>
        <v>358855.05342000007</v>
      </c>
      <c r="D16" s="123">
        <f t="shared" si="2"/>
        <v>329310.35026000004</v>
      </c>
      <c r="E16" s="98">
        <f>'[2]Исполнение для администрации_КБ'!Q16</f>
        <v>358855.05342000001</v>
      </c>
      <c r="F16" s="97">
        <f t="shared" si="3"/>
        <v>0</v>
      </c>
      <c r="G16" s="232">
        <f>'[2]Исполнение для администрации_КБ'!R16</f>
        <v>329310.35025999998</v>
      </c>
      <c r="H16" s="237">
        <f t="shared" si="4"/>
        <v>0</v>
      </c>
      <c r="I16" s="238">
        <f t="shared" si="11"/>
        <v>91.766953571245594</v>
      </c>
      <c r="J16" s="101">
        <f>'[3]Приложение  по  субсидии  план'!F366</f>
        <v>0</v>
      </c>
      <c r="K16" s="102">
        <f>'[4]Проверочная  таблица'!DZ14/1000</f>
        <v>0</v>
      </c>
      <c r="L16" s="102">
        <f>'[4]Проверочная  таблица'!EG14/1000</f>
        <v>0</v>
      </c>
      <c r="M16" s="103">
        <f t="shared" si="12"/>
        <v>0</v>
      </c>
      <c r="N16" s="234">
        <f>'[3]Приложение  по  субсидии  план'!I366</f>
        <v>0</v>
      </c>
      <c r="O16" s="235">
        <f>'[4]Проверочная  таблица'!EE14/1000</f>
        <v>0</v>
      </c>
      <c r="P16" s="102">
        <f>'[4]Проверочная  таблица'!EL14/1000</f>
        <v>0</v>
      </c>
      <c r="Q16" s="103">
        <f t="shared" si="13"/>
        <v>0</v>
      </c>
      <c r="R16" s="101">
        <f>'[3]Приложение  по  субсидии  план'!L366</f>
        <v>332.74240000000003</v>
      </c>
      <c r="S16" s="102">
        <f>('[4]Прочая  субсидия_МР  и  ГО'!D10)/1000</f>
        <v>332.74240000000003</v>
      </c>
      <c r="T16" s="102">
        <f>('[4]Прочая  субсидия_МР  и  ГО'!E10)/1000</f>
        <v>327.71742</v>
      </c>
      <c r="U16" s="103">
        <f t="shared" si="14"/>
        <v>98.489828768440674</v>
      </c>
      <c r="V16" s="101">
        <f>'[3]Приложение  по  субсидии  план'!O366</f>
        <v>0</v>
      </c>
      <c r="W16" s="102">
        <f>'[4]Проверочная  таблица'!OI14/1000</f>
        <v>0</v>
      </c>
      <c r="X16" s="102">
        <f>'[4]Проверочная  таблица'!OL14/1000</f>
        <v>0</v>
      </c>
      <c r="Y16" s="103">
        <f t="shared" si="15"/>
        <v>0</v>
      </c>
      <c r="Z16" s="101">
        <f>'[3]Приложение  по  субсидии  план'!R366</f>
        <v>0</v>
      </c>
      <c r="AA16" s="102">
        <f>('[4]Проверочная  таблица'!ET14+'[4]Проверочная  таблица'!EU14)/1000</f>
        <v>0</v>
      </c>
      <c r="AB16" s="102">
        <f>('[4]Проверочная  таблица'!FA14+'[4]Проверочная  таблица'!FB14)/1000</f>
        <v>0</v>
      </c>
      <c r="AC16" s="103">
        <f t="shared" si="16"/>
        <v>0</v>
      </c>
      <c r="AD16" s="101"/>
      <c r="AE16" s="102">
        <f>('[4]Проверочная  таблица'!EX14+'[4]Проверочная  таблица'!EY14)/1000</f>
        <v>0</v>
      </c>
      <c r="AF16" s="102">
        <f>('[4]Проверочная  таблица'!FE14+'[4]Проверочная  таблица'!FF14)/1000</f>
        <v>0</v>
      </c>
      <c r="AG16" s="103">
        <f t="shared" si="17"/>
        <v>0</v>
      </c>
      <c r="AH16" s="101">
        <f>'[3]Приложение  по  субсидии  план'!U366</f>
        <v>0</v>
      </c>
      <c r="AI16" s="102">
        <f>('[4]Проверочная  таблица'!FH14+'[4]Проверочная  таблица'!FI14)/1000</f>
        <v>0</v>
      </c>
      <c r="AJ16" s="102">
        <f>('[4]Проверочная  таблица'!FK14+'[4]Проверочная  таблица'!FL14)/1000</f>
        <v>0</v>
      </c>
      <c r="AK16" s="103">
        <f t="shared" si="18"/>
        <v>0</v>
      </c>
      <c r="AL16" s="101">
        <f>'[3]Приложение  по  субсидии  план'!X366</f>
        <v>0</v>
      </c>
      <c r="AM16" s="102">
        <f>'[4]Прочая  субсидия_МР  и  ГО'!F10/1000</f>
        <v>0</v>
      </c>
      <c r="AN16" s="102">
        <f>'[4]Прочая  субсидия_МР  и  ГО'!G10/1000</f>
        <v>0</v>
      </c>
      <c r="AO16" s="103">
        <f t="shared" si="19"/>
        <v>0</v>
      </c>
      <c r="AP16" s="101">
        <f>'[3]Приложение  по  субсидии  план'!AA366</f>
        <v>6132.2378399999998</v>
      </c>
      <c r="AQ16" s="102">
        <f>'[4]Прочая  субсидия_МР  и  ГО'!H10/1000</f>
        <v>6132.2378399999998</v>
      </c>
      <c r="AR16" s="102">
        <f>'[4]Прочая  субсидия_МР  и  ГО'!I10/1000</f>
        <v>5927.8119999999999</v>
      </c>
      <c r="AS16" s="103">
        <f t="shared" si="20"/>
        <v>96.666374571016306</v>
      </c>
      <c r="AT16" s="101">
        <f>'[3]Приложение  по  субсидии  план'!AD366</f>
        <v>81.339460000000003</v>
      </c>
      <c r="AU16" s="102">
        <f>'[4]Прочая  субсидия_МР  и  ГО'!J10/1000</f>
        <v>81.339460000000003</v>
      </c>
      <c r="AV16" s="102">
        <f>'[4]Прочая  субсидия_МР  и  ГО'!K10/1000</f>
        <v>81.339460000000003</v>
      </c>
      <c r="AW16" s="103">
        <f t="shared" si="21"/>
        <v>100</v>
      </c>
      <c r="AX16" s="101">
        <f>'[3]Приложение  по  субсидии  план'!AG366</f>
        <v>657.26443000000006</v>
      </c>
      <c r="AY16" s="102">
        <f>'[4]Прочая  субсидия_МР  и  ГО'!L10/1000</f>
        <v>657.26443000000006</v>
      </c>
      <c r="AZ16" s="102">
        <f>'[4]Прочая  субсидия_МР  и  ГО'!M10/1000</f>
        <v>655.4164300000001</v>
      </c>
      <c r="BA16" s="103">
        <f t="shared" si="22"/>
        <v>99.718834624901277</v>
      </c>
      <c r="BB16" s="101">
        <f>'[3]Приложение  по  субсидии  план'!AJ366</f>
        <v>0</v>
      </c>
      <c r="BC16" s="102">
        <f>('[4]Проверочная  таблица'!GP14+'[4]Проверочная  таблица'!GQ14)/1000</f>
        <v>0</v>
      </c>
      <c r="BD16" s="102">
        <f>('[4]Проверочная  таблица'!GS14+'[4]Проверочная  таблица'!GT14)/1000</f>
        <v>0</v>
      </c>
      <c r="BE16" s="103">
        <f t="shared" si="23"/>
        <v>0</v>
      </c>
      <c r="BF16" s="101">
        <f>'[3]Приложение  по  субсидии  план'!AM366</f>
        <v>0</v>
      </c>
      <c r="BG16" s="102">
        <f>'[4]Проверочная  таблица'!EM14/1000</f>
        <v>0</v>
      </c>
      <c r="BH16" s="102">
        <f>'[4]Проверочная  таблица'!EP14/1000</f>
        <v>0</v>
      </c>
      <c r="BI16" s="103">
        <f t="shared" si="24"/>
        <v>0</v>
      </c>
      <c r="BJ16" s="101">
        <f>'[3]Приложение  по  субсидии  план'!AP366</f>
        <v>0</v>
      </c>
      <c r="BK16" s="102">
        <f>'[4]Проверочная  таблица'!FS14/1000</f>
        <v>0</v>
      </c>
      <c r="BL16" s="102">
        <f>'[4]Проверочная  таблица'!FV14/1000</f>
        <v>0</v>
      </c>
      <c r="BM16" s="103">
        <f t="shared" si="25"/>
        <v>0</v>
      </c>
      <c r="BN16" s="101"/>
      <c r="BO16" s="102">
        <f>'[4]Проверочная  таблица'!FM14/1000</f>
        <v>0</v>
      </c>
      <c r="BP16" s="102">
        <f>'[4]Проверочная  таблица'!FP14/1000</f>
        <v>0</v>
      </c>
      <c r="BQ16" s="103">
        <f t="shared" si="26"/>
        <v>0</v>
      </c>
      <c r="BR16" s="101">
        <f>'[3]Приложение  по  субсидии  план'!AS366</f>
        <v>0</v>
      </c>
      <c r="BS16" s="102">
        <f>('[4]Проверочная  таблица'!LN14+'[4]Проверочная  таблица'!LO14)/1000</f>
        <v>0</v>
      </c>
      <c r="BT16" s="102">
        <f>('[4]Проверочная  таблица'!LR14+'[4]Проверочная  таблица'!LS14)/1000</f>
        <v>0</v>
      </c>
      <c r="BU16" s="103">
        <f t="shared" si="27"/>
        <v>0</v>
      </c>
      <c r="BV16" s="101">
        <f>'[3]Приложение  по  субсидии  план'!AV366</f>
        <v>0</v>
      </c>
      <c r="BW16" s="102">
        <f>'[4]Проверочная  таблица'!LP14/1000</f>
        <v>0</v>
      </c>
      <c r="BX16" s="102">
        <f>'[4]Проверочная  таблица'!LT14/1000</f>
        <v>0</v>
      </c>
      <c r="BY16" s="103">
        <f t="shared" si="28"/>
        <v>0</v>
      </c>
      <c r="BZ16" s="101">
        <f>'[3]Приложение  по  субсидии  план'!BE366</f>
        <v>0</v>
      </c>
      <c r="CA16" s="102">
        <f>('[4]Проверочная  таблица'!KL14+'[4]Проверочная  таблица'!KM14+'[4]Проверочная  таблица'!JR14+'[4]Проверочная  таблица'!JS14)/1000</f>
        <v>0</v>
      </c>
      <c r="CB16" s="102">
        <f>('[4]Проверочная  таблица'!KB14+'[4]Проверочная  таблица'!KC14+'[4]Проверочная  таблица'!KQ14+'[4]Проверочная  таблица'!KR14)/1000</f>
        <v>0</v>
      </c>
      <c r="CC16" s="103">
        <f t="shared" si="5"/>
        <v>0</v>
      </c>
      <c r="CD16" s="101">
        <f>'[3]Приложение  по  субсидии  план'!BH366</f>
        <v>0</v>
      </c>
      <c r="CE16" s="102">
        <f>('[4]Проверочная  таблица'!JV14+'[4]Проверочная  таблица'!JW14)/1000</f>
        <v>0</v>
      </c>
      <c r="CF16" s="102">
        <f>('[4]Проверочная  таблица'!KF14+'[4]Проверочная  таблица'!KG14)/1000</f>
        <v>0</v>
      </c>
      <c r="CG16" s="103">
        <f t="shared" si="6"/>
        <v>0</v>
      </c>
      <c r="CH16" s="101">
        <f>'[3]Приложение  по  субсидии  план'!BK366</f>
        <v>0</v>
      </c>
      <c r="CI16" s="102">
        <f>('[4]Проверочная  таблица'!JT14+'[4]Проверочная  таблица'!JU14)/1000</f>
        <v>0</v>
      </c>
      <c r="CJ16" s="102">
        <f>('[4]Проверочная  таблица'!KD14+'[4]Проверочная  таблица'!KE14)/1000</f>
        <v>0</v>
      </c>
      <c r="CK16" s="103">
        <f t="shared" si="29"/>
        <v>0</v>
      </c>
      <c r="CL16" s="101">
        <f>'[3]Приложение  по  субсидии  план'!BN366</f>
        <v>0</v>
      </c>
      <c r="CM16" s="102">
        <f>'[4]Проверочная  таблица'!JX14/1000</f>
        <v>0</v>
      </c>
      <c r="CN16" s="102">
        <f>'[4]Проверочная  таблица'!KH14/1000</f>
        <v>0</v>
      </c>
      <c r="CO16" s="103">
        <f t="shared" si="7"/>
        <v>0</v>
      </c>
      <c r="CP16" s="101">
        <f>'[3]Приложение  по  субсидии  план'!BQ366</f>
        <v>8.9267800000000008</v>
      </c>
      <c r="CQ16" s="102">
        <f>('[4]Прочая  субсидия_МР  и  ГО'!N10+'[4]Прочая  субсидия_БП'!H10)/1000</f>
        <v>8.9267800000000008</v>
      </c>
      <c r="CR16" s="102">
        <f>('[4]Прочая  субсидия_МР  и  ГО'!O10+'[4]Прочая  субсидия_БП'!I10)/1000</f>
        <v>8.9267800000000008</v>
      </c>
      <c r="CS16" s="103">
        <f t="shared" si="30"/>
        <v>100</v>
      </c>
      <c r="CT16" s="101"/>
      <c r="CU16" s="102">
        <f>('[4]Проверочная  таблица'!JQ14+'[4]Проверочная  таблица'!KK14+'[4]Проверочная  таблица'!JP14+'[4]Проверочная  таблица'!KJ14)/1000</f>
        <v>398.95461999999998</v>
      </c>
      <c r="CV16" s="102">
        <f>('[4]Проверочная  таблица'!KP14+'[4]Проверочная  таблица'!KA14+'[4]Проверочная  таблица'!KO14+'[4]Проверочная  таблица'!JZ14)/1000</f>
        <v>398.95461999999998</v>
      </c>
      <c r="CW16" s="103">
        <f t="shared" si="31"/>
        <v>100</v>
      </c>
      <c r="CX16" s="101">
        <f>'[3]Приложение  по  субсидии  план'!AY366</f>
        <v>459.84494000000001</v>
      </c>
      <c r="CY16" s="102">
        <f>('[4]Проверочная  таблица'!IO14+'[4]Проверочная  таблица'!IU14)/1000</f>
        <v>459.84494000000001</v>
      </c>
      <c r="CZ16" s="102">
        <f>('[4]Проверочная  таблица'!IR14+'[4]Проверочная  таблица'!IX14)/1000</f>
        <v>459.84412000000003</v>
      </c>
      <c r="DA16" s="103">
        <f t="shared" si="32"/>
        <v>99.999821679020755</v>
      </c>
      <c r="DB16" s="101">
        <f>'[3]Приложение  по  субсидии  план'!BB366</f>
        <v>0</v>
      </c>
      <c r="DC16" s="102">
        <f>('[4]Проверочная  таблица'!II14)/1000</f>
        <v>0</v>
      </c>
      <c r="DD16" s="102">
        <f>('[4]Проверочная  таблица'!IL14)/1000</f>
        <v>0</v>
      </c>
      <c r="DE16" s="103">
        <f t="shared" si="8"/>
        <v>0</v>
      </c>
      <c r="DF16" s="101">
        <f>'[3]Приложение  по  субсидии  план'!BT366</f>
        <v>570.11592000000007</v>
      </c>
      <c r="DG16" s="102">
        <f>'[4]Прочая  субсидия_МР  и  ГО'!P10/1000</f>
        <v>570.11592000000007</v>
      </c>
      <c r="DH16" s="102">
        <f>'[4]Прочая  субсидия_МР  и  ГО'!Q10/1000</f>
        <v>570.11592000000007</v>
      </c>
      <c r="DI16" s="103">
        <f t="shared" si="33"/>
        <v>100</v>
      </c>
      <c r="DJ16" s="101">
        <f>'[3]Приложение  по  субсидии  план'!BW366</f>
        <v>0</v>
      </c>
      <c r="DK16" s="102">
        <f>('[4]Проверочная  таблица'!DS14+'[4]Проверочная  таблица'!DT14)/1000</f>
        <v>40542.100120000003</v>
      </c>
      <c r="DL16" s="102">
        <f>('[4]Проверочная  таблица'!DW14+'[4]Проверочная  таблица'!DX14)/1000</f>
        <v>40542.100120000003</v>
      </c>
      <c r="DM16" s="103">
        <f t="shared" si="34"/>
        <v>100</v>
      </c>
      <c r="DN16" s="101"/>
      <c r="DO16" s="102">
        <f>'[4]Проверочная  таблица'!DR14/1000</f>
        <v>18226.593550000001</v>
      </c>
      <c r="DP16" s="102">
        <f>'[4]Проверочная  таблица'!DV14/1000</f>
        <v>18226.593550000001</v>
      </c>
      <c r="DQ16" s="103">
        <f t="shared" si="35"/>
        <v>100</v>
      </c>
      <c r="DR16" s="101"/>
      <c r="DS16" s="102">
        <f>('[4]Прочая  субсидия_МР  и  ГО'!R10)/1000</f>
        <v>2405.9</v>
      </c>
      <c r="DT16" s="102">
        <f>('[4]Прочая  субсидия_МР  и  ГО'!S10)/1000</f>
        <v>1173.5188500000002</v>
      </c>
      <c r="DU16" s="103">
        <f t="shared" si="36"/>
        <v>48.776709339540304</v>
      </c>
      <c r="DV16" s="101">
        <f>'[3]Приложение  по  субсидии  план'!BZ366</f>
        <v>0</v>
      </c>
      <c r="DW16" s="102">
        <f>('[4]Проверочная  таблица'!AY14+'[4]Проверочная  таблица'!BK14+'[4]Прочая  субсидия_МР  и  ГО'!T10+'[4]Прочая  субсидия_БП'!N10)/1000</f>
        <v>0</v>
      </c>
      <c r="DX16" s="102">
        <f>('[4]Проверочная  таблица'!BE14+'[4]Проверочная  таблица'!BO14+'[4]Прочая  субсидия_МР  и  ГО'!U10+'[4]Прочая  субсидия_БП'!O10)/1000</f>
        <v>0</v>
      </c>
      <c r="DY16" s="103">
        <f t="shared" si="37"/>
        <v>0</v>
      </c>
      <c r="DZ16" s="101">
        <f>'[3]Приложение  по  субсидии  план'!CC366</f>
        <v>20949.083760000001</v>
      </c>
      <c r="EA16" s="102">
        <f>('[4]Проверочная  таблица'!DC14+'[4]Проверочная  таблица'!DA14)/1000</f>
        <v>23007.160379999998</v>
      </c>
      <c r="EB16" s="102">
        <f>('[4]Проверочная  таблица'!DD14+'[4]Проверочная  таблица'!DB14)/1000</f>
        <v>23007.160379999998</v>
      </c>
      <c r="EC16" s="103">
        <f t="shared" si="38"/>
        <v>100</v>
      </c>
      <c r="ED16" s="101">
        <f>'[3]Приложение  по  субсидии  план'!CF366</f>
        <v>3341.2907200000004</v>
      </c>
      <c r="EE16" s="102">
        <f>('[4]Проверочная  таблица'!DI14+'[4]Проверочная  таблица'!DK14)/1000</f>
        <v>4978.9040200000009</v>
      </c>
      <c r="EF16" s="102">
        <f>('[4]Проверочная  таблица'!DL14+'[4]Проверочная  таблица'!DJ14)/1000</f>
        <v>4978.9040200000009</v>
      </c>
      <c r="EG16" s="103">
        <f t="shared" si="39"/>
        <v>100</v>
      </c>
      <c r="EH16" s="101">
        <f>'[3]Приложение  по  субсидии  план'!CI366</f>
        <v>96.489689999999996</v>
      </c>
      <c r="EI16" s="102">
        <f>'[4]Прочая  субсидия_МР  и  ГО'!V10/1000</f>
        <v>96.489689999999996</v>
      </c>
      <c r="EJ16" s="102">
        <f>'[4]Прочая  субсидия_МР  и  ГО'!W10/1000</f>
        <v>96.489689999999996</v>
      </c>
      <c r="EK16" s="103">
        <f t="shared" si="9"/>
        <v>100</v>
      </c>
      <c r="EL16" s="101">
        <f>'[3]Приложение  по  субсидии  план'!CL366</f>
        <v>0</v>
      </c>
      <c r="EM16" s="102">
        <f>('[4]Проверочная  таблица'!HL14+'[4]Проверочная  таблица'!HM14+'[4]Проверочная  таблица'!HR14+'[4]Проверочная  таблица'!HS14)/1000</f>
        <v>0</v>
      </c>
      <c r="EN16" s="102">
        <f>('[4]Проверочная  таблица'!HO14+'[4]Проверочная  таблица'!HP14+'[4]Проверочная  таблица'!HU14+'[4]Проверочная  таблица'!HV14)/1000</f>
        <v>0</v>
      </c>
      <c r="EO16" s="103">
        <f t="shared" si="10"/>
        <v>0</v>
      </c>
      <c r="EP16" s="101">
        <f>'[3]Приложение  по  субсидии  план'!CO366</f>
        <v>160.10326999999998</v>
      </c>
      <c r="EQ16" s="102">
        <f>('[4]Прочая  субсидия_МР  и  ГО'!X10+'[4]Прочая  субсидия_БП'!T10)/1000</f>
        <v>160.10326999999998</v>
      </c>
      <c r="ER16" s="102">
        <f>('[4]Прочая  субсидия_МР  и  ГО'!Y10+'[4]Прочая  субсидия_БП'!U10)/1000</f>
        <v>160.10326999999998</v>
      </c>
      <c r="ES16" s="103">
        <f t="shared" si="40"/>
        <v>100</v>
      </c>
      <c r="ET16" s="101">
        <f>'[3]Приложение  по  субсидии  план'!CR366</f>
        <v>2150</v>
      </c>
      <c r="EU16" s="102">
        <f>('[4]Прочая  субсидия_МР  и  ГО'!Z10+'[4]Прочая  субсидия_БП'!Z10)/1000</f>
        <v>3001.6739499999999</v>
      </c>
      <c r="EV16" s="102">
        <f>('[4]Прочая  субсидия_МР  и  ГО'!AA10+'[4]Прочая  субсидия_БП'!AA10)/1000</f>
        <v>3001.6739500000003</v>
      </c>
      <c r="EW16" s="103">
        <f t="shared" si="41"/>
        <v>100.00000000000003</v>
      </c>
      <c r="EX16" s="101">
        <f>'[3]Приложение  по  субсидии  план'!CU366</f>
        <v>0</v>
      </c>
      <c r="EY16" s="102">
        <f>('[4]Прочая  субсидия_МР  и  ГО'!AB10)/1000</f>
        <v>0</v>
      </c>
      <c r="EZ16" s="102">
        <f>('[4]Прочая  субсидия_МР  и  ГО'!AC10)/1000</f>
        <v>0</v>
      </c>
      <c r="FA16" s="103">
        <f t="shared" si="42"/>
        <v>0</v>
      </c>
      <c r="FB16" s="101">
        <f>'[3]Приложение  по  субсидии  план'!CX366</f>
        <v>1898.32546</v>
      </c>
      <c r="FC16" s="102">
        <f>'[4]Прочая  субсидия_МР  и  ГО'!AD10/1000</f>
        <v>2542.6019699999997</v>
      </c>
      <c r="FD16" s="102">
        <f>'[4]Прочая  субсидия_МР  и  ГО'!AE10/1000</f>
        <v>2542.6019699999997</v>
      </c>
      <c r="FE16" s="103">
        <f t="shared" si="43"/>
        <v>100</v>
      </c>
      <c r="FF16" s="101">
        <f>'[3]Приложение  по  субсидии  план'!DA366</f>
        <v>0</v>
      </c>
      <c r="FG16" s="102">
        <f>('[4]Проверочная  таблица'!CH14+'[4]Проверочная  таблица'!CP14)/1000</f>
        <v>0</v>
      </c>
      <c r="FH16" s="102">
        <f>('[4]Проверочная  таблица'!CL14+'[4]Проверочная  таблица'!CT14)/1000</f>
        <v>0</v>
      </c>
      <c r="FI16" s="103">
        <f t="shared" si="44"/>
        <v>0</v>
      </c>
      <c r="FJ16" s="101">
        <f>'[3]Приложение  по  субсидии  план'!DD366</f>
        <v>27634.639769999998</v>
      </c>
      <c r="FK16" s="102">
        <f>('[4]Проверочная  таблица'!CI14+'[4]Проверочная  таблица'!CQ14)/1000</f>
        <v>34969.384600000005</v>
      </c>
      <c r="FL16" s="102">
        <f>('[4]Проверочная  таблица'!CM14+'[4]Проверочная  таблица'!CU14)/1000</f>
        <v>32746.091499999999</v>
      </c>
      <c r="FM16" s="103">
        <f t="shared" si="45"/>
        <v>93.642172644925509</v>
      </c>
      <c r="FN16" s="101">
        <f>'[3]Приложение  по  субсидии  план'!DG366</f>
        <v>0</v>
      </c>
      <c r="FO16" s="102">
        <f>'[4]Прочая  субсидия_МР  и  ГО'!AF10/1000</f>
        <v>180934.69787</v>
      </c>
      <c r="FP16" s="102">
        <f>'[4]Прочая  субсидия_МР  и  ГО'!AG10/1000</f>
        <v>155409.59472999998</v>
      </c>
      <c r="FQ16" s="103">
        <f t="shared" si="46"/>
        <v>85.892643345645297</v>
      </c>
      <c r="FR16" s="101"/>
      <c r="FS16" s="102">
        <f>('[4]Прочая  субсидия_МР  и  ГО'!AH10)/1000</f>
        <v>0</v>
      </c>
      <c r="FT16" s="102">
        <f>('[4]Прочая  субсидия_МР  и  ГО'!AI10)/1000</f>
        <v>0</v>
      </c>
      <c r="FU16" s="103">
        <f t="shared" si="47"/>
        <v>0</v>
      </c>
      <c r="FV16" s="101">
        <f>'[3]Приложение  по  субсидии  план'!DJ366</f>
        <v>0</v>
      </c>
      <c r="FW16" s="102">
        <f>('[4]Проверочная  таблица'!CJ14+'[4]Проверочная  таблица'!CR14)/1000</f>
        <v>0</v>
      </c>
      <c r="FX16" s="102">
        <f>('[4]Проверочная  таблица'!CN14+'[4]Проверочная  таблица'!CV14)/1000</f>
        <v>0</v>
      </c>
      <c r="FY16" s="103">
        <f t="shared" si="48"/>
        <v>0</v>
      </c>
      <c r="FZ16" s="101">
        <f>'[3]Приложение  по  субсидии  план'!DM366</f>
        <v>0</v>
      </c>
      <c r="GA16" s="102">
        <f>('[4]Прочая  субсидия_МР  и  ГО'!AJ10)/1000</f>
        <v>0</v>
      </c>
      <c r="GB16" s="102">
        <f>('[4]Прочая  субсидия_МР  и  ГО'!AK10)/1000</f>
        <v>0</v>
      </c>
      <c r="GC16" s="103">
        <f t="shared" si="49"/>
        <v>0</v>
      </c>
      <c r="GD16" s="101">
        <f>'[3]Приложение  по  субсидии  план'!DP366</f>
        <v>0</v>
      </c>
      <c r="GE16" s="102">
        <f>('[4]Прочая  субсидия_МР  и  ГО'!AL10)/1000</f>
        <v>0</v>
      </c>
      <c r="GF16" s="102">
        <f>('[4]Прочая  субсидия_МР  и  ГО'!AM10)/1000</f>
        <v>0</v>
      </c>
      <c r="GG16" s="103">
        <f t="shared" si="50"/>
        <v>0</v>
      </c>
      <c r="GH16" s="101"/>
      <c r="GI16" s="102">
        <f>'[4]Прочая  субсидия_МР  и  ГО'!AN10/1000</f>
        <v>0</v>
      </c>
      <c r="GJ16" s="102">
        <f>'[4]Прочая  субсидия_МР  и  ГО'!AO10/1000</f>
        <v>0</v>
      </c>
      <c r="GK16" s="103">
        <f t="shared" si="51"/>
        <v>0</v>
      </c>
      <c r="GL16" s="101">
        <f>'[3]Приложение  по  субсидии  план'!DS366</f>
        <v>682.49</v>
      </c>
      <c r="GM16" s="102">
        <f>('[4]Проверочная  таблица'!FY14+'[4]Проверочная  таблица'!GE14)/1000</f>
        <v>10144.47495</v>
      </c>
      <c r="GN16" s="102">
        <f>('[4]Проверочная  таблица'!GB14+'[4]Проверочная  таблица'!GH14)/1000</f>
        <v>9833.5686800000003</v>
      </c>
      <c r="GO16" s="103">
        <f t="shared" si="52"/>
        <v>96.935215755054926</v>
      </c>
      <c r="GP16" s="101"/>
      <c r="GQ16" s="102">
        <f>('[4]Проверочная  таблица'!GU14+'[4]Проверочная  таблица'!HA14)/1000</f>
        <v>0</v>
      </c>
      <c r="GR16" s="102">
        <f>('[4]Проверочная  таблица'!GX14+'[4]Проверочная  таблица'!HD14)/1000</f>
        <v>0</v>
      </c>
      <c r="GS16" s="103">
        <f t="shared" si="53"/>
        <v>0</v>
      </c>
      <c r="GT16" s="101">
        <f>'[3]Приложение  по  субсидии  план'!DV366</f>
        <v>674.83957999999996</v>
      </c>
      <c r="GU16" s="102">
        <f>('[4]Прочая  субсидия_БП'!AF10+'[4]Прочая  субсидия_МР  и  ГО'!AP10)/1000</f>
        <v>674.83957999999996</v>
      </c>
      <c r="GV16" s="102">
        <f>('[4]Прочая  субсидия_БП'!AG10+'[4]Прочая  субсидия_МР  и  ГО'!AQ10)/1000</f>
        <v>633.11971999999992</v>
      </c>
      <c r="GW16" s="103">
        <f t="shared" si="54"/>
        <v>93.817810745481168</v>
      </c>
      <c r="GX16" s="101">
        <f>'[3]Приложение  по  субсидии  план'!EB366</f>
        <v>17400</v>
      </c>
      <c r="GY16" s="102">
        <f>('[4]Проверочная  таблица'!LZ14+'[4]Проверочная  таблица'!MA14+'[4]Проверочная  таблица'!MH14+'[4]Проверочная  таблица'!MI14)/1000</f>
        <v>17400</v>
      </c>
      <c r="GZ16" s="102">
        <f>('[4]Проверочная  таблица'!MD14+'[4]Проверочная  таблица'!ME14+'[4]Проверочная  таблица'!ML14+'[4]Проверочная  таблица'!MM14)/1000</f>
        <v>17400</v>
      </c>
      <c r="HA16" s="103">
        <f t="shared" si="55"/>
        <v>100</v>
      </c>
      <c r="HB16" s="101">
        <f>'[3]Приложение  по  субсидии  план'!EE366</f>
        <v>0</v>
      </c>
      <c r="HC16" s="102">
        <f>('[4]Проверочная  таблица'!MB14+'[4]Проверочная  таблица'!MJ14)/1000</f>
        <v>0</v>
      </c>
      <c r="HD16" s="102">
        <f>('[4]Проверочная  таблица'!MF14+'[4]Проверочная  таблица'!MN14)/1000</f>
        <v>0</v>
      </c>
      <c r="HE16" s="103">
        <f t="shared" si="56"/>
        <v>0</v>
      </c>
      <c r="HF16" s="101">
        <f>'[3]Приложение  по  субсидии  план'!DY366</f>
        <v>0</v>
      </c>
      <c r="HG16" s="102">
        <f>('[4]Прочая  субсидия_МР  и  ГО'!AR10+'[4]Прочая  субсидия_БП'!AL10)/1000</f>
        <v>2100</v>
      </c>
      <c r="HH16" s="102">
        <f>('[4]Прочая  субсидия_МР  и  ГО'!AS10+'[4]Прочая  субсидия_БП'!AM10)/1000</f>
        <v>2100</v>
      </c>
      <c r="HI16" s="103">
        <f t="shared" si="57"/>
        <v>100</v>
      </c>
      <c r="HJ16" s="101">
        <f>'[3]Приложение  по  субсидии  план'!EH366</f>
        <v>0</v>
      </c>
      <c r="HK16" s="102">
        <f>('[4]Проверочная  таблица'!PD14+'[4]Проверочная  таблица'!PE14)/1000</f>
        <v>0</v>
      </c>
      <c r="HL16" s="102">
        <f>('[4]Проверочная  таблица'!PK14+'[4]Проверочная  таблица'!PL14)/1000</f>
        <v>0</v>
      </c>
      <c r="HM16" s="103">
        <f t="shared" si="58"/>
        <v>0</v>
      </c>
      <c r="HN16" s="101">
        <f>'[3]Приложение  по  субсидии  план'!EK366</f>
        <v>1412.5447099999999</v>
      </c>
      <c r="HO16" s="102">
        <f>('[4]Проверочная  таблица'!NF14+'[4]Проверочная  таблица'!NG14)/1000</f>
        <v>1277.9241299999999</v>
      </c>
      <c r="HP16" s="102">
        <f>('[4]Проверочная  таблица'!NK14+'[4]Проверочная  таблица'!NL14)/1000</f>
        <v>1277.9241299999999</v>
      </c>
      <c r="HQ16" s="103">
        <f t="shared" si="59"/>
        <v>100</v>
      </c>
      <c r="HR16" s="101"/>
      <c r="HS16" s="102">
        <f>('[4]Проверочная  таблица'!NH14+'[4]Проверочная  таблица'!NI14)/1000</f>
        <v>0</v>
      </c>
      <c r="HT16" s="102">
        <f>('[4]Проверочная  таблица'!NM14+'[4]Проверочная  таблица'!NN14)/1000</f>
        <v>0</v>
      </c>
      <c r="HU16" s="103">
        <f t="shared" si="60"/>
        <v>0</v>
      </c>
      <c r="HV16" s="101"/>
      <c r="HW16" s="102">
        <f>('[4]Проверочная  таблица'!OS14+'[4]Проверочная  таблица'!OR14)/1000</f>
        <v>0</v>
      </c>
      <c r="HX16" s="102">
        <f>('[4]Проверочная  таблица'!OZ14+'[4]Проверочная  таблица'!OY14)/1000</f>
        <v>0</v>
      </c>
      <c r="HY16" s="103">
        <f t="shared" si="61"/>
        <v>0</v>
      </c>
      <c r="HZ16" s="101">
        <f>'[3]Приложение  по  субсидии  план'!EN366</f>
        <v>0</v>
      </c>
      <c r="IA16" s="102">
        <f>('[4]Проверочная  таблица'!PH14+'[4]Проверочная  таблица'!PI14+'[4]Проверочная  таблица'!OT14+'[4]Проверочная  таблица'!OU14)/1000</f>
        <v>0</v>
      </c>
      <c r="IB16" s="102">
        <f>('[4]Проверочная  таблица'!PO14+'[4]Проверочная  таблица'!PP14+'[4]Проверочная  таблица'!PA14+'[4]Проверочная  таблица'!PB14)/1000</f>
        <v>0</v>
      </c>
      <c r="IC16" s="103">
        <f t="shared" si="62"/>
        <v>0</v>
      </c>
      <c r="ID16" s="101"/>
      <c r="IE16" s="102">
        <f>('[4]Проверочная  таблица'!QT14+'[4]Проверочная  таблица'!QU14+'[4]Проверочная  таблица'!QZ14+'[4]Проверочная  таблица'!RA14)/1000</f>
        <v>7750.7789499999999</v>
      </c>
      <c r="IF16" s="102">
        <f>('[4]Проверочная  таблица'!QW14+'[4]Проверочная  таблица'!QX14+'[4]Проверочная  таблица'!RC14+'[4]Проверочная  таблица'!RD14)/1000</f>
        <v>7750.7789499999999</v>
      </c>
      <c r="IG16" s="103">
        <f t="shared" si="63"/>
        <v>100</v>
      </c>
    </row>
    <row r="17" spans="1:241" ht="21.75" customHeight="1" x14ac:dyDescent="0.25">
      <c r="A17" s="104" t="s">
        <v>13</v>
      </c>
      <c r="B17" s="123">
        <f t="shared" si="0"/>
        <v>139207.53640000001</v>
      </c>
      <c r="C17" s="123">
        <f t="shared" si="1"/>
        <v>149048.26102999999</v>
      </c>
      <c r="D17" s="123">
        <f t="shared" si="2"/>
        <v>92777.222430000009</v>
      </c>
      <c r="E17" s="98">
        <f>'[2]Исполнение для администрации_КБ'!Q17</f>
        <v>149048.26102999999</v>
      </c>
      <c r="F17" s="97">
        <f t="shared" si="3"/>
        <v>0</v>
      </c>
      <c r="G17" s="232">
        <f>'[2]Исполнение для администрации_КБ'!R17</f>
        <v>92777.222429999994</v>
      </c>
      <c r="H17" s="237">
        <f t="shared" si="4"/>
        <v>0</v>
      </c>
      <c r="I17" s="238">
        <f t="shared" si="11"/>
        <v>62.246430645256623</v>
      </c>
      <c r="J17" s="101">
        <f>'[3]Приложение  по  субсидии  план'!F367</f>
        <v>4600</v>
      </c>
      <c r="K17" s="102">
        <f>'[4]Проверочная  таблица'!DZ15/1000</f>
        <v>4600</v>
      </c>
      <c r="L17" s="102">
        <f>'[4]Проверочная  таблица'!EG15/1000</f>
        <v>4600</v>
      </c>
      <c r="M17" s="103">
        <f t="shared" si="12"/>
        <v>100</v>
      </c>
      <c r="N17" s="234">
        <f>'[3]Приложение  по  субсидии  план'!I367</f>
        <v>0</v>
      </c>
      <c r="O17" s="235">
        <f>'[4]Проверочная  таблица'!EE15/1000</f>
        <v>0</v>
      </c>
      <c r="P17" s="102">
        <f>'[4]Проверочная  таблица'!EL15/1000</f>
        <v>0</v>
      </c>
      <c r="Q17" s="103">
        <f t="shared" si="13"/>
        <v>0</v>
      </c>
      <c r="R17" s="101">
        <f>'[3]Приложение  по  субсидии  план'!L367</f>
        <v>453.31362999999999</v>
      </c>
      <c r="S17" s="102">
        <f>('[4]Прочая  субсидия_МР  и  ГО'!D11)/1000</f>
        <v>453.31362999999999</v>
      </c>
      <c r="T17" s="102">
        <f>('[4]Прочая  субсидия_МР  и  ГО'!E11)/1000</f>
        <v>453.31362999999999</v>
      </c>
      <c r="U17" s="103">
        <f t="shared" si="14"/>
        <v>100</v>
      </c>
      <c r="V17" s="101">
        <f>'[3]Приложение  по  субсидии  план'!O367</f>
        <v>0</v>
      </c>
      <c r="W17" s="102">
        <f>'[4]Проверочная  таблица'!OI15/1000</f>
        <v>0</v>
      </c>
      <c r="X17" s="102">
        <f>'[4]Проверочная  таблица'!OL15/1000</f>
        <v>0</v>
      </c>
      <c r="Y17" s="103">
        <f t="shared" si="15"/>
        <v>0</v>
      </c>
      <c r="Z17" s="101">
        <f>'[3]Приложение  по  субсидии  план'!R367</f>
        <v>0</v>
      </c>
      <c r="AA17" s="102">
        <f>('[4]Проверочная  таблица'!ET15+'[4]Проверочная  таблица'!EU15)/1000</f>
        <v>0</v>
      </c>
      <c r="AB17" s="102">
        <f>('[4]Проверочная  таблица'!FA15+'[4]Проверочная  таблица'!FB15)/1000</f>
        <v>0</v>
      </c>
      <c r="AC17" s="103">
        <f t="shared" si="16"/>
        <v>0</v>
      </c>
      <c r="AD17" s="101"/>
      <c r="AE17" s="102">
        <f>('[4]Проверочная  таблица'!EX15+'[4]Проверочная  таблица'!EY15)/1000</f>
        <v>0</v>
      </c>
      <c r="AF17" s="102">
        <f>('[4]Проверочная  таблица'!FE15+'[4]Проверочная  таблица'!FF15)/1000</f>
        <v>0</v>
      </c>
      <c r="AG17" s="103">
        <f t="shared" si="17"/>
        <v>0</v>
      </c>
      <c r="AH17" s="101">
        <f>'[3]Приложение  по  субсидии  план'!U367</f>
        <v>0</v>
      </c>
      <c r="AI17" s="102">
        <f>('[4]Проверочная  таблица'!FH15+'[4]Проверочная  таблица'!FI15)/1000</f>
        <v>0</v>
      </c>
      <c r="AJ17" s="102">
        <f>('[4]Проверочная  таблица'!FK15+'[4]Проверочная  таблица'!FL15)/1000</f>
        <v>0</v>
      </c>
      <c r="AK17" s="103">
        <f t="shared" si="18"/>
        <v>0</v>
      </c>
      <c r="AL17" s="101">
        <f>'[3]Приложение  по  субсидии  план'!X367</f>
        <v>0</v>
      </c>
      <c r="AM17" s="102">
        <f>'[4]Прочая  субсидия_МР  и  ГО'!F11/1000</f>
        <v>0</v>
      </c>
      <c r="AN17" s="102">
        <f>'[4]Прочая  субсидия_МР  и  ГО'!G11/1000</f>
        <v>0</v>
      </c>
      <c r="AO17" s="103">
        <f t="shared" si="19"/>
        <v>0</v>
      </c>
      <c r="AP17" s="101">
        <f>'[3]Приложение  по  субсидии  план'!AA367</f>
        <v>3554.4622300000001</v>
      </c>
      <c r="AQ17" s="102">
        <f>'[4]Прочая  субсидия_МР  и  ГО'!H11/1000</f>
        <v>3554.4622300000001</v>
      </c>
      <c r="AR17" s="102">
        <f>'[4]Прочая  субсидия_МР  и  ГО'!I11/1000</f>
        <v>3554.4622300000001</v>
      </c>
      <c r="AS17" s="103">
        <f t="shared" si="20"/>
        <v>100</v>
      </c>
      <c r="AT17" s="101">
        <f>'[3]Приложение  по  субсидии  план'!AD367</f>
        <v>109.96311999999999</v>
      </c>
      <c r="AU17" s="102">
        <f>'[4]Прочая  субсидия_МР  и  ГО'!J11/1000</f>
        <v>109.96311999999999</v>
      </c>
      <c r="AV17" s="102">
        <f>'[4]Прочая  субсидия_МР  и  ГО'!K11/1000</f>
        <v>109.96311999999999</v>
      </c>
      <c r="AW17" s="103">
        <f t="shared" si="21"/>
        <v>100</v>
      </c>
      <c r="AX17" s="101">
        <f>'[3]Приложение  по  субсидии  план'!AG367</f>
        <v>0</v>
      </c>
      <c r="AY17" s="102">
        <f>'[4]Прочая  субсидия_МР  и  ГО'!L11/1000</f>
        <v>0</v>
      </c>
      <c r="AZ17" s="102">
        <f>'[4]Прочая  субсидия_МР  и  ГО'!M11/1000</f>
        <v>0</v>
      </c>
      <c r="BA17" s="103">
        <f t="shared" si="22"/>
        <v>0</v>
      </c>
      <c r="BB17" s="101">
        <f>'[3]Приложение  по  субсидии  план'!AJ367</f>
        <v>0</v>
      </c>
      <c r="BC17" s="102">
        <f>('[4]Проверочная  таблица'!GP15+'[4]Проверочная  таблица'!GQ15)/1000</f>
        <v>0</v>
      </c>
      <c r="BD17" s="102">
        <f>('[4]Проверочная  таблица'!GS15+'[4]Проверочная  таблица'!GT15)/1000</f>
        <v>0</v>
      </c>
      <c r="BE17" s="103">
        <f t="shared" si="23"/>
        <v>0</v>
      </c>
      <c r="BF17" s="101">
        <f>'[3]Приложение  по  субсидии  план'!AM367</f>
        <v>0</v>
      </c>
      <c r="BG17" s="102">
        <f>'[4]Проверочная  таблица'!EM15/1000</f>
        <v>0</v>
      </c>
      <c r="BH17" s="102">
        <f>'[4]Проверочная  таблица'!EP15/1000</f>
        <v>0</v>
      </c>
      <c r="BI17" s="103">
        <f t="shared" si="24"/>
        <v>0</v>
      </c>
      <c r="BJ17" s="101">
        <f>'[3]Приложение  по  субсидии  план'!AP367</f>
        <v>0</v>
      </c>
      <c r="BK17" s="102">
        <f>'[4]Проверочная  таблица'!FS15/1000</f>
        <v>0</v>
      </c>
      <c r="BL17" s="102">
        <f>'[4]Проверочная  таблица'!FV15/1000</f>
        <v>0</v>
      </c>
      <c r="BM17" s="103">
        <f t="shared" si="25"/>
        <v>0</v>
      </c>
      <c r="BN17" s="101"/>
      <c r="BO17" s="102">
        <f>'[4]Проверочная  таблица'!FM15/1000</f>
        <v>0</v>
      </c>
      <c r="BP17" s="102">
        <f>'[4]Проверочная  таблица'!FP15/1000</f>
        <v>0</v>
      </c>
      <c r="BQ17" s="103">
        <f t="shared" si="26"/>
        <v>0</v>
      </c>
      <c r="BR17" s="101">
        <f>'[3]Приложение  по  субсидии  план'!AS367</f>
        <v>0</v>
      </c>
      <c r="BS17" s="102">
        <f>('[4]Проверочная  таблица'!LN15+'[4]Проверочная  таблица'!LO15)/1000</f>
        <v>0</v>
      </c>
      <c r="BT17" s="102">
        <f>('[4]Проверочная  таблица'!LR15+'[4]Проверочная  таблица'!LS15)/1000</f>
        <v>0</v>
      </c>
      <c r="BU17" s="103">
        <f t="shared" si="27"/>
        <v>0</v>
      </c>
      <c r="BV17" s="101">
        <f>'[3]Приложение  по  субсидии  план'!AV367</f>
        <v>0</v>
      </c>
      <c r="BW17" s="102">
        <f>'[4]Проверочная  таблица'!LP15/1000</f>
        <v>0</v>
      </c>
      <c r="BX17" s="102">
        <f>'[4]Проверочная  таблица'!LT15/1000</f>
        <v>0</v>
      </c>
      <c r="BY17" s="103">
        <f t="shared" si="28"/>
        <v>0</v>
      </c>
      <c r="BZ17" s="101">
        <f>'[3]Приложение  по  субсидии  план'!BE367</f>
        <v>0</v>
      </c>
      <c r="CA17" s="102">
        <f>('[4]Проверочная  таблица'!KL15+'[4]Проверочная  таблица'!KM15+'[4]Проверочная  таблица'!JR15+'[4]Проверочная  таблица'!JS15)/1000</f>
        <v>0</v>
      </c>
      <c r="CB17" s="102">
        <f>('[4]Проверочная  таблица'!KB15+'[4]Проверочная  таблица'!KC15+'[4]Проверочная  таблица'!KQ15+'[4]Проверочная  таблица'!KR15)/1000</f>
        <v>0</v>
      </c>
      <c r="CC17" s="103">
        <f t="shared" si="5"/>
        <v>0</v>
      </c>
      <c r="CD17" s="101">
        <f>'[3]Приложение  по  субсидии  план'!BH367</f>
        <v>5270</v>
      </c>
      <c r="CE17" s="102">
        <f>('[4]Проверочная  таблица'!JV15+'[4]Проверочная  таблица'!JW15)/1000</f>
        <v>5270</v>
      </c>
      <c r="CF17" s="102">
        <f>('[4]Проверочная  таблица'!KF15+'[4]Проверочная  таблица'!KG15)/1000</f>
        <v>5270</v>
      </c>
      <c r="CG17" s="103">
        <f t="shared" si="6"/>
        <v>100</v>
      </c>
      <c r="CH17" s="101">
        <f>'[3]Приложение  по  субсидии  план'!BK367</f>
        <v>0</v>
      </c>
      <c r="CI17" s="102">
        <f>('[4]Проверочная  таблица'!JT15+'[4]Проверочная  таблица'!JU15)/1000</f>
        <v>0</v>
      </c>
      <c r="CJ17" s="102">
        <f>('[4]Проверочная  таблица'!KD15+'[4]Проверочная  таблица'!KE15)/1000</f>
        <v>0</v>
      </c>
      <c r="CK17" s="103">
        <f t="shared" si="29"/>
        <v>0</v>
      </c>
      <c r="CL17" s="101">
        <f>'[3]Приложение  по  субсидии  план'!BN367</f>
        <v>0</v>
      </c>
      <c r="CM17" s="102">
        <f>'[4]Проверочная  таблица'!JX15/1000</f>
        <v>0</v>
      </c>
      <c r="CN17" s="102">
        <f>'[4]Проверочная  таблица'!KH15/1000</f>
        <v>0</v>
      </c>
      <c r="CO17" s="103">
        <f t="shared" si="7"/>
        <v>0</v>
      </c>
      <c r="CP17" s="101">
        <f>'[3]Приложение  по  субсидии  план'!BQ367</f>
        <v>32.102899999999998</v>
      </c>
      <c r="CQ17" s="102">
        <f>('[4]Прочая  субсидия_МР  и  ГО'!N11+'[4]Прочая  субсидия_БП'!H11)/1000</f>
        <v>32.102899999999998</v>
      </c>
      <c r="CR17" s="102">
        <f>('[4]Прочая  субсидия_МР  и  ГО'!O11+'[4]Прочая  субсидия_БП'!I11)/1000</f>
        <v>32.102899999999998</v>
      </c>
      <c r="CS17" s="103">
        <f t="shared" si="30"/>
        <v>100</v>
      </c>
      <c r="CT17" s="101"/>
      <c r="CU17" s="102">
        <f>('[4]Проверочная  таблица'!JQ15+'[4]Проверочная  таблица'!KK15+'[4]Проверочная  таблица'!JP15+'[4]Проверочная  таблица'!KJ15)/1000</f>
        <v>373.21560999999997</v>
      </c>
      <c r="CV17" s="102">
        <f>('[4]Проверочная  таблица'!KP15+'[4]Проверочная  таблица'!KA15+'[4]Проверочная  таблица'!KO15+'[4]Проверочная  таблица'!JZ15)/1000</f>
        <v>373.21560999999997</v>
      </c>
      <c r="CW17" s="103">
        <f t="shared" si="31"/>
        <v>100</v>
      </c>
      <c r="CX17" s="101">
        <f>'[3]Приложение  по  субсидии  план'!AY367</f>
        <v>419.45654999999999</v>
      </c>
      <c r="CY17" s="102">
        <f>('[4]Проверочная  таблица'!IO15+'[4]Проверочная  таблица'!IU15)/1000</f>
        <v>419.45654999999999</v>
      </c>
      <c r="CZ17" s="102">
        <f>('[4]Проверочная  таблица'!IR15+'[4]Проверочная  таблица'!IX15)/1000</f>
        <v>419.45654999999999</v>
      </c>
      <c r="DA17" s="103">
        <f t="shared" si="32"/>
        <v>100</v>
      </c>
      <c r="DB17" s="101">
        <f>'[3]Приложение  по  субсидии  план'!BB367</f>
        <v>0</v>
      </c>
      <c r="DC17" s="102">
        <f>('[4]Проверочная  таблица'!II15)/1000</f>
        <v>0</v>
      </c>
      <c r="DD17" s="102">
        <f>('[4]Проверочная  таблица'!IL15)/1000</f>
        <v>0</v>
      </c>
      <c r="DE17" s="103">
        <f t="shared" si="8"/>
        <v>0</v>
      </c>
      <c r="DF17" s="101">
        <f>'[3]Приложение  по  субсидии  план'!BT367</f>
        <v>2229.54711</v>
      </c>
      <c r="DG17" s="102">
        <f>'[4]Прочая  субсидия_МР  и  ГО'!P11/1000</f>
        <v>1799.4332999999999</v>
      </c>
      <c r="DH17" s="102">
        <f>'[4]Прочая  субсидия_МР  и  ГО'!Q11/1000</f>
        <v>1799.4332899999999</v>
      </c>
      <c r="DI17" s="103">
        <f t="shared" si="33"/>
        <v>99.999999444269477</v>
      </c>
      <c r="DJ17" s="101">
        <f>'[3]Приложение  по  субсидии  план'!BW367</f>
        <v>0</v>
      </c>
      <c r="DK17" s="102">
        <f>('[4]Проверочная  таблица'!DS15+'[4]Проверочная  таблица'!DT15)/1000</f>
        <v>0</v>
      </c>
      <c r="DL17" s="102">
        <f>('[4]Проверочная  таблица'!DW15+'[4]Проверочная  таблица'!DX15)/1000</f>
        <v>0</v>
      </c>
      <c r="DM17" s="103">
        <f t="shared" si="34"/>
        <v>0</v>
      </c>
      <c r="DN17" s="101"/>
      <c r="DO17" s="102">
        <f>'[4]Проверочная  таблица'!DR15/1000</f>
        <v>0</v>
      </c>
      <c r="DP17" s="102">
        <f>'[4]Проверочная  таблица'!DV15/1000</f>
        <v>0</v>
      </c>
      <c r="DQ17" s="103">
        <f t="shared" si="35"/>
        <v>0</v>
      </c>
      <c r="DR17" s="101"/>
      <c r="DS17" s="102">
        <f>('[4]Прочая  субсидия_МР  и  ГО'!R11)/1000</f>
        <v>0</v>
      </c>
      <c r="DT17" s="102">
        <f>('[4]Прочая  субсидия_МР  и  ГО'!S11)/1000</f>
        <v>0</v>
      </c>
      <c r="DU17" s="103">
        <f t="shared" si="36"/>
        <v>0</v>
      </c>
      <c r="DV17" s="101">
        <f>'[3]Приложение  по  субсидии  план'!BZ367</f>
        <v>76824.224000000002</v>
      </c>
      <c r="DW17" s="102">
        <f>('[4]Проверочная  таблица'!AY15+'[4]Проверочная  таблица'!BK15+'[4]Прочая  субсидия_МР  и  ГО'!T11+'[4]Прочая  субсидия_БП'!N11)/1000</f>
        <v>76824.224000000002</v>
      </c>
      <c r="DX17" s="102">
        <f>('[4]Проверочная  таблица'!BE15+'[4]Проверочная  таблица'!BO15+'[4]Прочая  субсидия_МР  и  ГО'!U11+'[4]Прочая  субсидия_БП'!O11)/1000</f>
        <v>21278.353230000001</v>
      </c>
      <c r="DY17" s="103">
        <f t="shared" si="37"/>
        <v>27.697452863305198</v>
      </c>
      <c r="DZ17" s="101">
        <f>'[3]Приложение  по  субсидии  план'!CC367</f>
        <v>0</v>
      </c>
      <c r="EA17" s="102">
        <f>('[4]Проверочная  таблица'!DC15+'[4]Проверочная  таблица'!DA15)/1000</f>
        <v>0</v>
      </c>
      <c r="EB17" s="102">
        <f>('[4]Проверочная  таблица'!DD15+'[4]Проверочная  таблица'!DB15)/1000</f>
        <v>0</v>
      </c>
      <c r="EC17" s="103">
        <f t="shared" si="38"/>
        <v>0</v>
      </c>
      <c r="ED17" s="101">
        <f>'[3]Приложение  по  субсидии  план'!CF367</f>
        <v>0</v>
      </c>
      <c r="EE17" s="102">
        <f>('[4]Проверочная  таблица'!DI15+'[4]Проверочная  таблица'!DK15)/1000</f>
        <v>0</v>
      </c>
      <c r="EF17" s="102">
        <f>('[4]Проверочная  таблица'!DL15+'[4]Проверочная  таблица'!DJ15)/1000</f>
        <v>0</v>
      </c>
      <c r="EG17" s="103">
        <f t="shared" si="39"/>
        <v>0</v>
      </c>
      <c r="EH17" s="101">
        <f>'[3]Приложение  по  субсидии  план'!CI367</f>
        <v>0</v>
      </c>
      <c r="EI17" s="102">
        <f>'[4]Прочая  субсидия_МР  и  ГО'!V11/1000</f>
        <v>0</v>
      </c>
      <c r="EJ17" s="102">
        <f>'[4]Прочая  субсидия_МР  и  ГО'!W11/1000</f>
        <v>0</v>
      </c>
      <c r="EK17" s="103">
        <f t="shared" si="9"/>
        <v>0</v>
      </c>
      <c r="EL17" s="101">
        <f>'[3]Приложение  по  субсидии  план'!CL367</f>
        <v>269</v>
      </c>
      <c r="EM17" s="102">
        <f>('[4]Проверочная  таблица'!HL15+'[4]Проверочная  таблица'!HM15+'[4]Проверочная  таблица'!HR15+'[4]Проверочная  таблица'!HS15)/1000</f>
        <v>269</v>
      </c>
      <c r="EN17" s="102">
        <f>('[4]Проверочная  таблица'!HO15+'[4]Проверочная  таблица'!HP15+'[4]Проверочная  таблица'!HU15+'[4]Проверочная  таблица'!HV15)/1000</f>
        <v>268.92174</v>
      </c>
      <c r="EO17" s="103">
        <f t="shared" si="10"/>
        <v>99.970907063197018</v>
      </c>
      <c r="EP17" s="101">
        <f>'[3]Приложение  по  субсидии  план'!CO367</f>
        <v>0</v>
      </c>
      <c r="EQ17" s="102">
        <f>('[4]Прочая  субсидия_МР  и  ГО'!X11+'[4]Прочая  субсидия_БП'!T11)/1000</f>
        <v>0</v>
      </c>
      <c r="ER17" s="102">
        <f>('[4]Прочая  субсидия_МР  и  ГО'!Y11+'[4]Прочая  субсидия_БП'!U11)/1000</f>
        <v>0</v>
      </c>
      <c r="ES17" s="103">
        <f t="shared" si="40"/>
        <v>0</v>
      </c>
      <c r="ET17" s="101">
        <f>'[3]Приложение  по  субсидии  план'!CR367</f>
        <v>6611.7420000000002</v>
      </c>
      <c r="EU17" s="102">
        <f>('[4]Прочая  субсидия_МР  и  ГО'!Z11+'[4]Прочая  субсидия_БП'!Z11)/1000</f>
        <v>2640.1949199999999</v>
      </c>
      <c r="EV17" s="102">
        <f>('[4]Прочая  субсидия_МР  и  ГО'!AA11+'[4]Прочая  субсидия_БП'!AA11)/1000</f>
        <v>2098.47885</v>
      </c>
      <c r="EW17" s="103">
        <f t="shared" si="41"/>
        <v>79.481966808723342</v>
      </c>
      <c r="EX17" s="101">
        <f>'[3]Приложение  по  субсидии  план'!CU367</f>
        <v>0</v>
      </c>
      <c r="EY17" s="102">
        <f>('[4]Прочая  субсидия_МР  и  ГО'!AB11)/1000</f>
        <v>0</v>
      </c>
      <c r="EZ17" s="102">
        <f>('[4]Прочая  субсидия_МР  и  ГО'!AC11)/1000</f>
        <v>0</v>
      </c>
      <c r="FA17" s="103">
        <f t="shared" si="42"/>
        <v>0</v>
      </c>
      <c r="FB17" s="101">
        <f>'[3]Приложение  по  субсидии  план'!CX367</f>
        <v>1151.2826200000002</v>
      </c>
      <c r="FC17" s="102">
        <f>'[4]Прочая  субсидия_МР  и  ГО'!AD11/1000</f>
        <v>1301.7579600000001</v>
      </c>
      <c r="FD17" s="102">
        <f>'[4]Прочая  субсидия_МР  и  ГО'!AE11/1000</f>
        <v>1301.7579600000001</v>
      </c>
      <c r="FE17" s="103">
        <f t="shared" si="43"/>
        <v>100</v>
      </c>
      <c r="FF17" s="101">
        <f>'[3]Приложение  по  субсидии  план'!DA367</f>
        <v>0</v>
      </c>
      <c r="FG17" s="102">
        <f>('[4]Проверочная  таблица'!CH15+'[4]Проверочная  таблица'!CP15)/1000</f>
        <v>0</v>
      </c>
      <c r="FH17" s="102">
        <f>('[4]Проверочная  таблица'!CL15+'[4]Проверочная  таблица'!CT15)/1000</f>
        <v>0</v>
      </c>
      <c r="FI17" s="103">
        <f t="shared" si="44"/>
        <v>0</v>
      </c>
      <c r="FJ17" s="101">
        <f>'[3]Приложение  по  субсидии  план'!DD367</f>
        <v>28139.672600000002</v>
      </c>
      <c r="FK17" s="102">
        <f>('[4]Проверочная  таблица'!CI15+'[4]Проверочная  таблица'!CQ15)/1000</f>
        <v>40237.191399999996</v>
      </c>
      <c r="FL17" s="102">
        <f>('[4]Проверочная  таблица'!CM15+'[4]Проверочная  таблица'!CU15)/1000</f>
        <v>40106.089369999994</v>
      </c>
      <c r="FM17" s="103">
        <f t="shared" si="45"/>
        <v>99.674176985424481</v>
      </c>
      <c r="FN17" s="101">
        <f>'[3]Приложение  по  субсидии  план'!DG367</f>
        <v>0</v>
      </c>
      <c r="FO17" s="102">
        <f>'[4]Прочая  субсидия_МР  и  ГО'!AF11/1000</f>
        <v>0</v>
      </c>
      <c r="FP17" s="102">
        <f>'[4]Прочая  субсидия_МР  и  ГО'!AG11/1000</f>
        <v>0</v>
      </c>
      <c r="FQ17" s="103">
        <f t="shared" si="46"/>
        <v>0</v>
      </c>
      <c r="FR17" s="101"/>
      <c r="FS17" s="102">
        <f>('[4]Прочая  субсидия_МР  и  ГО'!AH11)/1000</f>
        <v>0</v>
      </c>
      <c r="FT17" s="102">
        <f>('[4]Прочая  субсидия_МР  и  ГО'!AI11)/1000</f>
        <v>0</v>
      </c>
      <c r="FU17" s="103">
        <f t="shared" si="47"/>
        <v>0</v>
      </c>
      <c r="FV17" s="101">
        <f>'[3]Приложение  по  субсидии  план'!DJ367</f>
        <v>0</v>
      </c>
      <c r="FW17" s="102">
        <f>('[4]Проверочная  таблица'!CJ15+'[4]Проверочная  таблица'!CR15)/1000</f>
        <v>0</v>
      </c>
      <c r="FX17" s="102">
        <f>('[4]Проверочная  таблица'!CN15+'[4]Проверочная  таблица'!CV15)/1000</f>
        <v>0</v>
      </c>
      <c r="FY17" s="103">
        <f t="shared" si="48"/>
        <v>0</v>
      </c>
      <c r="FZ17" s="101">
        <f>'[3]Приложение  по  субсидии  план'!DM367</f>
        <v>0</v>
      </c>
      <c r="GA17" s="102">
        <f>('[4]Прочая  субсидия_МР  и  ГО'!AJ11)/1000</f>
        <v>0</v>
      </c>
      <c r="GB17" s="102">
        <f>('[4]Прочая  субсидия_МР  и  ГО'!AK11)/1000</f>
        <v>0</v>
      </c>
      <c r="GC17" s="103">
        <f t="shared" si="49"/>
        <v>0</v>
      </c>
      <c r="GD17" s="101">
        <f>'[3]Приложение  по  субсидии  план'!DP367</f>
        <v>807.24</v>
      </c>
      <c r="GE17" s="102">
        <f>('[4]Прочая  субсидия_МР  и  ГО'!AL11)/1000</f>
        <v>0</v>
      </c>
      <c r="GF17" s="102">
        <f>('[4]Прочая  субсидия_МР  и  ГО'!AM11)/1000</f>
        <v>0</v>
      </c>
      <c r="GG17" s="103">
        <f t="shared" si="50"/>
        <v>0</v>
      </c>
      <c r="GH17" s="101"/>
      <c r="GI17" s="102">
        <f>'[4]Прочая  субсидия_МР  и  ГО'!AN11/1000</f>
        <v>0</v>
      </c>
      <c r="GJ17" s="102">
        <f>'[4]Прочая  субсидия_МР  и  ГО'!AO11/1000</f>
        <v>0</v>
      </c>
      <c r="GK17" s="103">
        <f t="shared" si="51"/>
        <v>0</v>
      </c>
      <c r="GL17" s="101">
        <f>'[3]Приложение  по  субсидии  план'!DS367</f>
        <v>0</v>
      </c>
      <c r="GM17" s="102">
        <f>('[4]Проверочная  таблица'!FY15+'[4]Проверочная  таблица'!GE15)/1000</f>
        <v>0</v>
      </c>
      <c r="GN17" s="102">
        <f>('[4]Проверочная  таблица'!GB15+'[4]Проверочная  таблица'!GH15)/1000</f>
        <v>0</v>
      </c>
      <c r="GO17" s="103">
        <f t="shared" si="52"/>
        <v>0</v>
      </c>
      <c r="GP17" s="101"/>
      <c r="GQ17" s="102">
        <f>('[4]Проверочная  таблица'!GU15+'[4]Проверочная  таблица'!HA15)/1000</f>
        <v>0</v>
      </c>
      <c r="GR17" s="102">
        <f>('[4]Проверочная  таблица'!GX15+'[4]Проверочная  таблица'!HD15)/1000</f>
        <v>0</v>
      </c>
      <c r="GS17" s="103">
        <f t="shared" si="53"/>
        <v>0</v>
      </c>
      <c r="GT17" s="101">
        <f>'[3]Приложение  по  субсидии  план'!DV367</f>
        <v>775.64932999999996</v>
      </c>
      <c r="GU17" s="102">
        <f>('[4]Прочая  субсидия_БП'!AF11+'[4]Прочая  субсидия_МР  и  ГО'!AP11)/1000</f>
        <v>775.64932999999996</v>
      </c>
      <c r="GV17" s="102">
        <f>('[4]Прочая  субсидия_БП'!AG11+'[4]Прочая  субсидия_МР  и  ГО'!AQ11)/1000</f>
        <v>723.37787000000003</v>
      </c>
      <c r="GW17" s="103">
        <f t="shared" si="54"/>
        <v>93.26094177119964</v>
      </c>
      <c r="GX17" s="101">
        <f>'[3]Приложение  по  субсидии  план'!EB367</f>
        <v>0</v>
      </c>
      <c r="GY17" s="102">
        <f>('[4]Проверочная  таблица'!LZ15+'[4]Проверочная  таблица'!MA15+'[4]Проверочная  таблица'!MH15+'[4]Проверочная  таблица'!MI15)/1000</f>
        <v>0</v>
      </c>
      <c r="GZ17" s="102">
        <f>('[4]Проверочная  таблица'!MD15+'[4]Проверочная  таблица'!ME15+'[4]Проверочная  таблица'!ML15+'[4]Проверочная  таблица'!MM15)/1000</f>
        <v>0</v>
      </c>
      <c r="HA17" s="103">
        <f t="shared" si="55"/>
        <v>0</v>
      </c>
      <c r="HB17" s="101">
        <f>'[3]Приложение  по  субсидии  план'!EE367</f>
        <v>6000</v>
      </c>
      <c r="HC17" s="102">
        <f>('[4]Проверочная  таблица'!MB15+'[4]Проверочная  таблица'!MJ15)/1000</f>
        <v>5217.6924200000003</v>
      </c>
      <c r="HD17" s="102">
        <f>('[4]Проверочная  таблица'!MF15+'[4]Проверочная  таблица'!MN15)/1000</f>
        <v>5217.6924200000003</v>
      </c>
      <c r="HE17" s="103">
        <f t="shared" si="56"/>
        <v>100</v>
      </c>
      <c r="HF17" s="101">
        <f>'[3]Приложение  по  субсидии  план'!DY367</f>
        <v>0</v>
      </c>
      <c r="HG17" s="102">
        <f>('[4]Прочая  субсидия_МР  и  ГО'!AR11+'[4]Прочая  субсидия_БП'!AL11)/1000</f>
        <v>2200</v>
      </c>
      <c r="HH17" s="102">
        <f>('[4]Прочая  субсидия_МР  и  ГО'!AS11+'[4]Прочая  субсидия_БП'!AM11)/1000</f>
        <v>2200</v>
      </c>
      <c r="HI17" s="103">
        <f t="shared" si="57"/>
        <v>100</v>
      </c>
      <c r="HJ17" s="101">
        <f>'[3]Приложение  по  субсидии  план'!EH367</f>
        <v>0</v>
      </c>
      <c r="HK17" s="102">
        <f>('[4]Проверочная  таблица'!PD15+'[4]Проверочная  таблица'!PE15)/1000</f>
        <v>0</v>
      </c>
      <c r="HL17" s="102">
        <f>('[4]Проверочная  таблица'!PK15+'[4]Проверочная  таблица'!PL15)/1000</f>
        <v>0</v>
      </c>
      <c r="HM17" s="103">
        <f t="shared" si="58"/>
        <v>0</v>
      </c>
      <c r="HN17" s="101">
        <f>'[3]Приложение  по  субсидии  план'!EK367</f>
        <v>1959.88031</v>
      </c>
      <c r="HO17" s="102">
        <f>('[4]Проверочная  таблица'!NF15+'[4]Проверочная  таблица'!NG15)/1000</f>
        <v>1379.7836599999998</v>
      </c>
      <c r="HP17" s="102">
        <f>('[4]Проверочная  таблица'!NK15+'[4]Проверочная  таблица'!NL15)/1000</f>
        <v>1379.7836599999998</v>
      </c>
      <c r="HQ17" s="103">
        <f t="shared" si="59"/>
        <v>100</v>
      </c>
      <c r="HR17" s="101"/>
      <c r="HS17" s="102">
        <f>('[4]Проверочная  таблица'!NH15+'[4]Проверочная  таблица'!NI15)/1000</f>
        <v>1590.82</v>
      </c>
      <c r="HT17" s="102">
        <f>('[4]Проверочная  таблица'!NM15+'[4]Проверочная  таблица'!NN15)/1000</f>
        <v>1590.82</v>
      </c>
      <c r="HU17" s="103">
        <f t="shared" si="60"/>
        <v>100</v>
      </c>
      <c r="HV17" s="101"/>
      <c r="HW17" s="102">
        <f>('[4]Проверочная  таблица'!OS15+'[4]Проверочная  таблица'!OR15)/1000</f>
        <v>0</v>
      </c>
      <c r="HX17" s="102">
        <f>('[4]Проверочная  таблица'!OZ15+'[4]Проверочная  таблица'!OY15)/1000</f>
        <v>0</v>
      </c>
      <c r="HY17" s="103">
        <f t="shared" si="61"/>
        <v>0</v>
      </c>
      <c r="HZ17" s="101">
        <f>'[3]Приложение  по  субсидии  план'!EN367</f>
        <v>0</v>
      </c>
      <c r="IA17" s="102">
        <f>('[4]Проверочная  таблица'!PH15+'[4]Проверочная  таблица'!PI15+'[4]Проверочная  таблица'!OT15+'[4]Проверочная  таблица'!OU15)/1000</f>
        <v>0</v>
      </c>
      <c r="IB17" s="102">
        <f>('[4]Проверочная  таблица'!PO15+'[4]Проверочная  таблица'!PP15+'[4]Проверочная  таблица'!PA15+'[4]Проверочная  таблица'!PB15)/1000</f>
        <v>0</v>
      </c>
      <c r="IC17" s="103">
        <f t="shared" si="62"/>
        <v>0</v>
      </c>
      <c r="ID17" s="101"/>
      <c r="IE17" s="102">
        <f>('[4]Проверочная  таблица'!QT15+'[4]Проверочная  таблица'!QU15+'[4]Проверочная  таблица'!QZ15+'[4]Проверочная  таблица'!RA15)/1000</f>
        <v>0</v>
      </c>
      <c r="IF17" s="102">
        <f>('[4]Проверочная  таблица'!QW15+'[4]Проверочная  таблица'!QX15+'[4]Проверочная  таблица'!RC15+'[4]Проверочная  таблица'!RD15)/1000</f>
        <v>0</v>
      </c>
      <c r="IG17" s="103">
        <f t="shared" si="63"/>
        <v>0</v>
      </c>
    </row>
    <row r="18" spans="1:241" ht="21.75" customHeight="1" x14ac:dyDescent="0.25">
      <c r="A18" s="104" t="s">
        <v>14</v>
      </c>
      <c r="B18" s="123">
        <f t="shared" si="0"/>
        <v>295968.50231999997</v>
      </c>
      <c r="C18" s="123">
        <f t="shared" si="1"/>
        <v>329070.86962000001</v>
      </c>
      <c r="D18" s="123">
        <f t="shared" si="2"/>
        <v>322429.10796000005</v>
      </c>
      <c r="E18" s="98">
        <f>'[2]Исполнение для администрации_КБ'!Q18</f>
        <v>329070.86962000001</v>
      </c>
      <c r="F18" s="97">
        <f t="shared" si="3"/>
        <v>0</v>
      </c>
      <c r="G18" s="232">
        <f>'[2]Исполнение для администрации_КБ'!R18</f>
        <v>322429.10796000005</v>
      </c>
      <c r="H18" s="237">
        <f t="shared" si="4"/>
        <v>0</v>
      </c>
      <c r="I18" s="238">
        <f t="shared" si="11"/>
        <v>97.981662227449775</v>
      </c>
      <c r="J18" s="101">
        <f>'[3]Приложение  по  субсидии  план'!F368</f>
        <v>0</v>
      </c>
      <c r="K18" s="102">
        <f>'[4]Проверочная  таблица'!DZ16/1000</f>
        <v>0</v>
      </c>
      <c r="L18" s="102">
        <f>'[4]Проверочная  таблица'!EG16/1000</f>
        <v>0</v>
      </c>
      <c r="M18" s="103">
        <f t="shared" si="12"/>
        <v>0</v>
      </c>
      <c r="N18" s="234">
        <f>'[3]Приложение  по  субсидии  план'!I368</f>
        <v>0</v>
      </c>
      <c r="O18" s="235">
        <f>'[4]Проверочная  таблица'!EE16/1000</f>
        <v>0</v>
      </c>
      <c r="P18" s="102">
        <f>'[4]Проверочная  таблица'!EL16/1000</f>
        <v>0</v>
      </c>
      <c r="Q18" s="103">
        <f t="shared" si="13"/>
        <v>0</v>
      </c>
      <c r="R18" s="101">
        <f>'[3]Приложение  по  субсидии  план'!L368</f>
        <v>276.44508000000002</v>
      </c>
      <c r="S18" s="102">
        <f>('[4]Прочая  субсидия_МР  и  ГО'!D12)/1000</f>
        <v>276.44508000000002</v>
      </c>
      <c r="T18" s="102">
        <f>('[4]Прочая  субсидия_МР  и  ГО'!E12)/1000</f>
        <v>227.4136</v>
      </c>
      <c r="U18" s="103">
        <f t="shared" si="14"/>
        <v>82.263572931013996</v>
      </c>
      <c r="V18" s="101">
        <f>'[3]Приложение  по  субсидии  план'!O368</f>
        <v>0</v>
      </c>
      <c r="W18" s="102">
        <f>'[4]Проверочная  таблица'!OI16/1000</f>
        <v>0</v>
      </c>
      <c r="X18" s="102">
        <f>'[4]Проверочная  таблица'!OL16/1000</f>
        <v>0</v>
      </c>
      <c r="Y18" s="103">
        <f t="shared" si="15"/>
        <v>0</v>
      </c>
      <c r="Z18" s="101">
        <f>'[3]Приложение  по  субсидии  план'!R368</f>
        <v>0</v>
      </c>
      <c r="AA18" s="102">
        <f>('[4]Проверочная  таблица'!ET16+'[4]Проверочная  таблица'!EU16)/1000</f>
        <v>0</v>
      </c>
      <c r="AB18" s="102">
        <f>('[4]Проверочная  таблица'!FA16+'[4]Проверочная  таблица'!FB16)/1000</f>
        <v>0</v>
      </c>
      <c r="AC18" s="103">
        <f t="shared" si="16"/>
        <v>0</v>
      </c>
      <c r="AD18" s="101"/>
      <c r="AE18" s="102">
        <f>('[4]Проверочная  таблица'!EX16+'[4]Проверочная  таблица'!EY16)/1000</f>
        <v>0</v>
      </c>
      <c r="AF18" s="102">
        <f>('[4]Проверочная  таблица'!FE16+'[4]Проверочная  таблица'!FF16)/1000</f>
        <v>0</v>
      </c>
      <c r="AG18" s="103">
        <f t="shared" si="17"/>
        <v>0</v>
      </c>
      <c r="AH18" s="101">
        <f>'[3]Приложение  по  субсидии  план'!U368</f>
        <v>0</v>
      </c>
      <c r="AI18" s="102">
        <f>('[4]Проверочная  таблица'!FH16+'[4]Проверочная  таблица'!FI16)/1000</f>
        <v>0</v>
      </c>
      <c r="AJ18" s="102">
        <f>('[4]Проверочная  таблица'!FK16+'[4]Проверочная  таблица'!FL16)/1000</f>
        <v>0</v>
      </c>
      <c r="AK18" s="103">
        <f t="shared" si="18"/>
        <v>0</v>
      </c>
      <c r="AL18" s="101">
        <f>'[3]Приложение  по  субсидии  план'!X368</f>
        <v>0</v>
      </c>
      <c r="AM18" s="102">
        <f>'[4]Прочая  субсидия_МР  и  ГО'!F12/1000</f>
        <v>0</v>
      </c>
      <c r="AN18" s="102">
        <f>'[4]Прочая  субсидия_МР  и  ГО'!G12/1000</f>
        <v>0</v>
      </c>
      <c r="AO18" s="103">
        <f t="shared" si="19"/>
        <v>0</v>
      </c>
      <c r="AP18" s="101">
        <f>'[3]Приложение  по  субсидии  план'!AA368</f>
        <v>2001.4943000000001</v>
      </c>
      <c r="AQ18" s="102">
        <f>'[4]Прочая  субсидия_МР  и  ГО'!H12/1000</f>
        <v>2001.4943000000001</v>
      </c>
      <c r="AR18" s="102">
        <f>'[4]Прочая  субсидия_МР  и  ГО'!I12/1000</f>
        <v>2001.4943000000001</v>
      </c>
      <c r="AS18" s="103">
        <f t="shared" si="20"/>
        <v>100</v>
      </c>
      <c r="AT18" s="101">
        <f>'[3]Приложение  по  субсидии  план'!AD368</f>
        <v>71.087999999999994</v>
      </c>
      <c r="AU18" s="102">
        <f>'[4]Прочая  субсидия_МР  и  ГО'!J12/1000</f>
        <v>71.087999999999994</v>
      </c>
      <c r="AV18" s="102">
        <f>'[4]Прочая  субсидия_МР  и  ГО'!K12/1000</f>
        <v>54.52</v>
      </c>
      <c r="AW18" s="103">
        <f t="shared" si="21"/>
        <v>76.693675444519485</v>
      </c>
      <c r="AX18" s="101">
        <f>'[3]Приложение  по  субсидии  план'!AG368</f>
        <v>0</v>
      </c>
      <c r="AY18" s="102">
        <f>'[4]Прочая  субсидия_МР  и  ГО'!L12/1000</f>
        <v>0</v>
      </c>
      <c r="AZ18" s="102">
        <f>'[4]Прочая  субсидия_МР  и  ГО'!M12/1000</f>
        <v>0</v>
      </c>
      <c r="BA18" s="103">
        <f t="shared" si="22"/>
        <v>0</v>
      </c>
      <c r="BB18" s="101">
        <f>'[3]Приложение  по  субсидии  план'!AJ368</f>
        <v>14654.027779999999</v>
      </c>
      <c r="BC18" s="102">
        <f>('[4]Проверочная  таблица'!GP16+'[4]Проверочная  таблица'!GQ16)/1000</f>
        <v>14654.027779999999</v>
      </c>
      <c r="BD18" s="102">
        <f>('[4]Проверочная  таблица'!GS16+'[4]Проверочная  таблица'!GT16)/1000</f>
        <v>11103.348380000001</v>
      </c>
      <c r="BE18" s="103">
        <f t="shared" si="23"/>
        <v>75.76994220765701</v>
      </c>
      <c r="BF18" s="101">
        <f>'[3]Приложение  по  субсидии  план'!AM368</f>
        <v>0</v>
      </c>
      <c r="BG18" s="102">
        <f>'[4]Проверочная  таблица'!EM16/1000</f>
        <v>0</v>
      </c>
      <c r="BH18" s="102">
        <f>'[4]Проверочная  таблица'!EP16/1000</f>
        <v>0</v>
      </c>
      <c r="BI18" s="103">
        <f t="shared" si="24"/>
        <v>0</v>
      </c>
      <c r="BJ18" s="101">
        <f>'[3]Приложение  по  субсидии  план'!AP368</f>
        <v>0</v>
      </c>
      <c r="BK18" s="102">
        <f>'[4]Проверочная  таблица'!FS16/1000</f>
        <v>0</v>
      </c>
      <c r="BL18" s="102">
        <f>'[4]Проверочная  таблица'!FV16/1000</f>
        <v>0</v>
      </c>
      <c r="BM18" s="103">
        <f t="shared" si="25"/>
        <v>0</v>
      </c>
      <c r="BN18" s="101"/>
      <c r="BO18" s="102">
        <f>'[4]Проверочная  таблица'!FM16/1000</f>
        <v>0</v>
      </c>
      <c r="BP18" s="102">
        <f>'[4]Проверочная  таблица'!FP16/1000</f>
        <v>0</v>
      </c>
      <c r="BQ18" s="103">
        <f t="shared" si="26"/>
        <v>0</v>
      </c>
      <c r="BR18" s="101">
        <f>'[3]Приложение  по  субсидии  план'!AS368</f>
        <v>0</v>
      </c>
      <c r="BS18" s="102">
        <f>('[4]Проверочная  таблица'!LN16+'[4]Проверочная  таблица'!LO16)/1000</f>
        <v>0</v>
      </c>
      <c r="BT18" s="102">
        <f>('[4]Проверочная  таблица'!LR16+'[4]Проверочная  таблица'!LS16)/1000</f>
        <v>0</v>
      </c>
      <c r="BU18" s="103">
        <f t="shared" si="27"/>
        <v>0</v>
      </c>
      <c r="BV18" s="101">
        <f>'[3]Приложение  по  субсидии  план'!AV368</f>
        <v>0</v>
      </c>
      <c r="BW18" s="102">
        <f>'[4]Проверочная  таблица'!LP16/1000</f>
        <v>0</v>
      </c>
      <c r="BX18" s="102">
        <f>'[4]Проверочная  таблица'!LT16/1000</f>
        <v>0</v>
      </c>
      <c r="BY18" s="103">
        <f t="shared" si="28"/>
        <v>0</v>
      </c>
      <c r="BZ18" s="101">
        <f>'[3]Приложение  по  субсидии  план'!BE368</f>
        <v>30146.806</v>
      </c>
      <c r="CA18" s="102">
        <f>('[4]Проверочная  таблица'!KL16+'[4]Проверочная  таблица'!KM16+'[4]Проверочная  таблица'!JR16+'[4]Проверочная  таблица'!JS16)/1000</f>
        <v>30146.806</v>
      </c>
      <c r="CB18" s="102">
        <f>('[4]Проверочная  таблица'!KB16+'[4]Проверочная  таблица'!KC16+'[4]Проверочная  таблица'!KQ16+'[4]Проверочная  таблица'!KR16)/1000</f>
        <v>30146.806</v>
      </c>
      <c r="CC18" s="103">
        <f t="shared" si="5"/>
        <v>100</v>
      </c>
      <c r="CD18" s="101">
        <f>'[3]Приложение  по  субсидии  план'!BH368</f>
        <v>5270</v>
      </c>
      <c r="CE18" s="102">
        <f>('[4]Проверочная  таблица'!JV16+'[4]Проверочная  таблица'!JW16)/1000</f>
        <v>5270</v>
      </c>
      <c r="CF18" s="102">
        <f>('[4]Проверочная  таблица'!KF16+'[4]Проверочная  таблица'!KG16)/1000</f>
        <v>5270</v>
      </c>
      <c r="CG18" s="103">
        <f t="shared" si="6"/>
        <v>100</v>
      </c>
      <c r="CH18" s="101">
        <f>'[3]Приложение  по  субсидии  план'!BK368</f>
        <v>0</v>
      </c>
      <c r="CI18" s="102">
        <f>('[4]Проверочная  таблица'!JT16+'[4]Проверочная  таблица'!JU16)/1000</f>
        <v>0</v>
      </c>
      <c r="CJ18" s="102">
        <f>('[4]Проверочная  таблица'!KD16+'[4]Проверочная  таблица'!KE16)/1000</f>
        <v>0</v>
      </c>
      <c r="CK18" s="103">
        <f t="shared" si="29"/>
        <v>0</v>
      </c>
      <c r="CL18" s="101">
        <f>'[3]Приложение  по  субсидии  план'!BN368</f>
        <v>0</v>
      </c>
      <c r="CM18" s="102">
        <f>'[4]Проверочная  таблица'!JX16/1000</f>
        <v>0</v>
      </c>
      <c r="CN18" s="102">
        <f>'[4]Проверочная  таблица'!KH16/1000</f>
        <v>0</v>
      </c>
      <c r="CO18" s="103">
        <f t="shared" si="7"/>
        <v>0</v>
      </c>
      <c r="CP18" s="101">
        <f>'[3]Приложение  по  субсидии  план'!BQ368</f>
        <v>4.0128599999999999</v>
      </c>
      <c r="CQ18" s="102">
        <f>('[4]Прочая  субсидия_МР  и  ГО'!N12+'[4]Прочая  субсидия_БП'!H12)/1000</f>
        <v>4.0128599999999999</v>
      </c>
      <c r="CR18" s="102">
        <f>('[4]Прочая  субсидия_МР  и  ГО'!O12+'[4]Прочая  субсидия_БП'!I12)/1000</f>
        <v>4.0128599999999999</v>
      </c>
      <c r="CS18" s="103">
        <f t="shared" si="30"/>
        <v>100</v>
      </c>
      <c r="CT18" s="101"/>
      <c r="CU18" s="102">
        <f>('[4]Проверочная  таблица'!JQ16+'[4]Проверочная  таблица'!KK16+'[4]Проверочная  таблица'!JP16+'[4]Проверочная  таблица'!KJ16)/1000</f>
        <v>347.47661999999997</v>
      </c>
      <c r="CV18" s="102">
        <f>('[4]Проверочная  таблица'!KP16+'[4]Проверочная  таблица'!KA16+'[4]Проверочная  таблица'!KO16+'[4]Проверочная  таблица'!JZ16)/1000</f>
        <v>347.47661999999997</v>
      </c>
      <c r="CW18" s="103">
        <f t="shared" si="31"/>
        <v>100</v>
      </c>
      <c r="CX18" s="101">
        <f>'[3]Приложение  по  субсидии  план'!AY368</f>
        <v>1400.4946399999999</v>
      </c>
      <c r="CY18" s="102">
        <f>('[4]Проверочная  таблица'!IO16+'[4]Проверочная  таблица'!IU16)/1000</f>
        <v>1400.4946399999999</v>
      </c>
      <c r="CZ18" s="102">
        <f>('[4]Проверочная  таблица'!IR16+'[4]Проверочная  таблица'!IX16)/1000</f>
        <v>1400.4946399999999</v>
      </c>
      <c r="DA18" s="103">
        <f t="shared" si="32"/>
        <v>100</v>
      </c>
      <c r="DB18" s="101">
        <f>'[3]Приложение  по  субсидии  план'!BB368</f>
        <v>0</v>
      </c>
      <c r="DC18" s="102">
        <f>('[4]Проверочная  таблица'!II16)/1000</f>
        <v>0</v>
      </c>
      <c r="DD18" s="102">
        <f>('[4]Проверочная  таблица'!IL16)/1000</f>
        <v>0</v>
      </c>
      <c r="DE18" s="103">
        <f t="shared" si="8"/>
        <v>0</v>
      </c>
      <c r="DF18" s="101">
        <f>'[3]Приложение  по  субсидии  план'!BT368</f>
        <v>543.6019399999999</v>
      </c>
      <c r="DG18" s="102">
        <f>'[4]Прочая  субсидия_МР  и  ГО'!P12/1000</f>
        <v>251.68679999999992</v>
      </c>
      <c r="DH18" s="102">
        <f>'[4]Прочая  субсидия_МР  и  ГО'!Q12/1000</f>
        <v>251.68679999999998</v>
      </c>
      <c r="DI18" s="103">
        <f t="shared" si="33"/>
        <v>100.00000000000003</v>
      </c>
      <c r="DJ18" s="101">
        <f>'[3]Приложение  по  субсидии  план'!BW368</f>
        <v>0</v>
      </c>
      <c r="DK18" s="102">
        <f>('[4]Проверочная  таблица'!DS16+'[4]Проверочная  таблица'!DT16)/1000</f>
        <v>0</v>
      </c>
      <c r="DL18" s="102">
        <f>('[4]Проверочная  таблица'!DW16+'[4]Проверочная  таблица'!DX16)/1000</f>
        <v>0</v>
      </c>
      <c r="DM18" s="103">
        <f t="shared" si="34"/>
        <v>0</v>
      </c>
      <c r="DN18" s="101"/>
      <c r="DO18" s="102">
        <f>'[4]Проверочная  таблица'!DR16/1000</f>
        <v>0</v>
      </c>
      <c r="DP18" s="102">
        <f>'[4]Проверочная  таблица'!DV16/1000</f>
        <v>0</v>
      </c>
      <c r="DQ18" s="103">
        <f t="shared" si="35"/>
        <v>0</v>
      </c>
      <c r="DR18" s="101"/>
      <c r="DS18" s="102">
        <f>('[4]Прочая  субсидия_МР  и  ГО'!R12)/1000</f>
        <v>633.6</v>
      </c>
      <c r="DT18" s="102">
        <f>('[4]Прочая  субсидия_МР  и  ГО'!S12)/1000</f>
        <v>188.393</v>
      </c>
      <c r="DU18" s="103">
        <f t="shared" si="36"/>
        <v>29.733743686868685</v>
      </c>
      <c r="DV18" s="101">
        <f>'[3]Приложение  по  субсидии  план'!BZ368</f>
        <v>19734.13</v>
      </c>
      <c r="DW18" s="102">
        <f>('[4]Проверочная  таблица'!AY16+'[4]Проверочная  таблица'!BK16+'[4]Прочая  субсидия_МР  и  ГО'!T12+'[4]Прочая  субсидия_БП'!N12)/1000</f>
        <v>19734.13</v>
      </c>
      <c r="DX18" s="102">
        <f>('[4]Проверочная  таблица'!BE16+'[4]Проверочная  таблица'!BO16+'[4]Прочая  субсидия_МР  и  ГО'!U12+'[4]Прочая  субсидия_БП'!O12)/1000</f>
        <v>19635.867810000003</v>
      </c>
      <c r="DY18" s="103">
        <f t="shared" si="37"/>
        <v>99.50206981508687</v>
      </c>
      <c r="DZ18" s="101">
        <f>'[3]Приложение  по  субсидии  план'!CC368</f>
        <v>0</v>
      </c>
      <c r="EA18" s="102">
        <f>('[4]Проверочная  таблица'!DC16+'[4]Проверочная  таблица'!DA16)/1000</f>
        <v>0</v>
      </c>
      <c r="EB18" s="102">
        <f>('[4]Проверочная  таблица'!DD16+'[4]Проверочная  таблица'!DB16)/1000</f>
        <v>0</v>
      </c>
      <c r="EC18" s="103">
        <f t="shared" si="38"/>
        <v>0</v>
      </c>
      <c r="ED18" s="101">
        <f>'[3]Приложение  по  субсидии  план'!CF368</f>
        <v>0</v>
      </c>
      <c r="EE18" s="102">
        <f>('[4]Проверочная  таблица'!DI16+'[4]Проверочная  таблица'!DK16)/1000</f>
        <v>0</v>
      </c>
      <c r="EF18" s="102">
        <f>('[4]Проверочная  таблица'!DL16+'[4]Проверочная  таблица'!DJ16)/1000</f>
        <v>0</v>
      </c>
      <c r="EG18" s="103">
        <f t="shared" si="39"/>
        <v>0</v>
      </c>
      <c r="EH18" s="101">
        <f>'[3]Приложение  по  субсидии  план'!CI368</f>
        <v>111.58486000000001</v>
      </c>
      <c r="EI18" s="102">
        <f>'[4]Прочая  субсидия_МР  и  ГО'!V12/1000</f>
        <v>111.58486000000001</v>
      </c>
      <c r="EJ18" s="102">
        <f>'[4]Прочая  субсидия_МР  и  ГО'!W12/1000</f>
        <v>111.58486000000001</v>
      </c>
      <c r="EK18" s="103">
        <f t="shared" si="9"/>
        <v>100</v>
      </c>
      <c r="EL18" s="101">
        <f>'[3]Приложение  по  субсидии  план'!CL368</f>
        <v>0</v>
      </c>
      <c r="EM18" s="102">
        <f>('[4]Проверочная  таблица'!HL16+'[4]Проверочная  таблица'!HM16+'[4]Проверочная  таблица'!HR16+'[4]Проверочная  таблица'!HS16)/1000</f>
        <v>0</v>
      </c>
      <c r="EN18" s="102">
        <f>('[4]Проверочная  таблица'!HO16+'[4]Проверочная  таблица'!HP16+'[4]Проверочная  таблица'!HU16+'[4]Проверочная  таблица'!HV16)/1000</f>
        <v>0</v>
      </c>
      <c r="EO18" s="103">
        <f t="shared" si="10"/>
        <v>0</v>
      </c>
      <c r="EP18" s="101">
        <f>'[3]Приложение  по  субсидии  план'!CO368</f>
        <v>0</v>
      </c>
      <c r="EQ18" s="102">
        <f>('[4]Прочая  субсидия_МР  и  ГО'!X12+'[4]Прочая  субсидия_БП'!T12)/1000</f>
        <v>0</v>
      </c>
      <c r="ER18" s="102">
        <f>('[4]Прочая  субсидия_МР  и  ГО'!Y12+'[4]Прочая  субсидия_БП'!U12)/1000</f>
        <v>0</v>
      </c>
      <c r="ES18" s="103">
        <f t="shared" si="40"/>
        <v>0</v>
      </c>
      <c r="ET18" s="101">
        <f>'[3]Приложение  по  субсидии  план'!CR368</f>
        <v>3196.8355999999999</v>
      </c>
      <c r="EU18" s="102">
        <f>('[4]Прочая  субсидия_МР  и  ГО'!Z12+'[4]Прочая  субсидия_БП'!Z12)/1000</f>
        <v>14706.423600000002</v>
      </c>
      <c r="EV18" s="102">
        <f>('[4]Прочая  субсидия_МР  и  ГО'!AA12+'[4]Прочая  субсидия_БП'!AA12)/1000</f>
        <v>12266.248</v>
      </c>
      <c r="EW18" s="103">
        <f t="shared" si="41"/>
        <v>83.407416606713255</v>
      </c>
      <c r="EX18" s="101">
        <f>'[3]Приложение  по  субсидии  план'!CU368</f>
        <v>0</v>
      </c>
      <c r="EY18" s="102">
        <f>('[4]Прочая  субсидия_МР  и  ГО'!AB12)/1000</f>
        <v>0</v>
      </c>
      <c r="EZ18" s="102">
        <f>('[4]Прочая  субсидия_МР  и  ГО'!AC12)/1000</f>
        <v>0</v>
      </c>
      <c r="FA18" s="103">
        <f t="shared" si="42"/>
        <v>0</v>
      </c>
      <c r="FB18" s="101">
        <f>'[3]Приложение  по  субсидии  план'!CX368</f>
        <v>541.76253000000008</v>
      </c>
      <c r="FC18" s="102">
        <f>'[4]Прочая  субсидия_МР  и  ГО'!AD12/1000</f>
        <v>798.56773999999996</v>
      </c>
      <c r="FD18" s="102">
        <f>'[4]Прочая  субсидия_МР  и  ГО'!AE12/1000</f>
        <v>798.56773999999996</v>
      </c>
      <c r="FE18" s="103">
        <f t="shared" si="43"/>
        <v>100</v>
      </c>
      <c r="FF18" s="101">
        <f>'[3]Приложение  по  субсидии  план'!DA368</f>
        <v>0</v>
      </c>
      <c r="FG18" s="102">
        <f>('[4]Проверочная  таблица'!CH16+'[4]Проверочная  таблица'!CP16)/1000</f>
        <v>0</v>
      </c>
      <c r="FH18" s="102">
        <f>('[4]Проверочная  таблица'!CL16+'[4]Проверочная  таблица'!CT16)/1000</f>
        <v>0</v>
      </c>
      <c r="FI18" s="103">
        <f t="shared" si="44"/>
        <v>0</v>
      </c>
      <c r="FJ18" s="101">
        <f>'[3]Приложение  по  субсидии  план'!DD368</f>
        <v>25614.277190000001</v>
      </c>
      <c r="FK18" s="102">
        <f>('[4]Проверочная  таблица'!CI16+'[4]Проверочная  таблица'!CQ16)/1000</f>
        <v>39305.466489999999</v>
      </c>
      <c r="FL18" s="102">
        <f>('[4]Проверочная  таблица'!CM16+'[4]Проверочная  таблица'!CU16)/1000</f>
        <v>39305.466489999999</v>
      </c>
      <c r="FM18" s="103">
        <f t="shared" si="45"/>
        <v>100</v>
      </c>
      <c r="FN18" s="101">
        <f>'[3]Приложение  по  субсидии  план'!DG368</f>
        <v>0</v>
      </c>
      <c r="FO18" s="102">
        <f>'[4]Прочая  субсидия_МР  и  ГО'!AF12/1000</f>
        <v>0</v>
      </c>
      <c r="FP18" s="102">
        <f>'[4]Прочая  субсидия_МР  и  ГО'!AG12/1000</f>
        <v>0</v>
      </c>
      <c r="FQ18" s="103">
        <f t="shared" si="46"/>
        <v>0</v>
      </c>
      <c r="FR18" s="101"/>
      <c r="FS18" s="102">
        <f>('[4]Прочая  субсидия_МР  и  ГО'!AH12)/1000</f>
        <v>0</v>
      </c>
      <c r="FT18" s="102">
        <f>('[4]Прочая  субсидия_МР  и  ГО'!AI12)/1000</f>
        <v>0</v>
      </c>
      <c r="FU18" s="103">
        <f t="shared" si="47"/>
        <v>0</v>
      </c>
      <c r="FV18" s="101">
        <f>'[3]Приложение  по  субсидии  план'!DJ368</f>
        <v>0</v>
      </c>
      <c r="FW18" s="102">
        <f>('[4]Проверочная  таблица'!CJ16+'[4]Проверочная  таблица'!CR16)/1000</f>
        <v>0</v>
      </c>
      <c r="FX18" s="102">
        <f>('[4]Проверочная  таблица'!CN16+'[4]Проверочная  таблица'!CV16)/1000</f>
        <v>0</v>
      </c>
      <c r="FY18" s="103">
        <f t="shared" si="48"/>
        <v>0</v>
      </c>
      <c r="FZ18" s="101">
        <f>'[3]Приложение  по  субсидии  план'!DM368</f>
        <v>0</v>
      </c>
      <c r="GA18" s="102">
        <f>('[4]Прочая  субсидия_МР  и  ГО'!AJ12)/1000</f>
        <v>0</v>
      </c>
      <c r="GB18" s="102">
        <f>('[4]Прочая  субсидия_МР  и  ГО'!AK12)/1000</f>
        <v>0</v>
      </c>
      <c r="GC18" s="103">
        <f t="shared" si="49"/>
        <v>0</v>
      </c>
      <c r="GD18" s="101">
        <f>'[3]Приложение  по  субсидии  план'!DP368</f>
        <v>0</v>
      </c>
      <c r="GE18" s="102">
        <f>('[4]Прочая  субсидия_МР  и  ГО'!AL12)/1000</f>
        <v>0</v>
      </c>
      <c r="GF18" s="102">
        <f>('[4]Прочая  субсидия_МР  и  ГО'!AM12)/1000</f>
        <v>0</v>
      </c>
      <c r="GG18" s="103">
        <f t="shared" si="50"/>
        <v>0</v>
      </c>
      <c r="GH18" s="101"/>
      <c r="GI18" s="102">
        <f>'[4]Прочая  субсидия_МР  и  ГО'!AN12/1000</f>
        <v>0</v>
      </c>
      <c r="GJ18" s="102">
        <f>'[4]Прочая  субсидия_МР  и  ГО'!AO12/1000</f>
        <v>0</v>
      </c>
      <c r="GK18" s="103">
        <f t="shared" si="51"/>
        <v>0</v>
      </c>
      <c r="GL18" s="101">
        <f>'[3]Приложение  по  субсидии  план'!DS368</f>
        <v>0</v>
      </c>
      <c r="GM18" s="102">
        <f>('[4]Проверочная  таблица'!FY16+'[4]Проверочная  таблица'!GE16)/1000</f>
        <v>0</v>
      </c>
      <c r="GN18" s="102">
        <f>('[4]Проверочная  таблица'!GB16+'[4]Проверочная  таблица'!GH16)/1000</f>
        <v>0</v>
      </c>
      <c r="GO18" s="103">
        <f t="shared" si="52"/>
        <v>0</v>
      </c>
      <c r="GP18" s="101"/>
      <c r="GQ18" s="102">
        <f>('[4]Проверочная  таблица'!GU16+'[4]Проверочная  таблица'!HA16)/1000</f>
        <v>0</v>
      </c>
      <c r="GR18" s="102">
        <f>('[4]Проверочная  таблица'!GX16+'[4]Проверочная  таблица'!HD16)/1000</f>
        <v>0</v>
      </c>
      <c r="GS18" s="103">
        <f t="shared" si="53"/>
        <v>0</v>
      </c>
      <c r="GT18" s="101">
        <f>'[3]Приложение  по  субсидии  план'!DV368</f>
        <v>690.69268</v>
      </c>
      <c r="GU18" s="102">
        <f>('[4]Прочая  субсидия_БП'!AF12+'[4]Прочая  субсидия_МР  и  ГО'!AP12)/1000</f>
        <v>690.69268</v>
      </c>
      <c r="GV18" s="102">
        <f>('[4]Прочая  субсидия_БП'!AG12+'[4]Прочая  субсидия_МР  и  ГО'!AQ12)/1000</f>
        <v>648.85732999999993</v>
      </c>
      <c r="GW18" s="103">
        <f t="shared" si="54"/>
        <v>93.942986336557084</v>
      </c>
      <c r="GX18" s="101">
        <f>'[3]Приложение  по  субсидии  план'!EB368</f>
        <v>0</v>
      </c>
      <c r="GY18" s="102">
        <f>('[4]Проверочная  таблица'!LZ16+'[4]Проверочная  таблица'!MA16+'[4]Проверочная  таблица'!MH16+'[4]Проверочная  таблица'!MI16)/1000</f>
        <v>0</v>
      </c>
      <c r="GZ18" s="102">
        <f>('[4]Проверочная  таблица'!MD16+'[4]Проверочная  таблица'!ME16+'[4]Проверочная  таблица'!ML16+'[4]Проверочная  таблица'!MM16)/1000</f>
        <v>0</v>
      </c>
      <c r="HA18" s="103">
        <f t="shared" si="55"/>
        <v>0</v>
      </c>
      <c r="HB18" s="101">
        <f>'[3]Приложение  по  субсидии  план'!EE368</f>
        <v>10000</v>
      </c>
      <c r="HC18" s="102">
        <f>('[4]Проверочная  таблица'!MB16+'[4]Проверочная  таблица'!MJ16)/1000</f>
        <v>10000</v>
      </c>
      <c r="HD18" s="102">
        <f>('[4]Проверочная  таблица'!MF16+'[4]Проверочная  таблица'!MN16)/1000</f>
        <v>10000</v>
      </c>
      <c r="HE18" s="103">
        <f t="shared" si="56"/>
        <v>100</v>
      </c>
      <c r="HF18" s="101">
        <f>'[3]Приложение  по  субсидии  план'!DY368</f>
        <v>0</v>
      </c>
      <c r="HG18" s="102">
        <f>('[4]Прочая  субсидия_МР  и  ГО'!AR12+'[4]Прочая  субсидия_БП'!AL12)/1000</f>
        <v>1600</v>
      </c>
      <c r="HH18" s="102">
        <f>('[4]Прочая  субсидия_МР  и  ГО'!AS12+'[4]Прочая  субсидия_БП'!AM12)/1000</f>
        <v>1600</v>
      </c>
      <c r="HI18" s="103">
        <f t="shared" si="57"/>
        <v>100</v>
      </c>
      <c r="HJ18" s="101">
        <f>'[3]Приложение  по  субсидии  план'!EH368</f>
        <v>30236.421050000001</v>
      </c>
      <c r="HK18" s="102">
        <f>('[4]Проверочная  таблица'!PD16+'[4]Проверочная  таблица'!PE16)/1000</f>
        <v>30236.421050000001</v>
      </c>
      <c r="HL18" s="102">
        <f>('[4]Проверочная  таблица'!PK16+'[4]Проверочная  таблица'!PL16)/1000</f>
        <v>30236.421050000001</v>
      </c>
      <c r="HM18" s="103">
        <f t="shared" si="58"/>
        <v>100</v>
      </c>
      <c r="HN18" s="101">
        <f>'[3]Приложение  по  субсидии  план'!EK368</f>
        <v>3354.8278100000002</v>
      </c>
      <c r="HO18" s="102">
        <f>('[4]Проверочная  таблица'!NF16+'[4]Проверочная  таблица'!NG16)/1000</f>
        <v>3679.67112</v>
      </c>
      <c r="HP18" s="102">
        <f>('[4]Проверочная  таблица'!NK16+'[4]Проверочная  таблица'!NL16)/1000</f>
        <v>3679.6684899999996</v>
      </c>
      <c r="HQ18" s="103">
        <f t="shared" si="59"/>
        <v>99.999928526221112</v>
      </c>
      <c r="HR18" s="101"/>
      <c r="HS18" s="102">
        <f>('[4]Проверочная  таблица'!NH16+'[4]Проверочная  таблица'!NI16)/1000</f>
        <v>5030.78</v>
      </c>
      <c r="HT18" s="102">
        <f>('[4]Проверочная  таблица'!NM16+'[4]Проверочная  таблица'!NN16)/1000</f>
        <v>5030.77999</v>
      </c>
      <c r="HU18" s="103">
        <f t="shared" si="60"/>
        <v>99.999999801223666</v>
      </c>
      <c r="HV18" s="101"/>
      <c r="HW18" s="102">
        <f>('[4]Проверочная  таблица'!OS16+'[4]Проверочная  таблица'!OR16)/1000</f>
        <v>0</v>
      </c>
      <c r="HX18" s="102">
        <f>('[4]Проверочная  таблица'!OZ16+'[4]Проверочная  таблица'!OY16)/1000</f>
        <v>0</v>
      </c>
      <c r="HY18" s="103">
        <f t="shared" si="61"/>
        <v>0</v>
      </c>
      <c r="HZ18" s="101">
        <f>'[3]Приложение  по  субсидии  план'!EN368</f>
        <v>148120</v>
      </c>
      <c r="IA18" s="102">
        <f>('[4]Проверочная  таблица'!PH16+'[4]Проверочная  таблица'!PI16+'[4]Проверочная  таблица'!OT16+'[4]Проверочная  таблица'!OU16)/1000</f>
        <v>148120</v>
      </c>
      <c r="IB18" s="102">
        <f>('[4]Проверочная  таблица'!PO16+'[4]Проверочная  таблица'!PP16+'[4]Проверочная  таблица'!PA16+'[4]Проверочная  таблица'!PB16)/1000</f>
        <v>148120</v>
      </c>
      <c r="IC18" s="103">
        <f t="shared" si="62"/>
        <v>100</v>
      </c>
      <c r="ID18" s="101"/>
      <c r="IE18" s="102">
        <f>('[4]Проверочная  таблица'!QT16+'[4]Проверочная  таблица'!QU16+'[4]Проверочная  таблица'!QZ16+'[4]Проверочная  таблица'!RA16)/1000</f>
        <v>0</v>
      </c>
      <c r="IF18" s="102">
        <f>('[4]Проверочная  таблица'!QW16+'[4]Проверочная  таблица'!QX16+'[4]Проверочная  таблица'!RC16+'[4]Проверочная  таблица'!RD16)/1000</f>
        <v>0</v>
      </c>
      <c r="IG18" s="103">
        <f t="shared" si="63"/>
        <v>0</v>
      </c>
    </row>
    <row r="19" spans="1:241" ht="21.75" customHeight="1" x14ac:dyDescent="0.25">
      <c r="A19" s="104" t="s">
        <v>15</v>
      </c>
      <c r="B19" s="123">
        <f t="shared" si="0"/>
        <v>80795.833119999996</v>
      </c>
      <c r="C19" s="123">
        <f t="shared" si="1"/>
        <v>85412.7163</v>
      </c>
      <c r="D19" s="123">
        <f t="shared" si="2"/>
        <v>84093.193189999991</v>
      </c>
      <c r="E19" s="98">
        <f>'[2]Исполнение для администрации_КБ'!Q19</f>
        <v>85412.7163</v>
      </c>
      <c r="F19" s="97">
        <f t="shared" si="3"/>
        <v>0</v>
      </c>
      <c r="G19" s="232">
        <f>'[2]Исполнение для администрации_КБ'!R19</f>
        <v>84093.193189999991</v>
      </c>
      <c r="H19" s="237">
        <f t="shared" si="4"/>
        <v>0</v>
      </c>
      <c r="I19" s="238">
        <f t="shared" si="11"/>
        <v>98.455121008720326</v>
      </c>
      <c r="J19" s="101">
        <f>'[3]Приложение  по  субсидии  план'!F369</f>
        <v>0</v>
      </c>
      <c r="K19" s="102">
        <f>'[4]Проверочная  таблица'!DZ17/1000</f>
        <v>0</v>
      </c>
      <c r="L19" s="102">
        <f>'[4]Проверочная  таблица'!EG17/1000</f>
        <v>0</v>
      </c>
      <c r="M19" s="103">
        <f t="shared" si="12"/>
        <v>0</v>
      </c>
      <c r="N19" s="234">
        <f>'[3]Приложение  по  субсидии  план'!I369</f>
        <v>0</v>
      </c>
      <c r="O19" s="235">
        <f>'[4]Проверочная  таблица'!EE17/1000</f>
        <v>0</v>
      </c>
      <c r="P19" s="102">
        <f>'[4]Проверочная  таблица'!EL17/1000</f>
        <v>0</v>
      </c>
      <c r="Q19" s="103">
        <f t="shared" si="13"/>
        <v>0</v>
      </c>
      <c r="R19" s="101">
        <f>'[3]Приложение  по  субсидии  план'!L369</f>
        <v>399.12283000000002</v>
      </c>
      <c r="S19" s="102">
        <f>('[4]Прочая  субсидия_МР  и  ГО'!D13)/1000</f>
        <v>399.12283000000002</v>
      </c>
      <c r="T19" s="102">
        <f>('[4]Прочая  субсидия_МР  и  ГО'!E13)/1000</f>
        <v>399.12283000000002</v>
      </c>
      <c r="U19" s="103">
        <f t="shared" si="14"/>
        <v>100</v>
      </c>
      <c r="V19" s="101">
        <f>'[3]Приложение  по  субсидии  план'!O369</f>
        <v>0</v>
      </c>
      <c r="W19" s="102">
        <f>'[4]Проверочная  таблица'!OI17/1000</f>
        <v>0</v>
      </c>
      <c r="X19" s="102">
        <f>'[4]Проверочная  таблица'!OL17/1000</f>
        <v>0</v>
      </c>
      <c r="Y19" s="103">
        <f t="shared" si="15"/>
        <v>0</v>
      </c>
      <c r="Z19" s="101">
        <f>'[3]Приложение  по  субсидии  план'!R369</f>
        <v>2427</v>
      </c>
      <c r="AA19" s="102">
        <f>('[4]Проверочная  таблица'!ET17+'[4]Проверочная  таблица'!EU17)/1000</f>
        <v>2427</v>
      </c>
      <c r="AB19" s="102">
        <f>('[4]Проверочная  таблица'!FA17+'[4]Проверочная  таблица'!FB17)/1000</f>
        <v>1686.0748500000002</v>
      </c>
      <c r="AC19" s="103">
        <f t="shared" si="16"/>
        <v>69.471563658838079</v>
      </c>
      <c r="AD19" s="101"/>
      <c r="AE19" s="102">
        <f>('[4]Проверочная  таблица'!EX17+'[4]Проверочная  таблица'!EY17)/1000</f>
        <v>0</v>
      </c>
      <c r="AF19" s="102">
        <f>('[4]Проверочная  таблица'!FE17+'[4]Проверочная  таблица'!FF17)/1000</f>
        <v>0</v>
      </c>
      <c r="AG19" s="103">
        <f t="shared" si="17"/>
        <v>0</v>
      </c>
      <c r="AH19" s="101">
        <f>'[3]Приложение  по  субсидии  план'!U369</f>
        <v>0</v>
      </c>
      <c r="AI19" s="102">
        <f>('[4]Проверочная  таблица'!FH17+'[4]Проверочная  таблица'!FI17)/1000</f>
        <v>0</v>
      </c>
      <c r="AJ19" s="102">
        <f>('[4]Проверочная  таблица'!FK17+'[4]Проверочная  таблица'!FL17)/1000</f>
        <v>0</v>
      </c>
      <c r="AK19" s="103">
        <f t="shared" si="18"/>
        <v>0</v>
      </c>
      <c r="AL19" s="101">
        <f>'[3]Приложение  по  субсидии  план'!X369</f>
        <v>0</v>
      </c>
      <c r="AM19" s="102">
        <f>'[4]Прочая  субсидия_МР  и  ГО'!F13/1000</f>
        <v>0</v>
      </c>
      <c r="AN19" s="102">
        <f>'[4]Прочая  субсидия_МР  и  ГО'!G13/1000</f>
        <v>0</v>
      </c>
      <c r="AO19" s="103">
        <f t="shared" si="19"/>
        <v>0</v>
      </c>
      <c r="AP19" s="101">
        <f>'[3]Приложение  по  субсидии  план'!AA369</f>
        <v>3861.6838700000003</v>
      </c>
      <c r="AQ19" s="102">
        <f>'[4]Прочая  субсидия_МР  и  ГО'!H13/1000</f>
        <v>3861.6838700000003</v>
      </c>
      <c r="AR19" s="102">
        <f>'[4]Прочая  субсидия_МР  и  ГО'!I13/1000</f>
        <v>3861.6838700000003</v>
      </c>
      <c r="AS19" s="103">
        <f t="shared" si="20"/>
        <v>100</v>
      </c>
      <c r="AT19" s="101">
        <f>'[3]Приложение  по  субсидии  план'!AD369</f>
        <v>54.168289999999999</v>
      </c>
      <c r="AU19" s="102">
        <f>'[4]Прочая  субсидия_МР  и  ГО'!J13/1000</f>
        <v>54.168289999999999</v>
      </c>
      <c r="AV19" s="102">
        <f>'[4]Прочая  субсидия_МР  и  ГО'!K13/1000</f>
        <v>54.168289999999999</v>
      </c>
      <c r="AW19" s="103">
        <f t="shared" si="21"/>
        <v>100</v>
      </c>
      <c r="AX19" s="101">
        <f>'[3]Приложение  по  субсидии  план'!AG369</f>
        <v>0</v>
      </c>
      <c r="AY19" s="102">
        <f>'[4]Прочая  субсидия_МР  и  ГО'!L13/1000</f>
        <v>0</v>
      </c>
      <c r="AZ19" s="102">
        <f>'[4]Прочая  субсидия_МР  и  ГО'!M13/1000</f>
        <v>0</v>
      </c>
      <c r="BA19" s="103">
        <f t="shared" si="22"/>
        <v>0</v>
      </c>
      <c r="BB19" s="101">
        <f>'[3]Приложение  по  субсидии  план'!AJ369</f>
        <v>0</v>
      </c>
      <c r="BC19" s="102">
        <f>('[4]Проверочная  таблица'!GP17+'[4]Проверочная  таблица'!GQ17)/1000</f>
        <v>0</v>
      </c>
      <c r="BD19" s="102">
        <f>('[4]Проверочная  таблица'!GS17+'[4]Проверочная  таблица'!GT17)/1000</f>
        <v>0</v>
      </c>
      <c r="BE19" s="103">
        <f t="shared" si="23"/>
        <v>0</v>
      </c>
      <c r="BF19" s="101">
        <f>'[3]Приложение  по  субсидии  план'!AM369</f>
        <v>0</v>
      </c>
      <c r="BG19" s="102">
        <f>'[4]Проверочная  таблица'!EM17/1000</f>
        <v>0</v>
      </c>
      <c r="BH19" s="102">
        <f>'[4]Проверочная  таблица'!EP17/1000</f>
        <v>0</v>
      </c>
      <c r="BI19" s="103">
        <f t="shared" si="24"/>
        <v>0</v>
      </c>
      <c r="BJ19" s="101">
        <f>'[3]Приложение  по  субсидии  план'!AP369</f>
        <v>0</v>
      </c>
      <c r="BK19" s="102">
        <f>'[4]Проверочная  таблица'!FS17/1000</f>
        <v>0</v>
      </c>
      <c r="BL19" s="102">
        <f>'[4]Проверочная  таблица'!FV17/1000</f>
        <v>0</v>
      </c>
      <c r="BM19" s="103">
        <f t="shared" si="25"/>
        <v>0</v>
      </c>
      <c r="BN19" s="101"/>
      <c r="BO19" s="102">
        <f>'[4]Проверочная  таблица'!FM17/1000</f>
        <v>0</v>
      </c>
      <c r="BP19" s="102">
        <f>'[4]Проверочная  таблица'!FP17/1000</f>
        <v>0</v>
      </c>
      <c r="BQ19" s="103">
        <f t="shared" si="26"/>
        <v>0</v>
      </c>
      <c r="BR19" s="101">
        <f>'[3]Приложение  по  субсидии  план'!AS369</f>
        <v>0</v>
      </c>
      <c r="BS19" s="102">
        <f>('[4]Проверочная  таблица'!LN17+'[4]Проверочная  таблица'!LO17)/1000</f>
        <v>0</v>
      </c>
      <c r="BT19" s="102">
        <f>('[4]Проверочная  таблица'!LR17+'[4]Проверочная  таблица'!LS17)/1000</f>
        <v>0</v>
      </c>
      <c r="BU19" s="103">
        <f t="shared" si="27"/>
        <v>0</v>
      </c>
      <c r="BV19" s="101">
        <f>'[3]Приложение  по  субсидии  план'!AV369</f>
        <v>0</v>
      </c>
      <c r="BW19" s="102">
        <f>'[4]Проверочная  таблица'!LP17/1000</f>
        <v>0</v>
      </c>
      <c r="BX19" s="102">
        <f>'[4]Проверочная  таблица'!LT17/1000</f>
        <v>0</v>
      </c>
      <c r="BY19" s="103">
        <f t="shared" si="28"/>
        <v>0</v>
      </c>
      <c r="BZ19" s="101">
        <f>'[3]Приложение  по  субсидии  план'!BE369</f>
        <v>0</v>
      </c>
      <c r="CA19" s="102">
        <f>('[4]Проверочная  таблица'!KL17+'[4]Проверочная  таблица'!KM17+'[4]Проверочная  таблица'!JR17+'[4]Проверочная  таблица'!JS17)/1000</f>
        <v>0</v>
      </c>
      <c r="CB19" s="102">
        <f>('[4]Проверочная  таблица'!KB17+'[4]Проверочная  таблица'!KC17+'[4]Проверочная  таблица'!KQ17+'[4]Проверочная  таблица'!KR17)/1000</f>
        <v>0</v>
      </c>
      <c r="CC19" s="103">
        <f t="shared" si="5"/>
        <v>0</v>
      </c>
      <c r="CD19" s="101">
        <f>'[3]Приложение  по  субсидии  план'!BH369</f>
        <v>0</v>
      </c>
      <c r="CE19" s="102">
        <f>('[4]Проверочная  таблица'!JV17+'[4]Проверочная  таблица'!JW17)/1000</f>
        <v>0</v>
      </c>
      <c r="CF19" s="102">
        <f>('[4]Проверочная  таблица'!KF17+'[4]Проверочная  таблица'!KG17)/1000</f>
        <v>0</v>
      </c>
      <c r="CG19" s="103">
        <f t="shared" si="6"/>
        <v>0</v>
      </c>
      <c r="CH19" s="101">
        <f>'[3]Приложение  по  субсидии  план'!BK369</f>
        <v>0</v>
      </c>
      <c r="CI19" s="102">
        <f>('[4]Проверочная  таблица'!JT17+'[4]Проверочная  таблица'!JU17)/1000</f>
        <v>0</v>
      </c>
      <c r="CJ19" s="102">
        <f>('[4]Проверочная  таблица'!KD17+'[4]Проверочная  таблица'!KE17)/1000</f>
        <v>0</v>
      </c>
      <c r="CK19" s="103">
        <f t="shared" si="29"/>
        <v>0</v>
      </c>
      <c r="CL19" s="101">
        <f>'[3]Приложение  по  субсидии  план'!BN369</f>
        <v>0</v>
      </c>
      <c r="CM19" s="102">
        <f>'[4]Проверочная  таблица'!JX17/1000</f>
        <v>0</v>
      </c>
      <c r="CN19" s="102">
        <f>'[4]Проверочная  таблица'!KH17/1000</f>
        <v>0</v>
      </c>
      <c r="CO19" s="103">
        <f t="shared" si="7"/>
        <v>0</v>
      </c>
      <c r="CP19" s="101">
        <f>'[3]Приложение  по  субсидии  план'!BQ369</f>
        <v>23.446450000000002</v>
      </c>
      <c r="CQ19" s="102">
        <f>('[4]Прочая  субсидия_МР  и  ГО'!N13+'[4]Прочая  субсидия_БП'!H13)/1000</f>
        <v>23.446450000000002</v>
      </c>
      <c r="CR19" s="102">
        <f>('[4]Прочая  субсидия_МР  и  ГО'!O13+'[4]Прочая  субсидия_БП'!I13)/1000</f>
        <v>23.446450000000002</v>
      </c>
      <c r="CS19" s="103">
        <f t="shared" si="30"/>
        <v>100</v>
      </c>
      <c r="CT19" s="101"/>
      <c r="CU19" s="102">
        <f>('[4]Проверочная  таблица'!JQ17+'[4]Проверочная  таблица'!KK17+'[4]Проверочная  таблица'!JP17+'[4]Проверочная  таблица'!KJ17)/1000</f>
        <v>218.78157000000002</v>
      </c>
      <c r="CV19" s="102">
        <f>('[4]Проверочная  таблица'!KP17+'[4]Проверочная  таблица'!KA17+'[4]Проверочная  таблица'!KO17+'[4]Проверочная  таблица'!JZ17)/1000</f>
        <v>218.78157000000002</v>
      </c>
      <c r="CW19" s="103">
        <f t="shared" si="31"/>
        <v>100</v>
      </c>
      <c r="CX19" s="101">
        <f>'[3]Приложение  по  субсидии  план'!AY369</f>
        <v>1752.13177</v>
      </c>
      <c r="CY19" s="102">
        <f>('[4]Проверочная  таблица'!IO17+'[4]Проверочная  таблица'!IU17)/1000</f>
        <v>1752.13177</v>
      </c>
      <c r="CZ19" s="102">
        <f>('[4]Проверочная  таблица'!IR17+'[4]Проверочная  таблица'!IX17)/1000</f>
        <v>1752.13177</v>
      </c>
      <c r="DA19" s="103">
        <f t="shared" si="32"/>
        <v>100</v>
      </c>
      <c r="DB19" s="101">
        <f>'[3]Приложение  по  субсидии  план'!BB369</f>
        <v>0</v>
      </c>
      <c r="DC19" s="102">
        <f>('[4]Проверочная  таблица'!II17)/1000</f>
        <v>0</v>
      </c>
      <c r="DD19" s="102">
        <f>('[4]Проверочная  таблица'!IL17)/1000</f>
        <v>0</v>
      </c>
      <c r="DE19" s="103">
        <f t="shared" si="8"/>
        <v>0</v>
      </c>
      <c r="DF19" s="101">
        <f>'[3]Приложение  по  субсидии  план'!BT369</f>
        <v>796.99459000000002</v>
      </c>
      <c r="DG19" s="102">
        <f>'[4]Прочая  субсидия_МР  и  ГО'!P13/1000</f>
        <v>583.50767999999994</v>
      </c>
      <c r="DH19" s="102">
        <f>'[4]Прочая  субсидия_МР  и  ГО'!Q13/1000</f>
        <v>583.50768000000005</v>
      </c>
      <c r="DI19" s="103">
        <f t="shared" si="33"/>
        <v>100.00000000000003</v>
      </c>
      <c r="DJ19" s="101">
        <f>'[3]Приложение  по  субсидии  план'!BW369</f>
        <v>0</v>
      </c>
      <c r="DK19" s="102">
        <f>('[4]Проверочная  таблица'!DS17+'[4]Проверочная  таблица'!DT17)/1000</f>
        <v>0</v>
      </c>
      <c r="DL19" s="102">
        <f>('[4]Проверочная  таблица'!DW17+'[4]Проверочная  таблица'!DX17)/1000</f>
        <v>0</v>
      </c>
      <c r="DM19" s="103">
        <f t="shared" si="34"/>
        <v>0</v>
      </c>
      <c r="DN19" s="101"/>
      <c r="DO19" s="102">
        <f>'[4]Проверочная  таблица'!DR17/1000</f>
        <v>0</v>
      </c>
      <c r="DP19" s="102">
        <f>'[4]Проверочная  таблица'!DV17/1000</f>
        <v>0</v>
      </c>
      <c r="DQ19" s="103">
        <f t="shared" si="35"/>
        <v>0</v>
      </c>
      <c r="DR19" s="101"/>
      <c r="DS19" s="102">
        <f>('[4]Прочая  субсидия_МР  и  ГО'!R13)/1000</f>
        <v>0</v>
      </c>
      <c r="DT19" s="102">
        <f>('[4]Прочая  субсидия_МР  и  ГО'!S13)/1000</f>
        <v>0</v>
      </c>
      <c r="DU19" s="103">
        <f t="shared" si="36"/>
        <v>0</v>
      </c>
      <c r="DV19" s="101">
        <f>'[3]Приложение  по  субсидии  план'!BZ369</f>
        <v>0</v>
      </c>
      <c r="DW19" s="102">
        <f>('[4]Проверочная  таблица'!AY17+'[4]Проверочная  таблица'!BK17+'[4]Прочая  субсидия_МР  и  ГО'!T13+'[4]Прочая  субсидия_БП'!N13)/1000</f>
        <v>0</v>
      </c>
      <c r="DX19" s="102">
        <f>('[4]Проверочная  таблица'!BE17+'[4]Проверочная  таблица'!BO17+'[4]Прочая  субсидия_МР  и  ГО'!U13+'[4]Прочая  субсидия_БП'!O13)/1000</f>
        <v>0</v>
      </c>
      <c r="DY19" s="103">
        <f t="shared" si="37"/>
        <v>0</v>
      </c>
      <c r="DZ19" s="101">
        <f>'[3]Приложение  по  субсидии  план'!CC369</f>
        <v>0</v>
      </c>
      <c r="EA19" s="102">
        <f>('[4]Проверочная  таблица'!DC17+'[4]Проверочная  таблица'!DA17)/1000</f>
        <v>0</v>
      </c>
      <c r="EB19" s="102">
        <f>('[4]Проверочная  таблица'!DD17+'[4]Проверочная  таблица'!DB17)/1000</f>
        <v>0</v>
      </c>
      <c r="EC19" s="103">
        <f t="shared" si="38"/>
        <v>0</v>
      </c>
      <c r="ED19" s="101">
        <f>'[3]Приложение  по  субсидии  план'!CF369</f>
        <v>0</v>
      </c>
      <c r="EE19" s="102">
        <f>('[4]Проверочная  таблица'!DI17+'[4]Проверочная  таблица'!DK17)/1000</f>
        <v>0</v>
      </c>
      <c r="EF19" s="102">
        <f>('[4]Проверочная  таблица'!DL17+'[4]Проверочная  таблица'!DJ17)/1000</f>
        <v>0</v>
      </c>
      <c r="EG19" s="103">
        <f t="shared" si="39"/>
        <v>0</v>
      </c>
      <c r="EH19" s="101">
        <f>'[3]Приложение  по  субсидии  план'!CI369</f>
        <v>84.849639999999994</v>
      </c>
      <c r="EI19" s="102">
        <f>'[4]Прочая  субсидия_МР  и  ГО'!V13/1000</f>
        <v>84.849639999999994</v>
      </c>
      <c r="EJ19" s="102">
        <f>'[4]Прочая  субсидия_МР  и  ГО'!W13/1000</f>
        <v>84.849639999999994</v>
      </c>
      <c r="EK19" s="103">
        <f t="shared" si="9"/>
        <v>100</v>
      </c>
      <c r="EL19" s="101">
        <f>'[3]Приложение  по  субсидии  план'!CL369</f>
        <v>1517.992</v>
      </c>
      <c r="EM19" s="102">
        <f>('[4]Проверочная  таблица'!HL17+'[4]Проверочная  таблица'!HM17+'[4]Проверочная  таблица'!HR17+'[4]Проверочная  таблица'!HS17)/1000</f>
        <v>1517.992</v>
      </c>
      <c r="EN19" s="102">
        <f>('[4]Проверочная  таблица'!HO17+'[4]Проверочная  таблица'!HP17+'[4]Проверочная  таблица'!HU17+'[4]Проверочная  таблица'!HV17)/1000</f>
        <v>987.72037</v>
      </c>
      <c r="EO19" s="103">
        <f t="shared" si="10"/>
        <v>65.06756096211312</v>
      </c>
      <c r="EP19" s="101">
        <f>'[3]Приложение  по  субсидии  план'!CO369</f>
        <v>148.73326999999998</v>
      </c>
      <c r="EQ19" s="102">
        <f>('[4]Прочая  субсидия_МР  и  ГО'!X13+'[4]Прочая  субсидия_БП'!T13)/1000</f>
        <v>148.73326999999998</v>
      </c>
      <c r="ER19" s="102">
        <f>('[4]Прочая  субсидия_МР  и  ГО'!Y13+'[4]Прочая  субсидия_БП'!U13)/1000</f>
        <v>148.73326999999998</v>
      </c>
      <c r="ES19" s="103">
        <f t="shared" si="40"/>
        <v>100</v>
      </c>
      <c r="ET19" s="101">
        <f>'[3]Приложение  по  субсидии  план'!CR369</f>
        <v>7025.8010000000004</v>
      </c>
      <c r="EU19" s="102">
        <f>('[4]Прочая  субсидия_МР  и  ГО'!Z13+'[4]Прочая  субсидия_БП'!Z13)/1000</f>
        <v>6150.4861500000006</v>
      </c>
      <c r="EV19" s="102">
        <f>('[4]Прочая  субсидия_МР  и  ГО'!AA13+'[4]Прочая  субсидия_БП'!AA13)/1000</f>
        <v>6150.4861500000006</v>
      </c>
      <c r="EW19" s="103">
        <f t="shared" si="41"/>
        <v>100</v>
      </c>
      <c r="EX19" s="101">
        <f>'[3]Приложение  по  субсидии  план'!CU369</f>
        <v>0</v>
      </c>
      <c r="EY19" s="102">
        <f>('[4]Прочая  субсидия_МР  и  ГО'!AB13)/1000</f>
        <v>0</v>
      </c>
      <c r="EZ19" s="102">
        <f>('[4]Прочая  субсидия_МР  и  ГО'!AC13)/1000</f>
        <v>0</v>
      </c>
      <c r="FA19" s="103">
        <f t="shared" si="42"/>
        <v>0</v>
      </c>
      <c r="FB19" s="101">
        <f>'[3]Приложение  по  субсидии  план'!CX369</f>
        <v>452.49176</v>
      </c>
      <c r="FC19" s="102">
        <f>'[4]Прочая  субсидия_МР  и  ГО'!AD13/1000</f>
        <v>402.49176</v>
      </c>
      <c r="FD19" s="102">
        <f>'[4]Прочая  субсидия_МР  и  ГО'!AE13/1000</f>
        <v>402.42968000000002</v>
      </c>
      <c r="FE19" s="103">
        <f t="shared" si="43"/>
        <v>99.984576081756316</v>
      </c>
      <c r="FF19" s="101">
        <f>'[3]Приложение  по  субсидии  план'!DA369</f>
        <v>33816.186999999998</v>
      </c>
      <c r="FG19" s="102">
        <f>('[4]Проверочная  таблица'!CH17+'[4]Проверочная  таблица'!CP17)/1000</f>
        <v>33728.627649999995</v>
      </c>
      <c r="FH19" s="102">
        <f>('[4]Проверочная  таблица'!CL17+'[4]Проверочная  таблица'!CT17)/1000</f>
        <v>33728.627649999995</v>
      </c>
      <c r="FI19" s="103">
        <f t="shared" si="44"/>
        <v>100</v>
      </c>
      <c r="FJ19" s="101">
        <f>'[3]Приложение  по  субсидии  план'!DD369</f>
        <v>22554.858660000002</v>
      </c>
      <c r="FK19" s="102">
        <f>('[4]Проверочная  таблица'!CI17+'[4]Проверочная  таблица'!CQ17)/1000</f>
        <v>28505.87211</v>
      </c>
      <c r="FL19" s="102">
        <f>('[4]Проверочная  таблица'!CM17+'[4]Проверочная  таблица'!CU17)/1000</f>
        <v>28505.87211</v>
      </c>
      <c r="FM19" s="103">
        <f t="shared" si="45"/>
        <v>100</v>
      </c>
      <c r="FN19" s="101">
        <f>'[3]Приложение  по  субсидии  план'!DG369</f>
        <v>0</v>
      </c>
      <c r="FO19" s="102">
        <f>'[4]Прочая  субсидия_МР  и  ГО'!AF13/1000</f>
        <v>0</v>
      </c>
      <c r="FP19" s="102">
        <f>'[4]Прочая  субсидия_МР  и  ГО'!AG13/1000</f>
        <v>0</v>
      </c>
      <c r="FQ19" s="103">
        <f t="shared" si="46"/>
        <v>0</v>
      </c>
      <c r="FR19" s="101"/>
      <c r="FS19" s="102">
        <f>('[4]Прочая  субсидия_МР  и  ГО'!AH13)/1000</f>
        <v>0</v>
      </c>
      <c r="FT19" s="102">
        <f>('[4]Прочая  субсидия_МР  и  ГО'!AI13)/1000</f>
        <v>0</v>
      </c>
      <c r="FU19" s="103">
        <f t="shared" si="47"/>
        <v>0</v>
      </c>
      <c r="FV19" s="101">
        <f>'[3]Приложение  по  субсидии  план'!DJ369</f>
        <v>0</v>
      </c>
      <c r="FW19" s="102">
        <f>('[4]Проверочная  таблица'!CJ17+'[4]Проверочная  таблица'!CR17)/1000</f>
        <v>0</v>
      </c>
      <c r="FX19" s="102">
        <f>('[4]Проверочная  таблица'!CN17+'[4]Проверочная  таблица'!CV17)/1000</f>
        <v>0</v>
      </c>
      <c r="FY19" s="103">
        <f t="shared" si="48"/>
        <v>0</v>
      </c>
      <c r="FZ19" s="101">
        <f>'[3]Приложение  по  субсидии  план'!DM369</f>
        <v>0</v>
      </c>
      <c r="GA19" s="102">
        <f>('[4]Прочая  субсидия_МР  и  ГО'!AJ13)/1000</f>
        <v>0</v>
      </c>
      <c r="GB19" s="102">
        <f>('[4]Прочая  субсидия_МР  и  ГО'!AK13)/1000</f>
        <v>0</v>
      </c>
      <c r="GC19" s="103">
        <f t="shared" si="49"/>
        <v>0</v>
      </c>
      <c r="GD19" s="101">
        <f>'[3]Приложение  по  субсидии  план'!DP369</f>
        <v>0</v>
      </c>
      <c r="GE19" s="102">
        <f>('[4]Прочая  субсидия_МР  и  ГО'!AL13)/1000</f>
        <v>0</v>
      </c>
      <c r="GF19" s="102">
        <f>('[4]Прочая  субсидия_МР  и  ГО'!AM13)/1000</f>
        <v>0</v>
      </c>
      <c r="GG19" s="103">
        <f t="shared" si="50"/>
        <v>0</v>
      </c>
      <c r="GH19" s="101"/>
      <c r="GI19" s="102">
        <f>'[4]Прочая  субсидия_МР  и  ГО'!AN13/1000</f>
        <v>0</v>
      </c>
      <c r="GJ19" s="102">
        <f>'[4]Прочая  субсидия_МР  и  ГО'!AO13/1000</f>
        <v>0</v>
      </c>
      <c r="GK19" s="103">
        <f t="shared" si="51"/>
        <v>0</v>
      </c>
      <c r="GL19" s="101">
        <f>'[3]Приложение  по  субсидии  план'!DS369</f>
        <v>0</v>
      </c>
      <c r="GM19" s="102">
        <f>('[4]Проверочная  таблица'!FY17+'[4]Проверочная  таблица'!GE17)/1000</f>
        <v>0</v>
      </c>
      <c r="GN19" s="102">
        <f>('[4]Проверочная  таблица'!GB17+'[4]Проверочная  таблица'!GH17)/1000</f>
        <v>0</v>
      </c>
      <c r="GO19" s="103">
        <f t="shared" si="52"/>
        <v>0</v>
      </c>
      <c r="GP19" s="101"/>
      <c r="GQ19" s="102">
        <f>('[4]Проверочная  таблица'!GU17+'[4]Проверочная  таблица'!HA17)/1000</f>
        <v>0</v>
      </c>
      <c r="GR19" s="102">
        <f>('[4]Проверочная  таблица'!GX17+'[4]Проверочная  таблица'!HD17)/1000</f>
        <v>0</v>
      </c>
      <c r="GS19" s="103">
        <f t="shared" si="53"/>
        <v>0</v>
      </c>
      <c r="GT19" s="101">
        <f>'[3]Приложение  по  субсидии  план'!DV369</f>
        <v>603.17701999999997</v>
      </c>
      <c r="GU19" s="102">
        <f>('[4]Прочая  субсидия_БП'!AF13+'[4]Прочая  субсидия_МР  и  ГО'!AP13)/1000</f>
        <v>603.17701999999997</v>
      </c>
      <c r="GV19" s="102">
        <f>('[4]Прочая  субсидия_БП'!AG13+'[4]Прочая  субсидия_МР  и  ГО'!AQ13)/1000</f>
        <v>554.91277000000002</v>
      </c>
      <c r="GW19" s="103">
        <f t="shared" si="54"/>
        <v>91.998327456175303</v>
      </c>
      <c r="GX19" s="101">
        <f>'[3]Приложение  по  субсидии  план'!EB369</f>
        <v>0</v>
      </c>
      <c r="GY19" s="102">
        <f>('[4]Проверочная  таблица'!LZ17+'[4]Проверочная  таблица'!MA17+'[4]Проверочная  таблица'!MH17+'[4]Проверочная  таблица'!MI17)/1000</f>
        <v>0</v>
      </c>
      <c r="GZ19" s="102">
        <f>('[4]Проверочная  таблица'!MD17+'[4]Проверочная  таблица'!ME17+'[4]Проверочная  таблица'!ML17+'[4]Проверочная  таблица'!MM17)/1000</f>
        <v>0</v>
      </c>
      <c r="HA19" s="103">
        <f t="shared" si="55"/>
        <v>0</v>
      </c>
      <c r="HB19" s="101">
        <f>'[3]Приложение  по  субсидии  план'!EE369</f>
        <v>4000</v>
      </c>
      <c r="HC19" s="102">
        <f>('[4]Проверочная  таблица'!MB17+'[4]Проверочная  таблица'!MJ17)/1000</f>
        <v>3000</v>
      </c>
      <c r="HD19" s="102">
        <f>('[4]Проверочная  таблица'!MF17+'[4]Проверочная  таблица'!MN17)/1000</f>
        <v>3000</v>
      </c>
      <c r="HE19" s="103">
        <f t="shared" si="56"/>
        <v>100</v>
      </c>
      <c r="HF19" s="101">
        <f>'[3]Приложение  по  субсидии  план'!DY369</f>
        <v>0</v>
      </c>
      <c r="HG19" s="102">
        <f>('[4]Прочая  субсидия_МР  и  ГО'!AR13+'[4]Прочая  субсидия_БП'!AL13)/1000</f>
        <v>1400</v>
      </c>
      <c r="HH19" s="102">
        <f>('[4]Прочая  субсидия_МР  и  ГО'!AS13+'[4]Прочая  субсидия_БП'!AM13)/1000</f>
        <v>1400</v>
      </c>
      <c r="HI19" s="103">
        <f t="shared" si="57"/>
        <v>100</v>
      </c>
      <c r="HJ19" s="101">
        <f>'[3]Приложение  по  субсидии  план'!EH369</f>
        <v>0</v>
      </c>
      <c r="HK19" s="102">
        <f>('[4]Проверочная  таблица'!PD17+'[4]Проверочная  таблица'!PE17)/1000</f>
        <v>0</v>
      </c>
      <c r="HL19" s="102">
        <f>('[4]Проверочная  таблица'!PK17+'[4]Проверочная  таблица'!PL17)/1000</f>
        <v>0</v>
      </c>
      <c r="HM19" s="103">
        <f t="shared" si="58"/>
        <v>0</v>
      </c>
      <c r="HN19" s="101">
        <f>'[3]Приложение  по  субсидии  план'!EK369</f>
        <v>1277.19497</v>
      </c>
      <c r="HO19" s="102">
        <f>('[4]Проверочная  таблица'!NF17+'[4]Проверочная  таблица'!NG17)/1000</f>
        <v>550.64423999999985</v>
      </c>
      <c r="HP19" s="102">
        <f>('[4]Проверочная  таблица'!NK17+'[4]Проверочная  таблица'!NL17)/1000</f>
        <v>550.64423999999985</v>
      </c>
      <c r="HQ19" s="103">
        <f t="shared" si="59"/>
        <v>100</v>
      </c>
      <c r="HR19" s="101"/>
      <c r="HS19" s="102">
        <f>('[4]Проверочная  таблица'!NH17+'[4]Проверочная  таблица'!NI17)/1000</f>
        <v>0</v>
      </c>
      <c r="HT19" s="102">
        <f>('[4]Проверочная  таблица'!NM17+'[4]Проверочная  таблица'!NN17)/1000</f>
        <v>0</v>
      </c>
      <c r="HU19" s="103">
        <f t="shared" si="60"/>
        <v>0</v>
      </c>
      <c r="HV19" s="101"/>
      <c r="HW19" s="102">
        <f>('[4]Проверочная  таблица'!OS17+'[4]Проверочная  таблица'!OR17)/1000</f>
        <v>0</v>
      </c>
      <c r="HX19" s="102">
        <f>('[4]Проверочная  таблица'!OZ17+'[4]Проверочная  таблица'!OY17)/1000</f>
        <v>0</v>
      </c>
      <c r="HY19" s="103">
        <f t="shared" si="61"/>
        <v>0</v>
      </c>
      <c r="HZ19" s="101">
        <f>'[3]Приложение  по  субсидии  план'!EN369</f>
        <v>0</v>
      </c>
      <c r="IA19" s="102">
        <f>('[4]Проверочная  таблица'!PH17+'[4]Проверочная  таблица'!PI17+'[4]Проверочная  таблица'!OT17+'[4]Проверочная  таблица'!OU17)/1000</f>
        <v>0</v>
      </c>
      <c r="IB19" s="102">
        <f>('[4]Проверочная  таблица'!PO17+'[4]Проверочная  таблица'!PP17+'[4]Проверочная  таблица'!PA17+'[4]Проверочная  таблица'!PB17)/1000</f>
        <v>0</v>
      </c>
      <c r="IC19" s="103">
        <f t="shared" si="62"/>
        <v>0</v>
      </c>
      <c r="ID19" s="101"/>
      <c r="IE19" s="102">
        <f>('[4]Проверочная  таблица'!QT17+'[4]Проверочная  таблица'!QU17+'[4]Проверочная  таблица'!QZ17+'[4]Проверочная  таблица'!RA17)/1000</f>
        <v>0</v>
      </c>
      <c r="IF19" s="102">
        <f>('[4]Проверочная  таблица'!QW17+'[4]Проверочная  таблица'!QX17+'[4]Проверочная  таблица'!RC17+'[4]Проверочная  таблица'!RD17)/1000</f>
        <v>0</v>
      </c>
      <c r="IG19" s="103">
        <f t="shared" si="63"/>
        <v>0</v>
      </c>
    </row>
    <row r="20" spans="1:241" ht="21.75" customHeight="1" x14ac:dyDescent="0.25">
      <c r="A20" s="104" t="s">
        <v>16</v>
      </c>
      <c r="B20" s="123">
        <f t="shared" si="0"/>
        <v>146417.58610999997</v>
      </c>
      <c r="C20" s="123">
        <f t="shared" si="1"/>
        <v>317521.85192999995</v>
      </c>
      <c r="D20" s="123">
        <f t="shared" si="2"/>
        <v>165026.04229000001</v>
      </c>
      <c r="E20" s="98">
        <f>'[2]Исполнение для администрации_КБ'!Q20</f>
        <v>317521.85192999995</v>
      </c>
      <c r="F20" s="97">
        <f t="shared" si="3"/>
        <v>0</v>
      </c>
      <c r="G20" s="232">
        <f>'[2]Исполнение для администрации_КБ'!R20</f>
        <v>165026.04228999998</v>
      </c>
      <c r="H20" s="237">
        <f t="shared" si="4"/>
        <v>0</v>
      </c>
      <c r="I20" s="238">
        <f t="shared" si="11"/>
        <v>51.973129183682524</v>
      </c>
      <c r="J20" s="101">
        <f>'[3]Приложение  по  субсидии  план'!F370</f>
        <v>0</v>
      </c>
      <c r="K20" s="102">
        <f>'[4]Проверочная  таблица'!DZ18/1000</f>
        <v>0</v>
      </c>
      <c r="L20" s="102">
        <f>'[4]Проверочная  таблица'!EG18/1000</f>
        <v>0</v>
      </c>
      <c r="M20" s="103">
        <f t="shared" si="12"/>
        <v>0</v>
      </c>
      <c r="N20" s="234">
        <f>'[3]Приложение  по  субсидии  план'!I370</f>
        <v>0</v>
      </c>
      <c r="O20" s="235">
        <f>'[4]Проверочная  таблица'!EE18/1000</f>
        <v>0</v>
      </c>
      <c r="P20" s="102">
        <f>'[4]Проверочная  таблица'!EL18/1000</f>
        <v>0</v>
      </c>
      <c r="Q20" s="103">
        <f t="shared" si="13"/>
        <v>0</v>
      </c>
      <c r="R20" s="101">
        <f>'[3]Приложение  по  субсидии  план'!L370</f>
        <v>119.73685</v>
      </c>
      <c r="S20" s="102">
        <f>('[4]Прочая  субсидия_МР  и  ГО'!D14)/1000</f>
        <v>119.73685</v>
      </c>
      <c r="T20" s="102">
        <f>('[4]Прочая  субсидия_МР  и  ГО'!E14)/1000</f>
        <v>87.605410000000006</v>
      </c>
      <c r="U20" s="103">
        <f t="shared" si="14"/>
        <v>73.164952978134963</v>
      </c>
      <c r="V20" s="101">
        <f>'[3]Приложение  по  субсидии  план'!O370</f>
        <v>0</v>
      </c>
      <c r="W20" s="102">
        <f>'[4]Проверочная  таблица'!OI18/1000</f>
        <v>0</v>
      </c>
      <c r="X20" s="102">
        <f>'[4]Проверочная  таблица'!OL18/1000</f>
        <v>0</v>
      </c>
      <c r="Y20" s="103">
        <f t="shared" si="15"/>
        <v>0</v>
      </c>
      <c r="Z20" s="101">
        <f>'[3]Приложение  по  субсидии  план'!R370</f>
        <v>0</v>
      </c>
      <c r="AA20" s="102">
        <f>('[4]Проверочная  таблица'!ET18+'[4]Проверочная  таблица'!EU18)/1000</f>
        <v>0</v>
      </c>
      <c r="AB20" s="102">
        <f>('[4]Проверочная  таблица'!FA18+'[4]Проверочная  таблица'!FB18)/1000</f>
        <v>0</v>
      </c>
      <c r="AC20" s="103">
        <f t="shared" si="16"/>
        <v>0</v>
      </c>
      <c r="AD20" s="101"/>
      <c r="AE20" s="102">
        <f>('[4]Проверочная  таблица'!EX18+'[4]Проверочная  таблица'!EY18)/1000</f>
        <v>0</v>
      </c>
      <c r="AF20" s="102">
        <f>('[4]Проверочная  таблица'!FE18+'[4]Проверочная  таблица'!FF18)/1000</f>
        <v>0</v>
      </c>
      <c r="AG20" s="103">
        <f t="shared" si="17"/>
        <v>0</v>
      </c>
      <c r="AH20" s="101">
        <f>'[3]Приложение  по  субсидии  план'!U370</f>
        <v>0</v>
      </c>
      <c r="AI20" s="102">
        <f>('[4]Проверочная  таблица'!FH18+'[4]Проверочная  таблица'!FI18)/1000</f>
        <v>0</v>
      </c>
      <c r="AJ20" s="102">
        <f>('[4]Проверочная  таблица'!FK18+'[4]Проверочная  таблица'!FL18)/1000</f>
        <v>0</v>
      </c>
      <c r="AK20" s="103">
        <f t="shared" si="18"/>
        <v>0</v>
      </c>
      <c r="AL20" s="101">
        <f>'[3]Приложение  по  субсидии  план'!X370</f>
        <v>305.66500000000002</v>
      </c>
      <c r="AM20" s="102">
        <f>'[4]Прочая  субсидия_МР  и  ГО'!F14/1000</f>
        <v>305.66500000000002</v>
      </c>
      <c r="AN20" s="102">
        <f>'[4]Прочая  субсидия_МР  и  ГО'!G14/1000</f>
        <v>305.66500000000002</v>
      </c>
      <c r="AO20" s="103">
        <f t="shared" si="19"/>
        <v>100</v>
      </c>
      <c r="AP20" s="101">
        <f>'[3]Приложение  по  субсидии  план'!AA370</f>
        <v>5700.5809500000005</v>
      </c>
      <c r="AQ20" s="102">
        <f>'[4]Прочая  субсидия_МР  и  ГО'!H14/1000</f>
        <v>5700.5809500000005</v>
      </c>
      <c r="AR20" s="102">
        <f>'[4]Прочая  субсидия_МР  и  ГО'!I14/1000</f>
        <v>5700.5809500000005</v>
      </c>
      <c r="AS20" s="103">
        <f t="shared" si="20"/>
        <v>100</v>
      </c>
      <c r="AT20" s="101">
        <f>'[3]Приложение  по  субсидии  план'!AD370</f>
        <v>84.958679999999987</v>
      </c>
      <c r="AU20" s="102">
        <f>'[4]Прочая  субсидия_МР  и  ГО'!J14/1000</f>
        <v>84.958679999999987</v>
      </c>
      <c r="AV20" s="102">
        <f>'[4]Прочая  субсидия_МР  и  ГО'!K14/1000</f>
        <v>70.3</v>
      </c>
      <c r="AW20" s="103">
        <f t="shared" si="21"/>
        <v>82.746106695631354</v>
      </c>
      <c r="AX20" s="101">
        <f>'[3]Приложение  по  субсидии  план'!AG370</f>
        <v>0</v>
      </c>
      <c r="AY20" s="102">
        <f>'[4]Прочая  субсидия_МР  и  ГО'!L14/1000</f>
        <v>0</v>
      </c>
      <c r="AZ20" s="102">
        <f>'[4]Прочая  субсидия_МР  и  ГО'!M14/1000</f>
        <v>0</v>
      </c>
      <c r="BA20" s="103">
        <f t="shared" si="22"/>
        <v>0</v>
      </c>
      <c r="BB20" s="101">
        <f>'[3]Приложение  по  субсидии  план'!AJ370</f>
        <v>0</v>
      </c>
      <c r="BC20" s="102">
        <f>('[4]Проверочная  таблица'!GP18+'[4]Проверочная  таблица'!GQ18)/1000</f>
        <v>0</v>
      </c>
      <c r="BD20" s="102">
        <f>('[4]Проверочная  таблица'!GS18+'[4]Проверочная  таблица'!GT18)/1000</f>
        <v>0</v>
      </c>
      <c r="BE20" s="103">
        <f t="shared" si="23"/>
        <v>0</v>
      </c>
      <c r="BF20" s="101">
        <f>'[3]Приложение  по  субсидии  план'!AM370</f>
        <v>2827.0529999999999</v>
      </c>
      <c r="BG20" s="102">
        <f>'[4]Проверочная  таблица'!EM18/1000</f>
        <v>2827.0529999999999</v>
      </c>
      <c r="BH20" s="102">
        <f>'[4]Проверочная  таблица'!EP18/1000</f>
        <v>2742.3999699999999</v>
      </c>
      <c r="BI20" s="103">
        <f t="shared" si="24"/>
        <v>97.005608667400296</v>
      </c>
      <c r="BJ20" s="101">
        <f>'[3]Приложение  по  субсидии  план'!AP370</f>
        <v>65624.962599999999</v>
      </c>
      <c r="BK20" s="102">
        <f>'[4]Проверочная  таблица'!FS18/1000</f>
        <v>65624.962599999999</v>
      </c>
      <c r="BL20" s="102">
        <f>'[4]Проверочная  таблица'!FV18/1000</f>
        <v>34404.064199999993</v>
      </c>
      <c r="BM20" s="103">
        <f t="shared" si="25"/>
        <v>52.425270563125615</v>
      </c>
      <c r="BN20" s="101"/>
      <c r="BO20" s="102">
        <f>'[4]Проверочная  таблица'!FM18/1000</f>
        <v>0</v>
      </c>
      <c r="BP20" s="102">
        <f>'[4]Проверочная  таблица'!FP18/1000</f>
        <v>0</v>
      </c>
      <c r="BQ20" s="103">
        <f t="shared" si="26"/>
        <v>0</v>
      </c>
      <c r="BR20" s="101">
        <f>'[3]Приложение  по  субсидии  план'!AS370</f>
        <v>0</v>
      </c>
      <c r="BS20" s="102">
        <f>('[4]Проверочная  таблица'!LN18+'[4]Проверочная  таблица'!LO18)/1000</f>
        <v>0</v>
      </c>
      <c r="BT20" s="102">
        <f>('[4]Проверочная  таблица'!LR18+'[4]Проверочная  таблица'!LS18)/1000</f>
        <v>0</v>
      </c>
      <c r="BU20" s="103">
        <f t="shared" si="27"/>
        <v>0</v>
      </c>
      <c r="BV20" s="101">
        <f>'[3]Приложение  по  субсидии  план'!AV370</f>
        <v>0</v>
      </c>
      <c r="BW20" s="102">
        <f>'[4]Проверочная  таблица'!LP18/1000</f>
        <v>0</v>
      </c>
      <c r="BX20" s="102">
        <f>'[4]Проверочная  таблица'!LT18/1000</f>
        <v>0</v>
      </c>
      <c r="BY20" s="103">
        <f t="shared" si="28"/>
        <v>0</v>
      </c>
      <c r="BZ20" s="101">
        <f>'[3]Приложение  по  субсидии  план'!BE370</f>
        <v>0</v>
      </c>
      <c r="CA20" s="102">
        <f>('[4]Проверочная  таблица'!KL18+'[4]Проверочная  таблица'!KM18+'[4]Проверочная  таблица'!JR18+'[4]Проверочная  таблица'!JS18)/1000</f>
        <v>0</v>
      </c>
      <c r="CB20" s="102">
        <f>('[4]Проверочная  таблица'!KB18+'[4]Проверочная  таблица'!KC18+'[4]Проверочная  таблица'!KQ18+'[4]Проверочная  таблица'!KR18)/1000</f>
        <v>0</v>
      </c>
      <c r="CC20" s="103">
        <f t="shared" si="5"/>
        <v>0</v>
      </c>
      <c r="CD20" s="101">
        <f>'[3]Приложение  по  субсидии  план'!BH370</f>
        <v>5270</v>
      </c>
      <c r="CE20" s="102">
        <f>('[4]Проверочная  таблица'!JV18+'[4]Проверочная  таблица'!JW18)/1000</f>
        <v>5270</v>
      </c>
      <c r="CF20" s="102">
        <f>('[4]Проверочная  таблица'!KF18+'[4]Проверочная  таблица'!KG18)/1000</f>
        <v>5270</v>
      </c>
      <c r="CG20" s="103">
        <f t="shared" si="6"/>
        <v>100</v>
      </c>
      <c r="CH20" s="101">
        <f>'[3]Приложение  по  субсидии  план'!BK370</f>
        <v>0</v>
      </c>
      <c r="CI20" s="102">
        <f>('[4]Проверочная  таблица'!JT18+'[4]Проверочная  таблица'!JU18)/1000</f>
        <v>0</v>
      </c>
      <c r="CJ20" s="102">
        <f>('[4]Проверочная  таблица'!KD18+'[4]Проверочная  таблица'!KE18)/1000</f>
        <v>0</v>
      </c>
      <c r="CK20" s="103">
        <f t="shared" si="29"/>
        <v>0</v>
      </c>
      <c r="CL20" s="101">
        <f>'[3]Приложение  по  субсидии  план'!BN370</f>
        <v>0</v>
      </c>
      <c r="CM20" s="102">
        <f>'[4]Проверочная  таблица'!JX18/1000</f>
        <v>0</v>
      </c>
      <c r="CN20" s="102">
        <f>'[4]Проверочная  таблица'!KH18/1000</f>
        <v>0</v>
      </c>
      <c r="CO20" s="103">
        <f t="shared" si="7"/>
        <v>0</v>
      </c>
      <c r="CP20" s="101">
        <f>'[3]Приложение  по  субсидии  план'!BQ370</f>
        <v>21.642880000000002</v>
      </c>
      <c r="CQ20" s="102">
        <f>('[4]Прочая  субсидия_МР  и  ГО'!N14+'[4]Прочая  субсидия_БП'!H14)/1000</f>
        <v>21.642880000000002</v>
      </c>
      <c r="CR20" s="102">
        <f>('[4]Прочая  субсидия_МР  и  ГО'!O14+'[4]Прочая  субсидия_БП'!I14)/1000</f>
        <v>21.642880000000002</v>
      </c>
      <c r="CS20" s="103">
        <f t="shared" si="30"/>
        <v>100</v>
      </c>
      <c r="CT20" s="101"/>
      <c r="CU20" s="102">
        <f>('[4]Проверочная  таблица'!JQ18+'[4]Проверочная  таблица'!KK18+'[4]Проверочная  таблица'!JP18+'[4]Проверочная  таблица'!KJ18)/1000</f>
        <v>270.25959</v>
      </c>
      <c r="CV20" s="102">
        <f>('[4]Проверочная  таблица'!KP18+'[4]Проверочная  таблица'!KA18+'[4]Проверочная  таблица'!KO18+'[4]Проверочная  таблица'!JZ18)/1000</f>
        <v>270.25959</v>
      </c>
      <c r="CW20" s="103">
        <f t="shared" si="31"/>
        <v>100</v>
      </c>
      <c r="CX20" s="101">
        <f>'[3]Приложение  по  субсидии  план'!AY370</f>
        <v>563.04340999999999</v>
      </c>
      <c r="CY20" s="102">
        <f>('[4]Проверочная  таблица'!IO18+'[4]Проверочная  таблица'!IU18)/1000</f>
        <v>563.04340999999999</v>
      </c>
      <c r="CZ20" s="102">
        <f>('[4]Проверочная  таблица'!IR18+'[4]Проверочная  таблица'!IX18)/1000</f>
        <v>563.04340999999999</v>
      </c>
      <c r="DA20" s="103">
        <f t="shared" si="32"/>
        <v>100</v>
      </c>
      <c r="DB20" s="101">
        <f>'[3]Приложение  по  субсидии  план'!BB370</f>
        <v>0</v>
      </c>
      <c r="DC20" s="102">
        <f>('[4]Проверочная  таблица'!II18)/1000</f>
        <v>0</v>
      </c>
      <c r="DD20" s="102">
        <f>('[4]Проверочная  таблица'!IL18)/1000</f>
        <v>0</v>
      </c>
      <c r="DE20" s="103">
        <f t="shared" si="8"/>
        <v>0</v>
      </c>
      <c r="DF20" s="101">
        <f>'[3]Приложение  по  субсидии  план'!BT370</f>
        <v>1810.3682800000001</v>
      </c>
      <c r="DG20" s="102">
        <f>'[4]Прочая  субсидия_МР  и  ГО'!P14/1000</f>
        <v>1305.5590300000001</v>
      </c>
      <c r="DH20" s="102">
        <f>'[4]Прочая  субсидия_МР  и  ГО'!Q14/1000</f>
        <v>1305.5590300000001</v>
      </c>
      <c r="DI20" s="103">
        <f t="shared" si="33"/>
        <v>100</v>
      </c>
      <c r="DJ20" s="101">
        <f>'[3]Приложение  по  субсидии  план'!BW370</f>
        <v>0</v>
      </c>
      <c r="DK20" s="102">
        <f>('[4]Проверочная  таблица'!DS18+'[4]Проверочная  таблица'!DT18)/1000</f>
        <v>0</v>
      </c>
      <c r="DL20" s="102">
        <f>('[4]Проверочная  таблица'!DW18+'[4]Проверочная  таблица'!DX18)/1000</f>
        <v>0</v>
      </c>
      <c r="DM20" s="103">
        <f t="shared" si="34"/>
        <v>0</v>
      </c>
      <c r="DN20" s="101"/>
      <c r="DO20" s="102">
        <f>'[4]Проверочная  таблица'!DR18/1000</f>
        <v>0</v>
      </c>
      <c r="DP20" s="102">
        <f>'[4]Проверочная  таблица'!DV18/1000</f>
        <v>0</v>
      </c>
      <c r="DQ20" s="103">
        <f t="shared" si="35"/>
        <v>0</v>
      </c>
      <c r="DR20" s="101"/>
      <c r="DS20" s="102">
        <f>('[4]Прочая  субсидия_МР  и  ГО'!R14)/1000</f>
        <v>1455.3</v>
      </c>
      <c r="DT20" s="102">
        <f>('[4]Прочая  субсидия_МР  и  ГО'!S14)/1000</f>
        <v>600.98828000000003</v>
      </c>
      <c r="DU20" s="103">
        <f t="shared" si="36"/>
        <v>41.296521679378827</v>
      </c>
      <c r="DV20" s="101">
        <f>'[3]Приложение  по  субсидии  план'!BZ370</f>
        <v>0</v>
      </c>
      <c r="DW20" s="102">
        <f>('[4]Проверочная  таблица'!AY18+'[4]Проверочная  таблица'!BK18+'[4]Прочая  субсидия_МР  и  ГО'!T14+'[4]Прочая  субсидия_БП'!N14)/1000</f>
        <v>0</v>
      </c>
      <c r="DX20" s="102">
        <f>('[4]Проверочная  таблица'!BE18+'[4]Проверочная  таблица'!BO18+'[4]Прочая  субсидия_МР  и  ГО'!U14+'[4]Прочая  субсидия_БП'!O14)/1000</f>
        <v>0</v>
      </c>
      <c r="DY20" s="103">
        <f t="shared" si="37"/>
        <v>0</v>
      </c>
      <c r="DZ20" s="101">
        <f>'[3]Приложение  по  субсидии  план'!CC370</f>
        <v>10041.13559</v>
      </c>
      <c r="EA20" s="102">
        <f>('[4]Проверочная  таблица'!DC18+'[4]Проверочная  таблица'!DA18)/1000</f>
        <v>13779.374679999999</v>
      </c>
      <c r="EB20" s="102">
        <f>('[4]Проверочная  таблица'!DD18+'[4]Проверочная  таблица'!DB18)/1000</f>
        <v>12696.823490000001</v>
      </c>
      <c r="EC20" s="103">
        <f t="shared" si="38"/>
        <v>92.143684200914706</v>
      </c>
      <c r="ED20" s="101">
        <f>'[3]Приложение  по  субсидии  план'!CF370</f>
        <v>1601.5188799999999</v>
      </c>
      <c r="EE20" s="102">
        <f>('[4]Проверочная  таблица'!DI18+'[4]Проверочная  таблица'!DK18)/1000</f>
        <v>1435.49072</v>
      </c>
      <c r="EF20" s="102">
        <f>('[4]Проверочная  таблица'!DL18+'[4]Проверочная  таблица'!DJ18)/1000</f>
        <v>1205.2707700000001</v>
      </c>
      <c r="EG20" s="103">
        <f t="shared" si="39"/>
        <v>83.962282250072647</v>
      </c>
      <c r="EH20" s="101">
        <f>'[3]Приложение  по  субсидии  план'!CI370</f>
        <v>139.0172</v>
      </c>
      <c r="EI20" s="102">
        <f>'[4]Прочая  субсидия_МР  и  ГО'!V14/1000</f>
        <v>139.0172</v>
      </c>
      <c r="EJ20" s="102">
        <f>'[4]Прочая  субсидия_МР  и  ГО'!W14/1000</f>
        <v>139.0172</v>
      </c>
      <c r="EK20" s="103">
        <f t="shared" si="9"/>
        <v>100</v>
      </c>
      <c r="EL20" s="101">
        <f>'[3]Приложение  по  субсидии  план'!CL370</f>
        <v>585.31299999999999</v>
      </c>
      <c r="EM20" s="102">
        <f>('[4]Проверочная  таблица'!HL18+'[4]Проверочная  таблица'!HM18+'[4]Проверочная  таблица'!HR18+'[4]Проверочная  таблица'!HS18)/1000</f>
        <v>585.31299999999999</v>
      </c>
      <c r="EN20" s="102">
        <f>('[4]Проверочная  таблица'!HO18+'[4]Проверочная  таблица'!HP18+'[4]Проверочная  таблица'!HU18+'[4]Проверочная  таблица'!HV18)/1000</f>
        <v>585.31299999999999</v>
      </c>
      <c r="EO20" s="103">
        <f t="shared" si="10"/>
        <v>100</v>
      </c>
      <c r="EP20" s="101">
        <f>'[3]Приложение  по  субсидии  план'!CO370</f>
        <v>0</v>
      </c>
      <c r="EQ20" s="102">
        <f>('[4]Прочая  субсидия_МР  и  ГО'!X14+'[4]Прочая  субсидия_БП'!T14)/1000</f>
        <v>0</v>
      </c>
      <c r="ER20" s="102">
        <f>('[4]Прочая  субсидия_МР  и  ГО'!Y14+'[4]Прочая  субсидия_БП'!U14)/1000</f>
        <v>0</v>
      </c>
      <c r="ES20" s="103">
        <f t="shared" si="40"/>
        <v>0</v>
      </c>
      <c r="ET20" s="101">
        <f>'[3]Приложение  по  субсидии  план'!CR370</f>
        <v>0</v>
      </c>
      <c r="EU20" s="102">
        <f>('[4]Прочая  субсидия_МР  и  ГО'!Z14+'[4]Прочая  субсидия_БП'!Z14)/1000</f>
        <v>6692.5400600000003</v>
      </c>
      <c r="EV20" s="102">
        <f>('[4]Прочая  субсидия_МР  и  ГО'!AA14+'[4]Прочая  субсидия_БП'!AA14)/1000</f>
        <v>5226.28892</v>
      </c>
      <c r="EW20" s="103">
        <f t="shared" si="41"/>
        <v>78.091260913573066</v>
      </c>
      <c r="EX20" s="101">
        <f>'[3]Приложение  по  субсидии  план'!CU370</f>
        <v>0</v>
      </c>
      <c r="EY20" s="102">
        <f>('[4]Прочая  субсидия_МР  и  ГО'!AB14)/1000</f>
        <v>0</v>
      </c>
      <c r="EZ20" s="102">
        <f>('[4]Прочая  субсидия_МР  и  ГО'!AC14)/1000</f>
        <v>0</v>
      </c>
      <c r="FA20" s="103">
        <f t="shared" si="42"/>
        <v>0</v>
      </c>
      <c r="FB20" s="101">
        <f>'[3]Приложение  по  субсидии  план'!CX370</f>
        <v>1346.0853300000001</v>
      </c>
      <c r="FC20" s="102">
        <f>'[4]Прочая  субсидия_МР  и  ГО'!AD14/1000</f>
        <v>1266.0853300000001</v>
      </c>
      <c r="FD20" s="102">
        <f>'[4]Прочая  субсидия_МР  и  ГО'!AE14/1000</f>
        <v>1263.6015</v>
      </c>
      <c r="FE20" s="103">
        <f t="shared" si="43"/>
        <v>99.803818120220996</v>
      </c>
      <c r="FF20" s="101">
        <f>'[3]Приложение  по  субсидии  план'!DA370</f>
        <v>0</v>
      </c>
      <c r="FG20" s="102">
        <f>('[4]Проверочная  таблица'!CH18+'[4]Проверочная  таблица'!CP18)/1000</f>
        <v>0</v>
      </c>
      <c r="FH20" s="102">
        <f>('[4]Проверочная  таблица'!CL18+'[4]Проверочная  таблица'!CT18)/1000</f>
        <v>0</v>
      </c>
      <c r="FI20" s="103">
        <f t="shared" si="44"/>
        <v>0</v>
      </c>
      <c r="FJ20" s="101">
        <f>'[3]Приложение  по  субсидии  план'!DD370</f>
        <v>26871.052649999998</v>
      </c>
      <c r="FK20" s="102">
        <f>('[4]Проверочная  таблица'!CI18+'[4]Проверочная  таблица'!CQ18)/1000</f>
        <v>32216.306129999997</v>
      </c>
      <c r="FL20" s="102">
        <f>('[4]Проверочная  таблица'!CM18+'[4]Проверочная  таблица'!CU18)/1000</f>
        <v>32216.306129999997</v>
      </c>
      <c r="FM20" s="103">
        <f t="shared" si="45"/>
        <v>100</v>
      </c>
      <c r="FN20" s="101">
        <f>'[3]Приложение  по  субсидии  план'!DG370</f>
        <v>0</v>
      </c>
      <c r="FO20" s="102">
        <f>'[4]Прочая  субсидия_МР  и  ГО'!AF14/1000</f>
        <v>0</v>
      </c>
      <c r="FP20" s="102">
        <f>'[4]Прочая  субсидия_МР  и  ГО'!AG14/1000</f>
        <v>0</v>
      </c>
      <c r="FQ20" s="103">
        <f t="shared" si="46"/>
        <v>0</v>
      </c>
      <c r="FR20" s="101"/>
      <c r="FS20" s="102">
        <f>('[4]Прочая  субсидия_МР  и  ГО'!AH14)/1000</f>
        <v>0</v>
      </c>
      <c r="FT20" s="102">
        <f>('[4]Прочая  субсидия_МР  и  ГО'!AI14)/1000</f>
        <v>0</v>
      </c>
      <c r="FU20" s="103">
        <f t="shared" si="47"/>
        <v>0</v>
      </c>
      <c r="FV20" s="101">
        <f>'[3]Приложение  по  субсидии  план'!DJ370</f>
        <v>0</v>
      </c>
      <c r="FW20" s="102">
        <f>('[4]Проверочная  таблица'!CJ18+'[4]Проверочная  таблица'!CR18)/1000</f>
        <v>0</v>
      </c>
      <c r="FX20" s="102">
        <f>('[4]Проверочная  таблица'!CN18+'[4]Проверочная  таблица'!CV18)/1000</f>
        <v>0</v>
      </c>
      <c r="FY20" s="103">
        <f t="shared" si="48"/>
        <v>0</v>
      </c>
      <c r="FZ20" s="101">
        <f>'[3]Приложение  по  субсидии  план'!DM370</f>
        <v>2835.3795</v>
      </c>
      <c r="GA20" s="102">
        <f>('[4]Прочая  субсидия_МР  и  ГО'!AJ14)/1000</f>
        <v>0</v>
      </c>
      <c r="GB20" s="102">
        <f>('[4]Прочая  субсидия_МР  и  ГО'!AK14)/1000</f>
        <v>0</v>
      </c>
      <c r="GC20" s="103">
        <f t="shared" si="49"/>
        <v>0</v>
      </c>
      <c r="GD20" s="101">
        <f>'[3]Приложение  по  субсидии  план'!DP370</f>
        <v>0</v>
      </c>
      <c r="GE20" s="102">
        <f>('[4]Прочая  субсидия_МР  и  ГО'!AL14)/1000</f>
        <v>570</v>
      </c>
      <c r="GF20" s="102">
        <f>('[4]Прочая  субсидия_МР  и  ГО'!AM14)/1000</f>
        <v>540.78750000000002</v>
      </c>
      <c r="GG20" s="103">
        <f t="shared" si="50"/>
        <v>94.875000000000014</v>
      </c>
      <c r="GH20" s="101"/>
      <c r="GI20" s="102">
        <f>'[4]Прочая  субсидия_МР  и  ГО'!AN14/1000</f>
        <v>0</v>
      </c>
      <c r="GJ20" s="102">
        <f>'[4]Прочая  субсидия_МР  и  ГО'!AO14/1000</f>
        <v>0</v>
      </c>
      <c r="GK20" s="103">
        <f t="shared" si="51"/>
        <v>0</v>
      </c>
      <c r="GL20" s="101">
        <f>'[3]Приложение  по  субсидии  план'!DS370</f>
        <v>0</v>
      </c>
      <c r="GM20" s="102">
        <f>('[4]Проверочная  таблица'!FY18+'[4]Проверочная  таблица'!GE18)/1000</f>
        <v>0</v>
      </c>
      <c r="GN20" s="102">
        <f>('[4]Проверочная  таблица'!GB18+'[4]Проверочная  таблица'!GH18)/1000</f>
        <v>0</v>
      </c>
      <c r="GO20" s="103">
        <f t="shared" si="52"/>
        <v>0</v>
      </c>
      <c r="GP20" s="101"/>
      <c r="GQ20" s="102">
        <f>('[4]Проверочная  таблица'!GU18+'[4]Проверочная  таблица'!HA18)/1000</f>
        <v>0</v>
      </c>
      <c r="GR20" s="102">
        <f>('[4]Проверочная  таблица'!GX18+'[4]Проверочная  таблица'!HD18)/1000</f>
        <v>0</v>
      </c>
      <c r="GS20" s="103">
        <f t="shared" si="53"/>
        <v>0</v>
      </c>
      <c r="GT20" s="101">
        <f>'[3]Приложение  по  субсидии  план'!DV370</f>
        <v>729.98543000000006</v>
      </c>
      <c r="GU20" s="102">
        <f>('[4]Прочая  субсидия_БП'!AF14+'[4]Прочая  субсидия_МР  и  ГО'!AP14)/1000</f>
        <v>729.98543000000006</v>
      </c>
      <c r="GV20" s="102">
        <f>('[4]Прочая  субсидия_БП'!AG14+'[4]Прочая  субсидия_МР  и  ГО'!AQ14)/1000</f>
        <v>684.06515999999999</v>
      </c>
      <c r="GW20" s="103">
        <f t="shared" si="54"/>
        <v>93.709426501841264</v>
      </c>
      <c r="GX20" s="101">
        <f>'[3]Приложение  по  субсидии  план'!EB370</f>
        <v>0</v>
      </c>
      <c r="GY20" s="102">
        <f>('[4]Проверочная  таблица'!LZ18+'[4]Проверочная  таблица'!MA18+'[4]Проверочная  таблица'!MH18+'[4]Проверочная  таблица'!MI18)/1000</f>
        <v>0</v>
      </c>
      <c r="GZ20" s="102">
        <f>('[4]Проверочная  таблица'!MD18+'[4]Проверочная  таблица'!ME18+'[4]Проверочная  таблица'!ML18+'[4]Проверочная  таблица'!MM18)/1000</f>
        <v>0</v>
      </c>
      <c r="HA20" s="103">
        <f t="shared" si="55"/>
        <v>0</v>
      </c>
      <c r="HB20" s="101">
        <f>'[3]Приложение  по  субсидии  план'!EE370</f>
        <v>17000</v>
      </c>
      <c r="HC20" s="102">
        <f>('[4]Проверочная  таблица'!MB18+'[4]Проверочная  таблица'!MJ18)/1000</f>
        <v>17000</v>
      </c>
      <c r="HD20" s="102">
        <f>('[4]Проверочная  таблица'!MF18+'[4]Проверочная  таблица'!MN18)/1000</f>
        <v>17000</v>
      </c>
      <c r="HE20" s="103">
        <f t="shared" si="56"/>
        <v>100</v>
      </c>
      <c r="HF20" s="101">
        <f>'[3]Приложение  по  субсидии  план'!DY370</f>
        <v>0</v>
      </c>
      <c r="HG20" s="102">
        <f>('[4]Прочая  субсидия_МР  и  ГО'!AR14+'[4]Прочая  субсидия_БП'!AL14)/1000</f>
        <v>2000</v>
      </c>
      <c r="HH20" s="102">
        <f>('[4]Прочая  субсидия_МР  и  ГО'!AS14+'[4]Прочая  субсидия_БП'!AM14)/1000</f>
        <v>2000</v>
      </c>
      <c r="HI20" s="103">
        <f t="shared" si="57"/>
        <v>100</v>
      </c>
      <c r="HJ20" s="101">
        <f>'[3]Приложение  по  субсидии  план'!EH370</f>
        <v>0</v>
      </c>
      <c r="HK20" s="102">
        <f>('[4]Проверочная  таблица'!PD18+'[4]Проверочная  таблица'!PE18)/1000</f>
        <v>0</v>
      </c>
      <c r="HL20" s="102">
        <f>('[4]Проверочная  таблица'!PK18+'[4]Проверочная  таблица'!PL18)/1000</f>
        <v>0</v>
      </c>
      <c r="HM20" s="103">
        <f t="shared" si="58"/>
        <v>0</v>
      </c>
      <c r="HN20" s="101">
        <f>'[3]Приложение  по  субсидии  план'!EK370</f>
        <v>2940.0868799999998</v>
      </c>
      <c r="HO20" s="102">
        <f>('[4]Проверочная  таблица'!NF18+'[4]Проверочная  таблица'!NG18)/1000</f>
        <v>2389.4195</v>
      </c>
      <c r="HP20" s="102">
        <f>('[4]Проверочная  таблица'!NK18+'[4]Проверочная  таблица'!NL18)/1000</f>
        <v>2389.4195</v>
      </c>
      <c r="HQ20" s="103">
        <f t="shared" si="59"/>
        <v>100</v>
      </c>
      <c r="HR20" s="101"/>
      <c r="HS20" s="102">
        <f>('[4]Проверочная  таблица'!NH18+'[4]Проверочная  таблица'!NI18)/1000</f>
        <v>694.4</v>
      </c>
      <c r="HT20" s="102">
        <f>('[4]Проверочная  таблица'!NM18+'[4]Проверочная  таблица'!NN18)/1000</f>
        <v>694.4</v>
      </c>
      <c r="HU20" s="103">
        <f t="shared" si="60"/>
        <v>100</v>
      </c>
      <c r="HV20" s="101"/>
      <c r="HW20" s="102">
        <f>('[4]Проверочная  таблица'!OS18+'[4]Проверочная  таблица'!OR18)/1000</f>
        <v>154475.15788999997</v>
      </c>
      <c r="HX20" s="102">
        <f>('[4]Проверочная  таблица'!OZ18+'[4]Проверочная  таблица'!OY18)/1000</f>
        <v>37042.640400000004</v>
      </c>
      <c r="HY20" s="103">
        <f t="shared" si="61"/>
        <v>23.97967472956244</v>
      </c>
      <c r="HZ20" s="101">
        <f>'[3]Приложение  по  субсидии  план'!EN370</f>
        <v>0</v>
      </c>
      <c r="IA20" s="102">
        <f>('[4]Проверочная  таблица'!PH18+'[4]Проверочная  таблица'!PI18+'[4]Проверочная  таблица'!OT18+'[4]Проверочная  таблица'!OU18)/1000</f>
        <v>0</v>
      </c>
      <c r="IB20" s="102">
        <f>('[4]Проверочная  таблица'!PO18+'[4]Проверочная  таблица'!PP18+'[4]Проверочная  таблица'!PA18+'[4]Проверочная  таблица'!PB18)/1000</f>
        <v>0</v>
      </c>
      <c r="IC20" s="103">
        <f t="shared" si="62"/>
        <v>0</v>
      </c>
      <c r="ID20" s="101"/>
      <c r="IE20" s="102">
        <f>('[4]Проверочная  таблица'!QT18+'[4]Проверочная  таблица'!QU18+'[4]Проверочная  таблица'!QZ18+'[4]Проверочная  таблица'!RA18)/1000</f>
        <v>0</v>
      </c>
      <c r="IF20" s="102">
        <f>('[4]Проверочная  таблица'!QW18+'[4]Проверочная  таблица'!QX18+'[4]Проверочная  таблица'!RC18+'[4]Проверочная  таблица'!RD18)/1000</f>
        <v>0</v>
      </c>
      <c r="IG20" s="103">
        <f t="shared" si="63"/>
        <v>0</v>
      </c>
    </row>
    <row r="21" spans="1:241" ht="21.75" customHeight="1" x14ac:dyDescent="0.25">
      <c r="A21" s="104" t="s">
        <v>17</v>
      </c>
      <c r="B21" s="123">
        <f t="shared" si="0"/>
        <v>71212.051229999997</v>
      </c>
      <c r="C21" s="123">
        <f t="shared" si="1"/>
        <v>99733.213249999986</v>
      </c>
      <c r="D21" s="123">
        <f t="shared" si="2"/>
        <v>95795.473279999991</v>
      </c>
      <c r="E21" s="98">
        <f>'[2]Исполнение для администрации_КБ'!Q21</f>
        <v>99733.213249999986</v>
      </c>
      <c r="F21" s="97">
        <f t="shared" si="3"/>
        <v>0</v>
      </c>
      <c r="G21" s="232">
        <f>'[2]Исполнение для администрации_КБ'!R21</f>
        <v>95795.473279999991</v>
      </c>
      <c r="H21" s="237">
        <f t="shared" si="4"/>
        <v>0</v>
      </c>
      <c r="I21" s="238">
        <f t="shared" si="11"/>
        <v>96.05172655960726</v>
      </c>
      <c r="J21" s="101">
        <f>'[3]Приложение  по  субсидии  план'!F371</f>
        <v>0</v>
      </c>
      <c r="K21" s="102">
        <f>'[4]Проверочная  таблица'!DZ19/1000</f>
        <v>0</v>
      </c>
      <c r="L21" s="102">
        <f>'[4]Проверочная  таблица'!EG19/1000</f>
        <v>0</v>
      </c>
      <c r="M21" s="103">
        <f t="shared" si="12"/>
        <v>0</v>
      </c>
      <c r="N21" s="234">
        <f>'[3]Приложение  по  субсидии  план'!I371</f>
        <v>2425.4</v>
      </c>
      <c r="O21" s="235">
        <f>'[4]Проверочная  таблица'!EE19/1000</f>
        <v>2425.4</v>
      </c>
      <c r="P21" s="102">
        <f>'[4]Проверочная  таблица'!EL19/1000</f>
        <v>2425.4</v>
      </c>
      <c r="Q21" s="103">
        <f t="shared" si="13"/>
        <v>100</v>
      </c>
      <c r="R21" s="101">
        <f>'[3]Приложение  по  субсидии  план'!L371</f>
        <v>319.29827</v>
      </c>
      <c r="S21" s="102">
        <f>('[4]Прочая  субсидия_МР  и  ГО'!D15)/1000</f>
        <v>319.29827</v>
      </c>
      <c r="T21" s="102">
        <f>('[4]Прочая  субсидия_МР  и  ГО'!E15)/1000</f>
        <v>319.29827</v>
      </c>
      <c r="U21" s="103">
        <f t="shared" si="14"/>
        <v>100</v>
      </c>
      <c r="V21" s="101">
        <f>'[3]Приложение  по  субсидии  план'!O371</f>
        <v>0</v>
      </c>
      <c r="W21" s="102">
        <f>'[4]Проверочная  таблица'!OI19/1000</f>
        <v>0</v>
      </c>
      <c r="X21" s="102">
        <f>'[4]Проверочная  таблица'!OL19/1000</f>
        <v>0</v>
      </c>
      <c r="Y21" s="103">
        <f t="shared" si="15"/>
        <v>0</v>
      </c>
      <c r="Z21" s="101">
        <f>'[3]Приложение  по  субсидии  план'!R371</f>
        <v>0</v>
      </c>
      <c r="AA21" s="102">
        <f>('[4]Проверочная  таблица'!ET19+'[4]Проверочная  таблица'!EU19)/1000</f>
        <v>0</v>
      </c>
      <c r="AB21" s="102">
        <f>('[4]Проверочная  таблица'!FA19+'[4]Проверочная  таблица'!FB19)/1000</f>
        <v>0</v>
      </c>
      <c r="AC21" s="103">
        <f t="shared" si="16"/>
        <v>0</v>
      </c>
      <c r="AD21" s="101"/>
      <c r="AE21" s="102">
        <f>('[4]Проверочная  таблица'!EX19+'[4]Проверочная  таблица'!EY19)/1000</f>
        <v>0</v>
      </c>
      <c r="AF21" s="102">
        <f>('[4]Проверочная  таблица'!FE19+'[4]Проверочная  таблица'!FF19)/1000</f>
        <v>0</v>
      </c>
      <c r="AG21" s="103">
        <f t="shared" si="17"/>
        <v>0</v>
      </c>
      <c r="AH21" s="101">
        <f>'[3]Приложение  по  субсидии  план'!U371</f>
        <v>0</v>
      </c>
      <c r="AI21" s="102">
        <f>('[4]Проверочная  таблица'!FH19+'[4]Проверочная  таблица'!FI19)/1000</f>
        <v>0</v>
      </c>
      <c r="AJ21" s="102">
        <f>('[4]Проверочная  таблица'!FK19+'[4]Проверочная  таблица'!FL19)/1000</f>
        <v>0</v>
      </c>
      <c r="AK21" s="103">
        <f t="shared" si="18"/>
        <v>0</v>
      </c>
      <c r="AL21" s="101">
        <f>'[3]Приложение  по  субсидии  план'!X371</f>
        <v>0</v>
      </c>
      <c r="AM21" s="102">
        <f>'[4]Прочая  субсидия_МР  и  ГО'!F15/1000</f>
        <v>0</v>
      </c>
      <c r="AN21" s="102">
        <f>'[4]Прочая  субсидия_МР  и  ГО'!G15/1000</f>
        <v>0</v>
      </c>
      <c r="AO21" s="103">
        <f t="shared" si="19"/>
        <v>0</v>
      </c>
      <c r="AP21" s="101">
        <f>'[3]Приложение  по  субсидии  план'!AA371</f>
        <v>2006.6044899999999</v>
      </c>
      <c r="AQ21" s="102">
        <f>'[4]Прочая  субсидия_МР  и  ГО'!H15/1000</f>
        <v>2006.6044899999999</v>
      </c>
      <c r="AR21" s="102">
        <f>'[4]Прочая  субсидия_МР  и  ГО'!I15/1000</f>
        <v>2006.6044899999999</v>
      </c>
      <c r="AS21" s="103">
        <f t="shared" si="20"/>
        <v>100</v>
      </c>
      <c r="AT21" s="101">
        <f>'[3]Приложение  по  субсидии  план'!AD371</f>
        <v>89.520219999999995</v>
      </c>
      <c r="AU21" s="102">
        <f>'[4]Прочая  субсидия_МР  и  ГО'!J15/1000</f>
        <v>89.520219999999995</v>
      </c>
      <c r="AV21" s="102">
        <f>'[4]Прочая  субсидия_МР  и  ГО'!K15/1000</f>
        <v>89.520219999999995</v>
      </c>
      <c r="AW21" s="103">
        <f t="shared" si="21"/>
        <v>100</v>
      </c>
      <c r="AX21" s="101">
        <f>'[3]Приложение  по  субсидии  план'!AG371</f>
        <v>472.26319999999998</v>
      </c>
      <c r="AY21" s="102">
        <f>'[4]Прочая  субсидия_МР  и  ГО'!L15/1000</f>
        <v>472.26319999999998</v>
      </c>
      <c r="AZ21" s="102">
        <f>'[4]Прочая  субсидия_МР  и  ГО'!M15/1000</f>
        <v>472.26319999999998</v>
      </c>
      <c r="BA21" s="103">
        <f t="shared" si="22"/>
        <v>100</v>
      </c>
      <c r="BB21" s="101">
        <f>'[3]Приложение  по  субсидии  план'!AJ371</f>
        <v>0</v>
      </c>
      <c r="BC21" s="102">
        <f>('[4]Проверочная  таблица'!GP19+'[4]Проверочная  таблица'!GQ19)/1000</f>
        <v>0</v>
      </c>
      <c r="BD21" s="102">
        <f>('[4]Проверочная  таблица'!GS19+'[4]Проверочная  таблица'!GT19)/1000</f>
        <v>0</v>
      </c>
      <c r="BE21" s="103">
        <f t="shared" si="23"/>
        <v>0</v>
      </c>
      <c r="BF21" s="101">
        <f>'[3]Приложение  по  субсидии  план'!AM371</f>
        <v>0</v>
      </c>
      <c r="BG21" s="102">
        <f>'[4]Проверочная  таблица'!EM19/1000</f>
        <v>0</v>
      </c>
      <c r="BH21" s="102">
        <f>'[4]Проверочная  таблица'!EP19/1000</f>
        <v>0</v>
      </c>
      <c r="BI21" s="103">
        <f t="shared" si="24"/>
        <v>0</v>
      </c>
      <c r="BJ21" s="101">
        <f>'[3]Приложение  по  субсидии  план'!AP371</f>
        <v>0</v>
      </c>
      <c r="BK21" s="102">
        <f>'[4]Проверочная  таблица'!FS19/1000</f>
        <v>0</v>
      </c>
      <c r="BL21" s="102">
        <f>'[4]Проверочная  таблица'!FV19/1000</f>
        <v>0</v>
      </c>
      <c r="BM21" s="103">
        <f t="shared" si="25"/>
        <v>0</v>
      </c>
      <c r="BN21" s="101"/>
      <c r="BO21" s="102">
        <f>'[4]Проверочная  таблица'!FM19/1000</f>
        <v>0</v>
      </c>
      <c r="BP21" s="102">
        <f>'[4]Проверочная  таблица'!FP19/1000</f>
        <v>0</v>
      </c>
      <c r="BQ21" s="103">
        <f t="shared" si="26"/>
        <v>0</v>
      </c>
      <c r="BR21" s="101">
        <f>'[3]Приложение  по  субсидии  план'!AS371</f>
        <v>0</v>
      </c>
      <c r="BS21" s="102">
        <f>('[4]Проверочная  таблица'!LN19+'[4]Проверочная  таблица'!LO19)/1000</f>
        <v>0</v>
      </c>
      <c r="BT21" s="102">
        <f>('[4]Проверочная  таблица'!LR19+'[4]Проверочная  таблица'!LS19)/1000</f>
        <v>0</v>
      </c>
      <c r="BU21" s="103">
        <f t="shared" si="27"/>
        <v>0</v>
      </c>
      <c r="BV21" s="101">
        <f>'[3]Приложение  по  субсидии  план'!AV371</f>
        <v>0</v>
      </c>
      <c r="BW21" s="102">
        <f>'[4]Проверочная  таблица'!LP19/1000</f>
        <v>0</v>
      </c>
      <c r="BX21" s="102">
        <f>'[4]Проверочная  таблица'!LT19/1000</f>
        <v>0</v>
      </c>
      <c r="BY21" s="103">
        <f t="shared" si="28"/>
        <v>0</v>
      </c>
      <c r="BZ21" s="101">
        <f>'[3]Приложение  по  субсидии  план'!BE371</f>
        <v>0</v>
      </c>
      <c r="CA21" s="102">
        <f>('[4]Проверочная  таблица'!KL19+'[4]Проверочная  таблица'!KM19+'[4]Проверочная  таблица'!JR19+'[4]Проверочная  таблица'!JS19)/1000</f>
        <v>0</v>
      </c>
      <c r="CB21" s="102">
        <f>('[4]Проверочная  таблица'!KB19+'[4]Проверочная  таблица'!KC19+'[4]Проверочная  таблица'!KQ19+'[4]Проверочная  таблица'!KR19)/1000</f>
        <v>0</v>
      </c>
      <c r="CC21" s="103">
        <f t="shared" si="5"/>
        <v>0</v>
      </c>
      <c r="CD21" s="101">
        <f>'[3]Приложение  по  субсидии  план'!BH371</f>
        <v>0</v>
      </c>
      <c r="CE21" s="102">
        <f>('[4]Проверочная  таблица'!JV19+'[4]Проверочная  таблица'!JW19)/1000</f>
        <v>0</v>
      </c>
      <c r="CF21" s="102">
        <f>('[4]Проверочная  таблица'!KF19+'[4]Проверочная  таблица'!KG19)/1000</f>
        <v>0</v>
      </c>
      <c r="CG21" s="103">
        <f t="shared" si="6"/>
        <v>0</v>
      </c>
      <c r="CH21" s="101">
        <f>'[3]Приложение  по  субсидии  план'!BK371</f>
        <v>0</v>
      </c>
      <c r="CI21" s="102">
        <f>('[4]Проверочная  таблица'!JT19+'[4]Проверочная  таблица'!JU19)/1000</f>
        <v>0</v>
      </c>
      <c r="CJ21" s="102">
        <f>('[4]Проверочная  таблица'!KD19+'[4]Проверочная  таблица'!KE19)/1000</f>
        <v>0</v>
      </c>
      <c r="CK21" s="103">
        <f t="shared" si="29"/>
        <v>0</v>
      </c>
      <c r="CL21" s="101">
        <f>'[3]Приложение  по  субсидии  план'!BN371</f>
        <v>0</v>
      </c>
      <c r="CM21" s="102">
        <f>'[4]Проверочная  таблица'!JX19/1000</f>
        <v>0</v>
      </c>
      <c r="CN21" s="102">
        <f>'[4]Проверочная  таблица'!KH19/1000</f>
        <v>0</v>
      </c>
      <c r="CO21" s="103">
        <f t="shared" si="7"/>
        <v>0</v>
      </c>
      <c r="CP21" s="101">
        <f>'[3]Приложение  по  субсидии  план'!BQ371</f>
        <v>18.035730000000001</v>
      </c>
      <c r="CQ21" s="102">
        <f>('[4]Прочая  субсидия_МР  и  ГО'!N15+'[4]Прочая  субсидия_БП'!H15)/1000</f>
        <v>18.035730000000001</v>
      </c>
      <c r="CR21" s="102">
        <f>('[4]Прочая  субсидия_МР  и  ГО'!O15+'[4]Прочая  субсидия_БП'!I15)/1000</f>
        <v>18.035730000000001</v>
      </c>
      <c r="CS21" s="103">
        <f t="shared" si="30"/>
        <v>100</v>
      </c>
      <c r="CT21" s="101"/>
      <c r="CU21" s="102">
        <f>('[4]Проверочная  таблица'!JQ19+'[4]Проверочная  таблица'!KK19+'[4]Проверочная  таблица'!JP19+'[4]Проверочная  таблица'!KJ19)/1000</f>
        <v>295.99859999999995</v>
      </c>
      <c r="CV21" s="102">
        <f>('[4]Проверочная  таблица'!KP19+'[4]Проверочная  таблица'!KA19+'[4]Проверочная  таблица'!KO19+'[4]Проверочная  таблица'!JZ19)/1000</f>
        <v>295.99859999999995</v>
      </c>
      <c r="CW21" s="103">
        <f t="shared" si="31"/>
        <v>100</v>
      </c>
      <c r="CX21" s="101">
        <f>'[3]Приложение  по  субсидии  план'!AY371</f>
        <v>2525.0659999999998</v>
      </c>
      <c r="CY21" s="102">
        <f>('[4]Проверочная  таблица'!IO19+'[4]Проверочная  таблица'!IU19)/1000</f>
        <v>2525.0659999999998</v>
      </c>
      <c r="CZ21" s="102">
        <f>('[4]Проверочная  таблица'!IR19+'[4]Проверочная  таблица'!IX19)/1000</f>
        <v>2525.0659999999998</v>
      </c>
      <c r="DA21" s="103">
        <f t="shared" si="32"/>
        <v>100</v>
      </c>
      <c r="DB21" s="101">
        <f>'[3]Приложение  по  субсидии  план'!BB371</f>
        <v>0</v>
      </c>
      <c r="DC21" s="102">
        <f>('[4]Проверочная  таблица'!II19)/1000</f>
        <v>0</v>
      </c>
      <c r="DD21" s="102">
        <f>('[4]Проверочная  таблица'!IL19)/1000</f>
        <v>0</v>
      </c>
      <c r="DE21" s="103">
        <f t="shared" si="8"/>
        <v>0</v>
      </c>
      <c r="DF21" s="101">
        <f>'[3]Приложение  по  субсидии  план'!BT371</f>
        <v>427.56703000000005</v>
      </c>
      <c r="DG21" s="102">
        <f>'[4]Прочая  субсидия_МР  и  ГО'!P15/1000</f>
        <v>427.56703000000005</v>
      </c>
      <c r="DH21" s="102">
        <f>'[4]Прочая  субсидия_МР  и  ГО'!Q15/1000</f>
        <v>427.56703000000005</v>
      </c>
      <c r="DI21" s="103">
        <f t="shared" si="33"/>
        <v>100</v>
      </c>
      <c r="DJ21" s="101">
        <f>'[3]Приложение  по  субсидии  план'!BW371</f>
        <v>0</v>
      </c>
      <c r="DK21" s="102">
        <f>('[4]Проверочная  таблица'!DS19+'[4]Проверочная  таблица'!DT19)/1000</f>
        <v>0</v>
      </c>
      <c r="DL21" s="102">
        <f>('[4]Проверочная  таблица'!DW19+'[4]Проверочная  таблица'!DX19)/1000</f>
        <v>0</v>
      </c>
      <c r="DM21" s="103">
        <f t="shared" si="34"/>
        <v>0</v>
      </c>
      <c r="DN21" s="101"/>
      <c r="DO21" s="102">
        <f>'[4]Проверочная  таблица'!DR19/1000</f>
        <v>0</v>
      </c>
      <c r="DP21" s="102">
        <f>'[4]Проверочная  таблица'!DV19/1000</f>
        <v>0</v>
      </c>
      <c r="DQ21" s="103">
        <f t="shared" si="35"/>
        <v>0</v>
      </c>
      <c r="DR21" s="101"/>
      <c r="DS21" s="102">
        <f>('[4]Прочая  субсидия_МР  и  ГО'!R15)/1000</f>
        <v>0</v>
      </c>
      <c r="DT21" s="102">
        <f>('[4]Прочая  субсидия_МР  и  ГО'!S15)/1000</f>
        <v>0</v>
      </c>
      <c r="DU21" s="103">
        <f t="shared" si="36"/>
        <v>0</v>
      </c>
      <c r="DV21" s="101">
        <f>'[3]Приложение  по  субсидии  план'!BZ371</f>
        <v>0</v>
      </c>
      <c r="DW21" s="102">
        <f>('[4]Проверочная  таблица'!AY19+'[4]Проверочная  таблица'!BK19+'[4]Прочая  субсидия_МР  и  ГО'!T15+'[4]Прочая  субсидия_БП'!N15)/1000</f>
        <v>0</v>
      </c>
      <c r="DX21" s="102">
        <f>('[4]Проверочная  таблица'!BE19+'[4]Проверочная  таблица'!BO19+'[4]Прочая  субсидия_МР  и  ГО'!U15+'[4]Прочая  субсидия_БП'!O15)/1000</f>
        <v>0</v>
      </c>
      <c r="DY21" s="103">
        <f t="shared" si="37"/>
        <v>0</v>
      </c>
      <c r="DZ21" s="101">
        <f>'[3]Приложение  по  субсидии  план'!CC371</f>
        <v>0</v>
      </c>
      <c r="EA21" s="102">
        <f>('[4]Проверочная  таблица'!DC19+'[4]Проверочная  таблица'!DA19)/1000</f>
        <v>0</v>
      </c>
      <c r="EB21" s="102">
        <f>('[4]Проверочная  таблица'!DD19+'[4]Проверочная  таблица'!DB19)/1000</f>
        <v>0</v>
      </c>
      <c r="EC21" s="103">
        <f t="shared" si="38"/>
        <v>0</v>
      </c>
      <c r="ED21" s="101">
        <f>'[3]Приложение  по  субсидии  план'!CF371</f>
        <v>0</v>
      </c>
      <c r="EE21" s="102">
        <f>('[4]Проверочная  таблица'!DI19+'[4]Проверочная  таблица'!DK19)/1000</f>
        <v>0</v>
      </c>
      <c r="EF21" s="102">
        <f>('[4]Проверочная  таблица'!DL19+'[4]Проверочная  таблица'!DJ19)/1000</f>
        <v>0</v>
      </c>
      <c r="EG21" s="103">
        <f t="shared" si="39"/>
        <v>0</v>
      </c>
      <c r="EH21" s="101">
        <f>'[3]Приложение  по  субсидии  план'!CI371</f>
        <v>0</v>
      </c>
      <c r="EI21" s="102">
        <f>'[4]Прочая  субсидия_МР  и  ГО'!V15/1000</f>
        <v>0</v>
      </c>
      <c r="EJ21" s="102">
        <f>'[4]Прочая  субсидия_МР  и  ГО'!W15/1000</f>
        <v>0</v>
      </c>
      <c r="EK21" s="103">
        <f t="shared" si="9"/>
        <v>0</v>
      </c>
      <c r="EL21" s="101">
        <f>'[3]Приложение  по  субсидии  план'!CL371</f>
        <v>316.04300000000001</v>
      </c>
      <c r="EM21" s="102">
        <f>('[4]Проверочная  таблица'!HL19+'[4]Проверочная  таблица'!HM19+'[4]Проверочная  таблица'!HR19+'[4]Проверочная  таблица'!HS19)/1000</f>
        <v>316.04300000000001</v>
      </c>
      <c r="EN21" s="102">
        <f>('[4]Проверочная  таблица'!HO19+'[4]Проверочная  таблица'!HP19+'[4]Проверочная  таблица'!HU19+'[4]Проверочная  таблица'!HV19)/1000</f>
        <v>316.04300000000001</v>
      </c>
      <c r="EO21" s="103">
        <f t="shared" si="10"/>
        <v>100</v>
      </c>
      <c r="EP21" s="101">
        <f>'[3]Приложение  по  субсидии  план'!CO371</f>
        <v>144.26526999999999</v>
      </c>
      <c r="EQ21" s="102">
        <f>('[4]Прочая  субсидия_МР  и  ГО'!X15+'[4]Прочая  субсидия_БП'!T15)/1000</f>
        <v>144.26526999999999</v>
      </c>
      <c r="ER21" s="102">
        <f>('[4]Прочая  субсидия_МР  и  ГО'!Y15+'[4]Прочая  субсидия_БП'!U15)/1000</f>
        <v>144.26526999999999</v>
      </c>
      <c r="ES21" s="103">
        <f t="shared" si="40"/>
        <v>100</v>
      </c>
      <c r="ET21" s="101">
        <f>'[3]Приложение  по  субсидии  план'!CR371</f>
        <v>11438.216779999999</v>
      </c>
      <c r="EU21" s="102">
        <f>('[4]Прочая  субсидия_МР  и  ГО'!Z15+'[4]Прочая  субсидия_БП'!Z15)/1000</f>
        <v>10227.06791</v>
      </c>
      <c r="EV21" s="102">
        <f>('[4]Прочая  субсидия_МР  и  ГО'!AA15+'[4]Прочая  субсидия_БП'!AA15)/1000</f>
        <v>6289.3279400000001</v>
      </c>
      <c r="EW21" s="103">
        <f t="shared" si="41"/>
        <v>61.496882540990192</v>
      </c>
      <c r="EX21" s="101">
        <f>'[3]Приложение  по  субсидии  план'!CU371</f>
        <v>0</v>
      </c>
      <c r="EY21" s="102">
        <f>('[4]Прочая  субсидия_МР  и  ГО'!AB15)/1000</f>
        <v>0</v>
      </c>
      <c r="EZ21" s="102">
        <f>('[4]Прочая  субсидия_МР  и  ГО'!AC15)/1000</f>
        <v>0</v>
      </c>
      <c r="FA21" s="103">
        <f t="shared" si="42"/>
        <v>0</v>
      </c>
      <c r="FB21" s="101">
        <f>'[3]Приложение  по  субсидии  план'!CX371</f>
        <v>650.32028000000003</v>
      </c>
      <c r="FC21" s="102">
        <f>'[4]Прочая  субсидия_МР  и  ГО'!AD15/1000</f>
        <v>854.30264999999997</v>
      </c>
      <c r="FD21" s="102">
        <f>'[4]Прочая  субсидия_МР  и  ГО'!AE15/1000</f>
        <v>854.30264999999997</v>
      </c>
      <c r="FE21" s="103">
        <f t="shared" si="43"/>
        <v>100</v>
      </c>
      <c r="FF21" s="101">
        <f>'[3]Приложение  по  субсидии  план'!DA371</f>
        <v>0</v>
      </c>
      <c r="FG21" s="102">
        <f>('[4]Проверочная  таблица'!CH19+'[4]Проверочная  таблица'!CP19)/1000</f>
        <v>0</v>
      </c>
      <c r="FH21" s="102">
        <f>('[4]Проверочная  таблица'!CL19+'[4]Проверочная  таблица'!CT19)/1000</f>
        <v>0</v>
      </c>
      <c r="FI21" s="103">
        <f t="shared" si="44"/>
        <v>0</v>
      </c>
      <c r="FJ21" s="101">
        <f>'[3]Приложение  по  субсидии  план'!DD371</f>
        <v>31374.054219999998</v>
      </c>
      <c r="FK21" s="102">
        <f>('[4]Проверочная  таблица'!CI19+'[4]Проверочная  таблица'!CQ19)/1000</f>
        <v>48540.551069999994</v>
      </c>
      <c r="FL21" s="102">
        <f>('[4]Проверочная  таблица'!CM19+'[4]Проверочная  таблица'!CU19)/1000</f>
        <v>48540.551069999994</v>
      </c>
      <c r="FM21" s="103">
        <f t="shared" si="45"/>
        <v>100</v>
      </c>
      <c r="FN21" s="101">
        <f>'[3]Приложение  по  субсидии  план'!DG371</f>
        <v>0</v>
      </c>
      <c r="FO21" s="102">
        <f>'[4]Прочая  субсидия_МР  и  ГО'!AF15/1000</f>
        <v>0</v>
      </c>
      <c r="FP21" s="102">
        <f>'[4]Прочая  субсидия_МР  и  ГО'!AG15/1000</f>
        <v>0</v>
      </c>
      <c r="FQ21" s="103">
        <f t="shared" si="46"/>
        <v>0</v>
      </c>
      <c r="FR21" s="101"/>
      <c r="FS21" s="102">
        <f>('[4]Прочая  субсидия_МР  и  ГО'!AH15)/1000</f>
        <v>0</v>
      </c>
      <c r="FT21" s="102">
        <f>('[4]Прочая  субсидия_МР  и  ГО'!AI15)/1000</f>
        <v>0</v>
      </c>
      <c r="FU21" s="103">
        <f t="shared" si="47"/>
        <v>0</v>
      </c>
      <c r="FV21" s="101">
        <f>'[3]Приложение  по  субсидии  план'!DJ371</f>
        <v>0</v>
      </c>
      <c r="FW21" s="102">
        <f>('[4]Проверочная  таблица'!CJ19+'[4]Проверочная  таблица'!CR19)/1000</f>
        <v>0</v>
      </c>
      <c r="FX21" s="102">
        <f>('[4]Проверочная  таблица'!CN19+'[4]Проверочная  таблица'!CV19)/1000</f>
        <v>0</v>
      </c>
      <c r="FY21" s="103">
        <f t="shared" si="48"/>
        <v>0</v>
      </c>
      <c r="FZ21" s="101">
        <f>'[3]Приложение  по  субсидии  план'!DM371</f>
        <v>0</v>
      </c>
      <c r="GA21" s="102">
        <f>('[4]Прочая  субсидия_МР  и  ГО'!AJ15)/1000</f>
        <v>0</v>
      </c>
      <c r="GB21" s="102">
        <f>('[4]Прочая  субсидия_МР  и  ГО'!AK15)/1000</f>
        <v>0</v>
      </c>
      <c r="GC21" s="103">
        <f t="shared" si="49"/>
        <v>0</v>
      </c>
      <c r="GD21" s="101">
        <f>'[3]Приложение  по  субсидии  план'!DP371</f>
        <v>0</v>
      </c>
      <c r="GE21" s="102">
        <f>('[4]Прочая  субсидия_МР  и  ГО'!AL15)/1000</f>
        <v>0</v>
      </c>
      <c r="GF21" s="102">
        <f>('[4]Прочая  субсидия_МР  и  ГО'!AM15)/1000</f>
        <v>0</v>
      </c>
      <c r="GG21" s="103">
        <f t="shared" si="50"/>
        <v>0</v>
      </c>
      <c r="GH21" s="101"/>
      <c r="GI21" s="102">
        <f>'[4]Прочая  субсидия_МР  и  ГО'!AN15/1000</f>
        <v>0</v>
      </c>
      <c r="GJ21" s="102">
        <f>'[4]Прочая  субсидия_МР  и  ГО'!AO15/1000</f>
        <v>0</v>
      </c>
      <c r="GK21" s="103">
        <f t="shared" si="51"/>
        <v>0</v>
      </c>
      <c r="GL21" s="101">
        <f>'[3]Приложение  по  субсидии  план'!DS371</f>
        <v>0</v>
      </c>
      <c r="GM21" s="102">
        <f>('[4]Проверочная  таблица'!FY19+'[4]Проверочная  таблица'!GE19)/1000</f>
        <v>0</v>
      </c>
      <c r="GN21" s="102">
        <f>('[4]Проверочная  таблица'!GB19+'[4]Проверочная  таблица'!GH19)/1000</f>
        <v>0</v>
      </c>
      <c r="GO21" s="103">
        <f t="shared" si="52"/>
        <v>0</v>
      </c>
      <c r="GP21" s="101"/>
      <c r="GQ21" s="102">
        <f>('[4]Проверочная  таблица'!GU19+'[4]Проверочная  таблица'!HA19)/1000</f>
        <v>0</v>
      </c>
      <c r="GR21" s="102">
        <f>('[4]Проверочная  таблица'!GX19+'[4]Проверочная  таблица'!HD19)/1000</f>
        <v>0</v>
      </c>
      <c r="GS21" s="103">
        <f t="shared" si="53"/>
        <v>0</v>
      </c>
      <c r="GT21" s="101">
        <f>'[3]Приложение  по  субсидии  план'!DV371</f>
        <v>491.62975</v>
      </c>
      <c r="GU21" s="102">
        <f>('[4]Прочая  субсидия_БП'!AF15+'[4]Прочая  субсидия_МР  и  ГО'!AP15)/1000</f>
        <v>491.62975</v>
      </c>
      <c r="GV21" s="102">
        <f>('[4]Прочая  субсидия_БП'!AG15+'[4]Прочая  субсидия_МР  и  ГО'!AQ15)/1000</f>
        <v>491.62975</v>
      </c>
      <c r="GW21" s="103">
        <f t="shared" si="54"/>
        <v>100</v>
      </c>
      <c r="GX21" s="101">
        <f>'[3]Приложение  по  субсидии  план'!EB371</f>
        <v>17400</v>
      </c>
      <c r="GY21" s="102">
        <f>('[4]Проверочная  таблица'!LZ19+'[4]Проверочная  таблица'!MA19+'[4]Проверочная  таблица'!MH19+'[4]Проверочная  таблица'!MI19)/1000</f>
        <v>17400</v>
      </c>
      <c r="GZ21" s="102">
        <f>('[4]Проверочная  таблица'!MD19+'[4]Проверочная  таблица'!ME19+'[4]Проверочная  таблица'!ML19+'[4]Проверочная  таблица'!MM19)/1000</f>
        <v>17400</v>
      </c>
      <c r="HA21" s="103">
        <f t="shared" si="55"/>
        <v>100</v>
      </c>
      <c r="HB21" s="101">
        <f>'[3]Приложение  по  субсидии  план'!EE371</f>
        <v>0</v>
      </c>
      <c r="HC21" s="102">
        <f>('[4]Проверочная  таблица'!MB19+'[4]Проверочная  таблица'!MJ19)/1000</f>
        <v>9883.5080999999991</v>
      </c>
      <c r="HD21" s="102">
        <f>('[4]Проверочная  таблица'!MF19+'[4]Проверочная  таблица'!MN19)/1000</f>
        <v>9883.5080999999991</v>
      </c>
      <c r="HE21" s="103">
        <f t="shared" si="56"/>
        <v>100</v>
      </c>
      <c r="HF21" s="101">
        <f>'[3]Приложение  по  субсидии  план'!DY371</f>
        <v>0</v>
      </c>
      <c r="HG21" s="102">
        <f>('[4]Прочая  субсидия_МР  и  ГО'!AR15+'[4]Прочая  субсидия_БП'!AL15)/1000</f>
        <v>2200</v>
      </c>
      <c r="HH21" s="102">
        <f>('[4]Прочая  субсидия_МР  и  ГО'!AS15+'[4]Прочая  субсидия_БП'!AM15)/1000</f>
        <v>2200</v>
      </c>
      <c r="HI21" s="103">
        <f t="shared" si="57"/>
        <v>100</v>
      </c>
      <c r="HJ21" s="101">
        <f>'[3]Приложение  по  субсидии  план'!EH371</f>
        <v>0</v>
      </c>
      <c r="HK21" s="102">
        <f>('[4]Проверочная  таблица'!PD19+'[4]Проверочная  таблица'!PE19)/1000</f>
        <v>0</v>
      </c>
      <c r="HL21" s="102">
        <f>('[4]Проверочная  таблица'!PK19+'[4]Проверочная  таблица'!PL19)/1000</f>
        <v>0</v>
      </c>
      <c r="HM21" s="103">
        <f t="shared" si="58"/>
        <v>0</v>
      </c>
      <c r="HN21" s="101">
        <f>'[3]Приложение  по  субсидии  план'!EK371</f>
        <v>1113.7669900000001</v>
      </c>
      <c r="HO21" s="102">
        <f>('[4]Проверочная  таблица'!NF19+'[4]Проверочная  таблица'!NG19)/1000</f>
        <v>1096.09196</v>
      </c>
      <c r="HP21" s="102">
        <f>('[4]Проверочная  таблица'!NK19+'[4]Проверочная  таблица'!NL19)/1000</f>
        <v>1096.09196</v>
      </c>
      <c r="HQ21" s="103">
        <f t="shared" si="59"/>
        <v>100</v>
      </c>
      <c r="HR21" s="101"/>
      <c r="HS21" s="102">
        <f>('[4]Проверочная  таблица'!NH19+'[4]Проверочная  таблица'!NI19)/1000</f>
        <v>0</v>
      </c>
      <c r="HT21" s="102">
        <f>('[4]Проверочная  таблица'!NM19+'[4]Проверочная  таблица'!NN19)/1000</f>
        <v>0</v>
      </c>
      <c r="HU21" s="103">
        <f t="shared" si="60"/>
        <v>0</v>
      </c>
      <c r="HV21" s="101"/>
      <c r="HW21" s="102">
        <f>('[4]Проверочная  таблица'!OS19+'[4]Проверочная  таблица'!OR19)/1000</f>
        <v>0</v>
      </c>
      <c r="HX21" s="102">
        <f>('[4]Проверочная  таблица'!OZ19+'[4]Проверочная  таблица'!OY19)/1000</f>
        <v>0</v>
      </c>
      <c r="HY21" s="103">
        <f t="shared" si="61"/>
        <v>0</v>
      </c>
      <c r="HZ21" s="101">
        <f>'[3]Приложение  по  субсидии  план'!EN371</f>
        <v>0</v>
      </c>
      <c r="IA21" s="102">
        <f>('[4]Проверочная  таблица'!PH19+'[4]Проверочная  таблица'!PI19+'[4]Проверочная  таблица'!OT19+'[4]Проверочная  таблица'!OU19)/1000</f>
        <v>0</v>
      </c>
      <c r="IB21" s="102">
        <f>('[4]Проверочная  таблица'!PO19+'[4]Проверочная  таблица'!PP19+'[4]Проверочная  таблица'!PA19+'[4]Проверочная  таблица'!PB19)/1000</f>
        <v>0</v>
      </c>
      <c r="IC21" s="103">
        <f t="shared" si="62"/>
        <v>0</v>
      </c>
      <c r="ID21" s="101"/>
      <c r="IE21" s="102">
        <f>('[4]Проверочная  таблица'!QT19+'[4]Проверочная  таблица'!QU19+'[4]Проверочная  таблица'!QZ19+'[4]Проверочная  таблица'!RA19)/1000</f>
        <v>0</v>
      </c>
      <c r="IF21" s="102">
        <f>('[4]Проверочная  таблица'!QW19+'[4]Проверочная  таблица'!QX19+'[4]Проверочная  таблица'!RC19+'[4]Проверочная  таблица'!RD19)/1000</f>
        <v>0</v>
      </c>
      <c r="IG21" s="103">
        <f t="shared" si="63"/>
        <v>0</v>
      </c>
    </row>
    <row r="22" spans="1:241" ht="21.75" customHeight="1" x14ac:dyDescent="0.25">
      <c r="A22" s="104" t="s">
        <v>18</v>
      </c>
      <c r="B22" s="123">
        <f t="shared" si="0"/>
        <v>42924.644330000003</v>
      </c>
      <c r="C22" s="123">
        <f t="shared" si="1"/>
        <v>89911.965569999986</v>
      </c>
      <c r="D22" s="123">
        <f t="shared" si="2"/>
        <v>88244.343540000002</v>
      </c>
      <c r="E22" s="98">
        <f>'[2]Исполнение для администрации_КБ'!Q22</f>
        <v>89911.965569999986</v>
      </c>
      <c r="F22" s="97">
        <f t="shared" si="3"/>
        <v>0</v>
      </c>
      <c r="G22" s="232">
        <f>'[2]Исполнение для администрации_КБ'!R22</f>
        <v>88244.343539999987</v>
      </c>
      <c r="H22" s="237">
        <f t="shared" si="4"/>
        <v>0</v>
      </c>
      <c r="I22" s="238">
        <f t="shared" si="11"/>
        <v>98.145272412378006</v>
      </c>
      <c r="J22" s="101">
        <f>'[3]Приложение  по  субсидии  план'!F372</f>
        <v>0</v>
      </c>
      <c r="K22" s="102">
        <f>'[4]Проверочная  таблица'!DZ20/1000</f>
        <v>0</v>
      </c>
      <c r="L22" s="102">
        <f>'[4]Проверочная  таблица'!EG20/1000</f>
        <v>0</v>
      </c>
      <c r="M22" s="103">
        <f t="shared" si="12"/>
        <v>0</v>
      </c>
      <c r="N22" s="234">
        <f>'[3]Приложение  по  субсидии  план'!I372</f>
        <v>0</v>
      </c>
      <c r="O22" s="235">
        <f>'[4]Проверочная  таблица'!EE20/1000</f>
        <v>0</v>
      </c>
      <c r="P22" s="102">
        <f>'[4]Проверочная  таблица'!EL20/1000</f>
        <v>0</v>
      </c>
      <c r="Q22" s="103">
        <f t="shared" si="13"/>
        <v>0</v>
      </c>
      <c r="R22" s="101">
        <f>'[3]Приложение  по  субсидии  план'!L372</f>
        <v>402.31581</v>
      </c>
      <c r="S22" s="102">
        <f>('[4]Прочая  субсидия_МР  и  ГО'!D16)/1000</f>
        <v>332.11682000000002</v>
      </c>
      <c r="T22" s="102">
        <f>('[4]Прочая  субсидия_МР  и  ГО'!E16)/1000</f>
        <v>332.11682000000002</v>
      </c>
      <c r="U22" s="103">
        <f t="shared" si="14"/>
        <v>100</v>
      </c>
      <c r="V22" s="101">
        <f>'[3]Приложение  по  субсидии  план'!O372</f>
        <v>0</v>
      </c>
      <c r="W22" s="102">
        <f>'[4]Проверочная  таблица'!OI20/1000</f>
        <v>0</v>
      </c>
      <c r="X22" s="102">
        <f>'[4]Проверочная  таблица'!OL20/1000</f>
        <v>0</v>
      </c>
      <c r="Y22" s="103">
        <f t="shared" si="15"/>
        <v>0</v>
      </c>
      <c r="Z22" s="101">
        <f>'[3]Приложение  по  субсидии  план'!R372</f>
        <v>0</v>
      </c>
      <c r="AA22" s="102">
        <f>('[4]Проверочная  таблица'!ET20+'[4]Проверочная  таблица'!EU20)/1000</f>
        <v>0</v>
      </c>
      <c r="AB22" s="102">
        <f>('[4]Проверочная  таблица'!FA20+'[4]Проверочная  таблица'!FB20)/1000</f>
        <v>0</v>
      </c>
      <c r="AC22" s="103">
        <f t="shared" si="16"/>
        <v>0</v>
      </c>
      <c r="AD22" s="101"/>
      <c r="AE22" s="102">
        <f>('[4]Проверочная  таблица'!EX20+'[4]Проверочная  таблица'!EY20)/1000</f>
        <v>0</v>
      </c>
      <c r="AF22" s="102">
        <f>('[4]Проверочная  таблица'!FE20+'[4]Проверочная  таблица'!FF20)/1000</f>
        <v>0</v>
      </c>
      <c r="AG22" s="103">
        <f t="shared" si="17"/>
        <v>0</v>
      </c>
      <c r="AH22" s="101">
        <f>'[3]Приложение  по  субсидии  план'!U372</f>
        <v>0</v>
      </c>
      <c r="AI22" s="102">
        <f>('[4]Проверочная  таблица'!FH20+'[4]Проверочная  таблица'!FI20)/1000</f>
        <v>0</v>
      </c>
      <c r="AJ22" s="102">
        <f>('[4]Проверочная  таблица'!FK20+'[4]Проверочная  таблица'!FL20)/1000</f>
        <v>0</v>
      </c>
      <c r="AK22" s="103">
        <f t="shared" si="18"/>
        <v>0</v>
      </c>
      <c r="AL22" s="101">
        <f>'[3]Приложение  по  субсидии  план'!X372</f>
        <v>0</v>
      </c>
      <c r="AM22" s="102">
        <f>'[4]Прочая  субсидия_МР  и  ГО'!F16/1000</f>
        <v>0</v>
      </c>
      <c r="AN22" s="102">
        <f>'[4]Прочая  субсидия_МР  и  ГО'!G16/1000</f>
        <v>0</v>
      </c>
      <c r="AO22" s="103">
        <f t="shared" si="19"/>
        <v>0</v>
      </c>
      <c r="AP22" s="101">
        <f>'[3]Приложение  по  субсидии  план'!AA372</f>
        <v>5516.6912400000001</v>
      </c>
      <c r="AQ22" s="102">
        <f>'[4]Прочая  субсидия_МР  и  ГО'!H16/1000</f>
        <v>5516.6912400000001</v>
      </c>
      <c r="AR22" s="102">
        <f>'[4]Прочая  субсидия_МР  и  ГО'!I16/1000</f>
        <v>5456.3161300000002</v>
      </c>
      <c r="AS22" s="103">
        <f t="shared" si="20"/>
        <v>98.905592004819169</v>
      </c>
      <c r="AT22" s="101">
        <f>'[3]Приложение  по  субсидии  план'!AD372</f>
        <v>85.528869999999998</v>
      </c>
      <c r="AU22" s="102">
        <f>'[4]Прочая  субсидия_МР  и  ГО'!J16/1000</f>
        <v>85.528869999999998</v>
      </c>
      <c r="AV22" s="102">
        <f>'[4]Прочая  субсидия_МР  и  ГО'!K16/1000</f>
        <v>85.528869999999998</v>
      </c>
      <c r="AW22" s="103">
        <f t="shared" si="21"/>
        <v>100</v>
      </c>
      <c r="AX22" s="101">
        <f>'[3]Приложение  по  субсидии  план'!AG372</f>
        <v>0</v>
      </c>
      <c r="AY22" s="102">
        <f>'[4]Прочая  субсидия_МР  и  ГО'!L16/1000</f>
        <v>0</v>
      </c>
      <c r="AZ22" s="102">
        <f>'[4]Прочая  субсидия_МР  и  ГО'!M16/1000</f>
        <v>0</v>
      </c>
      <c r="BA22" s="103">
        <f t="shared" si="22"/>
        <v>0</v>
      </c>
      <c r="BB22" s="101">
        <f>'[3]Приложение  по  субсидии  план'!AJ372</f>
        <v>0</v>
      </c>
      <c r="BC22" s="102">
        <f>('[4]Проверочная  таблица'!GP20+'[4]Проверочная  таблица'!GQ20)/1000</f>
        <v>0</v>
      </c>
      <c r="BD22" s="102">
        <f>('[4]Проверочная  таблица'!GS20+'[4]Проверочная  таблица'!GT20)/1000</f>
        <v>0</v>
      </c>
      <c r="BE22" s="103">
        <f t="shared" si="23"/>
        <v>0</v>
      </c>
      <c r="BF22" s="101">
        <f>'[3]Приложение  по  субсидии  план'!AM372</f>
        <v>0</v>
      </c>
      <c r="BG22" s="102">
        <f>'[4]Проверочная  таблица'!EM20/1000</f>
        <v>0</v>
      </c>
      <c r="BH22" s="102">
        <f>'[4]Проверочная  таблица'!EP20/1000</f>
        <v>0</v>
      </c>
      <c r="BI22" s="103">
        <f t="shared" si="24"/>
        <v>0</v>
      </c>
      <c r="BJ22" s="101">
        <f>'[3]Приложение  по  субсидии  план'!AP372</f>
        <v>0</v>
      </c>
      <c r="BK22" s="102">
        <f>'[4]Проверочная  таблица'!FS20/1000</f>
        <v>0</v>
      </c>
      <c r="BL22" s="102">
        <f>'[4]Проверочная  таблица'!FV20/1000</f>
        <v>0</v>
      </c>
      <c r="BM22" s="103">
        <f t="shared" si="25"/>
        <v>0</v>
      </c>
      <c r="BN22" s="101"/>
      <c r="BO22" s="102">
        <f>'[4]Проверочная  таблица'!FM20/1000</f>
        <v>46995.475979999996</v>
      </c>
      <c r="BP22" s="102">
        <f>'[4]Проверочная  таблица'!FP20/1000</f>
        <v>46995.475979999996</v>
      </c>
      <c r="BQ22" s="103">
        <f t="shared" si="26"/>
        <v>100</v>
      </c>
      <c r="BR22" s="101">
        <f>'[3]Приложение  по  субсидии  план'!AS372</f>
        <v>0</v>
      </c>
      <c r="BS22" s="102">
        <f>('[4]Проверочная  таблица'!LN20+'[4]Проверочная  таблица'!LO20)/1000</f>
        <v>0</v>
      </c>
      <c r="BT22" s="102">
        <f>('[4]Проверочная  таблица'!LR20+'[4]Проверочная  таблица'!LS20)/1000</f>
        <v>0</v>
      </c>
      <c r="BU22" s="103">
        <f t="shared" si="27"/>
        <v>0</v>
      </c>
      <c r="BV22" s="101">
        <f>'[3]Приложение  по  субсидии  план'!AV372</f>
        <v>0</v>
      </c>
      <c r="BW22" s="102">
        <f>'[4]Проверочная  таблица'!LP20/1000</f>
        <v>0</v>
      </c>
      <c r="BX22" s="102">
        <f>'[4]Проверочная  таблица'!LT20/1000</f>
        <v>0</v>
      </c>
      <c r="BY22" s="103">
        <f t="shared" si="28"/>
        <v>0</v>
      </c>
      <c r="BZ22" s="101">
        <f>'[3]Приложение  по  субсидии  план'!BE372</f>
        <v>0</v>
      </c>
      <c r="CA22" s="102">
        <f>('[4]Проверочная  таблица'!KL20+'[4]Проверочная  таблица'!KM20+'[4]Проверочная  таблица'!JR20+'[4]Проверочная  таблица'!JS20)/1000</f>
        <v>0</v>
      </c>
      <c r="CB22" s="102">
        <f>('[4]Проверочная  таблица'!KB20+'[4]Проверочная  таблица'!KC20+'[4]Проверочная  таблица'!KQ20+'[4]Проверочная  таблица'!KR20)/1000</f>
        <v>0</v>
      </c>
      <c r="CC22" s="103">
        <f t="shared" si="5"/>
        <v>0</v>
      </c>
      <c r="CD22" s="101">
        <f>'[3]Приложение  по  субсидии  план'!BH372</f>
        <v>0</v>
      </c>
      <c r="CE22" s="102">
        <f>('[4]Проверочная  таблица'!JV20+'[4]Проверочная  таблица'!JW20)/1000</f>
        <v>0</v>
      </c>
      <c r="CF22" s="102">
        <f>('[4]Проверочная  таблица'!KF20+'[4]Проверочная  таблица'!KG20)/1000</f>
        <v>0</v>
      </c>
      <c r="CG22" s="103">
        <f t="shared" si="6"/>
        <v>0</v>
      </c>
      <c r="CH22" s="101">
        <f>'[3]Приложение  по  субсидии  план'!BK372</f>
        <v>0</v>
      </c>
      <c r="CI22" s="102">
        <f>('[4]Проверочная  таблица'!JT20+'[4]Проверочная  таблица'!JU20)/1000</f>
        <v>0</v>
      </c>
      <c r="CJ22" s="102">
        <f>('[4]Проверочная  таблица'!KD20+'[4]Проверочная  таблица'!KE20)/1000</f>
        <v>0</v>
      </c>
      <c r="CK22" s="103">
        <f t="shared" si="29"/>
        <v>0</v>
      </c>
      <c r="CL22" s="101">
        <f>'[3]Приложение  по  субсидии  план'!BN372</f>
        <v>3000</v>
      </c>
      <c r="CM22" s="102">
        <f>'[4]Проверочная  таблица'!JX20/1000</f>
        <v>3000</v>
      </c>
      <c r="CN22" s="102">
        <f>'[4]Проверочная  таблица'!KH20/1000</f>
        <v>3000</v>
      </c>
      <c r="CO22" s="103">
        <f t="shared" si="7"/>
        <v>100</v>
      </c>
      <c r="CP22" s="101">
        <f>'[3]Приложение  по  субсидии  план'!BQ372</f>
        <v>16.23216</v>
      </c>
      <c r="CQ22" s="102">
        <f>('[4]Прочая  субсидия_МР  и  ГО'!N16+'[4]Прочая  субсидия_БП'!H16)/1000</f>
        <v>16.23216</v>
      </c>
      <c r="CR22" s="102">
        <f>('[4]Прочая  субсидия_МР  и  ГО'!O16+'[4]Прочая  субсидия_БП'!I16)/1000</f>
        <v>16.23216</v>
      </c>
      <c r="CS22" s="103">
        <f t="shared" si="30"/>
        <v>100</v>
      </c>
      <c r="CT22" s="101"/>
      <c r="CU22" s="102">
        <f>('[4]Проверочная  таблица'!JQ20+'[4]Проверочная  таблица'!KK20+'[4]Проверочная  таблица'!JP20+'[4]Проверочная  таблица'!KJ20)/1000</f>
        <v>231.65108000000001</v>
      </c>
      <c r="CV22" s="102">
        <f>('[4]Проверочная  таблица'!KP20+'[4]Проверочная  таблица'!KA20+'[4]Проверочная  таблица'!KO20+'[4]Проверочная  таблица'!JZ20)/1000</f>
        <v>231.65108000000001</v>
      </c>
      <c r="CW22" s="103">
        <f t="shared" si="31"/>
        <v>100</v>
      </c>
      <c r="CX22" s="101">
        <f>'[3]Приложение  по  субсидии  план'!AY372</f>
        <v>401.94123999999999</v>
      </c>
      <c r="CY22" s="102">
        <f>('[4]Проверочная  таблица'!IO20+'[4]Проверочная  таблица'!IU20)/1000</f>
        <v>401.94123999999999</v>
      </c>
      <c r="CZ22" s="102">
        <f>('[4]Проверочная  таблица'!IR20+'[4]Проверочная  таблица'!IX20)/1000</f>
        <v>401.94123999999999</v>
      </c>
      <c r="DA22" s="103">
        <f t="shared" si="32"/>
        <v>100</v>
      </c>
      <c r="DB22" s="101">
        <f>'[3]Приложение  по  субсидии  план'!BB372</f>
        <v>0</v>
      </c>
      <c r="DC22" s="102">
        <f>('[4]Проверочная  таблица'!II20)/1000</f>
        <v>0</v>
      </c>
      <c r="DD22" s="102">
        <f>('[4]Проверочная  таблица'!IL20)/1000</f>
        <v>0</v>
      </c>
      <c r="DE22" s="103">
        <f t="shared" si="8"/>
        <v>0</v>
      </c>
      <c r="DF22" s="101">
        <f>'[3]Приложение  по  субсидии  план'!BT372</f>
        <v>599.34061999999994</v>
      </c>
      <c r="DG22" s="102">
        <f>'[4]Прочая  субсидия_МР  и  ГО'!P16/1000</f>
        <v>599.34061999999994</v>
      </c>
      <c r="DH22" s="102">
        <f>'[4]Прочая  субсидия_МР  и  ГО'!Q16/1000</f>
        <v>599.34061999999994</v>
      </c>
      <c r="DI22" s="103">
        <f t="shared" si="33"/>
        <v>100</v>
      </c>
      <c r="DJ22" s="101">
        <f>'[3]Приложение  по  субсидии  план'!BW372</f>
        <v>0</v>
      </c>
      <c r="DK22" s="102">
        <f>('[4]Проверочная  таблица'!DS20+'[4]Проверочная  таблица'!DT20)/1000</f>
        <v>0</v>
      </c>
      <c r="DL22" s="102">
        <f>('[4]Проверочная  таблица'!DW20+'[4]Проверочная  таблица'!DX20)/1000</f>
        <v>0</v>
      </c>
      <c r="DM22" s="103">
        <f t="shared" si="34"/>
        <v>0</v>
      </c>
      <c r="DN22" s="101"/>
      <c r="DO22" s="102">
        <f>'[4]Проверочная  таблица'!DR20/1000</f>
        <v>0</v>
      </c>
      <c r="DP22" s="102">
        <f>'[4]Проверочная  таблица'!DV20/1000</f>
        <v>0</v>
      </c>
      <c r="DQ22" s="103">
        <f t="shared" si="35"/>
        <v>0</v>
      </c>
      <c r="DR22" s="101"/>
      <c r="DS22" s="102">
        <f>('[4]Прочая  субсидия_МР  и  ГО'!R16)/1000</f>
        <v>0</v>
      </c>
      <c r="DT22" s="102">
        <f>('[4]Прочая  субсидия_МР  и  ГО'!S16)/1000</f>
        <v>0</v>
      </c>
      <c r="DU22" s="103">
        <f t="shared" si="36"/>
        <v>0</v>
      </c>
      <c r="DV22" s="101">
        <f>'[3]Приложение  по  субсидии  план'!BZ372</f>
        <v>0</v>
      </c>
      <c r="DW22" s="102">
        <f>('[4]Проверочная  таблица'!AY20+'[4]Проверочная  таблица'!BK20+'[4]Прочая  субсидия_МР  и  ГО'!T16+'[4]Прочая  субсидия_БП'!N16)/1000</f>
        <v>0</v>
      </c>
      <c r="DX22" s="102">
        <f>('[4]Проверочная  таблица'!BE20+'[4]Проверочная  таблица'!BO20+'[4]Прочая  субсидия_МР  и  ГО'!U16+'[4]Прочая  субсидия_БП'!O16)/1000</f>
        <v>0</v>
      </c>
      <c r="DY22" s="103">
        <f t="shared" si="37"/>
        <v>0</v>
      </c>
      <c r="DZ22" s="101">
        <f>'[3]Приложение  по  субсидии  план'!CC372</f>
        <v>0</v>
      </c>
      <c r="EA22" s="102">
        <f>('[4]Проверочная  таблица'!DC20+'[4]Проверочная  таблица'!DA20)/1000</f>
        <v>0</v>
      </c>
      <c r="EB22" s="102">
        <f>('[4]Проверочная  таблица'!DD20+'[4]Проверочная  таблица'!DB20)/1000</f>
        <v>0</v>
      </c>
      <c r="EC22" s="103">
        <f t="shared" si="38"/>
        <v>0</v>
      </c>
      <c r="ED22" s="101">
        <f>'[3]Приложение  по  субсидии  план'!CF372</f>
        <v>0</v>
      </c>
      <c r="EE22" s="102">
        <f>('[4]Проверочная  таблица'!DI20+'[4]Проверочная  таблица'!DK20)/1000</f>
        <v>0</v>
      </c>
      <c r="EF22" s="102">
        <f>('[4]Проверочная  таблица'!DL20+'[4]Проверочная  таблица'!DJ20)/1000</f>
        <v>0</v>
      </c>
      <c r="EG22" s="103">
        <f t="shared" si="39"/>
        <v>0</v>
      </c>
      <c r="EH22" s="101">
        <f>'[3]Приложение  по  субсидии  план'!CI372</f>
        <v>0</v>
      </c>
      <c r="EI22" s="102">
        <f>'[4]Прочая  субсидия_МР  и  ГО'!V16/1000</f>
        <v>0</v>
      </c>
      <c r="EJ22" s="102">
        <f>'[4]Прочая  субсидия_МР  и  ГО'!W16/1000</f>
        <v>0</v>
      </c>
      <c r="EK22" s="103">
        <f t="shared" si="9"/>
        <v>0</v>
      </c>
      <c r="EL22" s="101">
        <f>'[3]Приложение  по  субсидии  план'!CL372</f>
        <v>266.92899999999997</v>
      </c>
      <c r="EM22" s="102">
        <f>('[4]Проверочная  таблица'!HL20+'[4]Проверочная  таблица'!HM20+'[4]Проверочная  таблица'!HR20+'[4]Проверочная  таблица'!HS20)/1000</f>
        <v>266.92899999999997</v>
      </c>
      <c r="EN22" s="102">
        <f>('[4]Проверочная  таблица'!HO20+'[4]Проверочная  таблица'!HP20+'[4]Проверочная  таблица'!HU20+'[4]Проверочная  таблица'!HV20)/1000</f>
        <v>266.92899999999997</v>
      </c>
      <c r="EO22" s="103">
        <f t="shared" si="10"/>
        <v>100</v>
      </c>
      <c r="EP22" s="101">
        <f>'[3]Приложение  по  субсидии  план'!CO372</f>
        <v>0</v>
      </c>
      <c r="EQ22" s="102">
        <f>('[4]Прочая  субсидия_МР  и  ГО'!X16+'[4]Прочая  субсидия_БП'!T16)/1000</f>
        <v>0</v>
      </c>
      <c r="ER22" s="102">
        <f>('[4]Прочая  субсидия_МР  и  ГО'!Y16+'[4]Прочая  субсидия_БП'!U16)/1000</f>
        <v>0</v>
      </c>
      <c r="ES22" s="103">
        <f t="shared" si="40"/>
        <v>0</v>
      </c>
      <c r="ET22" s="101">
        <f>'[3]Приложение  по  субсидии  план'!CR372</f>
        <v>4230</v>
      </c>
      <c r="EU22" s="102">
        <f>('[4]Прочая  субсидия_МР  и  ГО'!Z16+'[4]Прочая  субсидия_БП'!Z16)/1000</f>
        <v>4467.09177</v>
      </c>
      <c r="EV22" s="102">
        <f>('[4]Прочая  субсидия_МР  и  ГО'!AA16+'[4]Прочая  субсидия_БП'!AA16)/1000</f>
        <v>2861.5266200000001</v>
      </c>
      <c r="EW22" s="103">
        <f t="shared" si="41"/>
        <v>64.057932259582842</v>
      </c>
      <c r="EX22" s="101">
        <f>'[3]Приложение  по  субсидии  план'!CU372</f>
        <v>0</v>
      </c>
      <c r="EY22" s="102">
        <f>('[4]Прочая  субсидия_МР  и  ГО'!AB16)/1000</f>
        <v>0</v>
      </c>
      <c r="EZ22" s="102">
        <f>('[4]Прочая  субсидия_МР  и  ГО'!AC16)/1000</f>
        <v>0</v>
      </c>
      <c r="FA22" s="103">
        <f t="shared" si="42"/>
        <v>0</v>
      </c>
      <c r="FB22" s="101">
        <f>'[3]Приложение  по  субсидии  план'!CX372</f>
        <v>1955.8504800000001</v>
      </c>
      <c r="FC22" s="102">
        <f>'[4]Прочая  субсидия_МР  и  ГО'!AD16/1000</f>
        <v>1885.8504800000001</v>
      </c>
      <c r="FD22" s="102">
        <f>'[4]Прочая  субсидия_МР  и  ГО'!AE16/1000</f>
        <v>1885.8504800000001</v>
      </c>
      <c r="FE22" s="103">
        <f t="shared" si="43"/>
        <v>100</v>
      </c>
      <c r="FF22" s="101">
        <f>'[3]Приложение  по  субсидии  план'!DA372</f>
        <v>0</v>
      </c>
      <c r="FG22" s="102">
        <f>('[4]Проверочная  таблица'!CH20+'[4]Проверочная  таблица'!CP20)/1000</f>
        <v>0</v>
      </c>
      <c r="FH22" s="102">
        <f>('[4]Проверочная  таблица'!CL20+'[4]Проверочная  таблица'!CT20)/1000</f>
        <v>0</v>
      </c>
      <c r="FI22" s="103">
        <f t="shared" si="44"/>
        <v>0</v>
      </c>
      <c r="FJ22" s="101">
        <f>'[3]Приложение  по  субсидии  план'!DD372</f>
        <v>19096.795399999999</v>
      </c>
      <c r="FK22" s="102">
        <f>('[4]Проверочная  таблица'!CI20+'[4]Проверочная  таблица'!CQ20)/1000</f>
        <v>19096.795399999999</v>
      </c>
      <c r="FL22" s="102">
        <f>('[4]Проверочная  таблица'!CM20+'[4]Проверочная  таблица'!CU20)/1000</f>
        <v>19096.795399999999</v>
      </c>
      <c r="FM22" s="103">
        <f t="shared" si="45"/>
        <v>100</v>
      </c>
      <c r="FN22" s="101">
        <f>'[3]Приложение  по  субсидии  план'!DG372</f>
        <v>0</v>
      </c>
      <c r="FO22" s="102">
        <f>'[4]Прочая  субсидия_МР  и  ГО'!AF16/1000</f>
        <v>0</v>
      </c>
      <c r="FP22" s="102">
        <f>'[4]Прочая  субсидия_МР  и  ГО'!AG16/1000</f>
        <v>0</v>
      </c>
      <c r="FQ22" s="103">
        <f t="shared" si="46"/>
        <v>0</v>
      </c>
      <c r="FR22" s="101"/>
      <c r="FS22" s="102">
        <f>('[4]Прочая  субсидия_МР  и  ГО'!AH16)/1000</f>
        <v>0</v>
      </c>
      <c r="FT22" s="102">
        <f>('[4]Прочая  субсидия_МР  и  ГО'!AI16)/1000</f>
        <v>0</v>
      </c>
      <c r="FU22" s="103">
        <f t="shared" si="47"/>
        <v>0</v>
      </c>
      <c r="FV22" s="101">
        <f>'[3]Приложение  по  субсидии  план'!DJ372</f>
        <v>0</v>
      </c>
      <c r="FW22" s="102">
        <f>('[4]Проверочная  таблица'!CJ20+'[4]Проверочная  таблица'!CR20)/1000</f>
        <v>0</v>
      </c>
      <c r="FX22" s="102">
        <f>('[4]Проверочная  таблица'!CN20+'[4]Проверочная  таблица'!CV20)/1000</f>
        <v>0</v>
      </c>
      <c r="FY22" s="103">
        <f t="shared" si="48"/>
        <v>0</v>
      </c>
      <c r="FZ22" s="101">
        <f>'[3]Приложение  по  субсидии  план'!DM372</f>
        <v>0</v>
      </c>
      <c r="GA22" s="102">
        <f>('[4]Прочая  субсидия_МР  и  ГО'!AJ16)/1000</f>
        <v>0</v>
      </c>
      <c r="GB22" s="102">
        <f>('[4]Прочая  субсидия_МР  и  ГО'!AK16)/1000</f>
        <v>0</v>
      </c>
      <c r="GC22" s="103">
        <f t="shared" si="49"/>
        <v>0</v>
      </c>
      <c r="GD22" s="101">
        <f>'[3]Приложение  по  субсидии  план'!DP372</f>
        <v>0</v>
      </c>
      <c r="GE22" s="102">
        <f>('[4]Прочая  субсидия_МР  и  ГО'!AL16)/1000</f>
        <v>0</v>
      </c>
      <c r="GF22" s="102">
        <f>('[4]Прочая  субсидия_МР  и  ГО'!AM16)/1000</f>
        <v>0</v>
      </c>
      <c r="GG22" s="103">
        <f t="shared" si="50"/>
        <v>0</v>
      </c>
      <c r="GH22" s="101"/>
      <c r="GI22" s="102">
        <f>'[4]Прочая  субсидия_МР  и  ГО'!AN16/1000</f>
        <v>0</v>
      </c>
      <c r="GJ22" s="102">
        <f>'[4]Прочая  субсидия_МР  и  ГО'!AO16/1000</f>
        <v>0</v>
      </c>
      <c r="GK22" s="103">
        <f t="shared" si="51"/>
        <v>0</v>
      </c>
      <c r="GL22" s="101">
        <f>'[3]Приложение  по  субсидии  план'!DS372</f>
        <v>0</v>
      </c>
      <c r="GM22" s="102">
        <f>('[4]Проверочная  таблица'!FY20+'[4]Проверочная  таблица'!GE20)/1000</f>
        <v>0</v>
      </c>
      <c r="GN22" s="102">
        <f>('[4]Проверочная  таблица'!GB20+'[4]Проверочная  таблица'!GH20)/1000</f>
        <v>0</v>
      </c>
      <c r="GO22" s="103">
        <f t="shared" si="52"/>
        <v>0</v>
      </c>
      <c r="GP22" s="101"/>
      <c r="GQ22" s="102">
        <f>('[4]Проверочная  таблица'!GU20+'[4]Проверочная  таблица'!HA20)/1000</f>
        <v>0</v>
      </c>
      <c r="GR22" s="102">
        <f>('[4]Проверочная  таблица'!GX20+'[4]Проверочная  таблица'!HD20)/1000</f>
        <v>0</v>
      </c>
      <c r="GS22" s="103">
        <f t="shared" si="53"/>
        <v>0</v>
      </c>
      <c r="GT22" s="101">
        <f>'[3]Приложение  по  субсидии  план'!DV372</f>
        <v>716.32091000000003</v>
      </c>
      <c r="GU22" s="102">
        <f>('[4]Прочая  субсидия_БП'!AF16+'[4]Прочая  субсидия_МР  и  ГО'!AP16)/1000</f>
        <v>716.32090999999991</v>
      </c>
      <c r="GV22" s="102">
        <f>('[4]Прочая  субсидия_БП'!AG16+'[4]Прочая  субсидия_МР  и  ГО'!AQ16)/1000</f>
        <v>714.63913999999988</v>
      </c>
      <c r="GW22" s="103">
        <f t="shared" si="54"/>
        <v>99.765221149275121</v>
      </c>
      <c r="GX22" s="101">
        <f>'[3]Приложение  по  субсидии  план'!EB372</f>
        <v>0</v>
      </c>
      <c r="GY22" s="102">
        <f>('[4]Проверочная  таблица'!LZ20+'[4]Проверочная  таблица'!MA20+'[4]Проверочная  таблица'!MH20+'[4]Проверочная  таблица'!MI20)/1000</f>
        <v>0</v>
      </c>
      <c r="GZ22" s="102">
        <f>('[4]Проверочная  таблица'!MD20+'[4]Проверочная  таблица'!ME20+'[4]Проверочная  таблица'!ML20+'[4]Проверочная  таблица'!MM20)/1000</f>
        <v>0</v>
      </c>
      <c r="HA22" s="103">
        <f t="shared" si="55"/>
        <v>0</v>
      </c>
      <c r="HB22" s="101">
        <f>'[3]Приложение  по  субсидии  план'!EE372</f>
        <v>5000</v>
      </c>
      <c r="HC22" s="102">
        <f>('[4]Проверочная  таблица'!MB20+'[4]Проверочная  таблица'!MJ20)/1000</f>
        <v>5000</v>
      </c>
      <c r="HD22" s="102">
        <f>('[4]Проверочная  таблица'!MF20+'[4]Проверочная  таблица'!MN20)/1000</f>
        <v>5000</v>
      </c>
      <c r="HE22" s="103">
        <f t="shared" si="56"/>
        <v>100</v>
      </c>
      <c r="HF22" s="101">
        <f>'[3]Приложение  по  субсидии  план'!DY372</f>
        <v>0</v>
      </c>
      <c r="HG22" s="102">
        <f>('[4]Прочая  субсидия_МР  и  ГО'!AR16+'[4]Прочая  субсидия_БП'!AL16)/1000</f>
        <v>1300</v>
      </c>
      <c r="HH22" s="102">
        <f>('[4]Прочая  субсидия_МР  и  ГО'!AS16+'[4]Прочая  субсидия_БП'!AM16)/1000</f>
        <v>1300</v>
      </c>
      <c r="HI22" s="103">
        <f t="shared" si="57"/>
        <v>100</v>
      </c>
      <c r="HJ22" s="101">
        <f>'[3]Приложение  по  субсидии  план'!EH372</f>
        <v>0</v>
      </c>
      <c r="HK22" s="102">
        <f>('[4]Проверочная  таблица'!PD20+'[4]Проверочная  таблица'!PE20)/1000</f>
        <v>0</v>
      </c>
      <c r="HL22" s="102">
        <f>('[4]Проверочная  таблица'!PK20+'[4]Проверочная  таблица'!PL20)/1000</f>
        <v>0</v>
      </c>
      <c r="HM22" s="103">
        <f t="shared" si="58"/>
        <v>0</v>
      </c>
      <c r="HN22" s="101">
        <f>'[3]Приложение  по  субсидии  план'!EK372</f>
        <v>1636.6986000000002</v>
      </c>
      <c r="HO22" s="102">
        <f>('[4]Проверочная  таблица'!NF20+'[4]Проверочная  таблица'!NG20)/1000</f>
        <v>0</v>
      </c>
      <c r="HP22" s="102">
        <f>('[4]Проверочная  таблица'!NK20+'[4]Проверочная  таблица'!NL20)/1000</f>
        <v>0</v>
      </c>
      <c r="HQ22" s="103">
        <f t="shared" si="59"/>
        <v>0</v>
      </c>
      <c r="HR22" s="101"/>
      <c r="HS22" s="102">
        <f>('[4]Проверочная  таблица'!NH20+'[4]Проверочная  таблица'!NI20)/1000</f>
        <v>0</v>
      </c>
      <c r="HT22" s="102">
        <f>('[4]Проверочная  таблица'!NM20+'[4]Проверочная  таблица'!NN20)/1000</f>
        <v>0</v>
      </c>
      <c r="HU22" s="103">
        <f t="shared" si="60"/>
        <v>0</v>
      </c>
      <c r="HV22" s="101"/>
      <c r="HW22" s="102">
        <f>('[4]Проверочная  таблица'!OS20+'[4]Проверочная  таблица'!OR20)/1000</f>
        <v>0</v>
      </c>
      <c r="HX22" s="102">
        <f>('[4]Проверочная  таблица'!OZ20+'[4]Проверочная  таблица'!OY20)/1000</f>
        <v>0</v>
      </c>
      <c r="HY22" s="103">
        <f t="shared" si="61"/>
        <v>0</v>
      </c>
      <c r="HZ22" s="101">
        <f>'[3]Приложение  по  субсидии  план'!EN372</f>
        <v>0</v>
      </c>
      <c r="IA22" s="102">
        <f>('[4]Проверочная  таблица'!PH20+'[4]Проверочная  таблица'!PI20+'[4]Проверочная  таблица'!OT20+'[4]Проверочная  таблица'!OU20)/1000</f>
        <v>0</v>
      </c>
      <c r="IB22" s="102">
        <f>('[4]Проверочная  таблица'!PO20+'[4]Проверочная  таблица'!PP20+'[4]Проверочная  таблица'!PA20+'[4]Проверочная  таблица'!PB20)/1000</f>
        <v>0</v>
      </c>
      <c r="IC22" s="103">
        <f t="shared" si="62"/>
        <v>0</v>
      </c>
      <c r="ID22" s="101"/>
      <c r="IE22" s="102">
        <f>('[4]Проверочная  таблица'!QT20+'[4]Проверочная  таблица'!QU20+'[4]Проверочная  таблица'!QZ20+'[4]Проверочная  таблица'!RA20)/1000</f>
        <v>0</v>
      </c>
      <c r="IF22" s="102">
        <f>('[4]Проверочная  таблица'!QW20+'[4]Проверочная  таблица'!QX20+'[4]Проверочная  таблица'!RC20+'[4]Проверочная  таблица'!RD20)/1000</f>
        <v>0</v>
      </c>
      <c r="IG22" s="103">
        <f t="shared" si="63"/>
        <v>0</v>
      </c>
    </row>
    <row r="23" spans="1:241" ht="21.75" customHeight="1" x14ac:dyDescent="0.25">
      <c r="A23" s="104" t="s">
        <v>19</v>
      </c>
      <c r="B23" s="123">
        <f t="shared" si="0"/>
        <v>55979.793519999999</v>
      </c>
      <c r="C23" s="123">
        <f t="shared" si="1"/>
        <v>75845.24351</v>
      </c>
      <c r="D23" s="123">
        <f t="shared" si="2"/>
        <v>75679.983250000005</v>
      </c>
      <c r="E23" s="98">
        <f>'[2]Исполнение для администрации_КБ'!Q23</f>
        <v>75845.24351</v>
      </c>
      <c r="F23" s="97">
        <f t="shared" si="3"/>
        <v>0</v>
      </c>
      <c r="G23" s="232">
        <f>'[2]Исполнение для администрации_КБ'!R23</f>
        <v>75679.983250000005</v>
      </c>
      <c r="H23" s="237">
        <f t="shared" si="4"/>
        <v>0</v>
      </c>
      <c r="I23" s="238">
        <f t="shared" si="11"/>
        <v>99.782108603846453</v>
      </c>
      <c r="J23" s="101">
        <f>'[3]Приложение  по  субсидии  план'!F373</f>
        <v>0</v>
      </c>
      <c r="K23" s="102">
        <f>'[4]Проверочная  таблица'!DZ21/1000</f>
        <v>0</v>
      </c>
      <c r="L23" s="102">
        <f>'[4]Проверочная  таблица'!EG21/1000</f>
        <v>0</v>
      </c>
      <c r="M23" s="103">
        <f t="shared" si="12"/>
        <v>0</v>
      </c>
      <c r="N23" s="234">
        <f>'[3]Приложение  по  субсидии  план'!I373</f>
        <v>0</v>
      </c>
      <c r="O23" s="235">
        <f>'[4]Проверочная  таблица'!EE21/1000</f>
        <v>0</v>
      </c>
      <c r="P23" s="102">
        <f>'[4]Проверочная  таблица'!EL21/1000</f>
        <v>0</v>
      </c>
      <c r="Q23" s="103">
        <f t="shared" si="13"/>
        <v>0</v>
      </c>
      <c r="R23" s="101">
        <f>'[3]Приложение  по  субсидии  план'!L373</f>
        <v>77.303789999999992</v>
      </c>
      <c r="S23" s="102">
        <f>('[4]Прочая  субсидия_МР  и  ГО'!D17)/1000</f>
        <v>77.303789999999992</v>
      </c>
      <c r="T23" s="102">
        <f>('[4]Прочая  субсидия_МР  и  ГО'!E17)/1000</f>
        <v>77.303789999999992</v>
      </c>
      <c r="U23" s="103">
        <f t="shared" si="14"/>
        <v>100</v>
      </c>
      <c r="V23" s="101">
        <f>'[3]Приложение  по  субсидии  план'!O373</f>
        <v>0</v>
      </c>
      <c r="W23" s="102">
        <f>'[4]Проверочная  таблица'!OI21/1000</f>
        <v>0</v>
      </c>
      <c r="X23" s="102">
        <f>'[4]Проверочная  таблица'!OL21/1000</f>
        <v>0</v>
      </c>
      <c r="Y23" s="103">
        <f t="shared" si="15"/>
        <v>0</v>
      </c>
      <c r="Z23" s="101">
        <f>'[3]Приложение  по  субсидии  план'!R373</f>
        <v>0</v>
      </c>
      <c r="AA23" s="102">
        <f>('[4]Проверочная  таблица'!ET21+'[4]Проверочная  таблица'!EU21)/1000</f>
        <v>0</v>
      </c>
      <c r="AB23" s="102">
        <f>('[4]Проверочная  таблица'!FA21+'[4]Проверочная  таблица'!FB21)/1000</f>
        <v>0</v>
      </c>
      <c r="AC23" s="103">
        <f t="shared" si="16"/>
        <v>0</v>
      </c>
      <c r="AD23" s="101"/>
      <c r="AE23" s="102">
        <f>('[4]Проверочная  таблица'!EX21+'[4]Проверочная  таблица'!EY21)/1000</f>
        <v>0</v>
      </c>
      <c r="AF23" s="102">
        <f>('[4]Проверочная  таблица'!FE21+'[4]Проверочная  таблица'!FF21)/1000</f>
        <v>0</v>
      </c>
      <c r="AG23" s="103">
        <f t="shared" si="17"/>
        <v>0</v>
      </c>
      <c r="AH23" s="101">
        <f>'[3]Приложение  по  субсидии  план'!U373</f>
        <v>0</v>
      </c>
      <c r="AI23" s="102">
        <f>('[4]Проверочная  таблица'!FH21+'[4]Проверочная  таблица'!FI21)/1000</f>
        <v>0</v>
      </c>
      <c r="AJ23" s="102">
        <f>('[4]Проверочная  таблица'!FK21+'[4]Проверочная  таблица'!FL21)/1000</f>
        <v>0</v>
      </c>
      <c r="AK23" s="103">
        <f t="shared" si="18"/>
        <v>0</v>
      </c>
      <c r="AL23" s="101">
        <f>'[3]Приложение  по  субсидии  план'!X373</f>
        <v>0</v>
      </c>
      <c r="AM23" s="102">
        <f>'[4]Прочая  субсидия_МР  и  ГО'!F17/1000</f>
        <v>0</v>
      </c>
      <c r="AN23" s="102">
        <f>'[4]Прочая  субсидия_МР  и  ГО'!G17/1000</f>
        <v>0</v>
      </c>
      <c r="AO23" s="103">
        <f t="shared" si="19"/>
        <v>0</v>
      </c>
      <c r="AP23" s="101">
        <f>'[3]Приложение  по  субсидии  план'!AA373</f>
        <v>3917.81862</v>
      </c>
      <c r="AQ23" s="102">
        <f>'[4]Прочая  субсидия_МР  и  ГО'!H17/1000</f>
        <v>3917.81862</v>
      </c>
      <c r="AR23" s="102">
        <f>'[4]Прочая  субсидия_МР  и  ГО'!I17/1000</f>
        <v>3917.81862</v>
      </c>
      <c r="AS23" s="103">
        <f t="shared" si="20"/>
        <v>100</v>
      </c>
      <c r="AT23" s="101">
        <f>'[3]Приложение  по  субсидии  план'!AD373</f>
        <v>46.935850000000002</v>
      </c>
      <c r="AU23" s="102">
        <f>'[4]Прочая  субсидия_МР  и  ГО'!J17/1000</f>
        <v>46.935850000000002</v>
      </c>
      <c r="AV23" s="102">
        <f>'[4]Прочая  субсидия_МР  и  ГО'!K17/1000</f>
        <v>46.935850000000002</v>
      </c>
      <c r="AW23" s="103">
        <f t="shared" si="21"/>
        <v>100</v>
      </c>
      <c r="AX23" s="101">
        <f>'[3]Приложение  по  субсидии  план'!AG373</f>
        <v>0</v>
      </c>
      <c r="AY23" s="102">
        <f>'[4]Прочая  субсидия_МР  и  ГО'!L17/1000</f>
        <v>0</v>
      </c>
      <c r="AZ23" s="102">
        <f>'[4]Прочая  субсидия_МР  и  ГО'!M17/1000</f>
        <v>0</v>
      </c>
      <c r="BA23" s="103">
        <f t="shared" si="22"/>
        <v>0</v>
      </c>
      <c r="BB23" s="101">
        <f>'[3]Приложение  по  субсидии  план'!AJ373</f>
        <v>0</v>
      </c>
      <c r="BC23" s="102">
        <f>('[4]Проверочная  таблица'!GP21+'[4]Проверочная  таблица'!GQ21)/1000</f>
        <v>0</v>
      </c>
      <c r="BD23" s="102">
        <f>('[4]Проверочная  таблица'!GS21+'[4]Проверочная  таблица'!GT21)/1000</f>
        <v>0</v>
      </c>
      <c r="BE23" s="103">
        <f t="shared" si="23"/>
        <v>0</v>
      </c>
      <c r="BF23" s="101">
        <f>'[3]Приложение  по  субсидии  план'!AM373</f>
        <v>0</v>
      </c>
      <c r="BG23" s="102">
        <f>'[4]Проверочная  таблица'!EM21/1000</f>
        <v>0</v>
      </c>
      <c r="BH23" s="102">
        <f>'[4]Проверочная  таблица'!EP21/1000</f>
        <v>0</v>
      </c>
      <c r="BI23" s="103">
        <f t="shared" si="24"/>
        <v>0</v>
      </c>
      <c r="BJ23" s="101">
        <f>'[3]Приложение  по  субсидии  план'!AP373</f>
        <v>0</v>
      </c>
      <c r="BK23" s="102">
        <f>'[4]Проверочная  таблица'!FS21/1000</f>
        <v>0</v>
      </c>
      <c r="BL23" s="102">
        <f>'[4]Проверочная  таблица'!FV21/1000</f>
        <v>0</v>
      </c>
      <c r="BM23" s="103">
        <f t="shared" si="25"/>
        <v>0</v>
      </c>
      <c r="BN23" s="101"/>
      <c r="BO23" s="102">
        <f>'[4]Проверочная  таблица'!FM21/1000</f>
        <v>0</v>
      </c>
      <c r="BP23" s="102">
        <f>'[4]Проверочная  таблица'!FP21/1000</f>
        <v>0</v>
      </c>
      <c r="BQ23" s="103">
        <f t="shared" si="26"/>
        <v>0</v>
      </c>
      <c r="BR23" s="101">
        <f>'[3]Приложение  по  субсидии  план'!AS373</f>
        <v>0</v>
      </c>
      <c r="BS23" s="102">
        <f>('[4]Проверочная  таблица'!LN21+'[4]Проверочная  таблица'!LO21)/1000</f>
        <v>0</v>
      </c>
      <c r="BT23" s="102">
        <f>('[4]Проверочная  таблица'!LR21+'[4]Проверочная  таблица'!LS21)/1000</f>
        <v>0</v>
      </c>
      <c r="BU23" s="103">
        <f t="shared" si="27"/>
        <v>0</v>
      </c>
      <c r="BV23" s="101">
        <f>'[3]Приложение  по  субсидии  план'!AV373</f>
        <v>0</v>
      </c>
      <c r="BW23" s="102">
        <f>'[4]Проверочная  таблица'!LP21/1000</f>
        <v>0</v>
      </c>
      <c r="BX23" s="102">
        <f>'[4]Проверочная  таблица'!LT21/1000</f>
        <v>0</v>
      </c>
      <c r="BY23" s="103">
        <f t="shared" si="28"/>
        <v>0</v>
      </c>
      <c r="BZ23" s="101">
        <f>'[3]Приложение  по  субсидии  план'!BE373</f>
        <v>0</v>
      </c>
      <c r="CA23" s="102">
        <f>('[4]Проверочная  таблица'!KL21+'[4]Проверочная  таблица'!KM21+'[4]Проверочная  таблица'!JR21+'[4]Проверочная  таблица'!JS21)/1000</f>
        <v>0</v>
      </c>
      <c r="CB23" s="102">
        <f>('[4]Проверочная  таблица'!KB21+'[4]Проверочная  таблица'!KC21+'[4]Проверочная  таблица'!KQ21+'[4]Проверочная  таблица'!KR21)/1000</f>
        <v>0</v>
      </c>
      <c r="CC23" s="103">
        <f t="shared" si="5"/>
        <v>0</v>
      </c>
      <c r="CD23" s="101">
        <f>'[3]Приложение  по  субсидии  план'!BH373</f>
        <v>5270</v>
      </c>
      <c r="CE23" s="102">
        <f>('[4]Проверочная  таблица'!JV21+'[4]Проверочная  таблица'!JW21)/1000</f>
        <v>5270</v>
      </c>
      <c r="CF23" s="102">
        <f>('[4]Проверочная  таблица'!KF21+'[4]Проверочная  таблица'!KG21)/1000</f>
        <v>5270</v>
      </c>
      <c r="CG23" s="103">
        <f t="shared" si="6"/>
        <v>100</v>
      </c>
      <c r="CH23" s="101">
        <f>'[3]Приложение  по  субсидии  план'!BK373</f>
        <v>24152.04</v>
      </c>
      <c r="CI23" s="102">
        <f>('[4]Проверочная  таблица'!JT21+'[4]Проверочная  таблица'!JU21)/1000</f>
        <v>24152.04</v>
      </c>
      <c r="CJ23" s="102">
        <f>('[4]Проверочная  таблица'!KD21+'[4]Проверочная  таблица'!KE21)/1000</f>
        <v>24152.04</v>
      </c>
      <c r="CK23" s="103">
        <f t="shared" si="29"/>
        <v>100</v>
      </c>
      <c r="CL23" s="101">
        <f>'[3]Приложение  по  субсидии  план'!BN373</f>
        <v>0</v>
      </c>
      <c r="CM23" s="102">
        <f>'[4]Проверочная  таблица'!JX21/1000</f>
        <v>0</v>
      </c>
      <c r="CN23" s="102">
        <f>'[4]Проверочная  таблица'!KH21/1000</f>
        <v>0</v>
      </c>
      <c r="CO23" s="103">
        <f t="shared" si="7"/>
        <v>0</v>
      </c>
      <c r="CP23" s="101">
        <f>'[3]Приложение  по  субсидии  план'!BQ373</f>
        <v>8.5399399999999996</v>
      </c>
      <c r="CQ23" s="102">
        <f>('[4]Прочая  субсидия_МР  и  ГО'!N17+'[4]Прочая  субсидия_БП'!H17)/1000</f>
        <v>8.5399399999999979</v>
      </c>
      <c r="CR23" s="102">
        <f>('[4]Прочая  субсидия_МР  и  ГО'!O17+'[4]Прочая  субсидия_БП'!I17)/1000</f>
        <v>8.5399399999999979</v>
      </c>
      <c r="CS23" s="103">
        <f t="shared" si="30"/>
        <v>100</v>
      </c>
      <c r="CT23" s="101"/>
      <c r="CU23" s="102">
        <f>('[4]Проверочная  таблица'!JQ21+'[4]Проверочная  таблица'!KK21+'[4]Проверочная  таблица'!JP21+'[4]Проверочная  таблица'!KJ21)/1000</f>
        <v>244.52058000000002</v>
      </c>
      <c r="CV23" s="102">
        <f>('[4]Проверочная  таблица'!KP21+'[4]Проверочная  таблица'!KA21+'[4]Проверочная  таблица'!KO21+'[4]Проверочная  таблица'!JZ21)/1000</f>
        <v>244.52058000000002</v>
      </c>
      <c r="CW23" s="103">
        <f t="shared" si="31"/>
        <v>100</v>
      </c>
      <c r="CX23" s="101">
        <f>'[3]Приложение  по  субсидии  план'!AY373</f>
        <v>575.22010999999998</v>
      </c>
      <c r="CY23" s="102">
        <f>('[4]Проверочная  таблица'!IO21+'[4]Проверочная  таблица'!IU21)/1000</f>
        <v>575.22010999999998</v>
      </c>
      <c r="CZ23" s="102">
        <f>('[4]Проверочная  таблица'!IR21+'[4]Проверочная  таблица'!IX21)/1000</f>
        <v>575.22010999999998</v>
      </c>
      <c r="DA23" s="103">
        <f t="shared" si="32"/>
        <v>100</v>
      </c>
      <c r="DB23" s="101">
        <f>'[3]Приложение  по  субсидии  план'!BB373</f>
        <v>0</v>
      </c>
      <c r="DC23" s="102">
        <f>('[4]Проверочная  таблица'!II21)/1000</f>
        <v>0</v>
      </c>
      <c r="DD23" s="102">
        <f>('[4]Проверочная  таблица'!IL21)/1000</f>
        <v>0</v>
      </c>
      <c r="DE23" s="103">
        <f t="shared" si="8"/>
        <v>0</v>
      </c>
      <c r="DF23" s="101">
        <f>'[3]Приложение  по  субсидии  план'!BT373</f>
        <v>472.62289000000004</v>
      </c>
      <c r="DG23" s="102">
        <f>'[4]Прочая  субсидия_МР  и  ГО'!P17/1000</f>
        <v>472.62289000000004</v>
      </c>
      <c r="DH23" s="102">
        <f>'[4]Прочая  субсидия_МР  и  ГО'!Q17/1000</f>
        <v>472.62288000000001</v>
      </c>
      <c r="DI23" s="103">
        <f t="shared" si="33"/>
        <v>99.999997884148172</v>
      </c>
      <c r="DJ23" s="101">
        <f>'[3]Приложение  по  субсидии  план'!BW373</f>
        <v>0</v>
      </c>
      <c r="DK23" s="102">
        <f>('[4]Проверочная  таблица'!DS21+'[4]Проверочная  таблица'!DT21)/1000</f>
        <v>0</v>
      </c>
      <c r="DL23" s="102">
        <f>('[4]Проверочная  таблица'!DW21+'[4]Проверочная  таблица'!DX21)/1000</f>
        <v>0</v>
      </c>
      <c r="DM23" s="103">
        <f t="shared" si="34"/>
        <v>0</v>
      </c>
      <c r="DN23" s="101"/>
      <c r="DO23" s="102">
        <f>'[4]Проверочная  таблица'!DR21/1000</f>
        <v>0</v>
      </c>
      <c r="DP23" s="102">
        <f>'[4]Проверочная  таблица'!DV21/1000</f>
        <v>0</v>
      </c>
      <c r="DQ23" s="103">
        <f t="shared" si="35"/>
        <v>0</v>
      </c>
      <c r="DR23" s="101"/>
      <c r="DS23" s="102">
        <f>('[4]Прочая  субсидия_МР  и  ГО'!R17)/1000</f>
        <v>0</v>
      </c>
      <c r="DT23" s="102">
        <f>('[4]Прочая  субсидия_МР  и  ГО'!S17)/1000</f>
        <v>0</v>
      </c>
      <c r="DU23" s="103">
        <f t="shared" si="36"/>
        <v>0</v>
      </c>
      <c r="DV23" s="101">
        <f>'[3]Приложение  по  субсидии  план'!BZ373</f>
        <v>0</v>
      </c>
      <c r="DW23" s="102">
        <f>('[4]Проверочная  таблица'!AY21+'[4]Проверочная  таблица'!BK21+'[4]Прочая  субсидия_МР  и  ГО'!T17+'[4]Прочая  субсидия_БП'!N17)/1000</f>
        <v>0</v>
      </c>
      <c r="DX23" s="102">
        <f>('[4]Проверочная  таблица'!BE21+'[4]Проверочная  таблица'!BO21+'[4]Прочая  субсидия_МР  и  ГО'!U17+'[4]Прочая  субсидия_БП'!O17)/1000</f>
        <v>0</v>
      </c>
      <c r="DY23" s="103">
        <f t="shared" si="37"/>
        <v>0</v>
      </c>
      <c r="DZ23" s="101">
        <f>'[3]Приложение  по  субсидии  план'!CC373</f>
        <v>0</v>
      </c>
      <c r="EA23" s="102">
        <f>('[4]Проверочная  таблица'!DC21+'[4]Проверочная  таблица'!DA21)/1000</f>
        <v>0</v>
      </c>
      <c r="EB23" s="102">
        <f>('[4]Проверочная  таблица'!DD21+'[4]Проверочная  таблица'!DB21)/1000</f>
        <v>0</v>
      </c>
      <c r="EC23" s="103">
        <f t="shared" si="38"/>
        <v>0</v>
      </c>
      <c r="ED23" s="101">
        <f>'[3]Приложение  по  субсидии  план'!CF373</f>
        <v>0</v>
      </c>
      <c r="EE23" s="102">
        <f>('[4]Проверочная  таблица'!DI21+'[4]Проверочная  таблица'!DK21)/1000</f>
        <v>0</v>
      </c>
      <c r="EF23" s="102">
        <f>('[4]Проверочная  таблица'!DL21+'[4]Проверочная  таблица'!DJ21)/1000</f>
        <v>0</v>
      </c>
      <c r="EG23" s="103">
        <f t="shared" si="39"/>
        <v>0</v>
      </c>
      <c r="EH23" s="101">
        <f>'[3]Приложение  по  субсидии  план'!CI373</f>
        <v>71.368619999999993</v>
      </c>
      <c r="EI23" s="102">
        <f>'[4]Прочая  субсидия_МР  и  ГО'!V17/1000</f>
        <v>71.368619999999993</v>
      </c>
      <c r="EJ23" s="102">
        <f>'[4]Прочая  субсидия_МР  и  ГО'!W17/1000</f>
        <v>71.368619999999993</v>
      </c>
      <c r="EK23" s="103">
        <f t="shared" si="9"/>
        <v>100</v>
      </c>
      <c r="EL23" s="101">
        <f>'[3]Приложение  по  субсидии  план'!CL373</f>
        <v>404.84500000000003</v>
      </c>
      <c r="EM23" s="102">
        <f>('[4]Проверочная  таблица'!HL21+'[4]Проверочная  таблица'!HM21+'[4]Проверочная  таблица'!HR21+'[4]Проверочная  таблица'!HS21)/1000</f>
        <v>404.84500000000003</v>
      </c>
      <c r="EN23" s="102">
        <f>('[4]Проверочная  таблица'!HO21+'[4]Проверочная  таблица'!HP21+'[4]Проверочная  таблица'!HU21+'[4]Проверочная  таблица'!HV21)/1000</f>
        <v>386.97293999999999</v>
      </c>
      <c r="EO23" s="103">
        <f t="shared" si="10"/>
        <v>95.585456162234919</v>
      </c>
      <c r="EP23" s="101">
        <f>'[3]Приложение  по  субсидии  план'!CO373</f>
        <v>113</v>
      </c>
      <c r="EQ23" s="102">
        <f>('[4]Прочая  субсидия_МР  и  ГО'!X17+'[4]Прочая  субсидия_БП'!T17)/1000</f>
        <v>113</v>
      </c>
      <c r="ER23" s="102">
        <f>('[4]Прочая  субсидия_МР  и  ГО'!Y17+'[4]Прочая  субсидия_БП'!U17)/1000</f>
        <v>113</v>
      </c>
      <c r="ES23" s="103">
        <f t="shared" si="40"/>
        <v>100</v>
      </c>
      <c r="ET23" s="101">
        <f>'[3]Приложение  по  субсидии  план'!CR373</f>
        <v>4701.69506</v>
      </c>
      <c r="EU23" s="102">
        <f>('[4]Прочая  субсидия_МР  и  ГО'!Z17+'[4]Прочая  субсидия_БП'!Z17)/1000</f>
        <v>6290.8166600000004</v>
      </c>
      <c r="EV23" s="102">
        <f>('[4]Прочая  субсидия_МР  и  ГО'!AA17+'[4]Прочая  субсидия_БП'!AA17)/1000</f>
        <v>6143.6492699999999</v>
      </c>
      <c r="EW23" s="103">
        <f t="shared" si="41"/>
        <v>97.660599601705755</v>
      </c>
      <c r="EX23" s="101">
        <f>'[3]Приложение  по  субсидии  план'!CU373</f>
        <v>0</v>
      </c>
      <c r="EY23" s="102">
        <f>('[4]Прочая  субсидия_МР  и  ГО'!AB17)/1000</f>
        <v>0</v>
      </c>
      <c r="EZ23" s="102">
        <f>('[4]Прочая  субсидия_МР  и  ГО'!AC17)/1000</f>
        <v>0</v>
      </c>
      <c r="FA23" s="103">
        <f t="shared" si="42"/>
        <v>0</v>
      </c>
      <c r="FB23" s="101">
        <f>'[3]Приложение  по  субсидии  план'!CX373</f>
        <v>235.85256000000001</v>
      </c>
      <c r="FC23" s="102">
        <f>'[4]Прочая  субсидия_МР  и  ГО'!AD17/1000</f>
        <v>353.86295000000001</v>
      </c>
      <c r="FD23" s="102">
        <f>'[4]Прочая  субсидия_МР  и  ГО'!AE17/1000</f>
        <v>353.86295000000001</v>
      </c>
      <c r="FE23" s="103">
        <f t="shared" si="43"/>
        <v>100</v>
      </c>
      <c r="FF23" s="101">
        <f>'[3]Приложение  по  субсидии  план'!DA373</f>
        <v>0</v>
      </c>
      <c r="FG23" s="102">
        <f>('[4]Проверочная  таблица'!CH21+'[4]Проверочная  таблица'!CP21)/1000</f>
        <v>0</v>
      </c>
      <c r="FH23" s="102">
        <f>('[4]Проверочная  таблица'!CL21+'[4]Проверочная  таблица'!CT21)/1000</f>
        <v>0</v>
      </c>
      <c r="FI23" s="103">
        <f t="shared" si="44"/>
        <v>0</v>
      </c>
      <c r="FJ23" s="101">
        <f>'[3]Приложение  по  субсидии  план'!DD373</f>
        <v>14687.632599999999</v>
      </c>
      <c r="FK23" s="102">
        <f>('[4]Проверочная  таблица'!CI21+'[4]Проверочная  таблица'!CQ21)/1000</f>
        <v>30765.4876</v>
      </c>
      <c r="FL23" s="102">
        <f>('[4]Проверочная  таблица'!CM21+'[4]Проверочная  таблица'!CU21)/1000</f>
        <v>30765.4876</v>
      </c>
      <c r="FM23" s="103">
        <f t="shared" si="45"/>
        <v>100</v>
      </c>
      <c r="FN23" s="101">
        <f>'[3]Приложение  по  субсидии  план'!DG373</f>
        <v>0</v>
      </c>
      <c r="FO23" s="102">
        <f>'[4]Прочая  субсидия_МР  и  ГО'!AF17/1000</f>
        <v>0</v>
      </c>
      <c r="FP23" s="102">
        <f>'[4]Прочая  субсидия_МР  и  ГО'!AG17/1000</f>
        <v>0</v>
      </c>
      <c r="FQ23" s="103">
        <f t="shared" si="46"/>
        <v>0</v>
      </c>
      <c r="FR23" s="101"/>
      <c r="FS23" s="102">
        <f>('[4]Прочая  субсидия_МР  и  ГО'!AH17)/1000</f>
        <v>0</v>
      </c>
      <c r="FT23" s="102">
        <f>('[4]Прочая  субсидия_МР  и  ГО'!AI17)/1000</f>
        <v>0</v>
      </c>
      <c r="FU23" s="103">
        <f t="shared" si="47"/>
        <v>0</v>
      </c>
      <c r="FV23" s="101">
        <f>'[3]Приложение  по  субсидии  план'!DJ373</f>
        <v>0</v>
      </c>
      <c r="FW23" s="102">
        <f>('[4]Проверочная  таблица'!CJ21+'[4]Проверочная  таблица'!CR21)/1000</f>
        <v>0</v>
      </c>
      <c r="FX23" s="102">
        <f>('[4]Проверочная  таблица'!CN21+'[4]Проверочная  таблица'!CV21)/1000</f>
        <v>0</v>
      </c>
      <c r="FY23" s="103">
        <f t="shared" si="48"/>
        <v>0</v>
      </c>
      <c r="FZ23" s="101">
        <f>'[3]Приложение  по  субсидии  план'!DM373</f>
        <v>0</v>
      </c>
      <c r="GA23" s="102">
        <f>('[4]Прочая  субсидия_МР  и  ГО'!AJ17)/1000</f>
        <v>0</v>
      </c>
      <c r="GB23" s="102">
        <f>('[4]Прочая  субсидия_МР  и  ГО'!AK17)/1000</f>
        <v>0</v>
      </c>
      <c r="GC23" s="103">
        <f t="shared" si="49"/>
        <v>0</v>
      </c>
      <c r="GD23" s="101">
        <f>'[3]Приложение  по  субсидии  план'!DP373</f>
        <v>0</v>
      </c>
      <c r="GE23" s="102">
        <f>('[4]Прочая  субсидия_МР  и  ГО'!AL17)/1000</f>
        <v>552</v>
      </c>
      <c r="GF23" s="102">
        <f>('[4]Прочая  субсидия_МР  и  ГО'!AM17)/1000</f>
        <v>551.77919999999995</v>
      </c>
      <c r="GG23" s="103">
        <f t="shared" si="50"/>
        <v>99.96</v>
      </c>
      <c r="GH23" s="101"/>
      <c r="GI23" s="102">
        <f>'[4]Прочая  субсидия_МР  и  ГО'!AN17/1000</f>
        <v>0</v>
      </c>
      <c r="GJ23" s="102">
        <f>'[4]Прочая  субсидия_МР  и  ГО'!AO17/1000</f>
        <v>0</v>
      </c>
      <c r="GK23" s="103">
        <f t="shared" si="51"/>
        <v>0</v>
      </c>
      <c r="GL23" s="101">
        <f>'[3]Приложение  по  субсидии  план'!DS373</f>
        <v>0</v>
      </c>
      <c r="GM23" s="102">
        <f>('[4]Проверочная  таблица'!FY21+'[4]Проверочная  таблица'!GE21)/1000</f>
        <v>0</v>
      </c>
      <c r="GN23" s="102">
        <f>('[4]Проверочная  таблица'!GB21+'[4]Проверочная  таблица'!GH21)/1000</f>
        <v>0</v>
      </c>
      <c r="GO23" s="103">
        <f t="shared" si="52"/>
        <v>0</v>
      </c>
      <c r="GP23" s="101"/>
      <c r="GQ23" s="102">
        <f>('[4]Проверочная  таблица'!GU21+'[4]Проверочная  таблица'!HA21)/1000</f>
        <v>0</v>
      </c>
      <c r="GR23" s="102">
        <f>('[4]Проверочная  таблица'!GX21+'[4]Проверочная  таблица'!HD21)/1000</f>
        <v>0</v>
      </c>
      <c r="GS23" s="103">
        <f t="shared" si="53"/>
        <v>0</v>
      </c>
      <c r="GT23" s="101">
        <f>'[3]Приложение  по  субсидии  план'!DV373</f>
        <v>477.33825999999999</v>
      </c>
      <c r="GU23" s="102">
        <f>('[4]Прочая  субсидия_БП'!AF17+'[4]Прочая  субсидия_МР  и  ГО'!AP17)/1000</f>
        <v>477.33825999999999</v>
      </c>
      <c r="GV23" s="102">
        <f>('[4]Прочая  субсидия_БП'!AG17+'[4]Прочая  субсидия_МР  и  ГО'!AQ17)/1000</f>
        <v>477.33825999999999</v>
      </c>
      <c r="GW23" s="103">
        <f t="shared" si="54"/>
        <v>100</v>
      </c>
      <c r="GX23" s="101">
        <f>'[3]Приложение  по  субсидии  план'!EB373</f>
        <v>0</v>
      </c>
      <c r="GY23" s="102">
        <f>('[4]Проверочная  таблица'!LZ21+'[4]Проверочная  таблица'!MA21+'[4]Проверочная  таблица'!MH21+'[4]Проверочная  таблица'!MI21)/1000</f>
        <v>0</v>
      </c>
      <c r="GZ23" s="102">
        <f>('[4]Проверочная  таблица'!MD21+'[4]Проверочная  таблица'!ME21+'[4]Проверочная  таблица'!ML21+'[4]Проверочная  таблица'!MM21)/1000</f>
        <v>0</v>
      </c>
      <c r="HA23" s="103">
        <f t="shared" si="55"/>
        <v>0</v>
      </c>
      <c r="HB23" s="101">
        <f>'[3]Приложение  по  субсидии  план'!EE373</f>
        <v>0</v>
      </c>
      <c r="HC23" s="102">
        <f>('[4]Проверочная  таблица'!MB21+'[4]Проверочная  таблица'!MJ21)/1000</f>
        <v>0</v>
      </c>
      <c r="HD23" s="102">
        <f>('[4]Проверочная  таблица'!MF21+'[4]Проверочная  таблица'!MN21)/1000</f>
        <v>0</v>
      </c>
      <c r="HE23" s="103">
        <f t="shared" si="56"/>
        <v>0</v>
      </c>
      <c r="HF23" s="101">
        <f>'[3]Приложение  по  субсидии  план'!DY373</f>
        <v>0</v>
      </c>
      <c r="HG23" s="102">
        <f>('[4]Прочая  субсидия_МР  и  ГО'!AR17+'[4]Прочая  субсидия_БП'!AL17)/1000</f>
        <v>1300</v>
      </c>
      <c r="HH23" s="102">
        <f>('[4]Прочая  субсидия_МР  и  ГО'!AS17+'[4]Прочая  субсидия_БП'!AM17)/1000</f>
        <v>1300</v>
      </c>
      <c r="HI23" s="103">
        <f t="shared" si="57"/>
        <v>100</v>
      </c>
      <c r="HJ23" s="101">
        <f>'[3]Приложение  по  субсидии  план'!EH373</f>
        <v>0</v>
      </c>
      <c r="HK23" s="102">
        <f>('[4]Проверочная  таблица'!PD21+'[4]Проверочная  таблица'!PE21)/1000</f>
        <v>0</v>
      </c>
      <c r="HL23" s="102">
        <f>('[4]Проверочная  таблица'!PK21+'[4]Проверочная  таблица'!PL21)/1000</f>
        <v>0</v>
      </c>
      <c r="HM23" s="103">
        <f t="shared" si="58"/>
        <v>0</v>
      </c>
      <c r="HN23" s="101">
        <f>'[3]Приложение  по  субсидии  план'!EK373</f>
        <v>767.58021999999994</v>
      </c>
      <c r="HO23" s="102">
        <f>('[4]Проверочная  таблица'!NF21+'[4]Проверочная  таблица'!NG21)/1000</f>
        <v>751.52263999999991</v>
      </c>
      <c r="HP23" s="102">
        <f>('[4]Проверочная  таблица'!NK21+'[4]Проверочная  таблица'!NL21)/1000</f>
        <v>751.52263999999991</v>
      </c>
      <c r="HQ23" s="103">
        <f t="shared" si="59"/>
        <v>100</v>
      </c>
      <c r="HR23" s="101"/>
      <c r="HS23" s="102">
        <f>('[4]Проверочная  таблица'!NH21+'[4]Проверочная  таблица'!NI21)/1000</f>
        <v>0</v>
      </c>
      <c r="HT23" s="102">
        <f>('[4]Проверочная  таблица'!NM21+'[4]Проверочная  таблица'!NN21)/1000</f>
        <v>0</v>
      </c>
      <c r="HU23" s="103">
        <f t="shared" si="60"/>
        <v>0</v>
      </c>
      <c r="HV23" s="101"/>
      <c r="HW23" s="102">
        <f>('[4]Проверочная  таблица'!OS21+'[4]Проверочная  таблица'!OR21)/1000</f>
        <v>0</v>
      </c>
      <c r="HX23" s="102">
        <f>('[4]Проверочная  таблица'!OZ21+'[4]Проверочная  таблица'!OY21)/1000</f>
        <v>0</v>
      </c>
      <c r="HY23" s="103">
        <f t="shared" si="61"/>
        <v>0</v>
      </c>
      <c r="HZ23" s="101">
        <f>'[3]Приложение  по  субсидии  план'!EN373</f>
        <v>0</v>
      </c>
      <c r="IA23" s="102">
        <f>('[4]Проверочная  таблица'!PH21+'[4]Проверочная  таблица'!PI21+'[4]Проверочная  таблица'!OT21+'[4]Проверочная  таблица'!OU21)/1000</f>
        <v>0</v>
      </c>
      <c r="IB23" s="102">
        <f>('[4]Проверочная  таблица'!PO21+'[4]Проверочная  таблица'!PP21+'[4]Проверочная  таблица'!PA21+'[4]Проверочная  таблица'!PB21)/1000</f>
        <v>0</v>
      </c>
      <c r="IC23" s="103">
        <f t="shared" si="62"/>
        <v>0</v>
      </c>
      <c r="ID23" s="101"/>
      <c r="IE23" s="102">
        <f>('[4]Проверочная  таблица'!QT21+'[4]Проверочная  таблица'!QU21+'[4]Проверочная  таблица'!QZ21+'[4]Проверочная  таблица'!RA21)/1000</f>
        <v>0</v>
      </c>
      <c r="IF23" s="102">
        <f>('[4]Проверочная  таблица'!QW21+'[4]Проверочная  таблица'!QX21+'[4]Проверочная  таблица'!RC21+'[4]Проверочная  таблица'!RD21)/1000</f>
        <v>0</v>
      </c>
      <c r="IG23" s="103">
        <f t="shared" si="63"/>
        <v>0</v>
      </c>
    </row>
    <row r="24" spans="1:241" ht="21.75" customHeight="1" x14ac:dyDescent="0.25">
      <c r="A24" s="104" t="s">
        <v>20</v>
      </c>
      <c r="B24" s="123">
        <f t="shared" si="0"/>
        <v>81068.92409</v>
      </c>
      <c r="C24" s="123">
        <f t="shared" si="1"/>
        <v>322753.04396000004</v>
      </c>
      <c r="D24" s="123">
        <f t="shared" si="2"/>
        <v>179082.97258999999</v>
      </c>
      <c r="E24" s="98">
        <f>'[2]Исполнение для администрации_КБ'!Q24</f>
        <v>322753.04396000004</v>
      </c>
      <c r="F24" s="97">
        <f t="shared" si="3"/>
        <v>0</v>
      </c>
      <c r="G24" s="232">
        <f>'[2]Исполнение для администрации_КБ'!R24</f>
        <v>179082.97258999999</v>
      </c>
      <c r="H24" s="237">
        <f t="shared" si="4"/>
        <v>0</v>
      </c>
      <c r="I24" s="238">
        <f t="shared" si="11"/>
        <v>55.486067735489556</v>
      </c>
      <c r="J24" s="101">
        <f>'[3]Приложение  по  субсидии  план'!F374</f>
        <v>0</v>
      </c>
      <c r="K24" s="102">
        <f>'[4]Проверочная  таблица'!DZ22/1000</f>
        <v>0</v>
      </c>
      <c r="L24" s="102">
        <f>'[4]Проверочная  таблица'!EG22/1000</f>
        <v>0</v>
      </c>
      <c r="M24" s="103">
        <f t="shared" si="12"/>
        <v>0</v>
      </c>
      <c r="N24" s="234">
        <f>'[3]Приложение  по  субсидии  план'!I374</f>
        <v>0</v>
      </c>
      <c r="O24" s="235">
        <f>'[4]Проверочная  таблица'!EE22/1000</f>
        <v>0</v>
      </c>
      <c r="P24" s="102">
        <f>'[4]Проверочная  таблица'!EL22/1000</f>
        <v>0</v>
      </c>
      <c r="Q24" s="103">
        <f t="shared" si="13"/>
        <v>0</v>
      </c>
      <c r="R24" s="101">
        <f>'[3]Приложение  по  субсидии  план'!L374</f>
        <v>198.72116</v>
      </c>
      <c r="S24" s="102">
        <f>('[4]Прочая  субсидия_МР  и  ГО'!D18)/1000</f>
        <v>198.72116</v>
      </c>
      <c r="T24" s="102">
        <f>('[4]Прочая  субсидия_МР  и  ГО'!E18)/1000</f>
        <v>198.16528</v>
      </c>
      <c r="U24" s="103">
        <f t="shared" si="14"/>
        <v>99.72027135912451</v>
      </c>
      <c r="V24" s="101">
        <f>'[3]Приложение  по  субсидии  план'!O374</f>
        <v>0</v>
      </c>
      <c r="W24" s="102">
        <f>'[4]Проверочная  таблица'!OI22/1000</f>
        <v>0</v>
      </c>
      <c r="X24" s="102">
        <f>'[4]Проверочная  таблица'!OL22/1000</f>
        <v>0</v>
      </c>
      <c r="Y24" s="103">
        <f t="shared" si="15"/>
        <v>0</v>
      </c>
      <c r="Z24" s="101">
        <f>'[3]Приложение  по  субсидии  план'!R374</f>
        <v>0</v>
      </c>
      <c r="AA24" s="102">
        <f>('[4]Проверочная  таблица'!ET22+'[4]Проверочная  таблица'!EU22)/1000</f>
        <v>0</v>
      </c>
      <c r="AB24" s="102">
        <f>('[4]Проверочная  таблица'!FA22+'[4]Проверочная  таблица'!FB22)/1000</f>
        <v>0</v>
      </c>
      <c r="AC24" s="103">
        <f t="shared" si="16"/>
        <v>0</v>
      </c>
      <c r="AD24" s="101"/>
      <c r="AE24" s="102">
        <f>('[4]Проверочная  таблица'!EX22+'[4]Проверочная  таблица'!EY22)/1000</f>
        <v>0</v>
      </c>
      <c r="AF24" s="102">
        <f>('[4]Проверочная  таблица'!FE22+'[4]Проверочная  таблица'!FF22)/1000</f>
        <v>0</v>
      </c>
      <c r="AG24" s="103">
        <f t="shared" si="17"/>
        <v>0</v>
      </c>
      <c r="AH24" s="101">
        <f>'[3]Приложение  по  субсидии  план'!U374</f>
        <v>0</v>
      </c>
      <c r="AI24" s="102">
        <f>('[4]Проверочная  таблица'!FH22+'[4]Проверочная  таблица'!FI22)/1000</f>
        <v>0</v>
      </c>
      <c r="AJ24" s="102">
        <f>('[4]Проверочная  таблица'!FK22+'[4]Проверочная  таблица'!FL22)/1000</f>
        <v>0</v>
      </c>
      <c r="AK24" s="103">
        <f t="shared" si="18"/>
        <v>0</v>
      </c>
      <c r="AL24" s="101">
        <f>'[3]Приложение  по  субсидии  план'!X374</f>
        <v>0</v>
      </c>
      <c r="AM24" s="102">
        <f>'[4]Прочая  субсидия_МР  и  ГО'!F18/1000</f>
        <v>0</v>
      </c>
      <c r="AN24" s="102">
        <f>'[4]Прочая  субсидия_МР  и  ГО'!G18/1000</f>
        <v>0</v>
      </c>
      <c r="AO24" s="103">
        <f t="shared" si="19"/>
        <v>0</v>
      </c>
      <c r="AP24" s="101">
        <f>'[3]Приложение  по  субсидии  план'!AA374</f>
        <v>3607.37408</v>
      </c>
      <c r="AQ24" s="102">
        <f>'[4]Прочая  субсидия_МР  и  ГО'!H18/1000</f>
        <v>3607.37408</v>
      </c>
      <c r="AR24" s="102">
        <f>'[4]Прочая  субсидия_МР  и  ГО'!I18/1000</f>
        <v>3607.37408</v>
      </c>
      <c r="AS24" s="103">
        <f t="shared" si="20"/>
        <v>100</v>
      </c>
      <c r="AT24" s="101">
        <f>'[3]Приложение  по  субсидии  план'!AD374</f>
        <v>90.846670000000003</v>
      </c>
      <c r="AU24" s="102">
        <f>'[4]Прочая  субсидия_МР  и  ГО'!J18/1000</f>
        <v>90.846670000000003</v>
      </c>
      <c r="AV24" s="102">
        <f>'[4]Прочая  субсидия_МР  и  ГО'!K18/1000</f>
        <v>90.846380000000011</v>
      </c>
      <c r="AW24" s="103">
        <f t="shared" si="21"/>
        <v>99.999680780814543</v>
      </c>
      <c r="AX24" s="101">
        <f>'[3]Приложение  по  субсидии  план'!AG374</f>
        <v>0</v>
      </c>
      <c r="AY24" s="102">
        <f>'[4]Прочая  субсидия_МР  и  ГО'!L18/1000</f>
        <v>0</v>
      </c>
      <c r="AZ24" s="102">
        <f>'[4]Прочая  субсидия_МР  и  ГО'!M18/1000</f>
        <v>0</v>
      </c>
      <c r="BA24" s="103">
        <f t="shared" si="22"/>
        <v>0</v>
      </c>
      <c r="BB24" s="101">
        <f>'[3]Приложение  по  субсидии  план'!AJ374</f>
        <v>0</v>
      </c>
      <c r="BC24" s="102">
        <f>('[4]Проверочная  таблица'!GP22+'[4]Проверочная  таблица'!GQ22)/1000</f>
        <v>0</v>
      </c>
      <c r="BD24" s="102">
        <f>('[4]Проверочная  таблица'!GS22+'[4]Проверочная  таблица'!GT22)/1000</f>
        <v>0</v>
      </c>
      <c r="BE24" s="103">
        <f t="shared" si="23"/>
        <v>0</v>
      </c>
      <c r="BF24" s="101">
        <f>'[3]Приложение  по  субсидии  план'!AM374</f>
        <v>0</v>
      </c>
      <c r="BG24" s="102">
        <f>'[4]Проверочная  таблица'!EM22/1000</f>
        <v>0</v>
      </c>
      <c r="BH24" s="102">
        <f>'[4]Проверочная  таблица'!EP22/1000</f>
        <v>0</v>
      </c>
      <c r="BI24" s="103">
        <f t="shared" si="24"/>
        <v>0</v>
      </c>
      <c r="BJ24" s="101">
        <f>'[3]Приложение  по  субсидии  план'!AP374</f>
        <v>0</v>
      </c>
      <c r="BK24" s="102">
        <f>'[4]Проверочная  таблица'!FS22/1000</f>
        <v>0</v>
      </c>
      <c r="BL24" s="102">
        <f>'[4]Проверочная  таблица'!FV22/1000</f>
        <v>0</v>
      </c>
      <c r="BM24" s="103">
        <f t="shared" si="25"/>
        <v>0</v>
      </c>
      <c r="BN24" s="101"/>
      <c r="BO24" s="102">
        <f>'[4]Проверочная  таблица'!FM22/1000</f>
        <v>0</v>
      </c>
      <c r="BP24" s="102">
        <f>'[4]Проверочная  таблица'!FP22/1000</f>
        <v>0</v>
      </c>
      <c r="BQ24" s="103">
        <f t="shared" si="26"/>
        <v>0</v>
      </c>
      <c r="BR24" s="101">
        <f>'[3]Приложение  по  субсидии  план'!AS374</f>
        <v>0</v>
      </c>
      <c r="BS24" s="102">
        <f>('[4]Проверочная  таблица'!LN22+'[4]Проверочная  таблица'!LO22)/1000</f>
        <v>0</v>
      </c>
      <c r="BT24" s="102">
        <f>('[4]Проверочная  таблица'!LR22+'[4]Проверочная  таблица'!LS22)/1000</f>
        <v>0</v>
      </c>
      <c r="BU24" s="103">
        <f t="shared" si="27"/>
        <v>0</v>
      </c>
      <c r="BV24" s="101">
        <f>'[3]Приложение  по  субсидии  план'!AV374</f>
        <v>0</v>
      </c>
      <c r="BW24" s="102">
        <f>'[4]Проверочная  таблица'!LP22/1000</f>
        <v>0</v>
      </c>
      <c r="BX24" s="102">
        <f>'[4]Проверочная  таблица'!LT22/1000</f>
        <v>0</v>
      </c>
      <c r="BY24" s="103">
        <f t="shared" si="28"/>
        <v>0</v>
      </c>
      <c r="BZ24" s="101">
        <f>'[3]Приложение  по  субсидии  план'!BE374</f>
        <v>0</v>
      </c>
      <c r="CA24" s="102">
        <f>('[4]Проверочная  таблица'!KL22+'[4]Проверочная  таблица'!KM22+'[4]Проверочная  таблица'!JR22+'[4]Проверочная  таблица'!JS22)/1000</f>
        <v>0</v>
      </c>
      <c r="CB24" s="102">
        <f>('[4]Проверочная  таблица'!KB22+'[4]Проверочная  таблица'!KC22+'[4]Проверочная  таблица'!KQ22+'[4]Проверочная  таблица'!KR22)/1000</f>
        <v>0</v>
      </c>
      <c r="CC24" s="103">
        <f t="shared" si="5"/>
        <v>0</v>
      </c>
      <c r="CD24" s="101">
        <f>'[3]Приложение  по  субсидии  план'!BH374</f>
        <v>0</v>
      </c>
      <c r="CE24" s="102">
        <f>('[4]Проверочная  таблица'!JV22+'[4]Проверочная  таблица'!JW22)/1000</f>
        <v>0</v>
      </c>
      <c r="CF24" s="102">
        <f>('[4]Проверочная  таблица'!KF22+'[4]Проверочная  таблица'!KG22)/1000</f>
        <v>0</v>
      </c>
      <c r="CG24" s="103">
        <f t="shared" si="6"/>
        <v>0</v>
      </c>
      <c r="CH24" s="101">
        <f>'[3]Приложение  по  субсидии  план'!BK374</f>
        <v>0</v>
      </c>
      <c r="CI24" s="102">
        <f>('[4]Проверочная  таблица'!JT22+'[4]Проверочная  таблица'!JU22)/1000</f>
        <v>0</v>
      </c>
      <c r="CJ24" s="102">
        <f>('[4]Проверочная  таблица'!KD22+'[4]Проверочная  таблица'!KE22)/1000</f>
        <v>0</v>
      </c>
      <c r="CK24" s="103">
        <f t="shared" si="29"/>
        <v>0</v>
      </c>
      <c r="CL24" s="101">
        <f>'[3]Приложение  по  субсидии  план'!BN374</f>
        <v>0</v>
      </c>
      <c r="CM24" s="102">
        <f>'[4]Проверочная  таблица'!JX22/1000</f>
        <v>0</v>
      </c>
      <c r="CN24" s="102">
        <f>'[4]Проверочная  таблица'!KH22/1000</f>
        <v>0</v>
      </c>
      <c r="CO24" s="103">
        <f t="shared" si="7"/>
        <v>0</v>
      </c>
      <c r="CP24" s="101">
        <f>'[3]Приложение  по  субсидии  план'!BQ374</f>
        <v>61.008519999999997</v>
      </c>
      <c r="CQ24" s="102">
        <f>('[4]Прочая  субсидия_МР  и  ГО'!N18+'[4]Прочая  субсидия_БП'!H18)/1000</f>
        <v>61.008519999999997</v>
      </c>
      <c r="CR24" s="102">
        <f>('[4]Прочая  субсидия_МР  и  ГО'!O18+'[4]Прочая  субсидия_БП'!I18)/1000</f>
        <v>61.008519999999997</v>
      </c>
      <c r="CS24" s="103">
        <f t="shared" si="30"/>
        <v>100</v>
      </c>
      <c r="CT24" s="101"/>
      <c r="CU24" s="102">
        <f>('[4]Проверочная  таблица'!JQ22+'[4]Проверочная  таблица'!KK22+'[4]Проверочная  таблица'!JP22+'[4]Проверочная  таблица'!KJ22)/1000</f>
        <v>244.52058000000002</v>
      </c>
      <c r="CV24" s="102">
        <f>('[4]Проверочная  таблица'!KP22+'[4]Проверочная  таблица'!KA22+'[4]Проверочная  таблица'!KO22+'[4]Проверочная  таблица'!JZ22)/1000</f>
        <v>244.52058000000002</v>
      </c>
      <c r="CW24" s="103">
        <f t="shared" si="31"/>
        <v>100</v>
      </c>
      <c r="CX24" s="101">
        <f>'[3]Приложение  по  субсидии  план'!AY374</f>
        <v>2557.03532</v>
      </c>
      <c r="CY24" s="102">
        <f>('[4]Проверочная  таблица'!IO22+'[4]Проверочная  таблица'!IU22)/1000</f>
        <v>2557.0353200000004</v>
      </c>
      <c r="CZ24" s="102">
        <f>('[4]Проверочная  таблица'!IR22+'[4]Проверочная  таблица'!IX22)/1000</f>
        <v>2557.0353200000004</v>
      </c>
      <c r="DA24" s="103">
        <f t="shared" si="32"/>
        <v>100</v>
      </c>
      <c r="DB24" s="101">
        <f>'[3]Приложение  по  субсидии  план'!BB374</f>
        <v>0</v>
      </c>
      <c r="DC24" s="102">
        <f>('[4]Проверочная  таблица'!II22)/1000</f>
        <v>0</v>
      </c>
      <c r="DD24" s="102">
        <f>('[4]Проверочная  таблица'!IL22)/1000</f>
        <v>0</v>
      </c>
      <c r="DE24" s="103">
        <f t="shared" si="8"/>
        <v>0</v>
      </c>
      <c r="DF24" s="101">
        <f>'[3]Приложение  по  субсидии  план'!BT374</f>
        <v>1198.6812399999999</v>
      </c>
      <c r="DG24" s="102">
        <f>'[4]Прочая  субсидия_МР  и  ГО'!P18/1000</f>
        <v>1194.9219900000001</v>
      </c>
      <c r="DH24" s="102">
        <f>'[4]Прочая  субсидия_МР  и  ГО'!Q18/1000</f>
        <v>1194.9219900000001</v>
      </c>
      <c r="DI24" s="103">
        <f t="shared" si="33"/>
        <v>100</v>
      </c>
      <c r="DJ24" s="101">
        <f>'[3]Приложение  по  субсидии  план'!BW374</f>
        <v>0</v>
      </c>
      <c r="DK24" s="102">
        <f>('[4]Проверочная  таблица'!DS22+'[4]Проверочная  таблица'!DT22)/1000</f>
        <v>0</v>
      </c>
      <c r="DL24" s="102">
        <f>('[4]Проверочная  таблица'!DW22+'[4]Проверочная  таблица'!DX22)/1000</f>
        <v>0</v>
      </c>
      <c r="DM24" s="103">
        <f t="shared" si="34"/>
        <v>0</v>
      </c>
      <c r="DN24" s="101"/>
      <c r="DO24" s="102">
        <f>'[4]Проверочная  таблица'!DR22/1000</f>
        <v>0</v>
      </c>
      <c r="DP24" s="102">
        <f>'[4]Проверочная  таблица'!DV22/1000</f>
        <v>0</v>
      </c>
      <c r="DQ24" s="103">
        <f t="shared" si="35"/>
        <v>0</v>
      </c>
      <c r="DR24" s="101"/>
      <c r="DS24" s="102">
        <f>('[4]Прочая  субсидия_МР  и  ГО'!R18)/1000</f>
        <v>0</v>
      </c>
      <c r="DT24" s="102">
        <f>('[4]Прочая  субсидия_МР  и  ГО'!S18)/1000</f>
        <v>0</v>
      </c>
      <c r="DU24" s="103">
        <f t="shared" si="36"/>
        <v>0</v>
      </c>
      <c r="DV24" s="101">
        <f>'[3]Приложение  по  субсидии  план'!BZ374</f>
        <v>0</v>
      </c>
      <c r="DW24" s="102">
        <f>('[4]Проверочная  таблица'!AY22+'[4]Проверочная  таблица'!BK22+'[4]Прочая  субсидия_МР  и  ГО'!T18+'[4]Прочая  субсидия_БП'!N18)/1000</f>
        <v>0</v>
      </c>
      <c r="DX24" s="102">
        <f>('[4]Проверочная  таблица'!BE22+'[4]Проверочная  таблица'!BO22+'[4]Прочая  субсидия_МР  и  ГО'!U18+'[4]Прочая  субсидия_БП'!O18)/1000</f>
        <v>0</v>
      </c>
      <c r="DY24" s="103">
        <f t="shared" si="37"/>
        <v>0</v>
      </c>
      <c r="DZ24" s="101">
        <f>'[3]Приложение  по  субсидии  план'!CC374</f>
        <v>13042.257119999998</v>
      </c>
      <c r="EA24" s="102">
        <f>('[4]Проверочная  таблица'!DC22+'[4]Проверочная  таблица'!DA22)/1000</f>
        <v>74567.992379999996</v>
      </c>
      <c r="EB24" s="102">
        <f>('[4]Проверочная  таблица'!DD22+'[4]Проверочная  таблица'!DB22)/1000</f>
        <v>65820.628689999998</v>
      </c>
      <c r="EC24" s="103">
        <f t="shared" si="38"/>
        <v>88.269278264294343</v>
      </c>
      <c r="ED24" s="101">
        <f>'[3]Приложение  по  субсидии  план'!CF374</f>
        <v>1774.6812500000001</v>
      </c>
      <c r="EE24" s="102">
        <f>('[4]Проверочная  таблица'!DI22+'[4]Проверочная  таблица'!DK22)/1000</f>
        <v>6975.2984899999992</v>
      </c>
      <c r="EF24" s="102">
        <f>('[4]Проверочная  таблица'!DL22+'[4]Проверочная  таблица'!DJ22)/1000</f>
        <v>6033.2658600000004</v>
      </c>
      <c r="EG24" s="103">
        <f t="shared" si="39"/>
        <v>86.494733790238143</v>
      </c>
      <c r="EH24" s="101">
        <f>'[3]Приложение  по  субсидии  план'!CI374</f>
        <v>111.43197000000001</v>
      </c>
      <c r="EI24" s="102">
        <f>'[4]Прочая  субсидия_МР  и  ГО'!V18/1000</f>
        <v>111.43197000000001</v>
      </c>
      <c r="EJ24" s="102">
        <f>'[4]Прочая  субсидия_МР  и  ГО'!W18/1000</f>
        <v>111.43197000000001</v>
      </c>
      <c r="EK24" s="103">
        <f t="shared" si="9"/>
        <v>100</v>
      </c>
      <c r="EL24" s="101">
        <f>'[3]Приложение  по  субсидии  план'!CL374</f>
        <v>404.24400000000003</v>
      </c>
      <c r="EM24" s="102">
        <f>('[4]Проверочная  таблица'!HL22+'[4]Проверочная  таблица'!HM22+'[4]Проверочная  таблица'!HR22+'[4]Проверочная  таблица'!HS22)/1000</f>
        <v>404.24400000000003</v>
      </c>
      <c r="EN24" s="102">
        <f>('[4]Проверочная  таблица'!HO22+'[4]Проверочная  таблица'!HP22+'[4]Проверочная  таблица'!HU22+'[4]Проверочная  таблица'!HV22)/1000</f>
        <v>404.24400000000003</v>
      </c>
      <c r="EO24" s="103">
        <f t="shared" si="10"/>
        <v>100</v>
      </c>
      <c r="EP24" s="101">
        <f>'[3]Приложение  по  субсидии  план'!CO374</f>
        <v>0</v>
      </c>
      <c r="EQ24" s="102">
        <f>('[4]Прочая  субсидия_МР  и  ГО'!X18+'[4]Прочая  субсидия_БП'!T18)/1000</f>
        <v>0</v>
      </c>
      <c r="ER24" s="102">
        <f>('[4]Прочая  субсидия_МР  и  ГО'!Y18+'[4]Прочая  субсидия_БП'!U18)/1000</f>
        <v>0</v>
      </c>
      <c r="ES24" s="103">
        <f t="shared" si="40"/>
        <v>0</v>
      </c>
      <c r="ET24" s="101">
        <f>'[3]Приложение  по  субсидии  план'!CR374</f>
        <v>8100</v>
      </c>
      <c r="EU24" s="102">
        <f>('[4]Прочая  субсидия_МР  и  ГО'!Z18+'[4]Прочая  субсидия_БП'!Z18)/1000</f>
        <v>16113.00547</v>
      </c>
      <c r="EV24" s="102">
        <f>('[4]Прочая  субсидия_МР  и  ГО'!AA18+'[4]Прочая  субсидия_БП'!AA18)/1000</f>
        <v>16073.503439999999</v>
      </c>
      <c r="EW24" s="103">
        <f t="shared" si="41"/>
        <v>99.754843811891277</v>
      </c>
      <c r="EX24" s="101">
        <f>'[3]Приложение  по  субсидии  план'!CU374</f>
        <v>0</v>
      </c>
      <c r="EY24" s="102">
        <f>('[4]Прочая  субсидия_МР  и  ГО'!AB18)/1000</f>
        <v>0</v>
      </c>
      <c r="EZ24" s="102">
        <f>('[4]Прочая  субсидия_МР  и  ГО'!AC18)/1000</f>
        <v>0</v>
      </c>
      <c r="FA24" s="103">
        <f t="shared" si="42"/>
        <v>0</v>
      </c>
      <c r="FB24" s="101">
        <f>'[3]Приложение  по  субсидии  план'!CX374</f>
        <v>316.96283</v>
      </c>
      <c r="FC24" s="102">
        <f>'[4]Прочая  субсидия_МР  и  ГО'!AD18/1000</f>
        <v>459.22078000000005</v>
      </c>
      <c r="FD24" s="102">
        <f>'[4]Прочая  субсидия_МР  и  ГО'!AE18/1000</f>
        <v>459.22078000000005</v>
      </c>
      <c r="FE24" s="103">
        <f t="shared" si="43"/>
        <v>100</v>
      </c>
      <c r="FF24" s="101">
        <f>'[3]Приложение  по  субсидии  план'!DA374</f>
        <v>0</v>
      </c>
      <c r="FG24" s="102">
        <f>('[4]Проверочная  таблица'!CH22+'[4]Проверочная  таблица'!CP22)/1000</f>
        <v>0</v>
      </c>
      <c r="FH24" s="102">
        <f>('[4]Проверочная  таблица'!CL22+'[4]Проверочная  таблица'!CT22)/1000</f>
        <v>0</v>
      </c>
      <c r="FI24" s="103">
        <f t="shared" si="44"/>
        <v>0</v>
      </c>
      <c r="FJ24" s="101">
        <f>'[3]Приложение  по  субсидии  план'!DD374</f>
        <v>29166.707280000002</v>
      </c>
      <c r="FK24" s="102">
        <f>('[4]Проверочная  таблица'!CI22+'[4]Проверочная  таблица'!CQ22)/1000</f>
        <v>34166.707280000002</v>
      </c>
      <c r="FL24" s="102">
        <f>('[4]Проверочная  таблица'!CM22+'[4]Проверочная  таблица'!CU22)/1000</f>
        <v>34136.032769999998</v>
      </c>
      <c r="FM24" s="103">
        <f t="shared" si="45"/>
        <v>99.910221053060155</v>
      </c>
      <c r="FN24" s="101">
        <f>'[3]Приложение  по  субсидии  план'!DG374</f>
        <v>0</v>
      </c>
      <c r="FO24" s="102">
        <f>'[4]Прочая  субсидия_МР  и  ГО'!AF18/1000</f>
        <v>0</v>
      </c>
      <c r="FP24" s="102">
        <f>'[4]Прочая  субсидия_МР  и  ГО'!AG18/1000</f>
        <v>0</v>
      </c>
      <c r="FQ24" s="103">
        <f t="shared" si="46"/>
        <v>0</v>
      </c>
      <c r="FR24" s="101"/>
      <c r="FS24" s="102">
        <f>('[4]Прочая  субсидия_МР  и  ГО'!AH18)/1000</f>
        <v>0</v>
      </c>
      <c r="FT24" s="102">
        <f>('[4]Прочая  субсидия_МР  и  ГО'!AI18)/1000</f>
        <v>0</v>
      </c>
      <c r="FU24" s="103">
        <f t="shared" si="47"/>
        <v>0</v>
      </c>
      <c r="FV24" s="101">
        <f>'[3]Приложение  по  субсидии  план'!DJ374</f>
        <v>0</v>
      </c>
      <c r="FW24" s="102">
        <f>('[4]Проверочная  таблица'!CJ22+'[4]Проверочная  таблица'!CR22)/1000</f>
        <v>0</v>
      </c>
      <c r="FX24" s="102">
        <f>('[4]Проверочная  таблица'!CN22+'[4]Проверочная  таблица'!CV22)/1000</f>
        <v>0</v>
      </c>
      <c r="FY24" s="103">
        <f t="shared" si="48"/>
        <v>0</v>
      </c>
      <c r="FZ24" s="101">
        <f>'[3]Приложение  по  субсидии  план'!DM374</f>
        <v>207</v>
      </c>
      <c r="GA24" s="102">
        <f>('[4]Прочая  субсидия_МР  и  ГО'!AJ18)/1000</f>
        <v>0</v>
      </c>
      <c r="GB24" s="102">
        <f>('[4]Прочая  субсидия_МР  и  ГО'!AK18)/1000</f>
        <v>0</v>
      </c>
      <c r="GC24" s="103">
        <f t="shared" si="49"/>
        <v>0</v>
      </c>
      <c r="GD24" s="101">
        <f>'[3]Приложение  по  субсидии  план'!DP374</f>
        <v>0</v>
      </c>
      <c r="GE24" s="102">
        <f>('[4]Прочая  субсидия_МР  и  ГО'!AL18)/1000</f>
        <v>516</v>
      </c>
      <c r="GF24" s="102">
        <f>('[4]Прочая  субсидия_МР  и  ГО'!AM18)/1000</f>
        <v>509.80799999999999</v>
      </c>
      <c r="GG24" s="103">
        <f t="shared" si="50"/>
        <v>98.8</v>
      </c>
      <c r="GH24" s="101"/>
      <c r="GI24" s="102">
        <f>'[4]Прочая  субсидия_МР  и  ГО'!AN18/1000</f>
        <v>0</v>
      </c>
      <c r="GJ24" s="102">
        <f>'[4]Прочая  субсидия_МР  и  ГО'!AO18/1000</f>
        <v>0</v>
      </c>
      <c r="GK24" s="103">
        <f t="shared" si="51"/>
        <v>0</v>
      </c>
      <c r="GL24" s="101">
        <f>'[3]Приложение  по  субсидии  план'!DS374</f>
        <v>0</v>
      </c>
      <c r="GM24" s="102">
        <f>('[4]Проверочная  таблица'!FY22+'[4]Проверочная  таблица'!GE22)/1000</f>
        <v>0</v>
      </c>
      <c r="GN24" s="102">
        <f>('[4]Проверочная  таблица'!GB22+'[4]Проверочная  таблица'!GH22)/1000</f>
        <v>0</v>
      </c>
      <c r="GO24" s="103">
        <f t="shared" si="52"/>
        <v>0</v>
      </c>
      <c r="GP24" s="101"/>
      <c r="GQ24" s="102">
        <f>('[4]Проверочная  таблица'!GU22+'[4]Проверочная  таблица'!HA22)/1000</f>
        <v>0</v>
      </c>
      <c r="GR24" s="102">
        <f>('[4]Проверочная  таблица'!GX22+'[4]Проверочная  таблица'!HD22)/1000</f>
        <v>0</v>
      </c>
      <c r="GS24" s="103">
        <f t="shared" si="53"/>
        <v>0</v>
      </c>
      <c r="GT24" s="101">
        <f>'[3]Приложение  по  субсидии  план'!DV374</f>
        <v>836.96424999999999</v>
      </c>
      <c r="GU24" s="102">
        <f>('[4]Прочая  субсидия_БП'!AF18+'[4]Прочая  субсидия_МР  и  ГО'!AP18)/1000</f>
        <v>836.96424999999999</v>
      </c>
      <c r="GV24" s="102">
        <f>('[4]Прочая  субсидия_БП'!AG18+'[4]Прочая  субсидия_МР  и  ГО'!AQ18)/1000</f>
        <v>684.49320999999998</v>
      </c>
      <c r="GW24" s="103">
        <f t="shared" si="54"/>
        <v>81.782849147977345</v>
      </c>
      <c r="GX24" s="101">
        <f>'[3]Приложение  по  субсидии  план'!EB374</f>
        <v>17400</v>
      </c>
      <c r="GY24" s="102">
        <f>('[4]Проверочная  таблица'!LZ22+'[4]Проверочная  таблица'!MA22+'[4]Проверочная  таблица'!MH22+'[4]Проверочная  таблица'!MI22)/1000</f>
        <v>17400</v>
      </c>
      <c r="GZ24" s="102">
        <f>('[4]Проверочная  таблица'!MD22+'[4]Проверочная  таблица'!ME22+'[4]Проверочная  таблица'!ML22+'[4]Проверочная  таблица'!MM22)/1000</f>
        <v>17400</v>
      </c>
      <c r="HA24" s="103">
        <f t="shared" si="55"/>
        <v>100</v>
      </c>
      <c r="HB24" s="101">
        <f>'[3]Приложение  по  субсидии  план'!EE374</f>
        <v>0</v>
      </c>
      <c r="HC24" s="102">
        <f>('[4]Проверочная  таблица'!MB22+'[4]Проверочная  таблица'!MJ22)/1000</f>
        <v>0</v>
      </c>
      <c r="HD24" s="102">
        <f>('[4]Проверочная  таблица'!MF22+'[4]Проверочная  таблица'!MN22)/1000</f>
        <v>0</v>
      </c>
      <c r="HE24" s="103">
        <f t="shared" si="56"/>
        <v>0</v>
      </c>
      <c r="HF24" s="101">
        <f>'[3]Приложение  по  субсидии  план'!DY374</f>
        <v>0</v>
      </c>
      <c r="HG24" s="102">
        <f>('[4]Прочая  субсидия_МР  и  ГО'!AR18+'[4]Прочая  субсидия_БП'!AL18)/1000</f>
        <v>2500</v>
      </c>
      <c r="HH24" s="102">
        <f>('[4]Прочая  субсидия_МР  и  ГО'!AS18+'[4]Прочая  субсидия_БП'!AM18)/1000</f>
        <v>2500</v>
      </c>
      <c r="HI24" s="103">
        <f t="shared" si="57"/>
        <v>100</v>
      </c>
      <c r="HJ24" s="101">
        <f>'[3]Приложение  по  субсидии  план'!EH374</f>
        <v>0</v>
      </c>
      <c r="HK24" s="102">
        <f>('[4]Проверочная  таблица'!PD22+'[4]Проверочная  таблица'!PE22)/1000</f>
        <v>0</v>
      </c>
      <c r="HL24" s="102">
        <f>('[4]Проверочная  таблица'!PK22+'[4]Проверочная  таблица'!PL22)/1000</f>
        <v>0</v>
      </c>
      <c r="HM24" s="103">
        <f t="shared" si="58"/>
        <v>0</v>
      </c>
      <c r="HN24" s="101">
        <f>'[3]Приложение  по  субсидии  план'!EK374</f>
        <v>1995.0083999999999</v>
      </c>
      <c r="HO24" s="102">
        <f>('[4]Проверочная  таблица'!NF22+'[4]Проверочная  таблица'!NG22)/1000</f>
        <v>1590.6878699999997</v>
      </c>
      <c r="HP24" s="102">
        <f>('[4]Проверочная  таблица'!NK22+'[4]Проверочная  таблица'!NL22)/1000</f>
        <v>1590.6878699999997</v>
      </c>
      <c r="HQ24" s="103">
        <f t="shared" si="59"/>
        <v>100</v>
      </c>
      <c r="HR24" s="101"/>
      <c r="HS24" s="102">
        <f>('[4]Проверочная  таблица'!NH22+'[4]Проверочная  таблица'!NI22)/1000</f>
        <v>0</v>
      </c>
      <c r="HT24" s="102">
        <f>('[4]Проверочная  таблица'!NM22+'[4]Проверочная  таблица'!NN22)/1000</f>
        <v>0</v>
      </c>
      <c r="HU24" s="103">
        <f t="shared" si="60"/>
        <v>0</v>
      </c>
      <c r="HV24" s="101"/>
      <c r="HW24" s="102">
        <f>('[4]Проверочная  таблица'!OS22+'[4]Проверочная  таблица'!OR22)/1000</f>
        <v>146987.47368</v>
      </c>
      <c r="HX24" s="102">
        <f>('[4]Проверочная  таблица'!OZ22+'[4]Проверочная  таблица'!OY22)/1000</f>
        <v>13236.194379999999</v>
      </c>
      <c r="HY24" s="103">
        <f t="shared" si="61"/>
        <v>9.0049812059604069</v>
      </c>
      <c r="HZ24" s="101">
        <f>'[3]Приложение  по  субсидии  план'!EN374</f>
        <v>0</v>
      </c>
      <c r="IA24" s="102">
        <f>('[4]Проверочная  таблица'!PH22+'[4]Проверочная  таблица'!PI22+'[4]Проверочная  таблица'!OT22+'[4]Проверочная  таблица'!OU22)/1000</f>
        <v>0</v>
      </c>
      <c r="IB24" s="102">
        <f>('[4]Проверочная  таблица'!PO22+'[4]Проверочная  таблица'!PP22+'[4]Проверочная  таблица'!PA22+'[4]Проверочная  таблица'!PB22)/1000</f>
        <v>0</v>
      </c>
      <c r="IC24" s="103">
        <f t="shared" si="62"/>
        <v>0</v>
      </c>
      <c r="ID24" s="101"/>
      <c r="IE24" s="102">
        <f>('[4]Проверочная  таблица'!QT22+'[4]Проверочная  таблица'!QU22+'[4]Проверочная  таблица'!QZ22+'[4]Проверочная  таблица'!RA22)/1000</f>
        <v>12169.589470000001</v>
      </c>
      <c r="IF24" s="102">
        <f>('[4]Проверочная  таблица'!QW22+'[4]Проверочная  таблица'!QX22+'[4]Проверочная  таблица'!RC22+'[4]Проверочная  таблица'!RD22)/1000</f>
        <v>12169.589470000001</v>
      </c>
      <c r="IG24" s="103">
        <f t="shared" si="63"/>
        <v>100</v>
      </c>
    </row>
    <row r="25" spans="1:241" ht="21.75" customHeight="1" x14ac:dyDescent="0.25">
      <c r="A25" s="104" t="s">
        <v>21</v>
      </c>
      <c r="B25" s="123">
        <f t="shared" si="0"/>
        <v>67047.382089999999</v>
      </c>
      <c r="C25" s="123">
        <f t="shared" si="1"/>
        <v>81629.154550000007</v>
      </c>
      <c r="D25" s="123">
        <f t="shared" si="2"/>
        <v>79907.569730000003</v>
      </c>
      <c r="E25" s="98">
        <f>'[2]Исполнение для администрации_КБ'!Q25</f>
        <v>81629.154549999992</v>
      </c>
      <c r="F25" s="97">
        <f t="shared" si="3"/>
        <v>0</v>
      </c>
      <c r="G25" s="232">
        <f>'[2]Исполнение для администрации_КБ'!R25</f>
        <v>79907.569729999988</v>
      </c>
      <c r="H25" s="237">
        <f t="shared" si="4"/>
        <v>0</v>
      </c>
      <c r="I25" s="238">
        <f t="shared" si="11"/>
        <v>97.890968209225434</v>
      </c>
      <c r="J25" s="101">
        <f>'[3]Приложение  по  субсидии  план'!F375</f>
        <v>0</v>
      </c>
      <c r="K25" s="102">
        <f>'[4]Проверочная  таблица'!DZ23/1000</f>
        <v>0</v>
      </c>
      <c r="L25" s="102">
        <f>'[4]Проверочная  таблица'!EG23/1000</f>
        <v>0</v>
      </c>
      <c r="M25" s="103">
        <f t="shared" si="12"/>
        <v>0</v>
      </c>
      <c r="N25" s="234">
        <f>'[3]Приложение  по  субсидии  план'!I375</f>
        <v>0</v>
      </c>
      <c r="O25" s="235">
        <f>'[4]Проверочная  таблица'!EE23/1000</f>
        <v>0</v>
      </c>
      <c r="P25" s="102">
        <f>'[4]Проверочная  таблица'!EL23/1000</f>
        <v>0</v>
      </c>
      <c r="Q25" s="103">
        <f t="shared" si="13"/>
        <v>0</v>
      </c>
      <c r="R25" s="101">
        <f>'[3]Приложение  по  субсидии  план'!L375</f>
        <v>197.46077</v>
      </c>
      <c r="S25" s="102">
        <f>('[4]Прочая  субсидия_МР  и  ГО'!D19)/1000</f>
        <v>197.46077</v>
      </c>
      <c r="T25" s="102">
        <f>('[4]Прочая  субсидия_МР  и  ГО'!E19)/1000</f>
        <v>197.46077</v>
      </c>
      <c r="U25" s="103">
        <f t="shared" si="14"/>
        <v>100</v>
      </c>
      <c r="V25" s="101">
        <f>'[3]Приложение  по  субсидии  план'!O375</f>
        <v>0</v>
      </c>
      <c r="W25" s="102">
        <f>'[4]Проверочная  таблица'!OI23/1000</f>
        <v>0</v>
      </c>
      <c r="X25" s="102">
        <f>'[4]Проверочная  таблица'!OL23/1000</f>
        <v>0</v>
      </c>
      <c r="Y25" s="103">
        <f t="shared" si="15"/>
        <v>0</v>
      </c>
      <c r="Z25" s="101">
        <f>'[3]Приложение  по  субсидии  план'!R375</f>
        <v>0</v>
      </c>
      <c r="AA25" s="102">
        <f>('[4]Проверочная  таблица'!ET23+'[4]Проверочная  таблица'!EU23)/1000</f>
        <v>0</v>
      </c>
      <c r="AB25" s="102">
        <f>('[4]Проверочная  таблица'!FA23+'[4]Проверочная  таблица'!FB23)/1000</f>
        <v>0</v>
      </c>
      <c r="AC25" s="103">
        <f t="shared" si="16"/>
        <v>0</v>
      </c>
      <c r="AD25" s="101"/>
      <c r="AE25" s="102">
        <f>('[4]Проверочная  таблица'!EX23+'[4]Проверочная  таблица'!EY23)/1000</f>
        <v>0</v>
      </c>
      <c r="AF25" s="102">
        <f>('[4]Проверочная  таблица'!FE23+'[4]Проверочная  таблица'!FF23)/1000</f>
        <v>0</v>
      </c>
      <c r="AG25" s="103">
        <f t="shared" si="17"/>
        <v>0</v>
      </c>
      <c r="AH25" s="101">
        <f>'[3]Приложение  по  субсидии  план'!U375</f>
        <v>0</v>
      </c>
      <c r="AI25" s="102">
        <f>('[4]Проверочная  таблица'!FH23+'[4]Проверочная  таблица'!FI23)/1000</f>
        <v>0</v>
      </c>
      <c r="AJ25" s="102">
        <f>('[4]Проверочная  таблица'!FK23+'[4]Проверочная  таблица'!FL23)/1000</f>
        <v>0</v>
      </c>
      <c r="AK25" s="103">
        <f t="shared" si="18"/>
        <v>0</v>
      </c>
      <c r="AL25" s="101">
        <f>'[3]Приложение  по  субсидии  план'!X375</f>
        <v>0</v>
      </c>
      <c r="AM25" s="102">
        <f>'[4]Прочая  субсидия_МР  и  ГО'!F19/1000</f>
        <v>0</v>
      </c>
      <c r="AN25" s="102">
        <f>'[4]Прочая  субсидия_МР  и  ГО'!G19/1000</f>
        <v>0</v>
      </c>
      <c r="AO25" s="103">
        <f t="shared" si="19"/>
        <v>0</v>
      </c>
      <c r="AP25" s="101">
        <f>'[3]Приложение  по  субсидии  план'!AA375</f>
        <v>0</v>
      </c>
      <c r="AQ25" s="102">
        <f>'[4]Прочая  субсидия_МР  и  ГО'!H19/1000</f>
        <v>0</v>
      </c>
      <c r="AR25" s="102">
        <f>'[4]Прочая  субсидия_МР  и  ГО'!I19/1000</f>
        <v>0</v>
      </c>
      <c r="AS25" s="103">
        <f t="shared" si="20"/>
        <v>0</v>
      </c>
      <c r="AT25" s="101">
        <f>'[3]Приложение  по  субсидии  план'!AD375</f>
        <v>43.44267</v>
      </c>
      <c r="AU25" s="102">
        <f>'[4]Прочая  субсидия_МР  и  ГО'!J19/1000</f>
        <v>43.44267</v>
      </c>
      <c r="AV25" s="102">
        <f>'[4]Прочая  субсидия_МР  и  ГО'!K19/1000</f>
        <v>43.44267</v>
      </c>
      <c r="AW25" s="103">
        <f t="shared" si="21"/>
        <v>100</v>
      </c>
      <c r="AX25" s="101">
        <f>'[3]Приложение  по  субсидии  план'!AG375</f>
        <v>286.09440000000001</v>
      </c>
      <c r="AY25" s="102">
        <f>'[4]Прочая  субсидия_МР  и  ГО'!L19/1000</f>
        <v>286.09440000000001</v>
      </c>
      <c r="AZ25" s="102">
        <f>'[4]Прочая  субсидия_МР  и  ГО'!M19/1000</f>
        <v>286.09440000000001</v>
      </c>
      <c r="BA25" s="103">
        <f t="shared" si="22"/>
        <v>100</v>
      </c>
      <c r="BB25" s="101">
        <f>'[3]Приложение  по  субсидии  план'!AJ375</f>
        <v>0</v>
      </c>
      <c r="BC25" s="102">
        <f>('[4]Проверочная  таблица'!GP23+'[4]Проверочная  таблица'!GQ23)/1000</f>
        <v>0</v>
      </c>
      <c r="BD25" s="102">
        <f>('[4]Проверочная  таблица'!GS23+'[4]Проверочная  таблица'!GT23)/1000</f>
        <v>0</v>
      </c>
      <c r="BE25" s="103">
        <f t="shared" si="23"/>
        <v>0</v>
      </c>
      <c r="BF25" s="101">
        <f>'[3]Приложение  по  субсидии  план'!AM375</f>
        <v>0</v>
      </c>
      <c r="BG25" s="102">
        <f>'[4]Проверочная  таблица'!EM23/1000</f>
        <v>0</v>
      </c>
      <c r="BH25" s="102">
        <f>'[4]Проверочная  таблица'!EP23/1000</f>
        <v>0</v>
      </c>
      <c r="BI25" s="103">
        <f t="shared" si="24"/>
        <v>0</v>
      </c>
      <c r="BJ25" s="101">
        <f>'[3]Приложение  по  субсидии  план'!AP375</f>
        <v>0</v>
      </c>
      <c r="BK25" s="102">
        <f>'[4]Проверочная  таблица'!FS23/1000</f>
        <v>0</v>
      </c>
      <c r="BL25" s="102">
        <f>'[4]Проверочная  таблица'!FV23/1000</f>
        <v>0</v>
      </c>
      <c r="BM25" s="103">
        <f t="shared" si="25"/>
        <v>0</v>
      </c>
      <c r="BN25" s="101"/>
      <c r="BO25" s="102">
        <f>'[4]Проверочная  таблица'!FM23/1000</f>
        <v>0</v>
      </c>
      <c r="BP25" s="102">
        <f>'[4]Проверочная  таблица'!FP23/1000</f>
        <v>0</v>
      </c>
      <c r="BQ25" s="103">
        <f t="shared" si="26"/>
        <v>0</v>
      </c>
      <c r="BR25" s="101">
        <f>'[3]Приложение  по  субсидии  план'!AS375</f>
        <v>0</v>
      </c>
      <c r="BS25" s="102">
        <f>('[4]Проверочная  таблица'!LN23+'[4]Проверочная  таблица'!LO23)/1000</f>
        <v>0</v>
      </c>
      <c r="BT25" s="102">
        <f>('[4]Проверочная  таблица'!LR23+'[4]Проверочная  таблица'!LS23)/1000</f>
        <v>0</v>
      </c>
      <c r="BU25" s="103">
        <f t="shared" si="27"/>
        <v>0</v>
      </c>
      <c r="BV25" s="101">
        <f>'[3]Приложение  по  субсидии  план'!AV375</f>
        <v>0</v>
      </c>
      <c r="BW25" s="102">
        <f>'[4]Проверочная  таблица'!LP23/1000</f>
        <v>0</v>
      </c>
      <c r="BX25" s="102">
        <f>'[4]Проверочная  таблица'!LT23/1000</f>
        <v>0</v>
      </c>
      <c r="BY25" s="103">
        <f t="shared" si="28"/>
        <v>0</v>
      </c>
      <c r="BZ25" s="101">
        <f>'[3]Приложение  по  субсидии  план'!BE375</f>
        <v>0</v>
      </c>
      <c r="CA25" s="102">
        <f>('[4]Проверочная  таблица'!KL23+'[4]Проверочная  таблица'!KM23+'[4]Проверочная  таблица'!JR23+'[4]Проверочная  таблица'!JS23)/1000</f>
        <v>0</v>
      </c>
      <c r="CB25" s="102">
        <f>('[4]Проверочная  таблица'!KB23+'[4]Проверочная  таблица'!KC23+'[4]Проверочная  таблица'!KQ23+'[4]Проверочная  таблица'!KR23)/1000</f>
        <v>0</v>
      </c>
      <c r="CC25" s="103">
        <f t="shared" si="5"/>
        <v>0</v>
      </c>
      <c r="CD25" s="101">
        <f>'[3]Приложение  по  субсидии  план'!BH375</f>
        <v>0</v>
      </c>
      <c r="CE25" s="102">
        <f>('[4]Проверочная  таблица'!JV23+'[4]Проверочная  таблица'!JW23)/1000</f>
        <v>0</v>
      </c>
      <c r="CF25" s="102">
        <f>('[4]Проверочная  таблица'!KF23+'[4]Проверочная  таблица'!KG23)/1000</f>
        <v>0</v>
      </c>
      <c r="CG25" s="103">
        <f t="shared" si="6"/>
        <v>0</v>
      </c>
      <c r="CH25" s="101">
        <f>'[3]Приложение  по  субсидии  план'!BK375</f>
        <v>0</v>
      </c>
      <c r="CI25" s="102">
        <f>('[4]Проверочная  таблица'!JT23+'[4]Проверочная  таблица'!JU23)/1000</f>
        <v>0</v>
      </c>
      <c r="CJ25" s="102">
        <f>('[4]Проверочная  таблица'!KD23+'[4]Проверочная  таблица'!KE23)/1000</f>
        <v>0</v>
      </c>
      <c r="CK25" s="103">
        <f t="shared" si="29"/>
        <v>0</v>
      </c>
      <c r="CL25" s="101">
        <f>'[3]Приложение  по  субсидии  план'!BN375</f>
        <v>3000</v>
      </c>
      <c r="CM25" s="102">
        <f>'[4]Проверочная  таблица'!JX23/1000</f>
        <v>3000</v>
      </c>
      <c r="CN25" s="102">
        <f>'[4]Проверочная  таблица'!KH23/1000</f>
        <v>3000</v>
      </c>
      <c r="CO25" s="103">
        <f t="shared" si="7"/>
        <v>100</v>
      </c>
      <c r="CP25" s="101">
        <f>'[3]Приложение  по  субсидии  план'!BQ375</f>
        <v>27.115830000000003</v>
      </c>
      <c r="CQ25" s="102">
        <f>('[4]Прочая  субсидия_МР  и  ГО'!N19+'[4]Прочая  субсидия_БП'!H19)/1000</f>
        <v>27.115830000000003</v>
      </c>
      <c r="CR25" s="102">
        <f>('[4]Прочая  субсидия_МР  и  ГО'!O19+'[4]Прочая  субсидия_БП'!I19)/1000</f>
        <v>27.115830000000003</v>
      </c>
      <c r="CS25" s="103">
        <f t="shared" si="30"/>
        <v>100</v>
      </c>
      <c r="CT25" s="101"/>
      <c r="CU25" s="102">
        <f>('[4]Проверочная  таблица'!JQ23+'[4]Проверочная  таблица'!KK23+'[4]Проверочная  таблица'!JP23+'[4]Проверочная  таблица'!KJ23)/1000</f>
        <v>476.17164000000002</v>
      </c>
      <c r="CV25" s="102">
        <f>('[4]Проверочная  таблица'!KP23+'[4]Проверочная  таблица'!KA23+'[4]Проверочная  таблица'!KO23+'[4]Проверочная  таблица'!JZ23)/1000</f>
        <v>476.17164000000002</v>
      </c>
      <c r="CW25" s="103">
        <f t="shared" si="31"/>
        <v>100</v>
      </c>
      <c r="CX25" s="101">
        <f>'[3]Приложение  по  субсидии  план'!AY375</f>
        <v>481.11342999999999</v>
      </c>
      <c r="CY25" s="102">
        <f>('[4]Проверочная  таблица'!IO23+'[4]Проверочная  таблица'!IU23)/1000</f>
        <v>481.11342999999999</v>
      </c>
      <c r="CZ25" s="102">
        <f>('[4]Проверочная  таблица'!IR23+'[4]Проверочная  таблица'!IX23)/1000</f>
        <v>481.11342999999999</v>
      </c>
      <c r="DA25" s="103">
        <f t="shared" si="32"/>
        <v>100</v>
      </c>
      <c r="DB25" s="101">
        <f>'[3]Приложение  по  субсидии  план'!BB375</f>
        <v>0</v>
      </c>
      <c r="DC25" s="102">
        <f>('[4]Проверочная  таблица'!II23)/1000</f>
        <v>0</v>
      </c>
      <c r="DD25" s="102">
        <f>('[4]Проверочная  таблица'!IL23)/1000</f>
        <v>0</v>
      </c>
      <c r="DE25" s="103">
        <f t="shared" si="8"/>
        <v>0</v>
      </c>
      <c r="DF25" s="101">
        <f>'[3]Приложение  по  субсидии  план'!BT375</f>
        <v>491.71616999999998</v>
      </c>
      <c r="DG25" s="102">
        <f>'[4]Прочая  субсидия_МР  и  ГО'!P19/1000</f>
        <v>335.65947</v>
      </c>
      <c r="DH25" s="102">
        <f>'[4]Прочая  субсидия_МР  и  ГО'!Q19/1000</f>
        <v>335.65947</v>
      </c>
      <c r="DI25" s="103">
        <f t="shared" si="33"/>
        <v>100</v>
      </c>
      <c r="DJ25" s="101">
        <f>'[3]Приложение  по  субсидии  план'!BW375</f>
        <v>0</v>
      </c>
      <c r="DK25" s="102">
        <f>('[4]Проверочная  таблица'!DS23+'[4]Проверочная  таблица'!DT23)/1000</f>
        <v>48301.278299999998</v>
      </c>
      <c r="DL25" s="102">
        <f>('[4]Проверочная  таблица'!DW23+'[4]Проверочная  таблица'!DX23)/1000</f>
        <v>48301.278299999998</v>
      </c>
      <c r="DM25" s="103">
        <f t="shared" si="34"/>
        <v>100</v>
      </c>
      <c r="DN25" s="101"/>
      <c r="DO25" s="102">
        <f>'[4]Проверочная  таблица'!DR23/1000</f>
        <v>0</v>
      </c>
      <c r="DP25" s="102">
        <f>'[4]Проверочная  таблица'!DV23/1000</f>
        <v>0</v>
      </c>
      <c r="DQ25" s="103">
        <f t="shared" si="35"/>
        <v>0</v>
      </c>
      <c r="DR25" s="101"/>
      <c r="DS25" s="102">
        <f>('[4]Прочая  субсидия_МР  и  ГО'!R19)/1000</f>
        <v>504.9</v>
      </c>
      <c r="DT25" s="102">
        <f>('[4]Прочая  субсидия_МР  и  ГО'!S19)/1000</f>
        <v>201.762</v>
      </c>
      <c r="DU25" s="103">
        <f t="shared" si="36"/>
        <v>39.960784313725497</v>
      </c>
      <c r="DV25" s="101">
        <f>'[3]Приложение  по  субсидии  план'!BZ375</f>
        <v>0</v>
      </c>
      <c r="DW25" s="102">
        <f>('[4]Проверочная  таблица'!AY23+'[4]Проверочная  таблица'!BK23+'[4]Прочая  субсидия_МР  и  ГО'!T19+'[4]Прочая  субсидия_БП'!N19)/1000</f>
        <v>0</v>
      </c>
      <c r="DX25" s="102">
        <f>('[4]Проверочная  таблица'!BE23+'[4]Проверочная  таблица'!BO23+'[4]Прочая  субсидия_МР  и  ГО'!U19+'[4]Прочая  субсидия_БП'!O19)/1000</f>
        <v>0</v>
      </c>
      <c r="DY25" s="103">
        <f t="shared" si="37"/>
        <v>0</v>
      </c>
      <c r="DZ25" s="101">
        <f>'[3]Приложение  по  субсидии  план'!CC375</f>
        <v>0</v>
      </c>
      <c r="EA25" s="102">
        <f>('[4]Проверочная  таблица'!DC23+'[4]Проверочная  таблица'!DA23)/1000</f>
        <v>0</v>
      </c>
      <c r="EB25" s="102">
        <f>('[4]Проверочная  таблица'!DD23+'[4]Проверочная  таблица'!DB23)/1000</f>
        <v>0</v>
      </c>
      <c r="EC25" s="103">
        <f t="shared" si="38"/>
        <v>0</v>
      </c>
      <c r="ED25" s="101">
        <f>'[3]Приложение  по  субсидии  план'!CF375</f>
        <v>0</v>
      </c>
      <c r="EE25" s="102">
        <f>('[4]Проверочная  таблица'!DI23+'[4]Проверочная  таблица'!DK23)/1000</f>
        <v>0</v>
      </c>
      <c r="EF25" s="102">
        <f>('[4]Проверочная  таблица'!DL23+'[4]Проверочная  таблица'!DJ23)/1000</f>
        <v>0</v>
      </c>
      <c r="EG25" s="103">
        <f t="shared" si="39"/>
        <v>0</v>
      </c>
      <c r="EH25" s="101">
        <f>'[3]Приложение  по  субсидии  план'!CI375</f>
        <v>80.527289999999994</v>
      </c>
      <c r="EI25" s="102">
        <f>'[4]Прочая  субсидия_МР  и  ГО'!V19/1000</f>
        <v>80.527289999999994</v>
      </c>
      <c r="EJ25" s="102">
        <f>'[4]Прочая  субсидия_МР  и  ГО'!W19/1000</f>
        <v>80.527289999999994</v>
      </c>
      <c r="EK25" s="103">
        <f t="shared" si="9"/>
        <v>100</v>
      </c>
      <c r="EL25" s="101">
        <f>'[3]Приложение  по  субсидии  план'!CL375</f>
        <v>0</v>
      </c>
      <c r="EM25" s="102">
        <f>('[4]Проверочная  таблица'!HL23+'[4]Проверочная  таблица'!HM23+'[4]Проверочная  таблица'!HR23+'[4]Проверочная  таблица'!HS23)/1000</f>
        <v>0</v>
      </c>
      <c r="EN25" s="102">
        <f>('[4]Проверочная  таблица'!HO23+'[4]Проверочная  таблица'!HP23+'[4]Проверочная  таблица'!HU23+'[4]Проверочная  таблица'!HV23)/1000</f>
        <v>0</v>
      </c>
      <c r="EO25" s="103">
        <f t="shared" si="10"/>
        <v>0</v>
      </c>
      <c r="EP25" s="101">
        <f>'[3]Приложение  по  субсидии  план'!CO375</f>
        <v>128.58327</v>
      </c>
      <c r="EQ25" s="102">
        <f>('[4]Прочая  субсидия_МР  и  ГО'!X19+'[4]Прочая  субсидия_БП'!T19)/1000</f>
        <v>128.58327</v>
      </c>
      <c r="ER25" s="102">
        <f>('[4]Прочая  субсидия_МР  и  ГО'!Y19+'[4]Прочая  субсидия_БП'!U19)/1000</f>
        <v>128.58327</v>
      </c>
      <c r="ES25" s="103">
        <f t="shared" si="40"/>
        <v>100</v>
      </c>
      <c r="ET25" s="101">
        <f>'[3]Приложение  по  субсидии  план'!CR375</f>
        <v>9474.0301400000008</v>
      </c>
      <c r="EU25" s="102">
        <f>('[4]Прочая  субсидия_МР  и  ГО'!Z19+'[4]Прочая  субсидия_БП'!Z19)/1000</f>
        <v>9119.6085599999988</v>
      </c>
      <c r="EV25" s="102">
        <f>('[4]Прочая  субсидия_МР  и  ГО'!AA19+'[4]Прочая  субсидия_БП'!AA19)/1000</f>
        <v>7779.4478799999997</v>
      </c>
      <c r="EW25" s="103">
        <f t="shared" si="41"/>
        <v>85.3046249607889</v>
      </c>
      <c r="EX25" s="101">
        <f>'[3]Приложение  по  субсидии  план'!CU375</f>
        <v>0</v>
      </c>
      <c r="EY25" s="102">
        <f>('[4]Прочая  субсидия_МР  и  ГО'!AB19)/1000</f>
        <v>0</v>
      </c>
      <c r="EZ25" s="102">
        <f>('[4]Прочая  субсидия_МР  и  ГО'!AC19)/1000</f>
        <v>0</v>
      </c>
      <c r="FA25" s="103">
        <f t="shared" si="42"/>
        <v>0</v>
      </c>
      <c r="FB25" s="101">
        <f>'[3]Приложение  по  субсидии  план'!CX375</f>
        <v>1121.73777</v>
      </c>
      <c r="FC25" s="102">
        <f>'[4]Прочая  субсидия_МР  и  ГО'!AD19/1000</f>
        <v>1266.15076</v>
      </c>
      <c r="FD25" s="102">
        <f>'[4]Прочая  субсидия_МР  и  ГО'!AE19/1000</f>
        <v>1266.15076</v>
      </c>
      <c r="FE25" s="103">
        <f t="shared" si="43"/>
        <v>100</v>
      </c>
      <c r="FF25" s="101">
        <f>'[3]Приложение  по  субсидии  план'!DA375</f>
        <v>36661.472999999998</v>
      </c>
      <c r="FG25" s="102">
        <f>('[4]Проверочная  таблица'!CH23+'[4]Проверочная  таблица'!CP23)/1000</f>
        <v>0</v>
      </c>
      <c r="FH25" s="102">
        <f>('[4]Проверочная  таблица'!CL23+'[4]Проверочная  таблица'!CT23)/1000</f>
        <v>0</v>
      </c>
      <c r="FI25" s="103">
        <f t="shared" si="44"/>
        <v>0</v>
      </c>
      <c r="FJ25" s="101">
        <f>'[3]Приложение  по  субсидии  план'!DD375</f>
        <v>13661.028340000001</v>
      </c>
      <c r="FK25" s="102">
        <f>('[4]Проверочная  таблица'!CI23+'[4]Проверочная  таблица'!CQ23)/1000</f>
        <v>13661.028340000001</v>
      </c>
      <c r="FL25" s="102">
        <f>('[4]Проверочная  таблица'!CM23+'[4]Проверочная  таблица'!CU23)/1000</f>
        <v>13594.36457</v>
      </c>
      <c r="FM25" s="103">
        <f t="shared" si="45"/>
        <v>99.512014993740934</v>
      </c>
      <c r="FN25" s="101">
        <f>'[3]Приложение  по  субсидии  план'!DG375</f>
        <v>0</v>
      </c>
      <c r="FO25" s="102">
        <f>'[4]Прочая  субсидия_МР  и  ГО'!AF19/1000</f>
        <v>0</v>
      </c>
      <c r="FP25" s="102">
        <f>'[4]Прочая  субсидия_МР  и  ГО'!AG19/1000</f>
        <v>0</v>
      </c>
      <c r="FQ25" s="103">
        <f t="shared" si="46"/>
        <v>0</v>
      </c>
      <c r="FR25" s="101"/>
      <c r="FS25" s="102">
        <f>('[4]Прочая  субсидия_МР  и  ГО'!AH19)/1000</f>
        <v>0</v>
      </c>
      <c r="FT25" s="102">
        <f>('[4]Прочая  субсидия_МР  и  ГО'!AI19)/1000</f>
        <v>0</v>
      </c>
      <c r="FU25" s="103">
        <f t="shared" si="47"/>
        <v>0</v>
      </c>
      <c r="FV25" s="101">
        <f>'[3]Приложение  по  субсидии  план'!DJ375</f>
        <v>0</v>
      </c>
      <c r="FW25" s="102">
        <f>('[4]Проверочная  таблица'!CJ23+'[4]Проверочная  таблица'!CR23)/1000</f>
        <v>0</v>
      </c>
      <c r="FX25" s="102">
        <f>('[4]Проверочная  таблица'!CN23+'[4]Проверочная  таблица'!CV23)/1000</f>
        <v>0</v>
      </c>
      <c r="FY25" s="103">
        <f t="shared" si="48"/>
        <v>0</v>
      </c>
      <c r="FZ25" s="101">
        <f>'[3]Приложение  по  субсидии  план'!DM375</f>
        <v>0</v>
      </c>
      <c r="GA25" s="102">
        <f>('[4]Прочая  субсидия_МР  и  ГО'!AJ19)/1000</f>
        <v>0</v>
      </c>
      <c r="GB25" s="102">
        <f>('[4]Прочая  субсидия_МР  и  ГО'!AK19)/1000</f>
        <v>0</v>
      </c>
      <c r="GC25" s="103">
        <f t="shared" si="49"/>
        <v>0</v>
      </c>
      <c r="GD25" s="101">
        <f>'[3]Приложение  по  субсидии  план'!DP375</f>
        <v>0</v>
      </c>
      <c r="GE25" s="102">
        <f>('[4]Прочая  субсидия_МР  и  ГО'!AL19)/1000</f>
        <v>564</v>
      </c>
      <c r="GF25" s="102">
        <f>('[4]Прочая  субсидия_МР  и  ГО'!AM19)/1000</f>
        <v>554.22400000000005</v>
      </c>
      <c r="GG25" s="103">
        <f t="shared" si="50"/>
        <v>98.26666666666668</v>
      </c>
      <c r="GH25" s="101"/>
      <c r="GI25" s="102">
        <f>'[4]Прочая  субсидия_МР  и  ГО'!AN19/1000</f>
        <v>0</v>
      </c>
      <c r="GJ25" s="102">
        <f>'[4]Прочая  субсидия_МР  и  ГО'!AO19/1000</f>
        <v>0</v>
      </c>
      <c r="GK25" s="103">
        <f t="shared" si="51"/>
        <v>0</v>
      </c>
      <c r="GL25" s="101">
        <f>'[3]Приложение  по  субсидии  план'!DS375</f>
        <v>0</v>
      </c>
      <c r="GM25" s="102">
        <f>('[4]Проверочная  таблица'!FY23+'[4]Проверочная  таблица'!GE23)/1000</f>
        <v>0</v>
      </c>
      <c r="GN25" s="102">
        <f>('[4]Проверочная  таблица'!GB23+'[4]Проверочная  таблица'!GH23)/1000</f>
        <v>0</v>
      </c>
      <c r="GO25" s="103">
        <f t="shared" si="52"/>
        <v>0</v>
      </c>
      <c r="GP25" s="101"/>
      <c r="GQ25" s="102">
        <f>('[4]Проверочная  таблица'!GU23+'[4]Проверочная  таблица'!HA23)/1000</f>
        <v>0</v>
      </c>
      <c r="GR25" s="102">
        <f>('[4]Проверочная  таблица'!GX23+'[4]Проверочная  таблица'!HD23)/1000</f>
        <v>0</v>
      </c>
      <c r="GS25" s="103">
        <f t="shared" si="53"/>
        <v>0</v>
      </c>
      <c r="GT25" s="101">
        <f>'[3]Приложение  по  субсидии  план'!DV375</f>
        <v>648.61955</v>
      </c>
      <c r="GU25" s="102">
        <f>('[4]Прочая  субсидия_БП'!AF19+'[4]Прочая  субсидия_МР  и  ГО'!AP19)/1000</f>
        <v>648.61955</v>
      </c>
      <c r="GV25" s="102">
        <f>('[4]Прочая  субсидия_БП'!AG19+'[4]Прочая  субсидия_МР  и  ГО'!AQ19)/1000</f>
        <v>646.77318000000002</v>
      </c>
      <c r="GW25" s="103">
        <f t="shared" si="54"/>
        <v>99.715338521634152</v>
      </c>
      <c r="GX25" s="101">
        <f>'[3]Приложение  по  субсидии  план'!EB375</f>
        <v>0</v>
      </c>
      <c r="GY25" s="102">
        <f>('[4]Проверочная  таблица'!LZ23+'[4]Проверочная  таблица'!MA23+'[4]Проверочная  таблица'!MH23+'[4]Проверочная  таблица'!MI23)/1000</f>
        <v>0</v>
      </c>
      <c r="GZ25" s="102">
        <f>('[4]Проверочная  таблица'!MD23+'[4]Проверочная  таблица'!ME23+'[4]Проверочная  таблица'!ML23+'[4]Проверочная  таблица'!MM23)/1000</f>
        <v>0</v>
      </c>
      <c r="HA25" s="103">
        <f t="shared" si="55"/>
        <v>0</v>
      </c>
      <c r="HB25" s="101">
        <f>'[3]Приложение  по  субсидии  план'!EE375</f>
        <v>0</v>
      </c>
      <c r="HC25" s="102">
        <f>('[4]Проверочная  таблица'!MB23+'[4]Проверочная  таблица'!MJ23)/1000</f>
        <v>0</v>
      </c>
      <c r="HD25" s="102">
        <f>('[4]Проверочная  таблица'!MF23+'[4]Проверочная  таблица'!MN23)/1000</f>
        <v>0</v>
      </c>
      <c r="HE25" s="103">
        <f t="shared" si="56"/>
        <v>0</v>
      </c>
      <c r="HF25" s="101">
        <f>'[3]Приложение  по  субсидии  план'!DY375</f>
        <v>0</v>
      </c>
      <c r="HG25" s="102">
        <f>('[4]Прочая  субсидия_МР  и  ГО'!AR19+'[4]Прочая  субсидия_БП'!AL19)/1000</f>
        <v>1300</v>
      </c>
      <c r="HH25" s="102">
        <f>('[4]Прочая  субсидия_МР  и  ГО'!AS19+'[4]Прочая  субсидия_БП'!AM19)/1000</f>
        <v>1300</v>
      </c>
      <c r="HI25" s="103">
        <f t="shared" si="57"/>
        <v>100</v>
      </c>
      <c r="HJ25" s="101">
        <f>'[3]Приложение  по  субсидии  план'!EH375</f>
        <v>0</v>
      </c>
      <c r="HK25" s="102">
        <f>('[4]Проверочная  таблица'!PD23+'[4]Проверочная  таблица'!PE23)/1000</f>
        <v>0</v>
      </c>
      <c r="HL25" s="102">
        <f>('[4]Проверочная  таблица'!PK23+'[4]Проверочная  таблица'!PL23)/1000</f>
        <v>0</v>
      </c>
      <c r="HM25" s="103">
        <f t="shared" si="58"/>
        <v>0</v>
      </c>
      <c r="HN25" s="101">
        <f>'[3]Приложение  по  субсидии  план'!EK375</f>
        <v>744.43945999999994</v>
      </c>
      <c r="HO25" s="102">
        <f>('[4]Проверочная  таблица'!NF23+'[4]Проверочная  таблица'!NG23)/1000</f>
        <v>521.40026999999998</v>
      </c>
      <c r="HP25" s="102">
        <f>('[4]Проверочная  таблица'!NK23+'[4]Проверочная  таблица'!NL23)/1000</f>
        <v>521.40026999999998</v>
      </c>
      <c r="HQ25" s="103">
        <f t="shared" si="59"/>
        <v>100</v>
      </c>
      <c r="HR25" s="101"/>
      <c r="HS25" s="102">
        <f>('[4]Проверочная  таблица'!NH23+'[4]Проверочная  таблица'!NI23)/1000</f>
        <v>686</v>
      </c>
      <c r="HT25" s="102">
        <f>('[4]Проверочная  таблица'!NM23+'[4]Проверочная  таблица'!NN23)/1000</f>
        <v>686</v>
      </c>
      <c r="HU25" s="103">
        <f t="shared" si="60"/>
        <v>100</v>
      </c>
      <c r="HV25" s="101"/>
      <c r="HW25" s="102">
        <f>('[4]Проверочная  таблица'!OS23+'[4]Проверочная  таблица'!OR23)/1000</f>
        <v>0</v>
      </c>
      <c r="HX25" s="102">
        <f>('[4]Проверочная  таблица'!OZ23+'[4]Проверочная  таблица'!OY23)/1000</f>
        <v>0</v>
      </c>
      <c r="HY25" s="103">
        <f t="shared" si="61"/>
        <v>0</v>
      </c>
      <c r="HZ25" s="101">
        <f>'[3]Приложение  по  субсидии  план'!EN375</f>
        <v>0</v>
      </c>
      <c r="IA25" s="102">
        <f>('[4]Проверочная  таблица'!PH23+'[4]Проверочная  таблица'!PI23+'[4]Проверочная  таблица'!OT23+'[4]Проверочная  таблица'!OU23)/1000</f>
        <v>0</v>
      </c>
      <c r="IB25" s="102">
        <f>('[4]Проверочная  таблица'!PO23+'[4]Проверочная  таблица'!PP23+'[4]Проверочная  таблица'!PA23+'[4]Проверочная  таблица'!PB23)/1000</f>
        <v>0</v>
      </c>
      <c r="IC25" s="103">
        <f t="shared" si="62"/>
        <v>0</v>
      </c>
      <c r="ID25" s="101"/>
      <c r="IE25" s="102">
        <f>('[4]Проверочная  таблица'!QT23+'[4]Проверочная  таблица'!QU23+'[4]Проверочная  таблица'!QZ23+'[4]Проверочная  таблица'!RA23)/1000</f>
        <v>0</v>
      </c>
      <c r="IF25" s="102">
        <f>('[4]Проверочная  таблица'!QW23+'[4]Проверочная  таблица'!QX23+'[4]Проверочная  таблица'!RC23+'[4]Проверочная  таблица'!RD23)/1000</f>
        <v>0</v>
      </c>
      <c r="IG25" s="103">
        <f t="shared" si="63"/>
        <v>0</v>
      </c>
    </row>
    <row r="26" spans="1:241" ht="21.75" customHeight="1" x14ac:dyDescent="0.25">
      <c r="A26" s="104" t="s">
        <v>22</v>
      </c>
      <c r="B26" s="123">
        <f t="shared" si="0"/>
        <v>116597.62417000001</v>
      </c>
      <c r="C26" s="123">
        <f t="shared" si="1"/>
        <v>140987.71148000003</v>
      </c>
      <c r="D26" s="123">
        <f t="shared" si="2"/>
        <v>140672.89019000001</v>
      </c>
      <c r="E26" s="98">
        <f>'[2]Исполнение для администрации_КБ'!Q26</f>
        <v>140987.71148000003</v>
      </c>
      <c r="F26" s="97">
        <f t="shared" si="3"/>
        <v>0</v>
      </c>
      <c r="G26" s="232">
        <f>'[2]Исполнение для администрации_КБ'!R26</f>
        <v>140672.89019000003</v>
      </c>
      <c r="H26" s="237">
        <f t="shared" si="4"/>
        <v>0</v>
      </c>
      <c r="I26" s="238">
        <f t="shared" si="11"/>
        <v>99.776703028444658</v>
      </c>
      <c r="J26" s="101">
        <f>'[3]Приложение  по  субсидии  план'!F376</f>
        <v>0</v>
      </c>
      <c r="K26" s="102">
        <f>'[4]Проверочная  таблица'!DZ24/1000</f>
        <v>0</v>
      </c>
      <c r="L26" s="102">
        <f>'[4]Проверочная  таблица'!EG24/1000</f>
        <v>0</v>
      </c>
      <c r="M26" s="103">
        <f t="shared" si="12"/>
        <v>0</v>
      </c>
      <c r="N26" s="234">
        <f>'[3]Приложение  по  субсидии  план'!I376</f>
        <v>420</v>
      </c>
      <c r="O26" s="235">
        <f>'[4]Проверочная  таблица'!EE24/1000</f>
        <v>420</v>
      </c>
      <c r="P26" s="102">
        <f>'[4]Проверочная  таблица'!EL24/1000</f>
        <v>420</v>
      </c>
      <c r="Q26" s="103">
        <f t="shared" si="13"/>
        <v>100</v>
      </c>
      <c r="R26" s="101">
        <f>'[3]Приложение  по  субсидии  план'!L376</f>
        <v>189.05817999999999</v>
      </c>
      <c r="S26" s="102">
        <f>('[4]Прочая  субсидия_МР  и  ГО'!D20)/1000</f>
        <v>189.05817999999999</v>
      </c>
      <c r="T26" s="102">
        <f>('[4]Прочая  субсидия_МР  и  ГО'!E20)/1000</f>
        <v>189.05817999999999</v>
      </c>
      <c r="U26" s="103">
        <f t="shared" si="14"/>
        <v>100</v>
      </c>
      <c r="V26" s="101">
        <f>'[3]Приложение  по  субсидии  план'!O376</f>
        <v>0</v>
      </c>
      <c r="W26" s="102">
        <f>'[4]Проверочная  таблица'!OI24/1000</f>
        <v>0</v>
      </c>
      <c r="X26" s="102">
        <f>'[4]Проверочная  таблица'!OL24/1000</f>
        <v>0</v>
      </c>
      <c r="Y26" s="103">
        <f t="shared" si="15"/>
        <v>0</v>
      </c>
      <c r="Z26" s="101">
        <f>'[3]Приложение  по  субсидии  план'!R376</f>
        <v>0</v>
      </c>
      <c r="AA26" s="102">
        <f>('[4]Проверочная  таблица'!ET24+'[4]Проверочная  таблица'!EU24)/1000</f>
        <v>0</v>
      </c>
      <c r="AB26" s="102">
        <f>('[4]Проверочная  таблица'!FA24+'[4]Проверочная  таблица'!FB24)/1000</f>
        <v>0</v>
      </c>
      <c r="AC26" s="103">
        <f t="shared" si="16"/>
        <v>0</v>
      </c>
      <c r="AD26" s="101"/>
      <c r="AE26" s="102">
        <f>('[4]Проверочная  таблица'!EX24+'[4]Проверочная  таблица'!EY24)/1000</f>
        <v>0</v>
      </c>
      <c r="AF26" s="102">
        <f>('[4]Проверочная  таблица'!FE24+'[4]Проверочная  таблица'!FF24)/1000</f>
        <v>0</v>
      </c>
      <c r="AG26" s="103">
        <f t="shared" si="17"/>
        <v>0</v>
      </c>
      <c r="AH26" s="101">
        <f>'[3]Приложение  по  субсидии  план'!U376</f>
        <v>0</v>
      </c>
      <c r="AI26" s="102">
        <f>('[4]Проверочная  таблица'!FH24+'[4]Проверочная  таблица'!FI24)/1000</f>
        <v>0</v>
      </c>
      <c r="AJ26" s="102">
        <f>('[4]Проверочная  таблица'!FK24+'[4]Проверочная  таблица'!FL24)/1000</f>
        <v>0</v>
      </c>
      <c r="AK26" s="103">
        <f t="shared" si="18"/>
        <v>0</v>
      </c>
      <c r="AL26" s="101">
        <f>'[3]Приложение  по  субсидии  план'!X376</f>
        <v>0</v>
      </c>
      <c r="AM26" s="102">
        <f>'[4]Прочая  субсидия_МР  и  ГО'!F20/1000</f>
        <v>0</v>
      </c>
      <c r="AN26" s="102">
        <f>'[4]Прочая  субсидия_МР  и  ГО'!G20/1000</f>
        <v>0</v>
      </c>
      <c r="AO26" s="103">
        <f t="shared" si="19"/>
        <v>0</v>
      </c>
      <c r="AP26" s="101">
        <f>'[3]Приложение  по  субсидии  план'!AA376</f>
        <v>6863.9253099999996</v>
      </c>
      <c r="AQ26" s="102">
        <f>'[4]Прочая  субсидия_МР  и  ГО'!H20/1000</f>
        <v>6863.9253099999996</v>
      </c>
      <c r="AR26" s="102">
        <f>'[4]Прочая  субсидия_МР  и  ГО'!I20/1000</f>
        <v>6863.9253099999996</v>
      </c>
      <c r="AS26" s="103">
        <f t="shared" si="20"/>
        <v>100</v>
      </c>
      <c r="AT26" s="101">
        <f>'[3]Приложение  по  субсидии  план'!AD376</f>
        <v>100.47391999999999</v>
      </c>
      <c r="AU26" s="102">
        <f>'[4]Прочая  субсидия_МР  и  ГО'!J20/1000</f>
        <v>100.47391999999999</v>
      </c>
      <c r="AV26" s="102">
        <f>'[4]Прочая  субсидия_МР  и  ГО'!K20/1000</f>
        <v>75.758679999999998</v>
      </c>
      <c r="AW26" s="103">
        <f t="shared" si="21"/>
        <v>75.401337979049686</v>
      </c>
      <c r="AX26" s="101">
        <f>'[3]Приложение  по  субсидии  план'!AG376</f>
        <v>1188.91013</v>
      </c>
      <c r="AY26" s="102">
        <f>'[4]Прочая  субсидия_МР  и  ГО'!L20/1000</f>
        <v>1188.91013</v>
      </c>
      <c r="AZ26" s="102">
        <f>'[4]Прочая  субсидия_МР  и  ГО'!M20/1000</f>
        <v>1188.91013</v>
      </c>
      <c r="BA26" s="103">
        <f t="shared" si="22"/>
        <v>100</v>
      </c>
      <c r="BB26" s="101">
        <f>'[3]Приложение  по  субсидии  план'!AJ376</f>
        <v>0</v>
      </c>
      <c r="BC26" s="102">
        <f>('[4]Проверочная  таблица'!GP24+'[4]Проверочная  таблица'!GQ24)/1000</f>
        <v>0</v>
      </c>
      <c r="BD26" s="102">
        <f>('[4]Проверочная  таблица'!GS24+'[4]Проверочная  таблица'!GT24)/1000</f>
        <v>0</v>
      </c>
      <c r="BE26" s="103">
        <f t="shared" si="23"/>
        <v>0</v>
      </c>
      <c r="BF26" s="101">
        <f>'[3]Приложение  по  субсидии  план'!AM376</f>
        <v>0</v>
      </c>
      <c r="BG26" s="102">
        <f>'[4]Проверочная  таблица'!EM24/1000</f>
        <v>0</v>
      </c>
      <c r="BH26" s="102">
        <f>'[4]Проверочная  таблица'!EP24/1000</f>
        <v>0</v>
      </c>
      <c r="BI26" s="103">
        <f t="shared" si="24"/>
        <v>0</v>
      </c>
      <c r="BJ26" s="101">
        <f>'[3]Приложение  по  субсидии  план'!AP376</f>
        <v>0</v>
      </c>
      <c r="BK26" s="102">
        <f>'[4]Проверочная  таблица'!FS24/1000</f>
        <v>0</v>
      </c>
      <c r="BL26" s="102">
        <f>'[4]Проверочная  таблица'!FV24/1000</f>
        <v>0</v>
      </c>
      <c r="BM26" s="103">
        <f t="shared" si="25"/>
        <v>0</v>
      </c>
      <c r="BN26" s="101"/>
      <c r="BO26" s="102">
        <f>'[4]Проверочная  таблица'!FM24/1000</f>
        <v>0</v>
      </c>
      <c r="BP26" s="102">
        <f>'[4]Проверочная  таблица'!FP24/1000</f>
        <v>0</v>
      </c>
      <c r="BQ26" s="103">
        <f t="shared" si="26"/>
        <v>0</v>
      </c>
      <c r="BR26" s="101">
        <f>'[3]Приложение  по  субсидии  план'!AS376</f>
        <v>0</v>
      </c>
      <c r="BS26" s="102">
        <f>('[4]Проверочная  таблица'!LN24+'[4]Проверочная  таблица'!LO24)/1000</f>
        <v>0</v>
      </c>
      <c r="BT26" s="102">
        <f>('[4]Проверочная  таблица'!LR24+'[4]Проверочная  таблица'!LS24)/1000</f>
        <v>0</v>
      </c>
      <c r="BU26" s="103">
        <f t="shared" si="27"/>
        <v>0</v>
      </c>
      <c r="BV26" s="101">
        <f>'[3]Приложение  по  субсидии  план'!AV376</f>
        <v>0</v>
      </c>
      <c r="BW26" s="102">
        <f>'[4]Проверочная  таблица'!LP24/1000</f>
        <v>0</v>
      </c>
      <c r="BX26" s="102">
        <f>'[4]Проверочная  таблица'!LT24/1000</f>
        <v>0</v>
      </c>
      <c r="BY26" s="103">
        <f t="shared" si="28"/>
        <v>0</v>
      </c>
      <c r="BZ26" s="101">
        <f>'[3]Приложение  по  субсидии  план'!BE376</f>
        <v>0</v>
      </c>
      <c r="CA26" s="102">
        <f>('[4]Проверочная  таблица'!KL24+'[4]Проверочная  таблица'!KM24+'[4]Проверочная  таблица'!JR24+'[4]Проверочная  таблица'!JS24)/1000</f>
        <v>0</v>
      </c>
      <c r="CB26" s="102">
        <f>('[4]Проверочная  таблица'!KB24+'[4]Проверочная  таблица'!KC24+'[4]Проверочная  таблица'!KQ24+'[4]Проверочная  таблица'!KR24)/1000</f>
        <v>0</v>
      </c>
      <c r="CC26" s="103">
        <f t="shared" si="5"/>
        <v>0</v>
      </c>
      <c r="CD26" s="101">
        <f>'[3]Приложение  по  субсидии  план'!BH376</f>
        <v>5280</v>
      </c>
      <c r="CE26" s="102">
        <f>('[4]Проверочная  таблица'!JV24+'[4]Проверочная  таблица'!JW24)/1000</f>
        <v>5280</v>
      </c>
      <c r="CF26" s="102">
        <f>('[4]Проверочная  таблица'!KF24+'[4]Проверочная  таблица'!KG24)/1000</f>
        <v>5280</v>
      </c>
      <c r="CG26" s="103">
        <f t="shared" si="6"/>
        <v>100</v>
      </c>
      <c r="CH26" s="101">
        <f>'[3]Приложение  по  субсидии  план'!BK376</f>
        <v>33248.352200000001</v>
      </c>
      <c r="CI26" s="102">
        <f>('[4]Проверочная  таблица'!JT24+'[4]Проверочная  таблица'!JU24)/1000</f>
        <v>33248.352199999994</v>
      </c>
      <c r="CJ26" s="102">
        <f>('[4]Проверочная  таблица'!KD24+'[4]Проверочная  таблица'!KE24)/1000</f>
        <v>33248.352189999991</v>
      </c>
      <c r="CK26" s="103">
        <f t="shared" si="29"/>
        <v>99.999999969923309</v>
      </c>
      <c r="CL26" s="101">
        <f>'[3]Приложение  по  субсидии  план'!BN376</f>
        <v>0</v>
      </c>
      <c r="CM26" s="102">
        <f>'[4]Проверочная  таблица'!JX24/1000</f>
        <v>0</v>
      </c>
      <c r="CN26" s="102">
        <f>'[4]Проверочная  таблица'!KH24/1000</f>
        <v>0</v>
      </c>
      <c r="CO26" s="103">
        <f t="shared" si="7"/>
        <v>0</v>
      </c>
      <c r="CP26" s="101">
        <f>'[3]Приложение  по  субсидии  план'!BQ376</f>
        <v>22.5</v>
      </c>
      <c r="CQ26" s="102">
        <f>('[4]Прочая  субсидия_МР  и  ГО'!N20+'[4]Прочая  субсидия_БП'!H20)/1000</f>
        <v>22.5</v>
      </c>
      <c r="CR26" s="102">
        <f>('[4]Прочая  субсидия_МР  и  ГО'!O20+'[4]Прочая  субсидия_БП'!I20)/1000</f>
        <v>22.5</v>
      </c>
      <c r="CS26" s="103">
        <f t="shared" si="30"/>
        <v>100</v>
      </c>
      <c r="CT26" s="101"/>
      <c r="CU26" s="102">
        <f>('[4]Проверочная  таблица'!JQ24+'[4]Проверочная  таблица'!KK24+'[4]Проверочная  таблица'!JP24+'[4]Проверочная  таблица'!KJ24)/1000</f>
        <v>347.47661999999997</v>
      </c>
      <c r="CV26" s="102">
        <f>('[4]Проверочная  таблица'!KP24+'[4]Проверочная  таблица'!KA24+'[4]Проверочная  таблица'!KO24+'[4]Проверочная  таблица'!JZ24)/1000</f>
        <v>347.47661999999997</v>
      </c>
      <c r="CW26" s="103">
        <f t="shared" si="31"/>
        <v>100</v>
      </c>
      <c r="CX26" s="101">
        <f>'[3]Приложение  по  субсидии  план'!AY376</f>
        <v>1645.57458</v>
      </c>
      <c r="CY26" s="102">
        <f>('[4]Проверочная  таблица'!IO24+'[4]Проверочная  таблица'!IU24)/1000</f>
        <v>1645.5745799999997</v>
      </c>
      <c r="CZ26" s="102">
        <f>('[4]Проверочная  таблица'!IR24+'[4]Проверочная  таблица'!IX24)/1000</f>
        <v>1645.5745799999997</v>
      </c>
      <c r="DA26" s="103">
        <f t="shared" si="32"/>
        <v>100</v>
      </c>
      <c r="DB26" s="101">
        <f>'[3]Приложение  по  субсидии  план'!BB376</f>
        <v>0</v>
      </c>
      <c r="DC26" s="102">
        <f>('[4]Проверочная  таблица'!II24)/1000</f>
        <v>0</v>
      </c>
      <c r="DD26" s="102">
        <f>('[4]Проверочная  таблица'!IL24)/1000</f>
        <v>0</v>
      </c>
      <c r="DE26" s="103">
        <f t="shared" si="8"/>
        <v>0</v>
      </c>
      <c r="DF26" s="101">
        <f>'[3]Приложение  по  субсидии  план'!BT376</f>
        <v>0</v>
      </c>
      <c r="DG26" s="102">
        <f>'[4]Прочая  субсидия_МР  и  ГО'!P20/1000</f>
        <v>0</v>
      </c>
      <c r="DH26" s="102">
        <f>'[4]Прочая  субсидия_МР  и  ГО'!Q20/1000</f>
        <v>0</v>
      </c>
      <c r="DI26" s="103">
        <f t="shared" si="33"/>
        <v>0</v>
      </c>
      <c r="DJ26" s="101">
        <f>'[3]Приложение  по  субсидии  план'!BW376</f>
        <v>0</v>
      </c>
      <c r="DK26" s="102">
        <f>('[4]Проверочная  таблица'!DS24+'[4]Проверочная  таблица'!DT24)/1000</f>
        <v>0</v>
      </c>
      <c r="DL26" s="102">
        <f>('[4]Проверочная  таблица'!DW24+'[4]Проверочная  таблица'!DX24)/1000</f>
        <v>0</v>
      </c>
      <c r="DM26" s="103">
        <f t="shared" si="34"/>
        <v>0</v>
      </c>
      <c r="DN26" s="101"/>
      <c r="DO26" s="102">
        <f>'[4]Проверочная  таблица'!DR24/1000</f>
        <v>0</v>
      </c>
      <c r="DP26" s="102">
        <f>'[4]Проверочная  таблица'!DV24/1000</f>
        <v>0</v>
      </c>
      <c r="DQ26" s="103">
        <f t="shared" si="35"/>
        <v>0</v>
      </c>
      <c r="DR26" s="101"/>
      <c r="DS26" s="102">
        <f>('[4]Прочая  субсидия_МР  и  ГО'!R20)/1000</f>
        <v>0</v>
      </c>
      <c r="DT26" s="102">
        <f>('[4]Прочая  субсидия_МР  и  ГО'!S20)/1000</f>
        <v>0</v>
      </c>
      <c r="DU26" s="103">
        <f t="shared" si="36"/>
        <v>0</v>
      </c>
      <c r="DV26" s="101">
        <f>'[3]Приложение  по  субсидии  план'!BZ376</f>
        <v>0</v>
      </c>
      <c r="DW26" s="102">
        <f>('[4]Проверочная  таблица'!AY24+'[4]Проверочная  таблица'!BK24+'[4]Прочая  субсидия_МР  и  ГО'!T20+'[4]Прочая  субсидия_БП'!N20)/1000</f>
        <v>0</v>
      </c>
      <c r="DX26" s="102">
        <f>('[4]Проверочная  таблица'!BE24+'[4]Проверочная  таблица'!BO24+'[4]Прочая  субсидия_МР  и  ГО'!U20+'[4]Прочая  субсидия_БП'!O20)/1000</f>
        <v>0</v>
      </c>
      <c r="DY26" s="103">
        <f t="shared" si="37"/>
        <v>0</v>
      </c>
      <c r="DZ26" s="101">
        <f>'[3]Приложение  по  субсидии  план'!CC376</f>
        <v>0</v>
      </c>
      <c r="EA26" s="102">
        <f>('[4]Проверочная  таблица'!DC24+'[4]Проверочная  таблица'!DA24)/1000</f>
        <v>0</v>
      </c>
      <c r="EB26" s="102">
        <f>('[4]Проверочная  таблица'!DD24+'[4]Проверочная  таблица'!DB24)/1000</f>
        <v>0</v>
      </c>
      <c r="EC26" s="103">
        <f t="shared" si="38"/>
        <v>0</v>
      </c>
      <c r="ED26" s="101">
        <f>'[3]Приложение  по  субсидии  план'!CF376</f>
        <v>0</v>
      </c>
      <c r="EE26" s="102">
        <f>('[4]Проверочная  таблица'!DI24+'[4]Проверочная  таблица'!DK24)/1000</f>
        <v>0</v>
      </c>
      <c r="EF26" s="102">
        <f>('[4]Проверочная  таблица'!DL24+'[4]Проверочная  таблица'!DJ24)/1000</f>
        <v>0</v>
      </c>
      <c r="EG26" s="103">
        <f t="shared" si="39"/>
        <v>0</v>
      </c>
      <c r="EH26" s="101">
        <f>'[3]Приложение  по  субсидии  план'!CI376</f>
        <v>124.8528</v>
      </c>
      <c r="EI26" s="102">
        <f>'[4]Прочая  субсидия_МР  и  ГО'!V20/1000</f>
        <v>124.8528</v>
      </c>
      <c r="EJ26" s="102">
        <f>'[4]Прочая  субсидия_МР  и  ГО'!W20/1000</f>
        <v>124.8528</v>
      </c>
      <c r="EK26" s="103">
        <f t="shared" si="9"/>
        <v>100</v>
      </c>
      <c r="EL26" s="101">
        <f>'[3]Приложение  по  субсидии  план'!CL376</f>
        <v>79.091999999999999</v>
      </c>
      <c r="EM26" s="102">
        <f>('[4]Проверочная  таблица'!HL24+'[4]Проверочная  таблица'!HM24+'[4]Проверочная  таблица'!HR24+'[4]Проверочная  таблица'!HS24)/1000</f>
        <v>79.091999999999999</v>
      </c>
      <c r="EN26" s="102">
        <f>('[4]Проверочная  таблица'!HO24+'[4]Проверочная  таблица'!HP24+'[4]Проверочная  таблица'!HU24+'[4]Проверочная  таблица'!HV24)/1000</f>
        <v>69.091999999999999</v>
      </c>
      <c r="EO26" s="103">
        <f t="shared" si="10"/>
        <v>87.356496232235884</v>
      </c>
      <c r="EP26" s="101">
        <f>'[3]Приложение  по  субсидии  план'!CO376</f>
        <v>0</v>
      </c>
      <c r="EQ26" s="102">
        <f>('[4]Прочая  субсидия_МР  и  ГО'!X20+'[4]Прочая  субсидия_БП'!T20)/1000</f>
        <v>0</v>
      </c>
      <c r="ER26" s="102">
        <f>('[4]Прочая  субсидия_МР  и  ГО'!Y20+'[4]Прочая  субсидия_БП'!U20)/1000</f>
        <v>0</v>
      </c>
      <c r="ES26" s="103">
        <f t="shared" si="40"/>
        <v>0</v>
      </c>
      <c r="ET26" s="101">
        <f>'[3]Приложение  по  субсидии  план'!CR376</f>
        <v>4705.2325000000001</v>
      </c>
      <c r="EU26" s="102">
        <f>('[4]Прочая  субсидия_МР  и  ГО'!Z20+'[4]Прочая  субсидия_БП'!Z20)/1000</f>
        <v>10355.213250000001</v>
      </c>
      <c r="EV26" s="102">
        <f>('[4]Прочая  субсидия_МР  и  ГО'!AA20+'[4]Прочая  субсидия_БП'!AA20)/1000</f>
        <v>10101.724749999999</v>
      </c>
      <c r="EW26" s="103">
        <f t="shared" si="41"/>
        <v>97.552068761114114</v>
      </c>
      <c r="EX26" s="101">
        <f>'[3]Приложение  по  субсидии  план'!CU376</f>
        <v>0</v>
      </c>
      <c r="EY26" s="102">
        <f>('[4]Прочая  субсидия_МР  и  ГО'!AB20)/1000</f>
        <v>0</v>
      </c>
      <c r="EZ26" s="102">
        <f>('[4]Прочая  субсидия_МР  и  ГО'!AC20)/1000</f>
        <v>0</v>
      </c>
      <c r="FA26" s="103">
        <f t="shared" si="42"/>
        <v>0</v>
      </c>
      <c r="FB26" s="101">
        <f>'[3]Приложение  по  субсидии  план'!CX376</f>
        <v>456.86488000000003</v>
      </c>
      <c r="FC26" s="102">
        <f>'[4]Прочая  субсидия_МР  и  ГО'!AD20/1000</f>
        <v>718.67008999999996</v>
      </c>
      <c r="FD26" s="102">
        <f>'[4]Прочая  субсидия_МР  и  ГО'!AE20/1000</f>
        <v>718.67008999999996</v>
      </c>
      <c r="FE26" s="103">
        <f t="shared" si="43"/>
        <v>100</v>
      </c>
      <c r="FF26" s="101">
        <f>'[3]Приложение  по  субсидии  план'!DA376</f>
        <v>0</v>
      </c>
      <c r="FG26" s="102">
        <f>('[4]Проверочная  таблица'!CH24+'[4]Проверочная  таблица'!CP24)/1000</f>
        <v>0</v>
      </c>
      <c r="FH26" s="102">
        <f>('[4]Проверочная  таблица'!CL24+'[4]Проверочная  таблица'!CT24)/1000</f>
        <v>0</v>
      </c>
      <c r="FI26" s="103">
        <f t="shared" si="44"/>
        <v>0</v>
      </c>
      <c r="FJ26" s="101">
        <f>'[3]Приложение  по  субсидии  план'!DD376</f>
        <v>56759.52463</v>
      </c>
      <c r="FK26" s="102">
        <f>('[4]Проверочная  таблица'!CI24+'[4]Проверочная  таблица'!CQ24)/1000</f>
        <v>70812.609530000002</v>
      </c>
      <c r="FL26" s="102">
        <f>('[4]Проверочная  таблица'!CM24+'[4]Проверочная  таблица'!CU24)/1000</f>
        <v>70787.532139999996</v>
      </c>
      <c r="FM26" s="103">
        <f t="shared" si="45"/>
        <v>99.964586264838346</v>
      </c>
      <c r="FN26" s="101">
        <f>'[3]Приложение  по  субсидии  план'!DG376</f>
        <v>0</v>
      </c>
      <c r="FO26" s="102">
        <f>'[4]Прочая  субсидия_МР  и  ГО'!AF20/1000</f>
        <v>0</v>
      </c>
      <c r="FP26" s="102">
        <f>'[4]Прочая  субсидия_МР  и  ГО'!AG20/1000</f>
        <v>0</v>
      </c>
      <c r="FQ26" s="103">
        <f t="shared" si="46"/>
        <v>0</v>
      </c>
      <c r="FR26" s="101"/>
      <c r="FS26" s="102">
        <f>('[4]Прочая  субсидия_МР  и  ГО'!AH20)/1000</f>
        <v>0</v>
      </c>
      <c r="FT26" s="102">
        <f>('[4]Прочая  субсидия_МР  и  ГО'!AI20)/1000</f>
        <v>0</v>
      </c>
      <c r="FU26" s="103">
        <f t="shared" si="47"/>
        <v>0</v>
      </c>
      <c r="FV26" s="101">
        <f>'[3]Приложение  по  субсидии  план'!DJ376</f>
        <v>0</v>
      </c>
      <c r="FW26" s="102">
        <f>('[4]Проверочная  таблица'!CJ24+'[4]Проверочная  таблица'!CR24)/1000</f>
        <v>0</v>
      </c>
      <c r="FX26" s="102">
        <f>('[4]Проверочная  таблица'!CN24+'[4]Проверочная  таблица'!CV24)/1000</f>
        <v>0</v>
      </c>
      <c r="FY26" s="103">
        <f t="shared" si="48"/>
        <v>0</v>
      </c>
      <c r="FZ26" s="101">
        <f>'[3]Приложение  по  субсидии  план'!DM376</f>
        <v>0</v>
      </c>
      <c r="GA26" s="102">
        <f>('[4]Прочая  субсидия_МР  и  ГО'!AJ20)/1000</f>
        <v>0</v>
      </c>
      <c r="GB26" s="102">
        <f>('[4]Прочая  субсидия_МР  и  ГО'!AK20)/1000</f>
        <v>0</v>
      </c>
      <c r="GC26" s="103">
        <f t="shared" si="49"/>
        <v>0</v>
      </c>
      <c r="GD26" s="101">
        <f>'[3]Приложение  по  субсидии  план'!DP376</f>
        <v>0</v>
      </c>
      <c r="GE26" s="102">
        <f>('[4]Прочая  субсидия_МР  и  ГО'!AL20)/1000</f>
        <v>990</v>
      </c>
      <c r="GF26" s="102">
        <f>('[4]Прочая  субсидия_МР  и  ГО'!AM20)/1000</f>
        <v>989.29349999999999</v>
      </c>
      <c r="GG26" s="103">
        <f t="shared" si="50"/>
        <v>99.928636363636357</v>
      </c>
      <c r="GH26" s="101"/>
      <c r="GI26" s="102">
        <f>'[4]Прочая  субсидия_МР  и  ГО'!AN20/1000</f>
        <v>0</v>
      </c>
      <c r="GJ26" s="102">
        <f>'[4]Прочая  субсидия_МР  и  ГО'!AO20/1000</f>
        <v>0</v>
      </c>
      <c r="GK26" s="103">
        <f t="shared" si="51"/>
        <v>0</v>
      </c>
      <c r="GL26" s="101">
        <f>'[3]Приложение  по  субсидии  план'!DS376</f>
        <v>0</v>
      </c>
      <c r="GM26" s="102">
        <f>('[4]Проверочная  таблица'!FY24+'[4]Проверочная  таблица'!GE24)/1000</f>
        <v>0</v>
      </c>
      <c r="GN26" s="102">
        <f>('[4]Проверочная  таблица'!GB24+'[4]Проверочная  таблица'!GH24)/1000</f>
        <v>0</v>
      </c>
      <c r="GO26" s="103">
        <f t="shared" si="52"/>
        <v>0</v>
      </c>
      <c r="GP26" s="101"/>
      <c r="GQ26" s="102">
        <f>('[4]Проверочная  таблица'!GU24+'[4]Проверочная  таблица'!HA24)/1000</f>
        <v>0</v>
      </c>
      <c r="GR26" s="102">
        <f>('[4]Проверочная  таблица'!GX24+'[4]Проверочная  таблица'!HD24)/1000</f>
        <v>0</v>
      </c>
      <c r="GS26" s="103">
        <f t="shared" si="53"/>
        <v>0</v>
      </c>
      <c r="GT26" s="101">
        <f>'[3]Приложение  по  субсидии  план'!DV376</f>
        <v>619.46204</v>
      </c>
      <c r="GU26" s="102">
        <f>('[4]Прочая  субсидия_БП'!AF20+'[4]Прочая  субсидия_МР  и  ГО'!AP20)/1000</f>
        <v>619.46204</v>
      </c>
      <c r="GV26" s="102">
        <f>('[4]Прочая  субсидия_БП'!AG20+'[4]Прочая  субсидия_МР  и  ГО'!AQ20)/1000</f>
        <v>619.40131999999994</v>
      </c>
      <c r="GW26" s="103">
        <f t="shared" si="54"/>
        <v>99.990197946592488</v>
      </c>
      <c r="GX26" s="101">
        <f>'[3]Приложение  по  субсидии  план'!EB376</f>
        <v>0</v>
      </c>
      <c r="GY26" s="102">
        <f>('[4]Проверочная  таблица'!LZ24+'[4]Проверочная  таблица'!MA24+'[4]Проверочная  таблица'!MH24+'[4]Проверочная  таблица'!MI24)/1000</f>
        <v>0</v>
      </c>
      <c r="GZ26" s="102">
        <f>('[4]Проверочная  таблица'!MD24+'[4]Проверочная  таблица'!ME24+'[4]Проверочная  таблица'!ML24+'[4]Проверочная  таблица'!MM24)/1000</f>
        <v>0</v>
      </c>
      <c r="HA26" s="103">
        <f t="shared" si="55"/>
        <v>0</v>
      </c>
      <c r="HB26" s="101">
        <f>'[3]Приложение  по  субсидии  план'!EE376</f>
        <v>3000</v>
      </c>
      <c r="HC26" s="102">
        <f>('[4]Проверочная  таблица'!MB24+'[4]Проверочная  таблица'!MJ24)/1000</f>
        <v>3000</v>
      </c>
      <c r="HD26" s="102">
        <f>('[4]Проверочная  таблица'!MF24+'[4]Проверочная  таблица'!MN24)/1000</f>
        <v>3000</v>
      </c>
      <c r="HE26" s="103">
        <f t="shared" si="56"/>
        <v>100</v>
      </c>
      <c r="HF26" s="101">
        <f>'[3]Приложение  по  субсидии  план'!DY376</f>
        <v>0</v>
      </c>
      <c r="HG26" s="102">
        <f>('[4]Прочая  субсидия_МР  и  ГО'!AR20+'[4]Прочая  субсидия_БП'!AL20)/1000</f>
        <v>3500</v>
      </c>
      <c r="HH26" s="102">
        <f>('[4]Прочая  субсидия_МР  и  ГО'!AS20+'[4]Прочая  субсидия_БП'!AM20)/1000</f>
        <v>3500</v>
      </c>
      <c r="HI26" s="103">
        <f t="shared" si="57"/>
        <v>100</v>
      </c>
      <c r="HJ26" s="101">
        <f>'[3]Приложение  по  субсидии  план'!EH376</f>
        <v>0</v>
      </c>
      <c r="HK26" s="102">
        <f>('[4]Проверочная  таблица'!PD24+'[4]Проверочная  таблица'!PE24)/1000</f>
        <v>0</v>
      </c>
      <c r="HL26" s="102">
        <f>('[4]Проверочная  таблица'!PK24+'[4]Проверочная  таблица'!PL24)/1000</f>
        <v>0</v>
      </c>
      <c r="HM26" s="103">
        <f t="shared" si="58"/>
        <v>0</v>
      </c>
      <c r="HN26" s="101">
        <f>'[3]Приложение  по  субсидии  план'!EK376</f>
        <v>1893.8009999999999</v>
      </c>
      <c r="HO26" s="102">
        <f>('[4]Проверочная  таблица'!NF24+'[4]Проверочная  таблица'!NG24)/1000</f>
        <v>1481.5408300000001</v>
      </c>
      <c r="HP26" s="102">
        <f>('[4]Проверочная  таблица'!NK24+'[4]Проверочная  таблица'!NL24)/1000</f>
        <v>1480.7678999999998</v>
      </c>
      <c r="HQ26" s="103">
        <f t="shared" si="59"/>
        <v>99.947829314970662</v>
      </c>
      <c r="HR26" s="101"/>
      <c r="HS26" s="102">
        <f>('[4]Проверочная  таблица'!NH24+'[4]Проверочная  таблица'!NI24)/1000</f>
        <v>0</v>
      </c>
      <c r="HT26" s="102">
        <f>('[4]Проверочная  таблица'!NM24+'[4]Проверочная  таблица'!NN24)/1000</f>
        <v>0</v>
      </c>
      <c r="HU26" s="103">
        <f t="shared" si="60"/>
        <v>0</v>
      </c>
      <c r="HV26" s="101"/>
      <c r="HW26" s="102">
        <f>('[4]Проверочная  таблица'!OS24+'[4]Проверочная  таблица'!OR24)/1000</f>
        <v>0</v>
      </c>
      <c r="HX26" s="102">
        <f>('[4]Проверочная  таблица'!OZ24+'[4]Проверочная  таблица'!OY24)/1000</f>
        <v>0</v>
      </c>
      <c r="HY26" s="103">
        <f t="shared" si="61"/>
        <v>0</v>
      </c>
      <c r="HZ26" s="101">
        <f>'[3]Приложение  по  субсидии  план'!EN376</f>
        <v>0</v>
      </c>
      <c r="IA26" s="102">
        <f>('[4]Проверочная  таблица'!PH24+'[4]Проверочная  таблица'!PI24+'[4]Проверочная  таблица'!OT24+'[4]Проверочная  таблица'!OU24)/1000</f>
        <v>0</v>
      </c>
      <c r="IB26" s="102">
        <f>('[4]Проверочная  таблица'!PO24+'[4]Проверочная  таблица'!PP24+'[4]Проверочная  таблица'!PA24+'[4]Проверочная  таблица'!PB24)/1000</f>
        <v>0</v>
      </c>
      <c r="IC26" s="103">
        <f t="shared" si="62"/>
        <v>0</v>
      </c>
      <c r="ID26" s="101"/>
      <c r="IE26" s="102">
        <f>('[4]Проверочная  таблица'!QT24+'[4]Проверочная  таблица'!QU24+'[4]Проверочная  таблица'!QZ24+'[4]Проверочная  таблица'!RA24)/1000</f>
        <v>0</v>
      </c>
      <c r="IF26" s="102">
        <f>('[4]Проверочная  таблица'!QW24+'[4]Проверочная  таблица'!QX24+'[4]Проверочная  таблица'!RC24+'[4]Проверочная  таблица'!RD24)/1000</f>
        <v>0</v>
      </c>
      <c r="IG26" s="103">
        <f t="shared" si="63"/>
        <v>0</v>
      </c>
    </row>
    <row r="27" spans="1:241" ht="21.75" customHeight="1" x14ac:dyDescent="0.25">
      <c r="A27" s="104" t="s">
        <v>23</v>
      </c>
      <c r="B27" s="123">
        <f t="shared" si="0"/>
        <v>98467.742579999991</v>
      </c>
      <c r="C27" s="123">
        <f t="shared" si="1"/>
        <v>99599.484779999999</v>
      </c>
      <c r="D27" s="123">
        <f t="shared" si="2"/>
        <v>98777.468300000008</v>
      </c>
      <c r="E27" s="98">
        <f>'[2]Исполнение для администрации_КБ'!Q27</f>
        <v>99599.484779999999</v>
      </c>
      <c r="F27" s="97">
        <f t="shared" si="3"/>
        <v>0</v>
      </c>
      <c r="G27" s="232">
        <f>'[2]Исполнение для администрации_КБ'!R27</f>
        <v>98777.468299999979</v>
      </c>
      <c r="H27" s="237">
        <f t="shared" si="4"/>
        <v>0</v>
      </c>
      <c r="I27" s="238">
        <f t="shared" si="11"/>
        <v>99.174677979694664</v>
      </c>
      <c r="J27" s="101">
        <f>'[3]Приложение  по  субсидии  план'!F377</f>
        <v>0</v>
      </c>
      <c r="K27" s="102">
        <f>'[4]Проверочная  таблица'!DZ25/1000</f>
        <v>0</v>
      </c>
      <c r="L27" s="102">
        <f>'[4]Проверочная  таблица'!EG25/1000</f>
        <v>0</v>
      </c>
      <c r="M27" s="103">
        <f t="shared" si="12"/>
        <v>0</v>
      </c>
      <c r="N27" s="234">
        <f>'[3]Приложение  по  субсидии  план'!I377</f>
        <v>0</v>
      </c>
      <c r="O27" s="235">
        <f>'[4]Проверочная  таблица'!EE25/1000</f>
        <v>0</v>
      </c>
      <c r="P27" s="102">
        <f>'[4]Проверочная  таблица'!EL25/1000</f>
        <v>0</v>
      </c>
      <c r="Q27" s="103">
        <f t="shared" si="13"/>
        <v>0</v>
      </c>
      <c r="R27" s="101">
        <f>'[3]Приложение  по  субсидии  план'!L377</f>
        <v>163.34626999999998</v>
      </c>
      <c r="S27" s="102">
        <f>('[4]Прочая  субсидия_МР  и  ГО'!D21)/1000</f>
        <v>163.34626999999998</v>
      </c>
      <c r="T27" s="102">
        <f>('[4]Прочая  субсидия_МР  и  ГО'!E21)/1000</f>
        <v>163.34626999999998</v>
      </c>
      <c r="U27" s="103">
        <f t="shared" si="14"/>
        <v>100</v>
      </c>
      <c r="V27" s="101">
        <f>'[3]Приложение  по  субсидии  план'!O377</f>
        <v>0</v>
      </c>
      <c r="W27" s="102">
        <f>'[4]Проверочная  таблица'!OI25/1000</f>
        <v>0</v>
      </c>
      <c r="X27" s="102">
        <f>'[4]Проверочная  таблица'!OL25/1000</f>
        <v>0</v>
      </c>
      <c r="Y27" s="103">
        <f t="shared" si="15"/>
        <v>0</v>
      </c>
      <c r="Z27" s="101">
        <f>'[3]Приложение  по  субсидии  план'!R377</f>
        <v>0</v>
      </c>
      <c r="AA27" s="102">
        <f>('[4]Проверочная  таблица'!ET25+'[4]Проверочная  таблица'!EU25)/1000</f>
        <v>0</v>
      </c>
      <c r="AB27" s="102">
        <f>('[4]Проверочная  таблица'!FA25+'[4]Проверочная  таблица'!FB25)/1000</f>
        <v>0</v>
      </c>
      <c r="AC27" s="103">
        <f t="shared" si="16"/>
        <v>0</v>
      </c>
      <c r="AD27" s="101"/>
      <c r="AE27" s="102">
        <f>('[4]Проверочная  таблица'!EX25+'[4]Проверочная  таблица'!EY25)/1000</f>
        <v>0</v>
      </c>
      <c r="AF27" s="102">
        <f>('[4]Проверочная  таблица'!FE25+'[4]Проверочная  таблица'!FF25)/1000</f>
        <v>0</v>
      </c>
      <c r="AG27" s="103">
        <f t="shared" si="17"/>
        <v>0</v>
      </c>
      <c r="AH27" s="101">
        <f>'[3]Приложение  по  субсидии  план'!U377</f>
        <v>0</v>
      </c>
      <c r="AI27" s="102">
        <f>('[4]Проверочная  таблица'!FH25+'[4]Проверочная  таблица'!FI25)/1000</f>
        <v>0</v>
      </c>
      <c r="AJ27" s="102">
        <f>('[4]Проверочная  таблица'!FK25+'[4]Проверочная  таблица'!FL25)/1000</f>
        <v>0</v>
      </c>
      <c r="AK27" s="103">
        <f t="shared" si="18"/>
        <v>0</v>
      </c>
      <c r="AL27" s="101">
        <f>'[3]Приложение  по  субсидии  план'!X377</f>
        <v>0</v>
      </c>
      <c r="AM27" s="102">
        <f>'[4]Прочая  субсидия_МР  и  ГО'!F21/1000</f>
        <v>0</v>
      </c>
      <c r="AN27" s="102">
        <f>'[4]Прочая  субсидия_МР  и  ГО'!G21/1000</f>
        <v>0</v>
      </c>
      <c r="AO27" s="103">
        <f t="shared" si="19"/>
        <v>0</v>
      </c>
      <c r="AP27" s="101">
        <f>'[3]Приложение  по  субсидии  план'!AA377</f>
        <v>4703.7051600000004</v>
      </c>
      <c r="AQ27" s="102">
        <f>'[4]Прочая  субсидия_МР  и  ГО'!H21/1000</f>
        <v>4703.7051600000004</v>
      </c>
      <c r="AR27" s="102">
        <f>'[4]Прочая  субсидия_МР  и  ГО'!I21/1000</f>
        <v>4703.7051600000004</v>
      </c>
      <c r="AS27" s="103">
        <f t="shared" si="20"/>
        <v>100</v>
      </c>
      <c r="AT27" s="101">
        <f>'[3]Приложение  по  субсидии  план'!AD377</f>
        <v>79.94699</v>
      </c>
      <c r="AU27" s="102">
        <f>'[4]Прочая  субсидия_МР  и  ГО'!J21/1000</f>
        <v>79.94699</v>
      </c>
      <c r="AV27" s="102">
        <f>'[4]Прочая  субсидия_МР  и  ГО'!K21/1000</f>
        <v>79.94699</v>
      </c>
      <c r="AW27" s="103">
        <f t="shared" si="21"/>
        <v>100</v>
      </c>
      <c r="AX27" s="101">
        <f>'[3]Приложение  по  субсидии  план'!AG377</f>
        <v>0</v>
      </c>
      <c r="AY27" s="102">
        <f>'[4]Прочая  субсидия_МР  и  ГО'!L21/1000</f>
        <v>0</v>
      </c>
      <c r="AZ27" s="102">
        <f>'[4]Прочая  субсидия_МР  и  ГО'!M21/1000</f>
        <v>0</v>
      </c>
      <c r="BA27" s="103">
        <f t="shared" si="22"/>
        <v>0</v>
      </c>
      <c r="BB27" s="101">
        <f>'[3]Приложение  по  субсидии  план'!AJ377</f>
        <v>0</v>
      </c>
      <c r="BC27" s="102">
        <f>('[4]Проверочная  таблица'!GP25+'[4]Проверочная  таблица'!GQ25)/1000</f>
        <v>0</v>
      </c>
      <c r="BD27" s="102">
        <f>('[4]Проверочная  таблица'!GS25+'[4]Проверочная  таблица'!GT25)/1000</f>
        <v>0</v>
      </c>
      <c r="BE27" s="103">
        <f t="shared" si="23"/>
        <v>0</v>
      </c>
      <c r="BF27" s="101">
        <f>'[3]Приложение  по  субсидии  план'!AM377</f>
        <v>0</v>
      </c>
      <c r="BG27" s="102">
        <f>'[4]Проверочная  таблица'!EM25/1000</f>
        <v>0</v>
      </c>
      <c r="BH27" s="102">
        <f>'[4]Проверочная  таблица'!EP25/1000</f>
        <v>0</v>
      </c>
      <c r="BI27" s="103">
        <f t="shared" si="24"/>
        <v>0</v>
      </c>
      <c r="BJ27" s="101">
        <f>'[3]Приложение  по  субсидии  план'!AP377</f>
        <v>0</v>
      </c>
      <c r="BK27" s="102">
        <f>'[4]Проверочная  таблица'!FS25/1000</f>
        <v>0</v>
      </c>
      <c r="BL27" s="102">
        <f>'[4]Проверочная  таблица'!FV25/1000</f>
        <v>0</v>
      </c>
      <c r="BM27" s="103">
        <f t="shared" si="25"/>
        <v>0</v>
      </c>
      <c r="BN27" s="101"/>
      <c r="BO27" s="102">
        <f>'[4]Проверочная  таблица'!FM25/1000</f>
        <v>0</v>
      </c>
      <c r="BP27" s="102">
        <f>'[4]Проверочная  таблица'!FP25/1000</f>
        <v>0</v>
      </c>
      <c r="BQ27" s="103">
        <f t="shared" si="26"/>
        <v>0</v>
      </c>
      <c r="BR27" s="101">
        <f>'[3]Приложение  по  субсидии  план'!AS377</f>
        <v>0</v>
      </c>
      <c r="BS27" s="102">
        <f>('[4]Проверочная  таблица'!LN25+'[4]Проверочная  таблица'!LO25)/1000</f>
        <v>0</v>
      </c>
      <c r="BT27" s="102">
        <f>('[4]Проверочная  таблица'!LR25+'[4]Проверочная  таблица'!LS25)/1000</f>
        <v>0</v>
      </c>
      <c r="BU27" s="103">
        <f t="shared" si="27"/>
        <v>0</v>
      </c>
      <c r="BV27" s="101">
        <f>'[3]Приложение  по  субсидии  план'!AV377</f>
        <v>0</v>
      </c>
      <c r="BW27" s="102">
        <f>'[4]Проверочная  таблица'!LP25/1000</f>
        <v>0</v>
      </c>
      <c r="BX27" s="102">
        <f>'[4]Проверочная  таблица'!LT25/1000</f>
        <v>0</v>
      </c>
      <c r="BY27" s="103">
        <f t="shared" si="28"/>
        <v>0</v>
      </c>
      <c r="BZ27" s="101">
        <f>'[3]Приложение  по  субсидии  план'!BE377</f>
        <v>0</v>
      </c>
      <c r="CA27" s="102">
        <f>('[4]Проверочная  таблица'!KL25+'[4]Проверочная  таблица'!KM25+'[4]Проверочная  таблица'!JR25+'[4]Проверочная  таблица'!JS25)/1000</f>
        <v>0</v>
      </c>
      <c r="CB27" s="102">
        <f>('[4]Проверочная  таблица'!KB25+'[4]Проверочная  таблица'!KC25+'[4]Проверочная  таблица'!KQ25+'[4]Проверочная  таблица'!KR25)/1000</f>
        <v>0</v>
      </c>
      <c r="CC27" s="103">
        <f t="shared" si="5"/>
        <v>0</v>
      </c>
      <c r="CD27" s="101">
        <f>'[3]Приложение  по  субсидии  план'!BH377</f>
        <v>0</v>
      </c>
      <c r="CE27" s="102">
        <f>('[4]Проверочная  таблица'!JV25+'[4]Проверочная  таблица'!JW25)/1000</f>
        <v>0</v>
      </c>
      <c r="CF27" s="102">
        <f>('[4]Проверочная  таблица'!KF25+'[4]Проверочная  таблица'!KG25)/1000</f>
        <v>0</v>
      </c>
      <c r="CG27" s="103">
        <f t="shared" si="6"/>
        <v>0</v>
      </c>
      <c r="CH27" s="101">
        <f>'[3]Приложение  по  субсидии  план'!BK377</f>
        <v>0</v>
      </c>
      <c r="CI27" s="102">
        <f>('[4]Проверочная  таблица'!JT25+'[4]Проверочная  таблица'!JU25)/1000</f>
        <v>0</v>
      </c>
      <c r="CJ27" s="102">
        <f>('[4]Проверочная  таблица'!KD25+'[4]Проверочная  таблица'!KE25)/1000</f>
        <v>0</v>
      </c>
      <c r="CK27" s="103">
        <f t="shared" si="29"/>
        <v>0</v>
      </c>
      <c r="CL27" s="101">
        <f>'[3]Приложение  по  субсидии  план'!BN377</f>
        <v>0</v>
      </c>
      <c r="CM27" s="102">
        <f>'[4]Проверочная  таблица'!JX25/1000</f>
        <v>0</v>
      </c>
      <c r="CN27" s="102">
        <f>'[4]Проверочная  таблица'!KH25/1000</f>
        <v>0</v>
      </c>
      <c r="CO27" s="103">
        <f t="shared" si="7"/>
        <v>0</v>
      </c>
      <c r="CP27" s="101">
        <f>'[3]Приложение  по  субсидии  план'!BQ377</f>
        <v>10.821440000000001</v>
      </c>
      <c r="CQ27" s="102">
        <f>('[4]Прочая  субсидия_МР  и  ГО'!N21+'[4]Прочая  субсидия_БП'!H21)/1000</f>
        <v>10.821440000000001</v>
      </c>
      <c r="CR27" s="102">
        <f>('[4]Прочая  субсидия_МР  и  ГО'!O21+'[4]Прочая  субсидия_БП'!I21)/1000</f>
        <v>10.821440000000001</v>
      </c>
      <c r="CS27" s="103">
        <f t="shared" si="30"/>
        <v>100</v>
      </c>
      <c r="CT27" s="101"/>
      <c r="CU27" s="102">
        <f>('[4]Проверочная  таблица'!JQ25+'[4]Проверочная  таблица'!KK25+'[4]Проверочная  таблица'!JP25+'[4]Проверочная  таблица'!KJ25)/1000</f>
        <v>283.12909999999999</v>
      </c>
      <c r="CV27" s="102">
        <f>('[4]Проверочная  таблица'!KP25+'[4]Проверочная  таблица'!KA25+'[4]Проверочная  таблица'!KO25+'[4]Проверочная  таблица'!JZ25)/1000</f>
        <v>283.12909999999999</v>
      </c>
      <c r="CW27" s="103">
        <f t="shared" si="31"/>
        <v>100</v>
      </c>
      <c r="CX27" s="101">
        <f>'[3]Приложение  по  субсидии  план'!AY377</f>
        <v>1249.8341499999999</v>
      </c>
      <c r="CY27" s="102">
        <f>('[4]Проверочная  таблица'!IO25+'[4]Проверочная  таблица'!IU25)/1000</f>
        <v>1249.8341499999999</v>
      </c>
      <c r="CZ27" s="102">
        <f>('[4]Проверочная  таблица'!IR25+'[4]Проверочная  таблица'!IX25)/1000</f>
        <v>1249.8341499999999</v>
      </c>
      <c r="DA27" s="103">
        <f t="shared" si="32"/>
        <v>100</v>
      </c>
      <c r="DB27" s="101">
        <f>'[3]Приложение  по  субсидии  план'!BB377</f>
        <v>0</v>
      </c>
      <c r="DC27" s="102">
        <f>('[4]Проверочная  таблица'!II25)/1000</f>
        <v>0</v>
      </c>
      <c r="DD27" s="102">
        <f>('[4]Проверочная  таблица'!IL25)/1000</f>
        <v>0</v>
      </c>
      <c r="DE27" s="103">
        <f t="shared" si="8"/>
        <v>0</v>
      </c>
      <c r="DF27" s="101">
        <f>'[3]Приложение  по  субсидии  план'!BT377</f>
        <v>173.34129000000001</v>
      </c>
      <c r="DG27" s="102">
        <f>'[4]Прочая  субсидия_МР  и  ГО'!P21/1000</f>
        <v>172.01518000000002</v>
      </c>
      <c r="DH27" s="102">
        <f>'[4]Прочая  субсидия_МР  и  ГО'!Q21/1000</f>
        <v>172.01517999999999</v>
      </c>
      <c r="DI27" s="103">
        <f t="shared" si="33"/>
        <v>99.999999999999986</v>
      </c>
      <c r="DJ27" s="101">
        <f>'[3]Приложение  по  субсидии  план'!BW377</f>
        <v>0</v>
      </c>
      <c r="DK27" s="102">
        <f>('[4]Проверочная  таблица'!DS25+'[4]Проверочная  таблица'!DT25)/1000</f>
        <v>0</v>
      </c>
      <c r="DL27" s="102">
        <f>('[4]Проверочная  таблица'!DW25+'[4]Проверочная  таблица'!DX25)/1000</f>
        <v>0</v>
      </c>
      <c r="DM27" s="103">
        <f t="shared" si="34"/>
        <v>0</v>
      </c>
      <c r="DN27" s="101"/>
      <c r="DO27" s="102">
        <f>'[4]Проверочная  таблица'!DR25/1000</f>
        <v>0</v>
      </c>
      <c r="DP27" s="102">
        <f>'[4]Проверочная  таблица'!DV25/1000</f>
        <v>0</v>
      </c>
      <c r="DQ27" s="103">
        <f t="shared" si="35"/>
        <v>0</v>
      </c>
      <c r="DR27" s="101"/>
      <c r="DS27" s="102">
        <f>('[4]Прочая  субсидия_МР  и  ГО'!R21)/1000</f>
        <v>0</v>
      </c>
      <c r="DT27" s="102">
        <f>('[4]Прочая  субсидия_МР  и  ГО'!S21)/1000</f>
        <v>0</v>
      </c>
      <c r="DU27" s="103">
        <f t="shared" si="36"/>
        <v>0</v>
      </c>
      <c r="DV27" s="101">
        <f>'[3]Приложение  по  субсидии  план'!BZ377</f>
        <v>18325.924999999999</v>
      </c>
      <c r="DW27" s="102">
        <f>('[4]Проверочная  таблица'!AY25+'[4]Проверочная  таблица'!BK25+'[4]Прочая  субсидия_МР  и  ГО'!T21+'[4]Прочая  субсидия_БП'!N21)/1000</f>
        <v>18325.924999999999</v>
      </c>
      <c r="DX27" s="102">
        <f>('[4]Проверочная  таблица'!BE25+'[4]Проверочная  таблица'!BO25+'[4]Прочая  субсидия_МР  и  ГО'!U21+'[4]Прочая  субсидия_БП'!O21)/1000</f>
        <v>18325.924999999999</v>
      </c>
      <c r="DY27" s="103">
        <f t="shared" si="37"/>
        <v>100</v>
      </c>
      <c r="DZ27" s="101">
        <f>'[3]Приложение  по  субсидии  план'!CC377</f>
        <v>0</v>
      </c>
      <c r="EA27" s="102">
        <f>('[4]Проверочная  таблица'!DC25+'[4]Проверочная  таблица'!DA25)/1000</f>
        <v>0</v>
      </c>
      <c r="EB27" s="102">
        <f>('[4]Проверочная  таблица'!DD25+'[4]Проверочная  таблица'!DB25)/1000</f>
        <v>0</v>
      </c>
      <c r="EC27" s="103">
        <f t="shared" si="38"/>
        <v>0</v>
      </c>
      <c r="ED27" s="101">
        <f>'[3]Приложение  по  субсидии  план'!CF377</f>
        <v>0</v>
      </c>
      <c r="EE27" s="102">
        <f>('[4]Проверочная  таблица'!DI25+'[4]Проверочная  таблица'!DK25)/1000</f>
        <v>0</v>
      </c>
      <c r="EF27" s="102">
        <f>('[4]Проверочная  таблица'!DL25+'[4]Проверочная  таблица'!DJ25)/1000</f>
        <v>0</v>
      </c>
      <c r="EG27" s="103">
        <f t="shared" si="39"/>
        <v>0</v>
      </c>
      <c r="EH27" s="101">
        <f>'[3]Приложение  по  субсидии  план'!CI377</f>
        <v>75.79589</v>
      </c>
      <c r="EI27" s="102">
        <f>'[4]Прочая  субсидия_МР  и  ГО'!V21/1000</f>
        <v>75.79589</v>
      </c>
      <c r="EJ27" s="102">
        <f>'[4]Прочая  субсидия_МР  и  ГО'!W21/1000</f>
        <v>75.79589</v>
      </c>
      <c r="EK27" s="103">
        <f t="shared" si="9"/>
        <v>100</v>
      </c>
      <c r="EL27" s="101">
        <f>'[3]Приложение  по  субсидии  план'!CL377</f>
        <v>0</v>
      </c>
      <c r="EM27" s="102">
        <f>('[4]Проверочная  таблица'!HL25+'[4]Проверочная  таблица'!HM25+'[4]Проверочная  таблица'!HR25+'[4]Проверочная  таблица'!HS25)/1000</f>
        <v>0</v>
      </c>
      <c r="EN27" s="102">
        <f>('[4]Проверочная  таблица'!HO25+'[4]Проверочная  таблица'!HP25+'[4]Проверочная  таблица'!HU25+'[4]Проверочная  таблица'!HV25)/1000</f>
        <v>0</v>
      </c>
      <c r="EO27" s="103">
        <f t="shared" si="10"/>
        <v>0</v>
      </c>
      <c r="EP27" s="101">
        <f>'[3]Приложение  по  субсидии  план'!CO377</f>
        <v>0</v>
      </c>
      <c r="EQ27" s="102">
        <f>('[4]Прочая  субсидия_МР  и  ГО'!X21+'[4]Прочая  субсидия_БП'!T21)/1000</f>
        <v>0</v>
      </c>
      <c r="ER27" s="102">
        <f>('[4]Прочая  субсидия_МР  и  ГО'!Y21+'[4]Прочая  субсидия_БП'!U21)/1000</f>
        <v>0</v>
      </c>
      <c r="ES27" s="103">
        <f t="shared" si="40"/>
        <v>0</v>
      </c>
      <c r="ET27" s="101">
        <f>'[3]Приложение  по  субсидии  план'!CR377</f>
        <v>2361.7979999999998</v>
      </c>
      <c r="EU27" s="102">
        <f>('[4]Прочая  субсидия_МР  и  ГО'!Z21+'[4]Прочая  субсидия_БП'!Z21)/1000</f>
        <v>1958.7324599999999</v>
      </c>
      <c r="EV27" s="102">
        <f>('[4]Прочая  субсидия_МР  и  ГО'!AA21+'[4]Прочая  субсидия_БП'!AA21)/1000</f>
        <v>1272.8476900000001</v>
      </c>
      <c r="EW27" s="103">
        <f t="shared" si="41"/>
        <v>64.983233595873529</v>
      </c>
      <c r="EX27" s="101">
        <f>'[3]Приложение  по  субсидии  план'!CU377</f>
        <v>0</v>
      </c>
      <c r="EY27" s="102">
        <f>('[4]Прочая  субсидия_МР  и  ГО'!AB21)/1000</f>
        <v>0</v>
      </c>
      <c r="EZ27" s="102">
        <f>('[4]Прочая  субсидия_МР  и  ГО'!AC21)/1000</f>
        <v>0</v>
      </c>
      <c r="FA27" s="103">
        <f t="shared" si="42"/>
        <v>0</v>
      </c>
      <c r="FB27" s="101">
        <f>'[3]Приложение  по  субсидии  план'!CX377</f>
        <v>287.85516999999999</v>
      </c>
      <c r="FC27" s="102">
        <f>'[4]Прочая  субсидия_МР  и  ГО'!AD21/1000</f>
        <v>397.95906999999994</v>
      </c>
      <c r="FD27" s="102">
        <f>'[4]Прочая  субсидия_МР  и  ГО'!AE21/1000</f>
        <v>397.95906999999994</v>
      </c>
      <c r="FE27" s="103">
        <f t="shared" si="43"/>
        <v>100</v>
      </c>
      <c r="FF27" s="101">
        <f>'[3]Приложение  по  субсидии  план'!DA377</f>
        <v>43533.286</v>
      </c>
      <c r="FG27" s="102">
        <f>('[4]Проверочная  таблица'!CH25+'[4]Проверочная  таблица'!CP25)/1000</f>
        <v>43533.286</v>
      </c>
      <c r="FH27" s="102">
        <f>('[4]Проверочная  таблица'!CL25+'[4]Проверочная  таблица'!CT25)/1000</f>
        <v>43533.286</v>
      </c>
      <c r="FI27" s="103">
        <f t="shared" si="44"/>
        <v>100</v>
      </c>
      <c r="FJ27" s="101">
        <f>'[3]Приложение  по  субсидии  план'!DD377</f>
        <v>18894.173899999998</v>
      </c>
      <c r="FK27" s="102">
        <f>('[4]Проверочная  таблица'!CI25+'[4]Проверочная  таблица'!CQ25)/1000</f>
        <v>18894.173899999998</v>
      </c>
      <c r="FL27" s="102">
        <f>('[4]Проверочная  таблица'!CM25+'[4]Проверочная  таблица'!CU25)/1000</f>
        <v>18892.415969999998</v>
      </c>
      <c r="FM27" s="103">
        <f t="shared" si="45"/>
        <v>99.990695914998426</v>
      </c>
      <c r="FN27" s="101">
        <f>'[3]Приложение  по  субсидии  план'!DG377</f>
        <v>0</v>
      </c>
      <c r="FO27" s="102">
        <f>'[4]Прочая  субсидия_МР  и  ГО'!AF21/1000</f>
        <v>0</v>
      </c>
      <c r="FP27" s="102">
        <f>'[4]Прочая  субсидия_МР  и  ГО'!AG21/1000</f>
        <v>0</v>
      </c>
      <c r="FQ27" s="103">
        <f t="shared" si="46"/>
        <v>0</v>
      </c>
      <c r="FR27" s="101"/>
      <c r="FS27" s="102">
        <f>('[4]Прочая  субсидия_МР  и  ГО'!AH21)/1000</f>
        <v>0</v>
      </c>
      <c r="FT27" s="102">
        <f>('[4]Прочая  субсидия_МР  и  ГО'!AI21)/1000</f>
        <v>0</v>
      </c>
      <c r="FU27" s="103">
        <f t="shared" si="47"/>
        <v>0</v>
      </c>
      <c r="FV27" s="101">
        <f>'[3]Приложение  по  субсидии  план'!DJ377</f>
        <v>0</v>
      </c>
      <c r="FW27" s="102">
        <f>('[4]Проверочная  таблица'!CJ25+'[4]Проверочная  таблица'!CR25)/1000</f>
        <v>0</v>
      </c>
      <c r="FX27" s="102">
        <f>('[4]Проверочная  таблица'!CN25+'[4]Проверочная  таблица'!CV25)/1000</f>
        <v>0</v>
      </c>
      <c r="FY27" s="103">
        <f t="shared" si="48"/>
        <v>0</v>
      </c>
      <c r="FZ27" s="101">
        <f>'[3]Приложение  по  субсидии  план'!DM377</f>
        <v>0</v>
      </c>
      <c r="GA27" s="102">
        <f>('[4]Прочая  субсидия_МР  и  ГО'!AJ21)/1000</f>
        <v>0</v>
      </c>
      <c r="GB27" s="102">
        <f>('[4]Прочая  субсидия_МР  и  ГО'!AK21)/1000</f>
        <v>0</v>
      </c>
      <c r="GC27" s="103">
        <f t="shared" si="49"/>
        <v>0</v>
      </c>
      <c r="GD27" s="101">
        <f>'[3]Приложение  по  субсидии  план'!DP377</f>
        <v>0</v>
      </c>
      <c r="GE27" s="102">
        <f>('[4]Прочая  субсидия_МР  и  ГО'!AL21)/1000</f>
        <v>0</v>
      </c>
      <c r="GF27" s="102">
        <f>('[4]Прочая  субсидия_МР  и  ГО'!AM21)/1000</f>
        <v>0</v>
      </c>
      <c r="GG27" s="103">
        <f t="shared" si="50"/>
        <v>0</v>
      </c>
      <c r="GH27" s="101"/>
      <c r="GI27" s="102">
        <f>'[4]Прочая  субсидия_МР  и  ГО'!AN21/1000</f>
        <v>0</v>
      </c>
      <c r="GJ27" s="102">
        <f>'[4]Прочая  субсидия_МР  и  ГО'!AO21/1000</f>
        <v>0</v>
      </c>
      <c r="GK27" s="103">
        <f t="shared" si="51"/>
        <v>0</v>
      </c>
      <c r="GL27" s="101">
        <f>'[3]Приложение  по  субсидии  план'!DS377</f>
        <v>0</v>
      </c>
      <c r="GM27" s="102">
        <f>('[4]Проверочная  таблица'!FY25+'[4]Проверочная  таблица'!GE25)/1000</f>
        <v>0</v>
      </c>
      <c r="GN27" s="102">
        <f>('[4]Проверочная  таблица'!GB25+'[4]Проверочная  таблица'!GH25)/1000</f>
        <v>0</v>
      </c>
      <c r="GO27" s="103">
        <f t="shared" si="52"/>
        <v>0</v>
      </c>
      <c r="GP27" s="101"/>
      <c r="GQ27" s="102">
        <f>('[4]Проверочная  таблица'!GU25+'[4]Проверочная  таблица'!HA25)/1000</f>
        <v>0</v>
      </c>
      <c r="GR27" s="102">
        <f>('[4]Проверочная  таблица'!GX25+'[4]Проверочная  таблица'!HD25)/1000</f>
        <v>0</v>
      </c>
      <c r="GS27" s="103">
        <f t="shared" si="53"/>
        <v>0</v>
      </c>
      <c r="GT27" s="101">
        <f>'[3]Приложение  по  субсидии  план'!DV377</f>
        <v>882.08785</v>
      </c>
      <c r="GU27" s="102">
        <f>('[4]Прочая  субсидия_БП'!AF21+'[4]Прочая  субсидия_МР  и  ГО'!AP21)/1000</f>
        <v>882.08785</v>
      </c>
      <c r="GV27" s="102">
        <f>('[4]Прочая  субсидия_БП'!AG21+'[4]Прочая  субсидия_МР  и  ГО'!AQ21)/1000</f>
        <v>747.71406999999999</v>
      </c>
      <c r="GW27" s="103">
        <f t="shared" si="54"/>
        <v>84.766394866452359</v>
      </c>
      <c r="GX27" s="101">
        <f>'[3]Приложение  по  субсидии  план'!EB377</f>
        <v>0</v>
      </c>
      <c r="GY27" s="102">
        <f>('[4]Проверочная  таблица'!LZ25+'[4]Проверочная  таблица'!MA25+'[4]Проверочная  таблица'!MH25+'[4]Проверочная  таблица'!MI25)/1000</f>
        <v>0</v>
      </c>
      <c r="GZ27" s="102">
        <f>('[4]Проверочная  таблица'!MD25+'[4]Проверочная  таблица'!ME25+'[4]Проверочная  таблица'!ML25+'[4]Проверочная  таблица'!MM25)/1000</f>
        <v>0</v>
      </c>
      <c r="HA27" s="103">
        <f t="shared" si="55"/>
        <v>0</v>
      </c>
      <c r="HB27" s="101">
        <f>'[3]Приложение  по  субсидии  план'!EE377</f>
        <v>6000</v>
      </c>
      <c r="HC27" s="102">
        <f>('[4]Проверочная  таблица'!MB25+'[4]Проверочная  таблица'!MJ25)/1000</f>
        <v>6000</v>
      </c>
      <c r="HD27" s="102">
        <f>('[4]Проверочная  таблица'!MF25+'[4]Проверочная  таблица'!MN25)/1000</f>
        <v>6000</v>
      </c>
      <c r="HE27" s="103">
        <f t="shared" si="56"/>
        <v>100</v>
      </c>
      <c r="HF27" s="101">
        <f>'[3]Приложение  по  субсидии  план'!DY377</f>
        <v>0</v>
      </c>
      <c r="HG27" s="102">
        <f>('[4]Прочая  субсидия_МР  и  ГО'!AR21+'[4]Прочая  субсидия_БП'!AL21)/1000</f>
        <v>1350</v>
      </c>
      <c r="HH27" s="102">
        <f>('[4]Прочая  субсидия_МР  и  ГО'!AS21+'[4]Прочая  субсидия_БП'!AM21)/1000</f>
        <v>1350</v>
      </c>
      <c r="HI27" s="103">
        <f t="shared" si="57"/>
        <v>100</v>
      </c>
      <c r="HJ27" s="101">
        <f>'[3]Приложение  по  субсидии  план'!EH377</f>
        <v>0</v>
      </c>
      <c r="HK27" s="102">
        <f>('[4]Проверочная  таблица'!PD25+'[4]Проверочная  таблица'!PE25)/1000</f>
        <v>0</v>
      </c>
      <c r="HL27" s="102">
        <f>('[4]Проверочная  таблица'!PK25+'[4]Проверочная  таблица'!PL25)/1000</f>
        <v>0</v>
      </c>
      <c r="HM27" s="103">
        <f t="shared" si="58"/>
        <v>0</v>
      </c>
      <c r="HN27" s="101">
        <f>'[3]Приложение  по  субсидии  план'!EK377</f>
        <v>1725.82547</v>
      </c>
      <c r="HO27" s="102">
        <f>('[4]Проверочная  таблица'!NF25+'[4]Проверочная  таблица'!NG25)/1000</f>
        <v>1518.72632</v>
      </c>
      <c r="HP27" s="102">
        <f>('[4]Проверочная  таблица'!NK25+'[4]Проверочная  таблица'!NL25)/1000</f>
        <v>1518.72632</v>
      </c>
      <c r="HQ27" s="103">
        <f t="shared" si="59"/>
        <v>100</v>
      </c>
      <c r="HR27" s="101"/>
      <c r="HS27" s="102">
        <f>('[4]Проверочная  таблица'!NH25+'[4]Проверочная  таблица'!NI25)/1000</f>
        <v>0</v>
      </c>
      <c r="HT27" s="102">
        <f>('[4]Проверочная  таблица'!NM25+'[4]Проверочная  таблица'!NN25)/1000</f>
        <v>0</v>
      </c>
      <c r="HU27" s="103">
        <f t="shared" si="60"/>
        <v>0</v>
      </c>
      <c r="HV27" s="101"/>
      <c r="HW27" s="102">
        <f>('[4]Проверочная  таблица'!OS25+'[4]Проверочная  таблица'!OR25)/1000</f>
        <v>0</v>
      </c>
      <c r="HX27" s="102">
        <f>('[4]Проверочная  таблица'!OZ25+'[4]Проверочная  таблица'!OY25)/1000</f>
        <v>0</v>
      </c>
      <c r="HY27" s="103">
        <f t="shared" si="61"/>
        <v>0</v>
      </c>
      <c r="HZ27" s="101">
        <f>'[3]Приложение  по  субсидии  план'!EN377</f>
        <v>0</v>
      </c>
      <c r="IA27" s="102">
        <f>('[4]Проверочная  таблица'!PH25+'[4]Проверочная  таблица'!PI25+'[4]Проверочная  таблица'!OT25+'[4]Проверочная  таблица'!OU25)/1000</f>
        <v>0</v>
      </c>
      <c r="IB27" s="102">
        <f>('[4]Проверочная  таблица'!PO25+'[4]Проверочная  таблица'!PP25+'[4]Проверочная  таблица'!PA25+'[4]Проверочная  таблица'!PB25)/1000</f>
        <v>0</v>
      </c>
      <c r="IC27" s="103">
        <f t="shared" si="62"/>
        <v>0</v>
      </c>
      <c r="ID27" s="101"/>
      <c r="IE27" s="102">
        <f>('[4]Проверочная  таблица'!QT25+'[4]Проверочная  таблица'!QU25+'[4]Проверочная  таблица'!QZ25+'[4]Проверочная  таблица'!RA25)/1000</f>
        <v>0</v>
      </c>
      <c r="IF27" s="102">
        <f>('[4]Проверочная  таблица'!QW25+'[4]Проверочная  таблица'!QX25+'[4]Проверочная  таблица'!RC25+'[4]Проверочная  таблица'!RD25)/1000</f>
        <v>0</v>
      </c>
      <c r="IG27" s="103">
        <f t="shared" si="63"/>
        <v>0</v>
      </c>
    </row>
    <row r="28" spans="1:241" ht="21.75" customHeight="1" x14ac:dyDescent="0.25">
      <c r="A28" s="104" t="s">
        <v>24</v>
      </c>
      <c r="B28" s="123">
        <f t="shared" si="0"/>
        <v>63060.571530000001</v>
      </c>
      <c r="C28" s="123">
        <f t="shared" si="1"/>
        <v>62951.746490000005</v>
      </c>
      <c r="D28" s="123">
        <f t="shared" si="2"/>
        <v>61081.858120000004</v>
      </c>
      <c r="E28" s="98">
        <f>'[2]Исполнение для администрации_КБ'!Q28</f>
        <v>62951.746490000005</v>
      </c>
      <c r="F28" s="97">
        <f t="shared" si="3"/>
        <v>0</v>
      </c>
      <c r="G28" s="232">
        <f>'[2]Исполнение для администрации_КБ'!R28</f>
        <v>61081.858120000012</v>
      </c>
      <c r="H28" s="237">
        <f t="shared" si="4"/>
        <v>0</v>
      </c>
      <c r="I28" s="238">
        <f t="shared" si="11"/>
        <v>97.029648144397342</v>
      </c>
      <c r="J28" s="101">
        <f>'[3]Приложение  по  субсидии  план'!F378</f>
        <v>2401.1999999999998</v>
      </c>
      <c r="K28" s="102">
        <f>'[4]Проверочная  таблица'!DZ26/1000</f>
        <v>2401.1999999999998</v>
      </c>
      <c r="L28" s="102">
        <f>'[4]Проверочная  таблица'!EG26/1000</f>
        <v>1704.47443</v>
      </c>
      <c r="M28" s="103">
        <f t="shared" si="12"/>
        <v>70.984275778777288</v>
      </c>
      <c r="N28" s="234">
        <f>'[3]Приложение  по  субсидии  план'!I378</f>
        <v>1242</v>
      </c>
      <c r="O28" s="235">
        <f>'[4]Проверочная  таблица'!EE26/1000</f>
        <v>1242</v>
      </c>
      <c r="P28" s="102">
        <f>'[4]Проверочная  таблица'!EL26/1000</f>
        <v>138</v>
      </c>
      <c r="Q28" s="103">
        <f t="shared" si="13"/>
        <v>11.111111111111111</v>
      </c>
      <c r="R28" s="101">
        <f>'[3]Приложение  по  субсидии  план'!L378</f>
        <v>115.95569</v>
      </c>
      <c r="S28" s="102">
        <f>('[4]Прочая  субсидия_МР  и  ГО'!D22)/1000</f>
        <v>115.95569</v>
      </c>
      <c r="T28" s="102">
        <f>('[4]Прочая  субсидия_МР  и  ГО'!E22)/1000</f>
        <v>115.95557000000001</v>
      </c>
      <c r="U28" s="103">
        <f t="shared" si="14"/>
        <v>99.999896512193587</v>
      </c>
      <c r="V28" s="101">
        <f>'[3]Приложение  по  субсидии  план'!O378</f>
        <v>0</v>
      </c>
      <c r="W28" s="102">
        <f>'[4]Проверочная  таблица'!OI26/1000</f>
        <v>0</v>
      </c>
      <c r="X28" s="102">
        <f>'[4]Проверочная  таблица'!OL26/1000</f>
        <v>0</v>
      </c>
      <c r="Y28" s="103">
        <f t="shared" si="15"/>
        <v>0</v>
      </c>
      <c r="Z28" s="101">
        <f>'[3]Приложение  по  субсидии  план'!R378</f>
        <v>0</v>
      </c>
      <c r="AA28" s="102">
        <f>('[4]Проверочная  таблица'!ET26+'[4]Проверочная  таблица'!EU26)/1000</f>
        <v>0</v>
      </c>
      <c r="AB28" s="102">
        <f>('[4]Проверочная  таблица'!FA26+'[4]Проверочная  таблица'!FB26)/1000</f>
        <v>0</v>
      </c>
      <c r="AC28" s="103">
        <f t="shared" si="16"/>
        <v>0</v>
      </c>
      <c r="AD28" s="101"/>
      <c r="AE28" s="102">
        <f>('[4]Проверочная  таблица'!EX26+'[4]Проверочная  таблица'!EY26)/1000</f>
        <v>0</v>
      </c>
      <c r="AF28" s="102">
        <f>('[4]Проверочная  таблица'!FE26+'[4]Проверочная  таблица'!FF26)/1000</f>
        <v>0</v>
      </c>
      <c r="AG28" s="103">
        <f t="shared" si="17"/>
        <v>0</v>
      </c>
      <c r="AH28" s="101">
        <f>'[3]Приложение  по  субсидии  план'!U378</f>
        <v>0</v>
      </c>
      <c r="AI28" s="102">
        <f>('[4]Проверочная  таблица'!FH26+'[4]Проверочная  таблица'!FI26)/1000</f>
        <v>0</v>
      </c>
      <c r="AJ28" s="102">
        <f>('[4]Проверочная  таблица'!FK26+'[4]Проверочная  таблица'!FL26)/1000</f>
        <v>0</v>
      </c>
      <c r="AK28" s="103">
        <f t="shared" si="18"/>
        <v>0</v>
      </c>
      <c r="AL28" s="101">
        <f>'[3]Приложение  по  субсидии  план'!X378</f>
        <v>0</v>
      </c>
      <c r="AM28" s="102">
        <f>'[4]Прочая  субсидия_МР  и  ГО'!F22/1000</f>
        <v>0</v>
      </c>
      <c r="AN28" s="102">
        <f>'[4]Прочая  субсидия_МР  и  ГО'!G22/1000</f>
        <v>0</v>
      </c>
      <c r="AO28" s="103">
        <f t="shared" si="19"/>
        <v>0</v>
      </c>
      <c r="AP28" s="101">
        <f>'[3]Приложение  по  субсидии  план'!AA378</f>
        <v>2137.1700599999999</v>
      </c>
      <c r="AQ28" s="102">
        <f>'[4]Прочая  субсидия_МР  и  ГО'!H22/1000</f>
        <v>2137.1700599999999</v>
      </c>
      <c r="AR28" s="102">
        <f>'[4]Прочая  субсидия_МР  и  ГО'!I22/1000</f>
        <v>2137.1700599999999</v>
      </c>
      <c r="AS28" s="103">
        <f t="shared" si="20"/>
        <v>100</v>
      </c>
      <c r="AT28" s="101">
        <f>'[3]Приложение  по  субсидии  план'!AD378</f>
        <v>55.218640000000001</v>
      </c>
      <c r="AU28" s="102">
        <f>'[4]Прочая  субсидия_МР  и  ГО'!J22/1000</f>
        <v>55.218640000000001</v>
      </c>
      <c r="AV28" s="102">
        <f>'[4]Прочая  субсидия_МР  и  ГО'!K22/1000</f>
        <v>55.218640000000001</v>
      </c>
      <c r="AW28" s="103">
        <f t="shared" si="21"/>
        <v>100</v>
      </c>
      <c r="AX28" s="101">
        <f>'[3]Приложение  по  субсидии  план'!AG378</f>
        <v>439.42010999999997</v>
      </c>
      <c r="AY28" s="102">
        <f>'[4]Прочая  субсидия_МР  и  ГО'!L22/1000</f>
        <v>439.42010999999997</v>
      </c>
      <c r="AZ28" s="102">
        <f>'[4]Прочая  субсидия_МР  и  ГО'!M22/1000</f>
        <v>439.42010999999997</v>
      </c>
      <c r="BA28" s="103">
        <f t="shared" si="22"/>
        <v>100</v>
      </c>
      <c r="BB28" s="101">
        <f>'[3]Приложение  по  субсидии  план'!AJ378</f>
        <v>0</v>
      </c>
      <c r="BC28" s="102">
        <f>('[4]Проверочная  таблица'!GP26+'[4]Проверочная  таблица'!GQ26)/1000</f>
        <v>0</v>
      </c>
      <c r="BD28" s="102">
        <f>('[4]Проверочная  таблица'!GS26+'[4]Проверочная  таблица'!GT26)/1000</f>
        <v>0</v>
      </c>
      <c r="BE28" s="103">
        <f t="shared" si="23"/>
        <v>0</v>
      </c>
      <c r="BF28" s="101">
        <f>'[3]Приложение  по  субсидии  план'!AM378</f>
        <v>0</v>
      </c>
      <c r="BG28" s="102">
        <f>'[4]Проверочная  таблица'!EM26/1000</f>
        <v>0</v>
      </c>
      <c r="BH28" s="102">
        <f>'[4]Проверочная  таблица'!EP26/1000</f>
        <v>0</v>
      </c>
      <c r="BI28" s="103">
        <f t="shared" si="24"/>
        <v>0</v>
      </c>
      <c r="BJ28" s="101">
        <f>'[3]Приложение  по  субсидии  план'!AP378</f>
        <v>0</v>
      </c>
      <c r="BK28" s="102">
        <f>'[4]Проверочная  таблица'!FS26/1000</f>
        <v>0</v>
      </c>
      <c r="BL28" s="102">
        <f>'[4]Проверочная  таблица'!FV26/1000</f>
        <v>0</v>
      </c>
      <c r="BM28" s="103">
        <f t="shared" si="25"/>
        <v>0</v>
      </c>
      <c r="BN28" s="101"/>
      <c r="BO28" s="102">
        <f>'[4]Проверочная  таблица'!FM26/1000</f>
        <v>0</v>
      </c>
      <c r="BP28" s="102">
        <f>'[4]Проверочная  таблица'!FP26/1000</f>
        <v>0</v>
      </c>
      <c r="BQ28" s="103">
        <f t="shared" si="26"/>
        <v>0</v>
      </c>
      <c r="BR28" s="101">
        <f>'[3]Приложение  по  субсидии  план'!AS378</f>
        <v>0</v>
      </c>
      <c r="BS28" s="102">
        <f>('[4]Проверочная  таблица'!LN26+'[4]Проверочная  таблица'!LO26)/1000</f>
        <v>0</v>
      </c>
      <c r="BT28" s="102">
        <f>('[4]Проверочная  таблица'!LR26+'[4]Проверочная  таблица'!LS26)/1000</f>
        <v>0</v>
      </c>
      <c r="BU28" s="103">
        <f t="shared" si="27"/>
        <v>0</v>
      </c>
      <c r="BV28" s="101">
        <f>'[3]Приложение  по  субсидии  план'!AV378</f>
        <v>0</v>
      </c>
      <c r="BW28" s="102">
        <f>'[4]Проверочная  таблица'!LP26/1000</f>
        <v>0</v>
      </c>
      <c r="BX28" s="102">
        <f>'[4]Проверочная  таблица'!LT26/1000</f>
        <v>0</v>
      </c>
      <c r="BY28" s="103">
        <f t="shared" si="28"/>
        <v>0</v>
      </c>
      <c r="BZ28" s="101">
        <f>'[3]Приложение  по  субсидии  план'!BE378</f>
        <v>0</v>
      </c>
      <c r="CA28" s="102">
        <f>('[4]Проверочная  таблица'!KL26+'[4]Проверочная  таблица'!KM26+'[4]Проверочная  таблица'!JR26+'[4]Проверочная  таблица'!JS26)/1000</f>
        <v>0</v>
      </c>
      <c r="CB28" s="102">
        <f>('[4]Проверочная  таблица'!KB26+'[4]Проверочная  таблица'!KC26+'[4]Проверочная  таблица'!KQ26+'[4]Проверочная  таблица'!KR26)/1000</f>
        <v>0</v>
      </c>
      <c r="CC28" s="103">
        <f t="shared" si="5"/>
        <v>0</v>
      </c>
      <c r="CD28" s="101">
        <f>'[3]Приложение  по  субсидии  план'!BH378</f>
        <v>5270</v>
      </c>
      <c r="CE28" s="102">
        <f>('[4]Проверочная  таблица'!JV26+'[4]Проверочная  таблица'!JW26)/1000</f>
        <v>5270</v>
      </c>
      <c r="CF28" s="102">
        <f>('[4]Проверочная  таблица'!KF26+'[4]Проверочная  таблица'!KG26)/1000</f>
        <v>5270</v>
      </c>
      <c r="CG28" s="103">
        <f t="shared" si="6"/>
        <v>100</v>
      </c>
      <c r="CH28" s="101">
        <f>'[3]Приложение  по  субсидии  план'!BK378</f>
        <v>0</v>
      </c>
      <c r="CI28" s="102">
        <f>('[4]Проверочная  таблица'!JT26+'[4]Проверочная  таблица'!JU26)/1000</f>
        <v>0</v>
      </c>
      <c r="CJ28" s="102">
        <f>('[4]Проверочная  таблица'!KD26+'[4]Проверочная  таблица'!KE26)/1000</f>
        <v>0</v>
      </c>
      <c r="CK28" s="103">
        <f t="shared" si="29"/>
        <v>0</v>
      </c>
      <c r="CL28" s="101">
        <f>'[3]Приложение  по  субсидии  план'!BN378</f>
        <v>0</v>
      </c>
      <c r="CM28" s="102">
        <f>'[4]Проверочная  таблица'!JX26/1000</f>
        <v>0</v>
      </c>
      <c r="CN28" s="102">
        <f>'[4]Проверочная  таблица'!KH26/1000</f>
        <v>0</v>
      </c>
      <c r="CO28" s="103">
        <f t="shared" si="7"/>
        <v>0</v>
      </c>
      <c r="CP28" s="101">
        <f>'[3]Приложение  по  субсидии  план'!BQ378</f>
        <v>12.5</v>
      </c>
      <c r="CQ28" s="102">
        <f>('[4]Прочая  субсидия_МР  и  ГО'!N22+'[4]Прочая  субсидия_БП'!H22)/1000</f>
        <v>12.5</v>
      </c>
      <c r="CR28" s="102">
        <f>('[4]Прочая  субсидия_МР  и  ГО'!O22+'[4]Прочая  субсидия_БП'!I22)/1000</f>
        <v>12.5</v>
      </c>
      <c r="CS28" s="103">
        <f t="shared" si="30"/>
        <v>100</v>
      </c>
      <c r="CT28" s="101"/>
      <c r="CU28" s="102">
        <f>('[4]Проверочная  таблица'!JQ26+'[4]Проверочная  таблица'!KK26+'[4]Проверочная  таблица'!JP26+'[4]Проверочная  таблица'!KJ26)/1000</f>
        <v>321.73759999999999</v>
      </c>
      <c r="CV28" s="102">
        <f>('[4]Проверочная  таблица'!KP26+'[4]Проверочная  таблица'!KA26+'[4]Проверочная  таблица'!KO26+'[4]Проверочная  таблица'!JZ26)/1000</f>
        <v>321.73759999999999</v>
      </c>
      <c r="CW28" s="103">
        <f t="shared" si="31"/>
        <v>100</v>
      </c>
      <c r="CX28" s="101">
        <f>'[3]Приложение  по  субсидии  план'!AY378</f>
        <v>487.73388</v>
      </c>
      <c r="CY28" s="102">
        <f>('[4]Проверочная  таблица'!IO26+'[4]Проверочная  таблица'!IU26)/1000</f>
        <v>487.73388</v>
      </c>
      <c r="CZ28" s="102">
        <f>('[4]Проверочная  таблица'!IR26+'[4]Проверочная  таблица'!IX26)/1000</f>
        <v>487.73388</v>
      </c>
      <c r="DA28" s="103">
        <f t="shared" si="32"/>
        <v>100</v>
      </c>
      <c r="DB28" s="101">
        <f>'[3]Приложение  по  субсидии  план'!BB378</f>
        <v>0</v>
      </c>
      <c r="DC28" s="102">
        <f>('[4]Проверочная  таблица'!II26)/1000</f>
        <v>0</v>
      </c>
      <c r="DD28" s="102">
        <f>('[4]Проверочная  таблица'!IL26)/1000</f>
        <v>0</v>
      </c>
      <c r="DE28" s="103">
        <f t="shared" si="8"/>
        <v>0</v>
      </c>
      <c r="DF28" s="101">
        <f>'[3]Приложение  по  субсидии  план'!BT378</f>
        <v>433.23765000000003</v>
      </c>
      <c r="DG28" s="102">
        <f>'[4]Прочая  субсидия_МР  и  ГО'!P22/1000</f>
        <v>433.23765000000003</v>
      </c>
      <c r="DH28" s="102">
        <f>'[4]Прочая  субсидия_МР  и  ГО'!Q22/1000</f>
        <v>433.23764</v>
      </c>
      <c r="DI28" s="103">
        <f t="shared" si="33"/>
        <v>99.999997691798015</v>
      </c>
      <c r="DJ28" s="101">
        <f>'[3]Приложение  по  субсидии  план'!BW378</f>
        <v>0</v>
      </c>
      <c r="DK28" s="102">
        <f>('[4]Проверочная  таблица'!DS26+'[4]Проверочная  таблица'!DT26)/1000</f>
        <v>0</v>
      </c>
      <c r="DL28" s="102">
        <f>('[4]Проверочная  таблица'!DW26+'[4]Проверочная  таблица'!DX26)/1000</f>
        <v>0</v>
      </c>
      <c r="DM28" s="103">
        <f t="shared" si="34"/>
        <v>0</v>
      </c>
      <c r="DN28" s="101"/>
      <c r="DO28" s="102">
        <f>'[4]Проверочная  таблица'!DR26/1000</f>
        <v>0</v>
      </c>
      <c r="DP28" s="102">
        <f>'[4]Проверочная  таблица'!DV26/1000</f>
        <v>0</v>
      </c>
      <c r="DQ28" s="103">
        <f t="shared" si="35"/>
        <v>0</v>
      </c>
      <c r="DR28" s="101"/>
      <c r="DS28" s="102">
        <f>('[4]Прочая  субсидия_МР  и  ГО'!R22)/1000</f>
        <v>0</v>
      </c>
      <c r="DT28" s="102">
        <f>('[4]Прочая  субсидия_МР  и  ГО'!S22)/1000</f>
        <v>0</v>
      </c>
      <c r="DU28" s="103">
        <f t="shared" si="36"/>
        <v>0</v>
      </c>
      <c r="DV28" s="101">
        <f>'[3]Приложение  по  субсидии  план'!BZ378</f>
        <v>0</v>
      </c>
      <c r="DW28" s="102">
        <f>('[4]Проверочная  таблица'!AY26+'[4]Проверочная  таблица'!BK26+'[4]Прочая  субсидия_МР  и  ГО'!T22+'[4]Прочая  субсидия_БП'!N22)/1000</f>
        <v>0</v>
      </c>
      <c r="DX28" s="102">
        <f>('[4]Проверочная  таблица'!BE26+'[4]Проверочная  таблица'!BO26+'[4]Прочая  субсидия_МР  и  ГО'!U22+'[4]Прочая  субсидия_БП'!O22)/1000</f>
        <v>0</v>
      </c>
      <c r="DY28" s="103">
        <f t="shared" si="37"/>
        <v>0</v>
      </c>
      <c r="DZ28" s="101">
        <f>'[3]Приложение  по  субсидии  план'!CC378</f>
        <v>0</v>
      </c>
      <c r="EA28" s="102">
        <f>('[4]Проверочная  таблица'!DC26+'[4]Проверочная  таблица'!DA26)/1000</f>
        <v>0</v>
      </c>
      <c r="EB28" s="102">
        <f>('[4]Проверочная  таблица'!DD26+'[4]Проверочная  таблица'!DB26)/1000</f>
        <v>0</v>
      </c>
      <c r="EC28" s="103">
        <f t="shared" si="38"/>
        <v>0</v>
      </c>
      <c r="ED28" s="101">
        <f>'[3]Приложение  по  субсидии  план'!CF378</f>
        <v>0</v>
      </c>
      <c r="EE28" s="102">
        <f>('[4]Проверочная  таблица'!DI26+'[4]Проверочная  таблица'!DK26)/1000</f>
        <v>0</v>
      </c>
      <c r="EF28" s="102">
        <f>('[4]Проверочная  таблица'!DL26+'[4]Проверочная  таблица'!DJ26)/1000</f>
        <v>0</v>
      </c>
      <c r="EG28" s="103">
        <f t="shared" si="39"/>
        <v>0</v>
      </c>
      <c r="EH28" s="101">
        <f>'[3]Приложение  по  субсидии  план'!CI378</f>
        <v>86.905729999999991</v>
      </c>
      <c r="EI28" s="102">
        <f>'[4]Прочая  субсидия_МР  и  ГО'!V22/1000</f>
        <v>86.905729999999991</v>
      </c>
      <c r="EJ28" s="102">
        <f>'[4]Прочая  субсидия_МР  и  ГО'!W22/1000</f>
        <v>86.905729999999991</v>
      </c>
      <c r="EK28" s="103">
        <f t="shared" si="9"/>
        <v>100</v>
      </c>
      <c r="EL28" s="101">
        <f>'[3]Приложение  по  субсидии  план'!CL378</f>
        <v>0</v>
      </c>
      <c r="EM28" s="102">
        <f>('[4]Проверочная  таблица'!HL26+'[4]Проверочная  таблица'!HM26+'[4]Проверочная  таблица'!HR26+'[4]Проверочная  таблица'!HS26)/1000</f>
        <v>0</v>
      </c>
      <c r="EN28" s="102">
        <f>('[4]Проверочная  таблица'!HO26+'[4]Проверочная  таблица'!HP26+'[4]Проверочная  таблица'!HU26+'[4]Проверочная  таблица'!HV26)/1000</f>
        <v>0</v>
      </c>
      <c r="EO28" s="103">
        <f t="shared" si="10"/>
        <v>0</v>
      </c>
      <c r="EP28" s="101">
        <f>'[3]Приложение  по  субсидии  план'!CO378</f>
        <v>125.00827000000001</v>
      </c>
      <c r="EQ28" s="102">
        <f>('[4]Прочая  субсидия_МР  и  ГО'!X22+'[4]Прочая  субсидия_БП'!T22)/1000</f>
        <v>125.00827000000001</v>
      </c>
      <c r="ER28" s="102">
        <f>('[4]Прочая  субсидия_МР  и  ГО'!Y22+'[4]Прочая  субсидия_БП'!U22)/1000</f>
        <v>125.00827000000001</v>
      </c>
      <c r="ES28" s="103">
        <f t="shared" si="40"/>
        <v>100</v>
      </c>
      <c r="ET28" s="101">
        <f>'[3]Приложение  по  субсидии  план'!CR378</f>
        <v>4995.6000000000004</v>
      </c>
      <c r="EU28" s="102">
        <f>('[4]Прочая  субсидия_МР  и  ГО'!Z22+'[4]Прочая  субсидия_БП'!Z22)/1000</f>
        <v>4995.6000000000004</v>
      </c>
      <c r="EV28" s="102">
        <f>('[4]Прочая  субсидия_МР  и  ГО'!AA22+'[4]Прочая  субсидия_БП'!AA22)/1000</f>
        <v>4995.6000000000004</v>
      </c>
      <c r="EW28" s="103">
        <f t="shared" si="41"/>
        <v>100</v>
      </c>
      <c r="EX28" s="101">
        <f>'[3]Приложение  по  субсидии  план'!CU378</f>
        <v>0</v>
      </c>
      <c r="EY28" s="102">
        <f>('[4]Прочая  субсидия_МР  и  ГО'!AB22)/1000</f>
        <v>0</v>
      </c>
      <c r="EZ28" s="102">
        <f>('[4]Прочая  субсидия_МР  и  ГО'!AC22)/1000</f>
        <v>0</v>
      </c>
      <c r="FA28" s="103">
        <f t="shared" si="42"/>
        <v>0</v>
      </c>
      <c r="FB28" s="101">
        <f>'[3]Приложение  по  субсидии  план'!CX378</f>
        <v>977.92524000000003</v>
      </c>
      <c r="FC28" s="102">
        <f>'[4]Прочая  субсидия_МР  и  ГО'!AD22/1000</f>
        <v>786.52993000000004</v>
      </c>
      <c r="FD28" s="102">
        <f>'[4]Прочая  субсидия_МР  и  ГО'!AE22/1000</f>
        <v>786.52993000000004</v>
      </c>
      <c r="FE28" s="103">
        <f t="shared" si="43"/>
        <v>100</v>
      </c>
      <c r="FF28" s="101">
        <f>'[3]Приложение  по  субсидии  план'!DA378</f>
        <v>0</v>
      </c>
      <c r="FG28" s="102">
        <f>('[4]Проверочная  таблица'!CH26+'[4]Проверочная  таблица'!CP26)/1000</f>
        <v>0</v>
      </c>
      <c r="FH28" s="102">
        <f>('[4]Проверочная  таблица'!CL26+'[4]Проверочная  таблица'!CT26)/1000</f>
        <v>0</v>
      </c>
      <c r="FI28" s="103">
        <f t="shared" si="44"/>
        <v>0</v>
      </c>
      <c r="FJ28" s="101">
        <f>'[3]Приложение  по  субсидии  план'!DD378</f>
        <v>23065.20679</v>
      </c>
      <c r="FK28" s="102">
        <f>('[4]Проверочная  таблица'!CI26+'[4]Проверочная  таблица'!CQ26)/1000</f>
        <v>30288.352469999998</v>
      </c>
      <c r="FL28" s="102">
        <f>('[4]Проверочная  таблица'!CM26+'[4]Проверочная  таблица'!CU26)/1000</f>
        <v>30260.976979999999</v>
      </c>
      <c r="FM28" s="103">
        <f t="shared" si="45"/>
        <v>99.909617104373325</v>
      </c>
      <c r="FN28" s="101">
        <f>'[3]Приложение  по  субсидии  план'!DG378</f>
        <v>0</v>
      </c>
      <c r="FO28" s="102">
        <f>'[4]Прочая  субсидия_МР  и  ГО'!AF22/1000</f>
        <v>0</v>
      </c>
      <c r="FP28" s="102">
        <f>'[4]Прочая  субсидия_МР  и  ГО'!AG22/1000</f>
        <v>0</v>
      </c>
      <c r="FQ28" s="103">
        <f t="shared" si="46"/>
        <v>0</v>
      </c>
      <c r="FR28" s="101"/>
      <c r="FS28" s="102">
        <f>('[4]Прочая  субсидия_МР  и  ГО'!AH22)/1000</f>
        <v>0</v>
      </c>
      <c r="FT28" s="102">
        <f>('[4]Прочая  субсидия_МР  и  ГО'!AI22)/1000</f>
        <v>0</v>
      </c>
      <c r="FU28" s="103">
        <f t="shared" si="47"/>
        <v>0</v>
      </c>
      <c r="FV28" s="101">
        <f>'[3]Приложение  по  субсидии  план'!DJ378</f>
        <v>0</v>
      </c>
      <c r="FW28" s="102">
        <f>('[4]Проверочная  таблица'!CJ26+'[4]Проверочная  таблица'!CR26)/1000</f>
        <v>0</v>
      </c>
      <c r="FX28" s="102">
        <f>('[4]Проверочная  таблица'!CN26+'[4]Проверочная  таблица'!CV26)/1000</f>
        <v>0</v>
      </c>
      <c r="FY28" s="103">
        <f t="shared" si="48"/>
        <v>0</v>
      </c>
      <c r="FZ28" s="101">
        <f>'[3]Приложение  по  субсидии  план'!DM378</f>
        <v>8010.3167999999996</v>
      </c>
      <c r="GA28" s="102">
        <f>('[4]Прочая  субсидия_МР  и  ГО'!AJ22)/1000</f>
        <v>0</v>
      </c>
      <c r="GB28" s="102">
        <f>('[4]Прочая  субсидия_МР  и  ГО'!AK22)/1000</f>
        <v>0</v>
      </c>
      <c r="GC28" s="103">
        <f t="shared" si="49"/>
        <v>0</v>
      </c>
      <c r="GD28" s="101">
        <f>'[3]Приложение  по  субсидии  план'!DP378</f>
        <v>0</v>
      </c>
      <c r="GE28" s="102">
        <f>('[4]Прочая  субсидия_МР  и  ГО'!AL22)/1000</f>
        <v>552</v>
      </c>
      <c r="GF28" s="102">
        <f>('[4]Прочая  субсидия_МР  и  ГО'!AM22)/1000</f>
        <v>510.21282000000002</v>
      </c>
      <c r="GG28" s="103">
        <f t="shared" si="50"/>
        <v>92.429858695652172</v>
      </c>
      <c r="GH28" s="101"/>
      <c r="GI28" s="102">
        <f>'[4]Прочая  субсидия_МР  и  ГО'!AN22/1000</f>
        <v>0</v>
      </c>
      <c r="GJ28" s="102">
        <f>'[4]Прочая  субсидия_МР  и  ГО'!AO22/1000</f>
        <v>0</v>
      </c>
      <c r="GK28" s="103">
        <f t="shared" si="51"/>
        <v>0</v>
      </c>
      <c r="GL28" s="101">
        <f>'[3]Приложение  по  субсидии  план'!DS378</f>
        <v>0</v>
      </c>
      <c r="GM28" s="102">
        <f>('[4]Проверочная  таблица'!FY26+'[4]Проверочная  таблица'!GE26)/1000</f>
        <v>0</v>
      </c>
      <c r="GN28" s="102">
        <f>('[4]Проверочная  таблица'!GB26+'[4]Проверочная  таблица'!GH26)/1000</f>
        <v>0</v>
      </c>
      <c r="GO28" s="103">
        <f t="shared" si="52"/>
        <v>0</v>
      </c>
      <c r="GP28" s="101"/>
      <c r="GQ28" s="102">
        <f>('[4]Проверочная  таблица'!GU26+'[4]Проверочная  таблица'!HA26)/1000</f>
        <v>0</v>
      </c>
      <c r="GR28" s="102">
        <f>('[4]Проверочная  таблица'!GX26+'[4]Проверочная  таблица'!HD26)/1000</f>
        <v>0</v>
      </c>
      <c r="GS28" s="103">
        <f t="shared" si="53"/>
        <v>0</v>
      </c>
      <c r="GT28" s="101">
        <f>'[3]Приложение  по  субсидии  план'!DV378</f>
        <v>625.97656000000006</v>
      </c>
      <c r="GU28" s="102">
        <f>('[4]Прочая  субсидия_БП'!AF22+'[4]Прочая  субсидия_МР  и  ГО'!AP22)/1000</f>
        <v>625.97656000000006</v>
      </c>
      <c r="GV28" s="102">
        <f>('[4]Прочая  субсидия_БП'!AG22+'[4]Прочая  субсидия_МР  и  ГО'!AQ22)/1000</f>
        <v>625.97656000000006</v>
      </c>
      <c r="GW28" s="103">
        <f t="shared" si="54"/>
        <v>100</v>
      </c>
      <c r="GX28" s="101">
        <f>'[3]Приложение  по  субсидии  план'!EB378</f>
        <v>0</v>
      </c>
      <c r="GY28" s="102">
        <f>('[4]Проверочная  таблица'!LZ26+'[4]Проверочная  таблица'!MA26+'[4]Проверочная  таблица'!MH26+'[4]Проверочная  таблица'!MI26)/1000</f>
        <v>0</v>
      </c>
      <c r="GZ28" s="102">
        <f>('[4]Проверочная  таблица'!MD26+'[4]Проверочная  таблица'!ME26+'[4]Проверочная  таблица'!ML26+'[4]Проверочная  таблица'!MM26)/1000</f>
        <v>0</v>
      </c>
      <c r="HA28" s="103">
        <f t="shared" si="55"/>
        <v>0</v>
      </c>
      <c r="HB28" s="101">
        <f>'[3]Приложение  по  субсидии  план'!EE378</f>
        <v>12000</v>
      </c>
      <c r="HC28" s="102">
        <f>('[4]Проверочная  таблица'!MB26+'[4]Проверочная  таблица'!MJ26)/1000</f>
        <v>11011.152300000002</v>
      </c>
      <c r="HD28" s="102">
        <f>('[4]Проверочная  таблица'!MF26+'[4]Проверочная  таблица'!MN26)/1000</f>
        <v>11011.152300000002</v>
      </c>
      <c r="HE28" s="103">
        <f t="shared" si="56"/>
        <v>100</v>
      </c>
      <c r="HF28" s="101">
        <f>'[3]Приложение  по  субсидии  план'!DY378</f>
        <v>0</v>
      </c>
      <c r="HG28" s="102">
        <f>('[4]Прочая  субсидия_МР  и  ГО'!AR22+'[4]Прочая  субсидия_БП'!AL22)/1000</f>
        <v>1000</v>
      </c>
      <c r="HH28" s="102">
        <f>('[4]Прочая  субсидия_МР  и  ГО'!AS22+'[4]Прочая  субсидия_БП'!AM22)/1000</f>
        <v>1000</v>
      </c>
      <c r="HI28" s="103">
        <f t="shared" si="57"/>
        <v>100</v>
      </c>
      <c r="HJ28" s="101">
        <f>'[3]Приложение  по  субсидии  план'!EH378</f>
        <v>0</v>
      </c>
      <c r="HK28" s="102">
        <f>('[4]Проверочная  таблица'!PD26+'[4]Проверочная  таблица'!PE26)/1000</f>
        <v>0</v>
      </c>
      <c r="HL28" s="102">
        <f>('[4]Проверочная  таблица'!PK26+'[4]Проверочная  таблица'!PL26)/1000</f>
        <v>0</v>
      </c>
      <c r="HM28" s="103">
        <f t="shared" si="58"/>
        <v>0</v>
      </c>
      <c r="HN28" s="101">
        <f>'[3]Приложение  по  субсидии  план'!EK378</f>
        <v>579.19610999999998</v>
      </c>
      <c r="HO28" s="102">
        <f>('[4]Проверочная  таблица'!NF26+'[4]Проверочная  таблица'!NG26)/1000</f>
        <v>564.0476000000001</v>
      </c>
      <c r="HP28" s="102">
        <f>('[4]Проверочная  таблица'!NK26+'[4]Проверочная  таблица'!NL26)/1000</f>
        <v>564.0476000000001</v>
      </c>
      <c r="HQ28" s="103">
        <f t="shared" si="59"/>
        <v>100</v>
      </c>
      <c r="HR28" s="101"/>
      <c r="HS28" s="102">
        <f>('[4]Проверочная  таблица'!NH26+'[4]Проверочная  таблица'!NI26)/1000</f>
        <v>0</v>
      </c>
      <c r="HT28" s="102">
        <f>('[4]Проверочная  таблица'!NM26+'[4]Проверочная  таблица'!NN26)/1000</f>
        <v>0</v>
      </c>
      <c r="HU28" s="103">
        <f t="shared" si="60"/>
        <v>0</v>
      </c>
      <c r="HV28" s="101"/>
      <c r="HW28" s="102">
        <f>('[4]Проверочная  таблица'!OS26+'[4]Проверочная  таблица'!OR26)/1000</f>
        <v>0</v>
      </c>
      <c r="HX28" s="102">
        <f>('[4]Проверочная  таблица'!OZ26+'[4]Проверочная  таблица'!OY26)/1000</f>
        <v>0</v>
      </c>
      <c r="HY28" s="103">
        <f t="shared" si="61"/>
        <v>0</v>
      </c>
      <c r="HZ28" s="101">
        <f>'[3]Приложение  по  субсидии  план'!EN378</f>
        <v>0</v>
      </c>
      <c r="IA28" s="102">
        <f>('[4]Проверочная  таблица'!PH26+'[4]Проверочная  таблица'!PI26+'[4]Проверочная  таблица'!OT26+'[4]Проверочная  таблица'!OU26)/1000</f>
        <v>0</v>
      </c>
      <c r="IB28" s="102">
        <f>('[4]Проверочная  таблица'!PO26+'[4]Проверочная  таблица'!PP26+'[4]Проверочная  таблица'!PA26+'[4]Проверочная  таблица'!PB26)/1000</f>
        <v>0</v>
      </c>
      <c r="IC28" s="103">
        <f t="shared" si="62"/>
        <v>0</v>
      </c>
      <c r="ID28" s="101"/>
      <c r="IE28" s="102">
        <f>('[4]Проверочная  таблица'!QT26+'[4]Проверочная  таблица'!QU26+'[4]Проверочная  таблица'!QZ26+'[4]Проверочная  таблица'!RA26)/1000</f>
        <v>0</v>
      </c>
      <c r="IF28" s="102">
        <f>('[4]Проверочная  таблица'!QW26+'[4]Проверочная  таблица'!QX26+'[4]Проверочная  таблица'!RC26+'[4]Проверочная  таблица'!RD26)/1000</f>
        <v>0</v>
      </c>
      <c r="IG28" s="103">
        <f t="shared" si="63"/>
        <v>0</v>
      </c>
    </row>
    <row r="29" spans="1:241" ht="21.75" customHeight="1" x14ac:dyDescent="0.25">
      <c r="A29" s="104" t="s">
        <v>25</v>
      </c>
      <c r="B29" s="123">
        <f t="shared" si="0"/>
        <v>67808.548720000006</v>
      </c>
      <c r="C29" s="123">
        <f t="shared" si="1"/>
        <v>102645.03051</v>
      </c>
      <c r="D29" s="123">
        <f t="shared" si="2"/>
        <v>101596.33222</v>
      </c>
      <c r="E29" s="98">
        <f>'[2]Исполнение для администрации_КБ'!Q29</f>
        <v>102645.03051000001</v>
      </c>
      <c r="F29" s="97">
        <f t="shared" si="3"/>
        <v>0</v>
      </c>
      <c r="G29" s="232">
        <f>'[2]Исполнение для администрации_КБ'!R29</f>
        <v>101596.33221999998</v>
      </c>
      <c r="H29" s="237">
        <f t="shared" si="4"/>
        <v>0</v>
      </c>
      <c r="I29" s="238">
        <f t="shared" si="11"/>
        <v>98.978325317076283</v>
      </c>
      <c r="J29" s="101">
        <f>'[3]Приложение  по  субсидии  план'!F379</f>
        <v>1408.44444</v>
      </c>
      <c r="K29" s="102">
        <f>'[4]Проверочная  таблица'!DZ27/1000</f>
        <v>1408.44444</v>
      </c>
      <c r="L29" s="102">
        <f>'[4]Проверочная  таблица'!EG27/1000</f>
        <v>1408.44444</v>
      </c>
      <c r="M29" s="103">
        <f t="shared" si="12"/>
        <v>100</v>
      </c>
      <c r="N29" s="234">
        <f>'[3]Приложение  по  субсидии  план'!I379</f>
        <v>1500</v>
      </c>
      <c r="O29" s="235">
        <f>'[4]Проверочная  таблица'!EE27/1000</f>
        <v>1500</v>
      </c>
      <c r="P29" s="102">
        <f>'[4]Проверочная  таблица'!EL27/1000</f>
        <v>1500</v>
      </c>
      <c r="Q29" s="103">
        <f t="shared" si="13"/>
        <v>100</v>
      </c>
      <c r="R29" s="101">
        <f>'[3]Приложение  по  субсидии  план'!L379</f>
        <v>239.47370000000001</v>
      </c>
      <c r="S29" s="102">
        <f>('[4]Прочая  субсидия_МР  и  ГО'!D23)/1000</f>
        <v>239.47370000000001</v>
      </c>
      <c r="T29" s="102">
        <f>('[4]Прочая  субсидия_МР  и  ГО'!E23)/1000</f>
        <v>239.47370000000001</v>
      </c>
      <c r="U29" s="103">
        <f t="shared" si="14"/>
        <v>100</v>
      </c>
      <c r="V29" s="101">
        <f>'[3]Приложение  по  субсидии  план'!O379</f>
        <v>0</v>
      </c>
      <c r="W29" s="102">
        <f>'[4]Проверочная  таблица'!OI27/1000</f>
        <v>0</v>
      </c>
      <c r="X29" s="102">
        <f>'[4]Проверочная  таблица'!OL27/1000</f>
        <v>0</v>
      </c>
      <c r="Y29" s="103">
        <f t="shared" si="15"/>
        <v>0</v>
      </c>
      <c r="Z29" s="101">
        <f>'[3]Приложение  по  субсидии  план'!R379</f>
        <v>0</v>
      </c>
      <c r="AA29" s="102">
        <f>('[4]Проверочная  таблица'!ET27+'[4]Проверочная  таблица'!EU27)/1000</f>
        <v>0</v>
      </c>
      <c r="AB29" s="102">
        <f>('[4]Проверочная  таблица'!FA27+'[4]Проверочная  таблица'!FB27)/1000</f>
        <v>0</v>
      </c>
      <c r="AC29" s="103">
        <f t="shared" si="16"/>
        <v>0</v>
      </c>
      <c r="AD29" s="101"/>
      <c r="AE29" s="102">
        <f>('[4]Проверочная  таблица'!EX27+'[4]Проверочная  таблица'!EY27)/1000</f>
        <v>0</v>
      </c>
      <c r="AF29" s="102">
        <f>('[4]Проверочная  таблица'!FE27+'[4]Проверочная  таблица'!FF27)/1000</f>
        <v>0</v>
      </c>
      <c r="AG29" s="103">
        <f t="shared" si="17"/>
        <v>0</v>
      </c>
      <c r="AH29" s="101">
        <f>'[3]Приложение  по  субсидии  план'!U379</f>
        <v>0</v>
      </c>
      <c r="AI29" s="102">
        <f>('[4]Проверочная  таблица'!FH27+'[4]Проверочная  таблица'!FI27)/1000</f>
        <v>0</v>
      </c>
      <c r="AJ29" s="102">
        <f>('[4]Проверочная  таблица'!FK27+'[4]Проверочная  таблица'!FL27)/1000</f>
        <v>0</v>
      </c>
      <c r="AK29" s="103">
        <f t="shared" si="18"/>
        <v>0</v>
      </c>
      <c r="AL29" s="101">
        <f>'[3]Приложение  по  субсидии  план'!X379</f>
        <v>0</v>
      </c>
      <c r="AM29" s="102">
        <f>'[4]Прочая  субсидия_МР  и  ГО'!F23/1000</f>
        <v>0</v>
      </c>
      <c r="AN29" s="102">
        <f>'[4]Прочая  субсидия_МР  и  ГО'!G23/1000</f>
        <v>0</v>
      </c>
      <c r="AO29" s="103">
        <f t="shared" si="19"/>
        <v>0</v>
      </c>
      <c r="AP29" s="101">
        <f>'[3]Приложение  по  субсидии  план'!AA379</f>
        <v>4045.5735800000002</v>
      </c>
      <c r="AQ29" s="102">
        <f>'[4]Прочая  субсидия_МР  и  ГО'!H23/1000</f>
        <v>4045.5735800000002</v>
      </c>
      <c r="AR29" s="102">
        <f>'[4]Прочая  субсидия_МР  и  ГО'!I23/1000</f>
        <v>4045.5735800000002</v>
      </c>
      <c r="AS29" s="103">
        <f t="shared" si="20"/>
        <v>100</v>
      </c>
      <c r="AT29" s="101">
        <f>'[3]Приложение  по  субсидии  план'!AD379</f>
        <v>96.932720000000003</v>
      </c>
      <c r="AU29" s="102">
        <f>'[4]Прочая  субсидия_МР  и  ГО'!J23/1000</f>
        <v>96.932720000000003</v>
      </c>
      <c r="AV29" s="102">
        <f>'[4]Прочая  субсидия_МР  и  ГО'!K23/1000</f>
        <v>96.932720000000003</v>
      </c>
      <c r="AW29" s="103">
        <f t="shared" si="21"/>
        <v>100</v>
      </c>
      <c r="AX29" s="101">
        <f>'[3]Приложение  по  субсидии  план'!AG379</f>
        <v>237.46547000000001</v>
      </c>
      <c r="AY29" s="102">
        <f>'[4]Прочая  субсидия_МР  и  ГО'!L23/1000</f>
        <v>237.46547000000001</v>
      </c>
      <c r="AZ29" s="102">
        <f>'[4]Прочая  субсидия_МР  и  ГО'!M23/1000</f>
        <v>237.46547000000001</v>
      </c>
      <c r="BA29" s="103">
        <f t="shared" si="22"/>
        <v>100</v>
      </c>
      <c r="BB29" s="101">
        <f>'[3]Приложение  по  субсидии  план'!AJ379</f>
        <v>0</v>
      </c>
      <c r="BC29" s="102">
        <f>('[4]Проверочная  таблица'!GP27+'[4]Проверочная  таблица'!GQ27)/1000</f>
        <v>0</v>
      </c>
      <c r="BD29" s="102">
        <f>('[4]Проверочная  таблица'!GS27+'[4]Проверочная  таблица'!GT27)/1000</f>
        <v>0</v>
      </c>
      <c r="BE29" s="103">
        <f t="shared" si="23"/>
        <v>0</v>
      </c>
      <c r="BF29" s="101">
        <f>'[3]Приложение  по  субсидии  план'!AM379</f>
        <v>2827.0529999999999</v>
      </c>
      <c r="BG29" s="102">
        <f>'[4]Проверочная  таблица'!EM27/1000</f>
        <v>2827.0529999999999</v>
      </c>
      <c r="BH29" s="102">
        <f>'[4]Проверочная  таблица'!EP27/1000</f>
        <v>2827.0529999999999</v>
      </c>
      <c r="BI29" s="103">
        <f t="shared" si="24"/>
        <v>100</v>
      </c>
      <c r="BJ29" s="101">
        <f>'[3]Приложение  по  субсидии  план'!AP379</f>
        <v>0</v>
      </c>
      <c r="BK29" s="102">
        <f>'[4]Проверочная  таблица'!FS27/1000</f>
        <v>0</v>
      </c>
      <c r="BL29" s="102">
        <f>'[4]Проверочная  таблица'!FV27/1000</f>
        <v>0</v>
      </c>
      <c r="BM29" s="103">
        <f t="shared" si="25"/>
        <v>0</v>
      </c>
      <c r="BN29" s="101"/>
      <c r="BO29" s="102">
        <f>'[4]Проверочная  таблица'!FM27/1000</f>
        <v>0</v>
      </c>
      <c r="BP29" s="102">
        <f>'[4]Проверочная  таблица'!FP27/1000</f>
        <v>0</v>
      </c>
      <c r="BQ29" s="103">
        <f t="shared" si="26"/>
        <v>0</v>
      </c>
      <c r="BR29" s="101">
        <f>'[3]Приложение  по  субсидии  план'!AS379</f>
        <v>0</v>
      </c>
      <c r="BS29" s="102">
        <f>('[4]Проверочная  таблица'!LN27+'[4]Проверочная  таблица'!LO27)/1000</f>
        <v>0</v>
      </c>
      <c r="BT29" s="102">
        <f>('[4]Проверочная  таблица'!LR27+'[4]Проверочная  таблица'!LS27)/1000</f>
        <v>0</v>
      </c>
      <c r="BU29" s="103">
        <f t="shared" si="27"/>
        <v>0</v>
      </c>
      <c r="BV29" s="101">
        <f>'[3]Приложение  по  субсидии  план'!AV379</f>
        <v>0</v>
      </c>
      <c r="BW29" s="102">
        <f>'[4]Проверочная  таблица'!LP27/1000</f>
        <v>0</v>
      </c>
      <c r="BX29" s="102">
        <f>'[4]Проверочная  таблица'!LT27/1000</f>
        <v>0</v>
      </c>
      <c r="BY29" s="103">
        <f t="shared" si="28"/>
        <v>0</v>
      </c>
      <c r="BZ29" s="101">
        <f>'[3]Приложение  по  субсидии  план'!BE379</f>
        <v>0</v>
      </c>
      <c r="CA29" s="102">
        <f>('[4]Проверочная  таблица'!KL27+'[4]Проверочная  таблица'!KM27+'[4]Проверочная  таблица'!JR27+'[4]Проверочная  таблица'!JS27)/1000</f>
        <v>0</v>
      </c>
      <c r="CB29" s="102">
        <f>('[4]Проверочная  таблица'!KB27+'[4]Проверочная  таблица'!KC27+'[4]Проверочная  таблица'!KQ27+'[4]Проверочная  таблица'!KR27)/1000</f>
        <v>0</v>
      </c>
      <c r="CC29" s="103">
        <f t="shared" si="5"/>
        <v>0</v>
      </c>
      <c r="CD29" s="101">
        <f>'[3]Приложение  по  субсидии  план'!BH379</f>
        <v>0</v>
      </c>
      <c r="CE29" s="102">
        <f>('[4]Проверочная  таблица'!JV27+'[4]Проверочная  таблица'!JW27)/1000</f>
        <v>0</v>
      </c>
      <c r="CF29" s="102">
        <f>('[4]Проверочная  таблица'!KF27+'[4]Проверочная  таблица'!KG27)/1000</f>
        <v>0</v>
      </c>
      <c r="CG29" s="103">
        <f t="shared" si="6"/>
        <v>0</v>
      </c>
      <c r="CH29" s="101">
        <f>'[3]Приложение  по  субсидии  план'!BK379</f>
        <v>0</v>
      </c>
      <c r="CI29" s="102">
        <f>('[4]Проверочная  таблица'!JT27+'[4]Проверочная  таблица'!JU27)/1000</f>
        <v>0</v>
      </c>
      <c r="CJ29" s="102">
        <f>('[4]Проверочная  таблица'!KD27+'[4]Проверочная  таблица'!KE27)/1000</f>
        <v>0</v>
      </c>
      <c r="CK29" s="103">
        <f t="shared" si="29"/>
        <v>0</v>
      </c>
      <c r="CL29" s="101">
        <f>'[3]Приложение  по  субсидии  план'!BN379</f>
        <v>0</v>
      </c>
      <c r="CM29" s="102">
        <f>'[4]Проверочная  таблица'!JX27/1000</f>
        <v>0</v>
      </c>
      <c r="CN29" s="102">
        <f>'[4]Проверочная  таблица'!KH27/1000</f>
        <v>0</v>
      </c>
      <c r="CO29" s="103">
        <f t="shared" si="7"/>
        <v>0</v>
      </c>
      <c r="CP29" s="101">
        <f>'[3]Приложение  по  субсидии  план'!BQ379</f>
        <v>30.66075</v>
      </c>
      <c r="CQ29" s="102">
        <f>('[4]Прочая  субсидия_МР  и  ГО'!N23+'[4]Прочая  субсидия_БП'!H23)/1000</f>
        <v>30.66075</v>
      </c>
      <c r="CR29" s="102">
        <f>('[4]Прочая  субсидия_МР  и  ГО'!O23+'[4]Прочая  субсидия_БП'!I23)/1000</f>
        <v>30.66075</v>
      </c>
      <c r="CS29" s="103">
        <f t="shared" si="30"/>
        <v>100</v>
      </c>
      <c r="CT29" s="101"/>
      <c r="CU29" s="102">
        <f>('[4]Проверочная  таблица'!JQ27+'[4]Проверочная  таблица'!KK27+'[4]Проверочная  таблица'!JP27+'[4]Проверочная  таблица'!KJ27)/1000</f>
        <v>437.56314000000003</v>
      </c>
      <c r="CV29" s="102">
        <f>('[4]Проверочная  таблица'!KP27+'[4]Проверочная  таблица'!KA27+'[4]Проверочная  таблица'!KO27+'[4]Проверочная  таблица'!JZ27)/1000</f>
        <v>437.56314000000003</v>
      </c>
      <c r="CW29" s="103">
        <f t="shared" si="31"/>
        <v>100</v>
      </c>
      <c r="CX29" s="101">
        <f>'[3]Приложение  по  субсидии  план'!AY379</f>
        <v>3542.2345399999999</v>
      </c>
      <c r="CY29" s="102">
        <f>('[4]Проверочная  таблица'!IO27+'[4]Проверочная  таблица'!IU27)/1000</f>
        <v>3542.2345399999999</v>
      </c>
      <c r="CZ29" s="102">
        <f>('[4]Проверочная  таблица'!IR27+'[4]Проверочная  таблица'!IX27)/1000</f>
        <v>3542.2345399999999</v>
      </c>
      <c r="DA29" s="103">
        <f t="shared" si="32"/>
        <v>100</v>
      </c>
      <c r="DB29" s="101">
        <f>'[3]Приложение  по  субсидии  план'!BB379</f>
        <v>0</v>
      </c>
      <c r="DC29" s="102">
        <f>('[4]Проверочная  таблица'!II27)/1000</f>
        <v>0</v>
      </c>
      <c r="DD29" s="102">
        <f>('[4]Проверочная  таблица'!IL27)/1000</f>
        <v>0</v>
      </c>
      <c r="DE29" s="103">
        <f t="shared" si="8"/>
        <v>0</v>
      </c>
      <c r="DF29" s="101">
        <f>'[3]Приложение  по  субсидии  план'!BT379</f>
        <v>1609.6576699999998</v>
      </c>
      <c r="DG29" s="102">
        <f>'[4]Прочая  субсидия_МР  и  ГО'!P23/1000</f>
        <v>1296.2057500000001</v>
      </c>
      <c r="DH29" s="102">
        <f>'[4]Прочая  субсидия_МР  и  ГО'!Q23/1000</f>
        <v>1293.16975</v>
      </c>
      <c r="DI29" s="103">
        <f t="shared" si="33"/>
        <v>99.765777925302373</v>
      </c>
      <c r="DJ29" s="101">
        <f>'[3]Приложение  по  субсидии  план'!BW379</f>
        <v>0</v>
      </c>
      <c r="DK29" s="102">
        <f>('[4]Проверочная  таблица'!DS27+'[4]Проверочная  таблица'!DT27)/1000</f>
        <v>0</v>
      </c>
      <c r="DL29" s="102">
        <f>('[4]Проверочная  таблица'!DW27+'[4]Проверочная  таблица'!DX27)/1000</f>
        <v>0</v>
      </c>
      <c r="DM29" s="103">
        <f t="shared" si="34"/>
        <v>0</v>
      </c>
      <c r="DN29" s="101"/>
      <c r="DO29" s="102">
        <f>'[4]Проверочная  таблица'!DR27/1000</f>
        <v>0</v>
      </c>
      <c r="DP29" s="102">
        <f>'[4]Проверочная  таблица'!DV27/1000</f>
        <v>0</v>
      </c>
      <c r="DQ29" s="103">
        <f t="shared" si="35"/>
        <v>0</v>
      </c>
      <c r="DR29" s="101"/>
      <c r="DS29" s="102">
        <f>('[4]Прочая  субсидия_МР  и  ГО'!R23)/1000</f>
        <v>0</v>
      </c>
      <c r="DT29" s="102">
        <f>('[4]Прочая  субсидия_МР  и  ГО'!S23)/1000</f>
        <v>0</v>
      </c>
      <c r="DU29" s="103">
        <f t="shared" si="36"/>
        <v>0</v>
      </c>
      <c r="DV29" s="101">
        <f>'[3]Приложение  по  субсидии  план'!BZ379</f>
        <v>0</v>
      </c>
      <c r="DW29" s="102">
        <f>('[4]Проверочная  таблица'!AY27+'[4]Проверочная  таблица'!BK27+'[4]Прочая  субсидия_МР  и  ГО'!T23+'[4]Прочая  субсидия_БП'!N23)/1000</f>
        <v>0</v>
      </c>
      <c r="DX29" s="102">
        <f>('[4]Проверочная  таблица'!BE27+'[4]Проверочная  таблица'!BO27+'[4]Прочая  субсидия_МР  и  ГО'!U23+'[4]Прочая  субсидия_БП'!O23)/1000</f>
        <v>0</v>
      </c>
      <c r="DY29" s="103">
        <f t="shared" si="37"/>
        <v>0</v>
      </c>
      <c r="DZ29" s="101">
        <f>'[3]Приложение  по  субсидии  план'!CC379</f>
        <v>0</v>
      </c>
      <c r="EA29" s="102">
        <f>('[4]Проверочная  таблица'!DC27+'[4]Проверочная  таблица'!DA27)/1000</f>
        <v>9593.7429600000014</v>
      </c>
      <c r="EB29" s="102">
        <f>('[4]Проверочная  таблица'!DD27+'[4]Проверочная  таблица'!DB27)/1000</f>
        <v>9593.7429600000014</v>
      </c>
      <c r="EC29" s="103">
        <f t="shared" si="38"/>
        <v>100</v>
      </c>
      <c r="ED29" s="101">
        <f>'[3]Приложение  по  субсидии  план'!CF379</f>
        <v>0</v>
      </c>
      <c r="EE29" s="102">
        <f>('[4]Проверочная  таблица'!DI27+'[4]Проверочная  таблица'!DK27)/1000</f>
        <v>403.94707</v>
      </c>
      <c r="EF29" s="102">
        <f>('[4]Проверочная  таблица'!DL27+'[4]Проверочная  таблица'!DJ27)/1000</f>
        <v>403.94707</v>
      </c>
      <c r="EG29" s="103">
        <f t="shared" si="39"/>
        <v>100</v>
      </c>
      <c r="EH29" s="101">
        <f>'[3]Приложение  по  субсидии  план'!CI379</f>
        <v>110.2968</v>
      </c>
      <c r="EI29" s="102">
        <f>'[4]Прочая  субсидия_МР  и  ГО'!V23/1000</f>
        <v>110.2968</v>
      </c>
      <c r="EJ29" s="102">
        <f>'[4]Прочая  субсидия_МР  и  ГО'!W23/1000</f>
        <v>110.2968</v>
      </c>
      <c r="EK29" s="103">
        <f t="shared" si="9"/>
        <v>100</v>
      </c>
      <c r="EL29" s="101">
        <f>'[3]Приложение  по  субсидии  план'!CL379</f>
        <v>0</v>
      </c>
      <c r="EM29" s="102">
        <f>('[4]Проверочная  таблица'!HL27+'[4]Проверочная  таблица'!HM27+'[4]Проверочная  таблица'!HR27+'[4]Проверочная  таблица'!HS27)/1000</f>
        <v>0</v>
      </c>
      <c r="EN29" s="102">
        <f>('[4]Проверочная  таблица'!HO27+'[4]Проверочная  таблица'!HP27+'[4]Проверочная  таблица'!HU27+'[4]Проверочная  таблица'!HV27)/1000</f>
        <v>0</v>
      </c>
      <c r="EO29" s="103">
        <f t="shared" si="10"/>
        <v>0</v>
      </c>
      <c r="EP29" s="101">
        <f>'[3]Приложение  по  субсидии  план'!CO379</f>
        <v>98.358270000000005</v>
      </c>
      <c r="EQ29" s="102">
        <f>('[4]Прочая  субсидия_МР  и  ГО'!X23+'[4]Прочая  субсидия_БП'!T23)/1000</f>
        <v>98.358270000000005</v>
      </c>
      <c r="ER29" s="102">
        <f>('[4]Прочая  субсидия_МР  и  ГО'!Y23+'[4]Прочая  субсидия_БП'!U23)/1000</f>
        <v>79.929600000000008</v>
      </c>
      <c r="ES29" s="103">
        <f t="shared" si="40"/>
        <v>81.263731051796668</v>
      </c>
      <c r="ET29" s="101">
        <f>'[3]Приложение  по  субсидии  план'!CR379</f>
        <v>0</v>
      </c>
      <c r="EU29" s="102">
        <f>('[4]Прочая  субсидия_МР  и  ГО'!Z23+'[4]Прочая  субсидия_БП'!Z23)/1000</f>
        <v>750.5</v>
      </c>
      <c r="EV29" s="102">
        <f>('[4]Прочая  субсидия_МР  и  ГО'!AA23+'[4]Прочая  субсидия_БП'!AA23)/1000</f>
        <v>424.935</v>
      </c>
      <c r="EW29" s="103">
        <f t="shared" si="41"/>
        <v>56.620253164556964</v>
      </c>
      <c r="EX29" s="101">
        <f>'[3]Приложение  по  субсидии  план'!CU379</f>
        <v>0</v>
      </c>
      <c r="EY29" s="102">
        <f>('[4]Прочая  субсидия_МР  и  ГО'!AB23)/1000</f>
        <v>0</v>
      </c>
      <c r="EZ29" s="102">
        <f>('[4]Прочая  субсидия_МР  и  ГО'!AC23)/1000</f>
        <v>0</v>
      </c>
      <c r="FA29" s="103">
        <f t="shared" si="42"/>
        <v>0</v>
      </c>
      <c r="FB29" s="101">
        <f>'[3]Приложение  по  субсидии  план'!CX379</f>
        <v>609.76515000000006</v>
      </c>
      <c r="FC29" s="102">
        <f>'[4]Прочая  субсидия_МР  и  ГО'!AD23/1000</f>
        <v>721.19030000000009</v>
      </c>
      <c r="FD29" s="102">
        <f>'[4]Прочая  субсидия_МР  и  ГО'!AE23/1000</f>
        <v>721.19030000000009</v>
      </c>
      <c r="FE29" s="103">
        <f t="shared" si="43"/>
        <v>100</v>
      </c>
      <c r="FF29" s="101">
        <f>'[3]Приложение  по  субсидии  план'!DA379</f>
        <v>0</v>
      </c>
      <c r="FG29" s="102">
        <f>('[4]Проверочная  таблица'!CH27+'[4]Проверочная  таблица'!CP27)/1000</f>
        <v>2511.0970000000002</v>
      </c>
      <c r="FH29" s="102">
        <f>('[4]Проверочная  таблица'!CL27+'[4]Проверочная  таблица'!CT27)/1000</f>
        <v>1812.64275</v>
      </c>
      <c r="FI29" s="103">
        <f t="shared" si="44"/>
        <v>72.185293917359616</v>
      </c>
      <c r="FJ29" s="101">
        <f>'[3]Приложение  по  субсидии  план'!DD379</f>
        <v>31063.930789999999</v>
      </c>
      <c r="FK29" s="102">
        <f>('[4]Проверочная  таблица'!CI27+'[4]Проверочная  таблица'!CQ27)/1000</f>
        <v>41050.63622</v>
      </c>
      <c r="FL29" s="102">
        <f>('[4]Проверочная  таблица'!CM27+'[4]Проверочная  таблица'!CU27)/1000</f>
        <v>41050.63622</v>
      </c>
      <c r="FM29" s="103">
        <f t="shared" si="45"/>
        <v>100</v>
      </c>
      <c r="FN29" s="101">
        <f>'[3]Приложение  по  субсидии  план'!DG379</f>
        <v>0</v>
      </c>
      <c r="FO29" s="102">
        <f>'[4]Прочая  субсидия_МР  и  ГО'!AF23/1000</f>
        <v>0</v>
      </c>
      <c r="FP29" s="102">
        <f>'[4]Прочая  субсидия_МР  и  ГО'!AG23/1000</f>
        <v>0</v>
      </c>
      <c r="FQ29" s="103">
        <f t="shared" si="46"/>
        <v>0</v>
      </c>
      <c r="FR29" s="101"/>
      <c r="FS29" s="102">
        <f>('[4]Прочая  субсидия_МР  и  ГО'!AH23)/1000</f>
        <v>0</v>
      </c>
      <c r="FT29" s="102">
        <f>('[4]Прочая  субсидия_МР  и  ГО'!AI23)/1000</f>
        <v>0</v>
      </c>
      <c r="FU29" s="103">
        <f t="shared" si="47"/>
        <v>0</v>
      </c>
      <c r="FV29" s="101">
        <f>'[3]Приложение  по  субсидии  план'!DJ379</f>
        <v>0</v>
      </c>
      <c r="FW29" s="102">
        <f>('[4]Проверочная  таблица'!CJ27+'[4]Проверочная  таблица'!CR27)/1000</f>
        <v>0</v>
      </c>
      <c r="FX29" s="102">
        <f>('[4]Проверочная  таблица'!CN27+'[4]Проверочная  таблица'!CV27)/1000</f>
        <v>0</v>
      </c>
      <c r="FY29" s="103">
        <f t="shared" si="48"/>
        <v>0</v>
      </c>
      <c r="FZ29" s="101">
        <f>'[3]Приложение  по  субсидии  план'!DM379</f>
        <v>0</v>
      </c>
      <c r="GA29" s="102">
        <f>('[4]Прочая  субсидия_МР  и  ГО'!AJ23)/1000</f>
        <v>0</v>
      </c>
      <c r="GB29" s="102">
        <f>('[4]Прочая  субсидия_МР  и  ГО'!AK23)/1000</f>
        <v>0</v>
      </c>
      <c r="GC29" s="103">
        <f t="shared" si="49"/>
        <v>0</v>
      </c>
      <c r="GD29" s="101">
        <f>'[3]Приложение  по  субсидии  план'!DP379</f>
        <v>970.9</v>
      </c>
      <c r="GE29" s="102">
        <f>('[4]Прочая  субсидия_МР  и  ГО'!AL23)/1000</f>
        <v>0</v>
      </c>
      <c r="GF29" s="102">
        <f>('[4]Прочая  субсидия_МР  и  ГО'!AM23)/1000</f>
        <v>0</v>
      </c>
      <c r="GG29" s="103">
        <f t="shared" si="50"/>
        <v>0</v>
      </c>
      <c r="GH29" s="101"/>
      <c r="GI29" s="102">
        <f>'[4]Прочая  субсидия_МР  и  ГО'!AN23/1000</f>
        <v>0</v>
      </c>
      <c r="GJ29" s="102">
        <f>'[4]Прочая  субсидия_МР  и  ГО'!AO23/1000</f>
        <v>0</v>
      </c>
      <c r="GK29" s="103">
        <f t="shared" si="51"/>
        <v>0</v>
      </c>
      <c r="GL29" s="101">
        <f>'[3]Приложение  по  субсидии  план'!DS379</f>
        <v>0</v>
      </c>
      <c r="GM29" s="102">
        <f>('[4]Проверочная  таблица'!FY27+'[4]Проверочная  таблица'!GE27)/1000</f>
        <v>0</v>
      </c>
      <c r="GN29" s="102">
        <f>('[4]Проверочная  таблица'!GB27+'[4]Проверочная  таблица'!GH27)/1000</f>
        <v>0</v>
      </c>
      <c r="GO29" s="103">
        <f t="shared" si="52"/>
        <v>0</v>
      </c>
      <c r="GP29" s="101"/>
      <c r="GQ29" s="102">
        <f>('[4]Проверочная  таблица'!GU27+'[4]Проверочная  таблица'!HA27)/1000</f>
        <v>586.08000000000004</v>
      </c>
      <c r="GR29" s="102">
        <f>('[4]Проверочная  таблица'!GX27+'[4]Проверочная  таблица'!HD27)/1000</f>
        <v>586.08000000000004</v>
      </c>
      <c r="GS29" s="103">
        <f t="shared" si="53"/>
        <v>100</v>
      </c>
      <c r="GT29" s="101">
        <f>'[3]Приложение  по  субсидии  план'!DV379</f>
        <v>939.89704000000006</v>
      </c>
      <c r="GU29" s="102">
        <f>('[4]Прочая  субсидия_БП'!AF23+'[4]Прочая  субсидия_МР  и  ГО'!AP23)/1000</f>
        <v>939.89704000000006</v>
      </c>
      <c r="GV29" s="102">
        <f>('[4]Прочая  субсидия_БП'!AG23+'[4]Прочая  субсидия_МР  и  ГО'!AQ23)/1000</f>
        <v>936.68266999999992</v>
      </c>
      <c r="GW29" s="103">
        <f t="shared" si="54"/>
        <v>99.658008285673489</v>
      </c>
      <c r="GX29" s="101">
        <f>'[3]Приложение  по  субсидии  план'!EB379</f>
        <v>17400</v>
      </c>
      <c r="GY29" s="102">
        <f>('[4]Проверочная  таблица'!LZ27+'[4]Проверочная  таблица'!MA27+'[4]Проверочная  таблица'!MH27+'[4]Проверочная  таблица'!MI27)/1000</f>
        <v>17400</v>
      </c>
      <c r="GZ29" s="102">
        <f>('[4]Проверочная  таблица'!MD27+'[4]Проверочная  таблица'!ME27+'[4]Проверочная  таблица'!ML27+'[4]Проверочная  таблица'!MM27)/1000</f>
        <v>17400</v>
      </c>
      <c r="HA29" s="103">
        <f t="shared" si="55"/>
        <v>100</v>
      </c>
      <c r="HB29" s="101">
        <f>'[3]Приложение  по  субсидии  план'!EE379</f>
        <v>0</v>
      </c>
      <c r="HC29" s="102">
        <f>('[4]Проверочная  таблица'!MB27+'[4]Проверочная  таблица'!MJ27)/1000</f>
        <v>8581.0889900000002</v>
      </c>
      <c r="HD29" s="102">
        <f>('[4]Проверочная  таблица'!MF27+'[4]Проверочная  таблица'!MN27)/1000</f>
        <v>8581.0889900000002</v>
      </c>
      <c r="HE29" s="103">
        <f t="shared" si="56"/>
        <v>100</v>
      </c>
      <c r="HF29" s="101">
        <f>'[3]Приложение  по  субсидии  план'!DY379</f>
        <v>0</v>
      </c>
      <c r="HG29" s="102">
        <f>('[4]Прочая  субсидия_МР  и  ГО'!AR23+'[4]Прочая  субсидия_БП'!AL23)/1000</f>
        <v>3300</v>
      </c>
      <c r="HH29" s="102">
        <f>('[4]Прочая  субсидия_МР  и  ГО'!AS23+'[4]Прочая  субсидия_БП'!AM23)/1000</f>
        <v>3300</v>
      </c>
      <c r="HI29" s="103">
        <f t="shared" si="57"/>
        <v>100</v>
      </c>
      <c r="HJ29" s="101">
        <f>'[3]Приложение  по  субсидии  план'!EH379</f>
        <v>0</v>
      </c>
      <c r="HK29" s="102">
        <f>('[4]Проверочная  таблица'!PD27+'[4]Проверочная  таблица'!PE27)/1000</f>
        <v>0</v>
      </c>
      <c r="HL29" s="102">
        <f>('[4]Проверочная  таблица'!PK27+'[4]Проверочная  таблица'!PL27)/1000</f>
        <v>0</v>
      </c>
      <c r="HM29" s="103">
        <f t="shared" si="58"/>
        <v>0</v>
      </c>
      <c r="HN29" s="101">
        <f>'[3]Приложение  по  субсидии  план'!EK379</f>
        <v>1077.9048</v>
      </c>
      <c r="HO29" s="102">
        <f>('[4]Проверочная  таблица'!NF27+'[4]Проверочная  таблица'!NG27)/1000</f>
        <v>936.58877000000007</v>
      </c>
      <c r="HP29" s="102">
        <f>('[4]Проверочная  таблица'!NK27+'[4]Проверочная  таблица'!NL27)/1000</f>
        <v>936.58877000000007</v>
      </c>
      <c r="HQ29" s="103">
        <f t="shared" si="59"/>
        <v>100</v>
      </c>
      <c r="HR29" s="101"/>
      <c r="HS29" s="102">
        <f>('[4]Проверочная  таблица'!NH27+'[4]Проверочная  таблица'!NI27)/1000</f>
        <v>0</v>
      </c>
      <c r="HT29" s="102">
        <f>('[4]Проверочная  таблица'!NM27+'[4]Проверочная  таблица'!NN27)/1000</f>
        <v>0</v>
      </c>
      <c r="HU29" s="103">
        <f t="shared" si="60"/>
        <v>0</v>
      </c>
      <c r="HV29" s="101"/>
      <c r="HW29" s="102">
        <f>('[4]Проверочная  таблица'!OS27+'[4]Проверочная  таблица'!OR27)/1000</f>
        <v>0</v>
      </c>
      <c r="HX29" s="102">
        <f>('[4]Проверочная  таблица'!OZ27+'[4]Проверочная  таблица'!OY27)/1000</f>
        <v>0</v>
      </c>
      <c r="HY29" s="103">
        <f t="shared" si="61"/>
        <v>0</v>
      </c>
      <c r="HZ29" s="101">
        <f>'[3]Приложение  по  субсидии  план'!EN379</f>
        <v>0</v>
      </c>
      <c r="IA29" s="102">
        <f>('[4]Проверочная  таблица'!PH27+'[4]Проверочная  таблица'!PI27+'[4]Проверочная  таблица'!OT27+'[4]Проверочная  таблица'!OU27)/1000</f>
        <v>0</v>
      </c>
      <c r="IB29" s="102">
        <f>('[4]Проверочная  таблица'!PO27+'[4]Проверочная  таблица'!PP27+'[4]Проверочная  таблица'!PA27+'[4]Проверочная  таблица'!PB27)/1000</f>
        <v>0</v>
      </c>
      <c r="IC29" s="103">
        <f t="shared" si="62"/>
        <v>0</v>
      </c>
      <c r="ID29" s="101"/>
      <c r="IE29" s="102">
        <f>('[4]Проверочная  таблица'!QT27+'[4]Проверочная  таблица'!QU27+'[4]Проверочная  таблица'!QZ27+'[4]Проверочная  таблица'!RA27)/1000</f>
        <v>0</v>
      </c>
      <c r="IF29" s="102">
        <f>('[4]Проверочная  таблица'!QW27+'[4]Проверочная  таблица'!QX27+'[4]Проверочная  таблица'!RC27+'[4]Проверочная  таблица'!RD27)/1000</f>
        <v>0</v>
      </c>
      <c r="IG29" s="103">
        <f t="shared" si="63"/>
        <v>0</v>
      </c>
    </row>
    <row r="30" spans="1:241" ht="21.75" customHeight="1" x14ac:dyDescent="0.25">
      <c r="A30" s="104" t="s">
        <v>26</v>
      </c>
      <c r="B30" s="123">
        <f t="shared" si="0"/>
        <v>91190.639380000008</v>
      </c>
      <c r="C30" s="123">
        <f t="shared" si="1"/>
        <v>348488.97134999983</v>
      </c>
      <c r="D30" s="123">
        <f t="shared" si="2"/>
        <v>342103.50977999991</v>
      </c>
      <c r="E30" s="98">
        <f>'[2]Исполнение для администрации_КБ'!Q30</f>
        <v>348488.97134999995</v>
      </c>
      <c r="F30" s="97">
        <f t="shared" si="3"/>
        <v>0</v>
      </c>
      <c r="G30" s="232">
        <f>'[2]Исполнение для администрации_КБ'!R30</f>
        <v>342103.50978000002</v>
      </c>
      <c r="H30" s="237">
        <f t="shared" si="4"/>
        <v>0</v>
      </c>
      <c r="I30" s="238">
        <f t="shared" si="11"/>
        <v>98.167671836137743</v>
      </c>
      <c r="J30" s="101">
        <f>'[3]Приложение  по  субсидии  план'!F380</f>
        <v>0</v>
      </c>
      <c r="K30" s="102">
        <f>'[4]Проверочная  таблица'!DZ28/1000</f>
        <v>0</v>
      </c>
      <c r="L30" s="102">
        <f>'[4]Проверочная  таблица'!EG28/1000</f>
        <v>0</v>
      </c>
      <c r="M30" s="103">
        <f t="shared" si="12"/>
        <v>0</v>
      </c>
      <c r="N30" s="234">
        <f>'[3]Приложение  по  субсидии  план'!I380</f>
        <v>1274</v>
      </c>
      <c r="O30" s="235">
        <f>'[4]Проверочная  таблица'!EE28/1000</f>
        <v>1274</v>
      </c>
      <c r="P30" s="102">
        <f>'[4]Проверочная  таблица'!EL28/1000</f>
        <v>1273.5850399999999</v>
      </c>
      <c r="Q30" s="103">
        <f t="shared" si="13"/>
        <v>99.967428571428556</v>
      </c>
      <c r="R30" s="101">
        <f>'[3]Приложение  по  субсидии  план'!L380</f>
        <v>324.97001</v>
      </c>
      <c r="S30" s="102">
        <f>('[4]Прочая  субсидия_МР  и  ГО'!D24)/1000</f>
        <v>324.97001</v>
      </c>
      <c r="T30" s="102">
        <f>('[4]Прочая  субсидия_МР  и  ГО'!E24)/1000</f>
        <v>324.97001</v>
      </c>
      <c r="U30" s="103">
        <f t="shared" si="14"/>
        <v>100</v>
      </c>
      <c r="V30" s="101">
        <f>'[3]Приложение  по  субсидии  план'!O380</f>
        <v>0</v>
      </c>
      <c r="W30" s="102">
        <f>'[4]Проверочная  таблица'!OI28/1000</f>
        <v>0</v>
      </c>
      <c r="X30" s="102">
        <f>'[4]Проверочная  таблица'!OL28/1000</f>
        <v>0</v>
      </c>
      <c r="Y30" s="103">
        <f t="shared" si="15"/>
        <v>0</v>
      </c>
      <c r="Z30" s="101">
        <f>'[3]Приложение  по  субсидии  план'!R380</f>
        <v>0</v>
      </c>
      <c r="AA30" s="102">
        <f>('[4]Проверочная  таблица'!ET28+'[4]Проверочная  таблица'!EU28)/1000</f>
        <v>0</v>
      </c>
      <c r="AB30" s="102">
        <f>('[4]Проверочная  таблица'!FA28+'[4]Проверочная  таблица'!FB28)/1000</f>
        <v>0</v>
      </c>
      <c r="AC30" s="103">
        <f t="shared" si="16"/>
        <v>0</v>
      </c>
      <c r="AD30" s="101"/>
      <c r="AE30" s="102">
        <f>('[4]Проверочная  таблица'!EX28+'[4]Проверочная  таблица'!EY28)/1000</f>
        <v>0</v>
      </c>
      <c r="AF30" s="102">
        <f>('[4]Проверочная  таблица'!FE28+'[4]Проверочная  таблица'!FF28)/1000</f>
        <v>0</v>
      </c>
      <c r="AG30" s="103">
        <f t="shared" si="17"/>
        <v>0</v>
      </c>
      <c r="AH30" s="101">
        <f>'[3]Приложение  по  субсидии  план'!U380</f>
        <v>0</v>
      </c>
      <c r="AI30" s="102">
        <f>('[4]Проверочная  таблица'!FH28+'[4]Проверочная  таблица'!FI28)/1000</f>
        <v>0</v>
      </c>
      <c r="AJ30" s="102">
        <f>('[4]Проверочная  таблица'!FK28+'[4]Проверочная  таблица'!FL28)/1000</f>
        <v>0</v>
      </c>
      <c r="AK30" s="103">
        <f t="shared" si="18"/>
        <v>0</v>
      </c>
      <c r="AL30" s="101">
        <f>'[3]Приложение  по  субсидии  план'!X380</f>
        <v>0</v>
      </c>
      <c r="AM30" s="102">
        <f>'[4]Прочая  субсидия_МР  и  ГО'!F24/1000</f>
        <v>0</v>
      </c>
      <c r="AN30" s="102">
        <f>'[4]Прочая  субсидия_МР  и  ГО'!G24/1000</f>
        <v>0</v>
      </c>
      <c r="AO30" s="103">
        <f t="shared" si="19"/>
        <v>0</v>
      </c>
      <c r="AP30" s="101">
        <f>'[3]Приложение  по  субсидии  план'!AA380</f>
        <v>1937.61682</v>
      </c>
      <c r="AQ30" s="102">
        <f>'[4]Прочая  субсидия_МР  и  ГО'!H24/1000</f>
        <v>1937.61682</v>
      </c>
      <c r="AR30" s="102">
        <f>'[4]Прочая  субсидия_МР  и  ГО'!I24/1000</f>
        <v>1937.61682</v>
      </c>
      <c r="AS30" s="103">
        <f t="shared" si="20"/>
        <v>100</v>
      </c>
      <c r="AT30" s="101">
        <f>'[3]Приложение  по  субсидии  план'!AD380</f>
        <v>25.124479999999998</v>
      </c>
      <c r="AU30" s="102">
        <f>'[4]Прочая  субсидия_МР  и  ГО'!J24/1000</f>
        <v>25.124479999999998</v>
      </c>
      <c r="AV30" s="102">
        <f>'[4]Прочая  субсидия_МР  и  ГО'!K24/1000</f>
        <v>25.124479999999998</v>
      </c>
      <c r="AW30" s="103">
        <f t="shared" si="21"/>
        <v>100</v>
      </c>
      <c r="AX30" s="101">
        <f>'[3]Приложение  по  субсидии  план'!AG380</f>
        <v>1228.3213899999998</v>
      </c>
      <c r="AY30" s="102">
        <f>'[4]Прочая  субсидия_МР  и  ГО'!L24/1000</f>
        <v>1228.3213899999998</v>
      </c>
      <c r="AZ30" s="102">
        <f>'[4]Прочая  субсидия_МР  и  ГО'!M24/1000</f>
        <v>1228.3213899999998</v>
      </c>
      <c r="BA30" s="103">
        <f t="shared" si="22"/>
        <v>100</v>
      </c>
      <c r="BB30" s="101">
        <f>'[3]Приложение  по  субсидии  план'!AJ380</f>
        <v>0</v>
      </c>
      <c r="BC30" s="102">
        <f>('[4]Проверочная  таблица'!GP28+'[4]Проверочная  таблица'!GQ28)/1000</f>
        <v>0</v>
      </c>
      <c r="BD30" s="102">
        <f>('[4]Проверочная  таблица'!GS28+'[4]Проверочная  таблица'!GT28)/1000</f>
        <v>0</v>
      </c>
      <c r="BE30" s="103">
        <f t="shared" si="23"/>
        <v>0</v>
      </c>
      <c r="BF30" s="101">
        <f>'[3]Приложение  по  субсидии  план'!AM380</f>
        <v>0</v>
      </c>
      <c r="BG30" s="102">
        <f>'[4]Проверочная  таблица'!EM28/1000</f>
        <v>0</v>
      </c>
      <c r="BH30" s="102">
        <f>'[4]Проверочная  таблица'!EP28/1000</f>
        <v>0</v>
      </c>
      <c r="BI30" s="103">
        <f t="shared" si="24"/>
        <v>0</v>
      </c>
      <c r="BJ30" s="101">
        <f>'[3]Приложение  по  субсидии  план'!AP380</f>
        <v>0</v>
      </c>
      <c r="BK30" s="102">
        <f>'[4]Проверочная  таблица'!FS28/1000</f>
        <v>0</v>
      </c>
      <c r="BL30" s="102">
        <f>'[4]Проверочная  таблица'!FV28/1000</f>
        <v>0</v>
      </c>
      <c r="BM30" s="103">
        <f t="shared" si="25"/>
        <v>0</v>
      </c>
      <c r="BN30" s="101"/>
      <c r="BO30" s="102">
        <f>'[4]Проверочная  таблица'!FM28/1000</f>
        <v>0</v>
      </c>
      <c r="BP30" s="102">
        <f>'[4]Проверочная  таблица'!FP28/1000</f>
        <v>0</v>
      </c>
      <c r="BQ30" s="103">
        <f t="shared" si="26"/>
        <v>0</v>
      </c>
      <c r="BR30" s="101">
        <f>'[3]Приложение  по  субсидии  план'!AS380</f>
        <v>0</v>
      </c>
      <c r="BS30" s="102">
        <f>('[4]Проверочная  таблица'!LN28+'[4]Проверочная  таблица'!LO28)/1000</f>
        <v>0</v>
      </c>
      <c r="BT30" s="102">
        <f>('[4]Проверочная  таблица'!LR28+'[4]Проверочная  таблица'!LS28)/1000</f>
        <v>0</v>
      </c>
      <c r="BU30" s="103">
        <f t="shared" si="27"/>
        <v>0</v>
      </c>
      <c r="BV30" s="101">
        <f>'[3]Приложение  по  субсидии  план'!AV380</f>
        <v>0</v>
      </c>
      <c r="BW30" s="102">
        <f>'[4]Проверочная  таблица'!LP28/1000</f>
        <v>0</v>
      </c>
      <c r="BX30" s="102">
        <f>'[4]Проверочная  таблица'!LT28/1000</f>
        <v>0</v>
      </c>
      <c r="BY30" s="103">
        <f t="shared" si="28"/>
        <v>0</v>
      </c>
      <c r="BZ30" s="101">
        <f>'[3]Приложение  по  субсидии  план'!BE380</f>
        <v>0</v>
      </c>
      <c r="CA30" s="102">
        <f>('[4]Проверочная  таблица'!KL28+'[4]Проверочная  таблица'!KM28+'[4]Проверочная  таблица'!JR28+'[4]Проверочная  таблица'!JS28)/1000</f>
        <v>0</v>
      </c>
      <c r="CB30" s="102">
        <f>('[4]Проверочная  таблица'!KB28+'[4]Проверочная  таблица'!KC28+'[4]Проверочная  таблица'!KQ28+'[4]Проверочная  таблица'!KR28)/1000</f>
        <v>0</v>
      </c>
      <c r="CC30" s="103">
        <f t="shared" si="5"/>
        <v>0</v>
      </c>
      <c r="CD30" s="101">
        <f>'[3]Приложение  по  субсидии  план'!BH380</f>
        <v>5270</v>
      </c>
      <c r="CE30" s="102">
        <f>('[4]Проверочная  таблица'!JV28+'[4]Проверочная  таблица'!JW28)/1000</f>
        <v>5270</v>
      </c>
      <c r="CF30" s="102">
        <f>('[4]Проверочная  таблица'!KF28+'[4]Проверочная  таблица'!KG28)/1000</f>
        <v>5270</v>
      </c>
      <c r="CG30" s="103">
        <f t="shared" si="6"/>
        <v>100</v>
      </c>
      <c r="CH30" s="101">
        <f>'[3]Приложение  по  субсидии  план'!BK380</f>
        <v>10162.567800000001</v>
      </c>
      <c r="CI30" s="102">
        <f>('[4]Проверочная  таблица'!JT28+'[4]Проверочная  таблица'!JU28)/1000</f>
        <v>10162.567800000001</v>
      </c>
      <c r="CJ30" s="102">
        <f>('[4]Проверочная  таблица'!KD28+'[4]Проверочная  таблица'!KE28)/1000</f>
        <v>10162.567790000001</v>
      </c>
      <c r="CK30" s="103">
        <f t="shared" si="29"/>
        <v>99.999999901599679</v>
      </c>
      <c r="CL30" s="101">
        <f>'[3]Приложение  по  субсидии  план'!BN380</f>
        <v>0</v>
      </c>
      <c r="CM30" s="102">
        <f>'[4]Проверочная  таблица'!JX28/1000</f>
        <v>0</v>
      </c>
      <c r="CN30" s="102">
        <f>'[4]Проверочная  таблица'!KH28/1000</f>
        <v>0</v>
      </c>
      <c r="CO30" s="103">
        <f t="shared" si="7"/>
        <v>0</v>
      </c>
      <c r="CP30" s="101">
        <f>'[3]Приложение  по  субсидии  план'!BQ380</f>
        <v>18.035730000000001</v>
      </c>
      <c r="CQ30" s="102">
        <f>('[4]Прочая  субсидия_МР  и  ГО'!N24+'[4]Прочая  субсидия_БП'!H24)/1000</f>
        <v>18.035730000000001</v>
      </c>
      <c r="CR30" s="102">
        <f>('[4]Прочая  субсидия_МР  и  ГО'!O24+'[4]Прочая  субсидия_БП'!I24)/1000</f>
        <v>18.035730000000001</v>
      </c>
      <c r="CS30" s="103">
        <f t="shared" si="30"/>
        <v>100</v>
      </c>
      <c r="CT30" s="101"/>
      <c r="CU30" s="102">
        <f>('[4]Проверочная  таблица'!JQ28+'[4]Проверочная  таблица'!KK28+'[4]Проверочная  таблица'!JP28+'[4]Проверочная  таблица'!KJ28)/1000</f>
        <v>270.25959</v>
      </c>
      <c r="CV30" s="102">
        <f>('[4]Проверочная  таблица'!KP28+'[4]Проверочная  таблица'!KA28+'[4]Проверочная  таблица'!KO28+'[4]Проверочная  таблица'!JZ28)/1000</f>
        <v>270.25959</v>
      </c>
      <c r="CW30" s="103">
        <f t="shared" si="31"/>
        <v>100</v>
      </c>
      <c r="CX30" s="101">
        <f>'[3]Приложение  по  субсидии  план'!AY380</f>
        <v>599.26231000000007</v>
      </c>
      <c r="CY30" s="102">
        <f>('[4]Проверочная  таблица'!IO28+'[4]Проверочная  таблица'!IU28)/1000</f>
        <v>599.26231000000007</v>
      </c>
      <c r="CZ30" s="102">
        <f>('[4]Проверочная  таблица'!IR28+'[4]Проверочная  таблица'!IX28)/1000</f>
        <v>599.26231000000007</v>
      </c>
      <c r="DA30" s="103">
        <f t="shared" si="32"/>
        <v>100</v>
      </c>
      <c r="DB30" s="101">
        <f>'[3]Приложение  по  субсидии  план'!BB380</f>
        <v>0</v>
      </c>
      <c r="DC30" s="102">
        <f>('[4]Проверочная  таблица'!II28)/1000</f>
        <v>0</v>
      </c>
      <c r="DD30" s="102">
        <f>('[4]Проверочная  таблица'!IL28)/1000</f>
        <v>0</v>
      </c>
      <c r="DE30" s="103">
        <f t="shared" si="8"/>
        <v>0</v>
      </c>
      <c r="DF30" s="101">
        <f>'[3]Приложение  по  субсидии  план'!BT380</f>
        <v>598.05631999999991</v>
      </c>
      <c r="DG30" s="102">
        <f>'[4]Прочая  субсидия_МР  и  ГО'!P24/1000</f>
        <v>565.72218999999996</v>
      </c>
      <c r="DH30" s="102">
        <f>'[4]Прочая  субсидия_МР  и  ГО'!Q24/1000</f>
        <v>565.72218999999996</v>
      </c>
      <c r="DI30" s="103">
        <f t="shared" si="33"/>
        <v>100</v>
      </c>
      <c r="DJ30" s="101">
        <f>'[3]Приложение  по  субсидии  план'!BW380</f>
        <v>0</v>
      </c>
      <c r="DK30" s="102">
        <f>('[4]Проверочная  таблица'!DS28+'[4]Проверочная  таблица'!DT28)/1000</f>
        <v>273663.79264999996</v>
      </c>
      <c r="DL30" s="102">
        <f>('[4]Проверочная  таблица'!DW28+'[4]Проверочная  таблица'!DX28)/1000</f>
        <v>267301.83633999998</v>
      </c>
      <c r="DM30" s="103">
        <f t="shared" si="34"/>
        <v>97.675265606606359</v>
      </c>
      <c r="DN30" s="101"/>
      <c r="DO30" s="102">
        <f>'[4]Проверочная  таблица'!DR28/1000</f>
        <v>0</v>
      </c>
      <c r="DP30" s="102">
        <f>'[4]Проверочная  таблица'!DV28/1000</f>
        <v>0</v>
      </c>
      <c r="DQ30" s="103">
        <f t="shared" si="35"/>
        <v>0</v>
      </c>
      <c r="DR30" s="101"/>
      <c r="DS30" s="102">
        <f>('[4]Прочая  субсидия_МР  и  ГО'!R24)/1000</f>
        <v>0</v>
      </c>
      <c r="DT30" s="102">
        <f>('[4]Прочая  субсидия_МР  и  ГО'!S24)/1000</f>
        <v>0</v>
      </c>
      <c r="DU30" s="103">
        <f t="shared" si="36"/>
        <v>0</v>
      </c>
      <c r="DV30" s="101">
        <f>'[3]Приложение  по  субсидии  план'!BZ380</f>
        <v>0</v>
      </c>
      <c r="DW30" s="102">
        <f>('[4]Проверочная  таблица'!AY28+'[4]Проверочная  таблица'!BK28+'[4]Прочая  субсидия_МР  и  ГО'!T24+'[4]Прочая  субсидия_БП'!N24)/1000</f>
        <v>0</v>
      </c>
      <c r="DX30" s="102">
        <f>('[4]Проверочная  таблица'!BE28+'[4]Проверочная  таблица'!BO28+'[4]Прочая  субсидия_МР  и  ГО'!U24+'[4]Прочая  субсидия_БП'!O24)/1000</f>
        <v>0</v>
      </c>
      <c r="DY30" s="103">
        <f t="shared" si="37"/>
        <v>0</v>
      </c>
      <c r="DZ30" s="101">
        <f>'[3]Приложение  по  субсидии  план'!CC380</f>
        <v>0</v>
      </c>
      <c r="EA30" s="102">
        <f>('[4]Проверочная  таблица'!DC28+'[4]Проверочная  таблица'!DA28)/1000</f>
        <v>0</v>
      </c>
      <c r="EB30" s="102">
        <f>('[4]Проверочная  таблица'!DD28+'[4]Проверочная  таблица'!DB28)/1000</f>
        <v>0</v>
      </c>
      <c r="EC30" s="103">
        <f t="shared" si="38"/>
        <v>0</v>
      </c>
      <c r="ED30" s="101">
        <f>'[3]Приложение  по  субсидии  план'!CF380</f>
        <v>0</v>
      </c>
      <c r="EE30" s="102">
        <f>('[4]Проверочная  таблица'!DI28+'[4]Проверочная  таблица'!DK28)/1000</f>
        <v>0</v>
      </c>
      <c r="EF30" s="102">
        <f>('[4]Проверочная  таблица'!DL28+'[4]Проверочная  таблица'!DJ28)/1000</f>
        <v>0</v>
      </c>
      <c r="EG30" s="103">
        <f t="shared" si="39"/>
        <v>0</v>
      </c>
      <c r="EH30" s="101">
        <f>'[3]Приложение  по  субсидии  план'!CI380</f>
        <v>95.371189999999999</v>
      </c>
      <c r="EI30" s="102">
        <f>'[4]Прочая  субсидия_МР  и  ГО'!V24/1000</f>
        <v>95.371189999999999</v>
      </c>
      <c r="EJ30" s="102">
        <f>'[4]Прочая  субсидия_МР  и  ГО'!W24/1000</f>
        <v>95.371189999999999</v>
      </c>
      <c r="EK30" s="103">
        <f t="shared" si="9"/>
        <v>100</v>
      </c>
      <c r="EL30" s="101">
        <f>'[3]Приложение  по  субсидии  план'!CL380</f>
        <v>536.20899999999995</v>
      </c>
      <c r="EM30" s="102">
        <f>('[4]Проверочная  таблица'!HL28+'[4]Проверочная  таблица'!HM28+'[4]Проверочная  таблица'!HR28+'[4]Проверочная  таблица'!HS28)/1000</f>
        <v>536.20899999999995</v>
      </c>
      <c r="EN30" s="102">
        <f>('[4]Проверочная  таблица'!HO28+'[4]Проверочная  таблица'!HP28+'[4]Проверочная  таблица'!HU28+'[4]Проверочная  таблица'!HV28)/1000</f>
        <v>536.20899999999995</v>
      </c>
      <c r="EO30" s="103">
        <f t="shared" si="10"/>
        <v>100</v>
      </c>
      <c r="EP30" s="101">
        <f>'[3]Приложение  по  субсидии  план'!CO380</f>
        <v>121.36327</v>
      </c>
      <c r="EQ30" s="102">
        <f>('[4]Прочая  субсидия_МР  и  ГО'!X24+'[4]Прочая  субсидия_БП'!T24)/1000</f>
        <v>121.36327</v>
      </c>
      <c r="ER30" s="102">
        <f>('[4]Прочая  субсидия_МР  и  ГО'!Y24+'[4]Прочая  субсидия_БП'!U24)/1000</f>
        <v>121.36327</v>
      </c>
      <c r="ES30" s="103">
        <f t="shared" si="40"/>
        <v>100</v>
      </c>
      <c r="ET30" s="101">
        <f>'[3]Приложение  по  субсидии  план'!CR380</f>
        <v>1365</v>
      </c>
      <c r="EU30" s="102">
        <f>('[4]Прочая  субсидия_МР  и  ГО'!Z24+'[4]Прочая  субсидия_БП'!Z24)/1000</f>
        <v>6145.4282499999999</v>
      </c>
      <c r="EV30" s="102">
        <f>('[4]Прочая  субсидия_МР  и  ГО'!AA24+'[4]Прочая  субсидия_БП'!AA24)/1000</f>
        <v>6131.6600099999996</v>
      </c>
      <c r="EW30" s="103">
        <f t="shared" si="41"/>
        <v>99.775959633081712</v>
      </c>
      <c r="EX30" s="101">
        <f>'[3]Приложение  по  субсидии  план'!CU380</f>
        <v>0</v>
      </c>
      <c r="EY30" s="102">
        <f>('[4]Прочая  субсидия_МР  и  ГО'!AB24)/1000</f>
        <v>0</v>
      </c>
      <c r="EZ30" s="102">
        <f>('[4]Прочая  субсидия_МР  и  ГО'!AC24)/1000</f>
        <v>0</v>
      </c>
      <c r="FA30" s="103">
        <f t="shared" si="42"/>
        <v>0</v>
      </c>
      <c r="FB30" s="101">
        <f>'[3]Приложение  по  субсидии  план'!CX380</f>
        <v>442.94261</v>
      </c>
      <c r="FC30" s="102">
        <f>'[4]Прочая  субсидия_МР  и  ГО'!AD24/1000</f>
        <v>714.74781999999993</v>
      </c>
      <c r="FD30" s="102">
        <f>'[4]Прочая  субсидия_МР  и  ГО'!AE24/1000</f>
        <v>714.74781999999993</v>
      </c>
      <c r="FE30" s="103">
        <f t="shared" si="43"/>
        <v>100</v>
      </c>
      <c r="FF30" s="101">
        <f>'[3]Приложение  по  субсидии  план'!DA380</f>
        <v>34832.962</v>
      </c>
      <c r="FG30" s="102">
        <f>('[4]Проверочная  таблица'!CH28+'[4]Проверочная  таблица'!CP28)/1000</f>
        <v>0</v>
      </c>
      <c r="FH30" s="102">
        <f>('[4]Проверочная  таблица'!CL28+'[4]Проверочная  таблица'!CT28)/1000</f>
        <v>0</v>
      </c>
      <c r="FI30" s="103">
        <f t="shared" si="44"/>
        <v>0</v>
      </c>
      <c r="FJ30" s="101">
        <f>'[3]Приложение  по  субсидии  план'!DD380</f>
        <v>24694.835370000001</v>
      </c>
      <c r="FK30" s="102">
        <f>('[4]Проверочная  таблица'!CI28+'[4]Проверочная  таблица'!CQ28)/1000</f>
        <v>30910.058020000004</v>
      </c>
      <c r="FL30" s="102">
        <f>('[4]Проверочная  таблица'!CM28+'[4]Проверочная  таблица'!CU28)/1000</f>
        <v>30910.058020000004</v>
      </c>
      <c r="FM30" s="103">
        <f t="shared" si="45"/>
        <v>100</v>
      </c>
      <c r="FN30" s="101">
        <f>'[3]Приложение  по  субсидии  план'!DG380</f>
        <v>0</v>
      </c>
      <c r="FO30" s="102">
        <f>'[4]Прочая  субсидия_МР  и  ГО'!AF24/1000</f>
        <v>0</v>
      </c>
      <c r="FP30" s="102">
        <f>'[4]Прочая  субсидия_МР  и  ГО'!AG24/1000</f>
        <v>0</v>
      </c>
      <c r="FQ30" s="103">
        <f t="shared" si="46"/>
        <v>0</v>
      </c>
      <c r="FR30" s="101"/>
      <c r="FS30" s="102">
        <f>('[4]Прочая  субсидия_МР  и  ГО'!AH24)/1000</f>
        <v>0</v>
      </c>
      <c r="FT30" s="102">
        <f>('[4]Прочая  субсидия_МР  и  ГО'!AI24)/1000</f>
        <v>0</v>
      </c>
      <c r="FU30" s="103">
        <f t="shared" si="47"/>
        <v>0</v>
      </c>
      <c r="FV30" s="101">
        <f>'[3]Приложение  по  субсидии  план'!DJ380</f>
        <v>0</v>
      </c>
      <c r="FW30" s="102">
        <f>('[4]Проверочная  таблица'!CJ28+'[4]Проверочная  таблица'!CR28)/1000</f>
        <v>0</v>
      </c>
      <c r="FX30" s="102">
        <f>('[4]Проверочная  таблица'!CN28+'[4]Проверочная  таблица'!CV28)/1000</f>
        <v>0</v>
      </c>
      <c r="FY30" s="103">
        <f t="shared" si="48"/>
        <v>0</v>
      </c>
      <c r="FZ30" s="101">
        <f>'[3]Приложение  по  субсидии  план'!DM380</f>
        <v>2207.8511000000003</v>
      </c>
      <c r="GA30" s="102">
        <f>('[4]Прочая  субсидия_МР  и  ГО'!AJ24)/1000</f>
        <v>0</v>
      </c>
      <c r="GB30" s="102">
        <f>('[4]Прочая  субсидия_МР  и  ГО'!AK24)/1000</f>
        <v>0</v>
      </c>
      <c r="GC30" s="103">
        <f t="shared" si="49"/>
        <v>0</v>
      </c>
      <c r="GD30" s="101">
        <f>'[3]Приложение  по  субсидии  план'!DP380</f>
        <v>0</v>
      </c>
      <c r="GE30" s="102">
        <f>('[4]Прочая  субсидия_МР  и  ГО'!AL24)/1000</f>
        <v>0</v>
      </c>
      <c r="GF30" s="102">
        <f>('[4]Прочая  субсидия_МР  и  ГО'!AM24)/1000</f>
        <v>0</v>
      </c>
      <c r="GG30" s="103">
        <f t="shared" si="50"/>
        <v>0</v>
      </c>
      <c r="GH30" s="101"/>
      <c r="GI30" s="102">
        <f>'[4]Прочая  субсидия_МР  и  ГО'!AN24/1000</f>
        <v>0</v>
      </c>
      <c r="GJ30" s="102">
        <f>'[4]Прочая  субсидия_МР  и  ГО'!AO24/1000</f>
        <v>0</v>
      </c>
      <c r="GK30" s="103">
        <f t="shared" si="51"/>
        <v>0</v>
      </c>
      <c r="GL30" s="101">
        <f>'[3]Приложение  по  субсидии  план'!DS380</f>
        <v>0</v>
      </c>
      <c r="GM30" s="102">
        <f>('[4]Проверочная  таблица'!FY28+'[4]Проверочная  таблица'!GE28)/1000</f>
        <v>0</v>
      </c>
      <c r="GN30" s="102">
        <f>('[4]Проверочная  таблица'!GB28+'[4]Проверочная  таблица'!GH28)/1000</f>
        <v>0</v>
      </c>
      <c r="GO30" s="103">
        <f t="shared" si="52"/>
        <v>0</v>
      </c>
      <c r="GP30" s="101"/>
      <c r="GQ30" s="102">
        <f>('[4]Проверочная  таблица'!GU28+'[4]Проверочная  таблица'!HA28)/1000</f>
        <v>0</v>
      </c>
      <c r="GR30" s="102">
        <f>('[4]Проверочная  таблица'!GX28+'[4]Проверочная  таблица'!HD28)/1000</f>
        <v>0</v>
      </c>
      <c r="GS30" s="103">
        <f t="shared" si="53"/>
        <v>0</v>
      </c>
      <c r="GT30" s="101">
        <f>'[3]Приложение  по  субсидии  план'!DV380</f>
        <v>952.14998000000003</v>
      </c>
      <c r="GU30" s="102">
        <f>('[4]Прочая  субсидия_БП'!AF24+'[4]Прочая  субсидия_МР  и  ГО'!AP24)/1000</f>
        <v>952.14998000000026</v>
      </c>
      <c r="GV30" s="102">
        <f>('[4]Прочая  субсидия_БП'!AG24+'[4]Прочая  субсидия_МР  и  ГО'!AQ24)/1000</f>
        <v>942.82792999999992</v>
      </c>
      <c r="GW30" s="103">
        <f t="shared" si="54"/>
        <v>99.020947309162338</v>
      </c>
      <c r="GX30" s="101">
        <f>'[3]Приложение  по  субсидии  план'!EB380</f>
        <v>0</v>
      </c>
      <c r="GY30" s="102">
        <f>('[4]Проверочная  таблица'!LZ28+'[4]Проверочная  таблица'!MA28+'[4]Проверочная  таблица'!MH28+'[4]Проверочная  таблица'!MI28)/1000</f>
        <v>0</v>
      </c>
      <c r="GZ30" s="102">
        <f>('[4]Проверочная  таблица'!MD28+'[4]Проверочная  таблица'!ME28+'[4]Проверочная  таблица'!ML28+'[4]Проверочная  таблица'!MM28)/1000</f>
        <v>0</v>
      </c>
      <c r="HA30" s="103">
        <f t="shared" si="55"/>
        <v>0</v>
      </c>
      <c r="HB30" s="101">
        <f>'[3]Приложение  по  субсидии  план'!EE380</f>
        <v>4000</v>
      </c>
      <c r="HC30" s="102">
        <f>('[4]Проверочная  таблица'!MB28+'[4]Проверочная  таблица'!MJ28)/1000</f>
        <v>3015.6214199999999</v>
      </c>
      <c r="HD30" s="102">
        <f>('[4]Проверочная  таблица'!MF28+'[4]Проверочная  таблица'!MN28)/1000</f>
        <v>3015.6214199999999</v>
      </c>
      <c r="HE30" s="103">
        <f t="shared" si="56"/>
        <v>100</v>
      </c>
      <c r="HF30" s="101">
        <f>'[3]Приложение  по  субсидии  план'!DY380</f>
        <v>0</v>
      </c>
      <c r="HG30" s="102">
        <f>('[4]Прочая  субсидия_МР  и  ГО'!AR24+'[4]Прочая  субсидия_БП'!AL24)/1000</f>
        <v>1450</v>
      </c>
      <c r="HH30" s="102">
        <f>('[4]Прочая  субсидия_МР  и  ГО'!AS24+'[4]Прочая  субсидия_БП'!AM24)/1000</f>
        <v>1450</v>
      </c>
      <c r="HI30" s="103">
        <f t="shared" si="57"/>
        <v>100</v>
      </c>
      <c r="HJ30" s="101">
        <f>'[3]Приложение  по  субсидии  план'!EH380</f>
        <v>0</v>
      </c>
      <c r="HK30" s="102">
        <f>('[4]Проверочная  таблица'!PD28+'[4]Проверочная  таблица'!PE28)/1000</f>
        <v>0</v>
      </c>
      <c r="HL30" s="102">
        <f>('[4]Проверочная  таблица'!PK28+'[4]Проверочная  таблица'!PL28)/1000</f>
        <v>0</v>
      </c>
      <c r="HM30" s="103">
        <f t="shared" si="58"/>
        <v>0</v>
      </c>
      <c r="HN30" s="101">
        <f>'[3]Приложение  по  субсидии  план'!EK380</f>
        <v>504</v>
      </c>
      <c r="HO30" s="102">
        <f>('[4]Проверочная  таблица'!NF28+'[4]Проверочная  таблица'!NG28)/1000</f>
        <v>488.87998999999996</v>
      </c>
      <c r="HP30" s="102">
        <f>('[4]Проверочная  таблица'!NK28+'[4]Проверочная  таблица'!NL28)/1000</f>
        <v>488.87998999999996</v>
      </c>
      <c r="HQ30" s="103">
        <f t="shared" si="59"/>
        <v>100</v>
      </c>
      <c r="HR30" s="101"/>
      <c r="HS30" s="102">
        <f>('[4]Проверочная  таблица'!NH28+'[4]Проверочная  таблица'!NI28)/1000</f>
        <v>0</v>
      </c>
      <c r="HT30" s="102">
        <f>('[4]Проверочная  таблица'!NM28+'[4]Проверочная  таблица'!NN28)/1000</f>
        <v>0</v>
      </c>
      <c r="HU30" s="103">
        <f t="shared" si="60"/>
        <v>0</v>
      </c>
      <c r="HV30" s="101"/>
      <c r="HW30" s="102">
        <f>('[4]Проверочная  таблица'!OS28+'[4]Проверочная  таблица'!OR28)/1000</f>
        <v>0</v>
      </c>
      <c r="HX30" s="102">
        <f>('[4]Проверочная  таблица'!OZ28+'[4]Проверочная  таблица'!OY28)/1000</f>
        <v>0</v>
      </c>
      <c r="HY30" s="103">
        <f t="shared" si="61"/>
        <v>0</v>
      </c>
      <c r="HZ30" s="101">
        <f>'[3]Приложение  по  субсидии  план'!EN380</f>
        <v>0</v>
      </c>
      <c r="IA30" s="102">
        <f>('[4]Проверочная  таблица'!PH28+'[4]Проверочная  таблица'!PI28+'[4]Проверочная  таблица'!OT28+'[4]Проверочная  таблица'!OU28)/1000</f>
        <v>8719.4694399999989</v>
      </c>
      <c r="IB30" s="102">
        <f>('[4]Проверочная  таблица'!PO28+'[4]Проверочная  таблица'!PP28+'[4]Проверочная  таблица'!PA28+'[4]Проверочная  таблица'!PB28)/1000</f>
        <v>8719.4694399999989</v>
      </c>
      <c r="IC30" s="103">
        <f t="shared" si="62"/>
        <v>100</v>
      </c>
      <c r="ID30" s="101"/>
      <c r="IE30" s="102">
        <f>('[4]Проверочная  таблица'!QT28+'[4]Проверочная  таблица'!QU28+'[4]Проверочная  таблица'!QZ28+'[4]Проверочная  таблица'!RA28)/1000</f>
        <v>0</v>
      </c>
      <c r="IF30" s="102">
        <f>('[4]Проверочная  таблица'!QW28+'[4]Проверочная  таблица'!QX28+'[4]Проверочная  таблица'!RC28+'[4]Проверочная  таблица'!RD28)/1000</f>
        <v>0</v>
      </c>
      <c r="IG30" s="103">
        <f t="shared" si="63"/>
        <v>0</v>
      </c>
    </row>
    <row r="31" spans="1:241" ht="21.75" customHeight="1" thickBot="1" x14ac:dyDescent="0.3">
      <c r="A31" s="239" t="s">
        <v>27</v>
      </c>
      <c r="B31" s="240">
        <f t="shared" si="0"/>
        <v>65462.748930000002</v>
      </c>
      <c r="C31" s="240">
        <f t="shared" si="1"/>
        <v>128025.43225000001</v>
      </c>
      <c r="D31" s="240">
        <f t="shared" si="2"/>
        <v>125004.49617</v>
      </c>
      <c r="E31" s="115">
        <f>'[2]Исполнение для администрации_КБ'!Q31</f>
        <v>128025.43225000001</v>
      </c>
      <c r="F31" s="114">
        <f t="shared" si="3"/>
        <v>0</v>
      </c>
      <c r="G31" s="241">
        <f>'[2]Исполнение для администрации_КБ'!R31</f>
        <v>125004.49617000001</v>
      </c>
      <c r="H31" s="242">
        <f t="shared" si="4"/>
        <v>0</v>
      </c>
      <c r="I31" s="243">
        <f t="shared" si="11"/>
        <v>97.640362522579949</v>
      </c>
      <c r="J31" s="101">
        <f>'[3]Приложение  по  субсидии  план'!F381</f>
        <v>0</v>
      </c>
      <c r="K31" s="118">
        <f>'[4]Проверочная  таблица'!DZ29/1000</f>
        <v>0</v>
      </c>
      <c r="L31" s="118">
        <f>'[4]Проверочная  таблица'!EG29/1000</f>
        <v>0</v>
      </c>
      <c r="M31" s="117">
        <f t="shared" si="12"/>
        <v>0</v>
      </c>
      <c r="N31" s="234">
        <f>'[3]Приложение  по  субсидии  план'!I381</f>
        <v>0</v>
      </c>
      <c r="O31" s="244">
        <f>'[4]Проверочная  таблица'!EE29/1000</f>
        <v>0</v>
      </c>
      <c r="P31" s="118">
        <f>'[4]Проверочная  таблица'!EL29/1000</f>
        <v>0</v>
      </c>
      <c r="Q31" s="117">
        <f t="shared" si="13"/>
        <v>0</v>
      </c>
      <c r="R31" s="101">
        <f>'[3]Приложение  по  субсидии  план'!L381</f>
        <v>390.72025000000002</v>
      </c>
      <c r="S31" s="118">
        <f>('[4]Прочая  субсидия_МР  и  ГО'!D25)/1000</f>
        <v>390.72025000000002</v>
      </c>
      <c r="T31" s="118">
        <f>('[4]Прочая  субсидия_МР  и  ГО'!E25)/1000</f>
        <v>390.72025000000002</v>
      </c>
      <c r="U31" s="117">
        <f t="shared" si="14"/>
        <v>100</v>
      </c>
      <c r="V31" s="101">
        <f>'[3]Приложение  по  субсидии  план'!O381</f>
        <v>0</v>
      </c>
      <c r="W31" s="118">
        <f>'[4]Проверочная  таблица'!OI29/1000</f>
        <v>0</v>
      </c>
      <c r="X31" s="118">
        <f>'[4]Проверочная  таблица'!OL29/1000</f>
        <v>0</v>
      </c>
      <c r="Y31" s="117">
        <f t="shared" si="15"/>
        <v>0</v>
      </c>
      <c r="Z31" s="101">
        <f>'[3]Приложение  по  субсидии  план'!R381</f>
        <v>0</v>
      </c>
      <c r="AA31" s="118">
        <f>('[4]Проверочная  таблица'!ET29+'[4]Проверочная  таблица'!EU29)/1000</f>
        <v>0</v>
      </c>
      <c r="AB31" s="118">
        <f>('[4]Проверочная  таблица'!FA29+'[4]Проверочная  таблица'!FB29)/1000</f>
        <v>0</v>
      </c>
      <c r="AC31" s="117">
        <f t="shared" si="16"/>
        <v>0</v>
      </c>
      <c r="AD31" s="245"/>
      <c r="AE31" s="102">
        <f>('[4]Проверочная  таблица'!EX29+'[4]Проверочная  таблица'!EY29)/1000</f>
        <v>0</v>
      </c>
      <c r="AF31" s="102">
        <f>('[4]Проверочная  таблица'!FE29+'[4]Проверочная  таблица'!FF29)/1000</f>
        <v>0</v>
      </c>
      <c r="AG31" s="117">
        <f t="shared" si="17"/>
        <v>0</v>
      </c>
      <c r="AH31" s="101">
        <f>'[3]Приложение  по  субсидии  план'!U381</f>
        <v>0</v>
      </c>
      <c r="AI31" s="118">
        <f>('[4]Проверочная  таблица'!FH29+'[4]Проверочная  таблица'!FI29)/1000</f>
        <v>0</v>
      </c>
      <c r="AJ31" s="118">
        <f>('[4]Проверочная  таблица'!FK29+'[4]Проверочная  таблица'!FL29)/1000</f>
        <v>0</v>
      </c>
      <c r="AK31" s="117">
        <f t="shared" si="18"/>
        <v>0</v>
      </c>
      <c r="AL31" s="101">
        <f>'[3]Приложение  по  субсидии  план'!X381</f>
        <v>0</v>
      </c>
      <c r="AM31" s="118">
        <f>'[4]Прочая  субсидия_МР  и  ГО'!F25/1000</f>
        <v>0</v>
      </c>
      <c r="AN31" s="118">
        <f>'[4]Прочая  субсидия_МР  и  ГО'!G25/1000</f>
        <v>0</v>
      </c>
      <c r="AO31" s="117">
        <f t="shared" si="19"/>
        <v>0</v>
      </c>
      <c r="AP31" s="101">
        <f>'[3]Приложение  по  субсидии  план'!AA381</f>
        <v>0</v>
      </c>
      <c r="AQ31" s="118">
        <f>'[4]Прочая  субсидия_МР  и  ГО'!H25/1000</f>
        <v>0</v>
      </c>
      <c r="AR31" s="118">
        <f>'[4]Прочая  субсидия_МР  и  ГО'!I25/1000</f>
        <v>0</v>
      </c>
      <c r="AS31" s="117">
        <f t="shared" si="20"/>
        <v>0</v>
      </c>
      <c r="AT31" s="101">
        <f>'[3]Приложение  по  субсидии  план'!AD381</f>
        <v>92.659279999999995</v>
      </c>
      <c r="AU31" s="118">
        <f>'[4]Прочая  субсидия_МР  и  ГО'!J25/1000</f>
        <v>92.659279999999995</v>
      </c>
      <c r="AV31" s="118">
        <f>'[4]Прочая  субсидия_МР  и  ГО'!K25/1000</f>
        <v>92.659279999999995</v>
      </c>
      <c r="AW31" s="117">
        <f t="shared" si="21"/>
        <v>100</v>
      </c>
      <c r="AX31" s="101">
        <f>'[3]Приложение  по  субсидии  план'!AG381</f>
        <v>0</v>
      </c>
      <c r="AY31" s="118">
        <f>'[4]Прочая  субсидия_МР  и  ГО'!L25/1000</f>
        <v>0</v>
      </c>
      <c r="AZ31" s="118">
        <f>'[4]Прочая  субсидия_МР  и  ГО'!M25/1000</f>
        <v>0</v>
      </c>
      <c r="BA31" s="117">
        <f t="shared" si="22"/>
        <v>0</v>
      </c>
      <c r="BB31" s="101">
        <f>'[3]Приложение  по  субсидии  план'!AJ381</f>
        <v>0</v>
      </c>
      <c r="BC31" s="102">
        <f>('[4]Проверочная  таблица'!GP29+'[4]Проверочная  таблица'!GQ29)/1000</f>
        <v>0</v>
      </c>
      <c r="BD31" s="102">
        <f>('[4]Проверочная  таблица'!GS29+'[4]Проверочная  таблица'!GT29)/1000</f>
        <v>0</v>
      </c>
      <c r="BE31" s="103">
        <f t="shared" si="23"/>
        <v>0</v>
      </c>
      <c r="BF31" s="101">
        <f>'[3]Приложение  по  субсидии  план'!AM381</f>
        <v>0</v>
      </c>
      <c r="BG31" s="118">
        <f>'[4]Проверочная  таблица'!EM29/1000</f>
        <v>0</v>
      </c>
      <c r="BH31" s="118">
        <f>'[4]Проверочная  таблица'!EP29/1000</f>
        <v>0</v>
      </c>
      <c r="BI31" s="117">
        <f t="shared" si="24"/>
        <v>0</v>
      </c>
      <c r="BJ31" s="101">
        <f>'[3]Приложение  по  субсидии  план'!AP381</f>
        <v>0</v>
      </c>
      <c r="BK31" s="118">
        <f>'[4]Проверочная  таблица'!FS29/1000</f>
        <v>0</v>
      </c>
      <c r="BL31" s="118">
        <f>'[4]Проверочная  таблица'!FV29/1000</f>
        <v>0</v>
      </c>
      <c r="BM31" s="117">
        <f t="shared" si="25"/>
        <v>0</v>
      </c>
      <c r="BN31" s="245"/>
      <c r="BO31" s="118">
        <f>'[4]Проверочная  таблица'!FM29/1000</f>
        <v>0</v>
      </c>
      <c r="BP31" s="118">
        <f>'[4]Проверочная  таблица'!FP29/1000</f>
        <v>0</v>
      </c>
      <c r="BQ31" s="117">
        <f t="shared" si="26"/>
        <v>0</v>
      </c>
      <c r="BR31" s="101">
        <f>'[3]Приложение  по  субсидии  план'!AS381</f>
        <v>0</v>
      </c>
      <c r="BS31" s="118">
        <f>('[4]Проверочная  таблица'!LN29+'[4]Проверочная  таблица'!LO29)/1000</f>
        <v>0</v>
      </c>
      <c r="BT31" s="118">
        <f>('[4]Проверочная  таблица'!LR29+'[4]Проверочная  таблица'!LS29)/1000</f>
        <v>0</v>
      </c>
      <c r="BU31" s="117">
        <f t="shared" si="27"/>
        <v>0</v>
      </c>
      <c r="BV31" s="101">
        <f>'[3]Приложение  по  субсидии  план'!AV381</f>
        <v>0</v>
      </c>
      <c r="BW31" s="118">
        <f>'[4]Проверочная  таблица'!LP29/1000</f>
        <v>0</v>
      </c>
      <c r="BX31" s="118">
        <f>'[4]Проверочная  таблица'!LT29/1000</f>
        <v>0</v>
      </c>
      <c r="BY31" s="117">
        <f t="shared" si="28"/>
        <v>0</v>
      </c>
      <c r="BZ31" s="101">
        <f>'[3]Приложение  по  субсидии  план'!BE381</f>
        <v>0</v>
      </c>
      <c r="CA31" s="118">
        <f>('[4]Проверочная  таблица'!KL29+'[4]Проверочная  таблица'!KM29+'[4]Проверочная  таблица'!JR29+'[4]Проверочная  таблица'!JS29)/1000</f>
        <v>0</v>
      </c>
      <c r="CB31" s="118">
        <f>('[4]Проверочная  таблица'!KB29+'[4]Проверочная  таблица'!KC29+'[4]Проверочная  таблица'!KQ29+'[4]Проверочная  таблица'!KR29)/1000</f>
        <v>0</v>
      </c>
      <c r="CC31" s="117">
        <f t="shared" si="5"/>
        <v>0</v>
      </c>
      <c r="CD31" s="101">
        <f>'[3]Приложение  по  субсидии  план'!BH381</f>
        <v>0</v>
      </c>
      <c r="CE31" s="102">
        <f>('[4]Проверочная  таблица'!JV29+'[4]Проверочная  таблица'!JW29)/1000</f>
        <v>0</v>
      </c>
      <c r="CF31" s="102">
        <f>('[4]Проверочная  таблица'!KF29+'[4]Проверочная  таблица'!KG29)/1000</f>
        <v>0</v>
      </c>
      <c r="CG31" s="117">
        <f t="shared" si="6"/>
        <v>0</v>
      </c>
      <c r="CH31" s="101">
        <f>'[3]Приложение  по  субсидии  план'!BK381</f>
        <v>0</v>
      </c>
      <c r="CI31" s="102">
        <f>('[4]Проверочная  таблица'!JT29+'[4]Проверочная  таблица'!JU29)/1000</f>
        <v>0</v>
      </c>
      <c r="CJ31" s="102">
        <f>('[4]Проверочная  таблица'!KD29+'[4]Проверочная  таблица'!KE29)/1000</f>
        <v>0</v>
      </c>
      <c r="CK31" s="117">
        <f t="shared" si="29"/>
        <v>0</v>
      </c>
      <c r="CL31" s="101">
        <f>'[3]Приложение  по  субсидии  план'!BN381</f>
        <v>0</v>
      </c>
      <c r="CM31" s="102">
        <f>'[4]Проверочная  таблица'!JX29/1000</f>
        <v>0</v>
      </c>
      <c r="CN31" s="102">
        <f>'[4]Проверочная  таблица'!KH29/1000</f>
        <v>0</v>
      </c>
      <c r="CO31" s="117">
        <f t="shared" si="7"/>
        <v>0</v>
      </c>
      <c r="CP31" s="101">
        <f>'[3]Приложение  по  субсидии  план'!BQ381</f>
        <v>27.053599999999999</v>
      </c>
      <c r="CQ31" s="118">
        <f>('[4]Прочая  субсидия_МР  и  ГО'!N25+'[4]Прочая  субсидия_БП'!H25)/1000</f>
        <v>27.053599999999999</v>
      </c>
      <c r="CR31" s="118">
        <f>('[4]Прочая  субсидия_МР  и  ГО'!O25+'[4]Прочая  субсидия_БП'!I25)/1000</f>
        <v>27.053599999999999</v>
      </c>
      <c r="CS31" s="117">
        <f t="shared" si="30"/>
        <v>100</v>
      </c>
      <c r="CT31" s="245"/>
      <c r="CU31" s="102">
        <f>('[4]Проверочная  таблица'!JQ29+'[4]Проверочная  таблица'!KK29+'[4]Проверочная  таблица'!JP29+'[4]Проверочная  таблица'!KJ29)/1000</f>
        <v>360.34611999999998</v>
      </c>
      <c r="CV31" s="102">
        <f>('[4]Проверочная  таблица'!KP29+'[4]Проверочная  таблица'!KA29+'[4]Проверочная  таблица'!KO29+'[4]Проверочная  таблица'!JZ29)/1000</f>
        <v>360.34611999999998</v>
      </c>
      <c r="CW31" s="117">
        <f t="shared" si="31"/>
        <v>100</v>
      </c>
      <c r="CX31" s="101">
        <f>'[3]Приложение  по  субсидии  план'!AY381</f>
        <v>1397.67497</v>
      </c>
      <c r="CY31" s="118">
        <f>('[4]Проверочная  таблица'!IO29+'[4]Проверочная  таблица'!IU29)/1000</f>
        <v>1397.67497</v>
      </c>
      <c r="CZ31" s="118">
        <f>('[4]Проверочная  таблица'!IR29+'[4]Проверочная  таблица'!IX29)/1000</f>
        <v>1397.67497</v>
      </c>
      <c r="DA31" s="117">
        <f t="shared" si="32"/>
        <v>100</v>
      </c>
      <c r="DB31" s="101">
        <f>'[3]Приложение  по  субсидии  план'!BB381</f>
        <v>0</v>
      </c>
      <c r="DC31" s="118">
        <f>('[4]Проверочная  таблица'!II29)/1000</f>
        <v>0</v>
      </c>
      <c r="DD31" s="118">
        <f>('[4]Проверочная  таблица'!IL29)/1000</f>
        <v>0</v>
      </c>
      <c r="DE31" s="117">
        <f t="shared" si="8"/>
        <v>0</v>
      </c>
      <c r="DF31" s="101">
        <f>'[3]Приложение  по  субсидии  план'!BT381</f>
        <v>1592.5336499999999</v>
      </c>
      <c r="DG31" s="118">
        <f>'[4]Прочая  субсидия_МР  и  ГО'!P25/1000</f>
        <v>1579.18976</v>
      </c>
      <c r="DH31" s="118">
        <f>'[4]Прочая  субсидия_МР  и  ГО'!Q25/1000</f>
        <v>1579.18976</v>
      </c>
      <c r="DI31" s="117">
        <f t="shared" si="33"/>
        <v>100</v>
      </c>
      <c r="DJ31" s="101">
        <f>'[3]Приложение  по  субсидии  план'!BW381</f>
        <v>0</v>
      </c>
      <c r="DK31" s="102">
        <f>('[4]Проверочная  таблица'!DS29+'[4]Проверочная  таблица'!DT29)/1000</f>
        <v>0</v>
      </c>
      <c r="DL31" s="102">
        <f>('[4]Проверочная  таблица'!DW29+'[4]Проверочная  таблица'!DX29)/1000</f>
        <v>0</v>
      </c>
      <c r="DM31" s="117">
        <f t="shared" si="34"/>
        <v>0</v>
      </c>
      <c r="DN31" s="245"/>
      <c r="DO31" s="102">
        <f>'[4]Проверочная  таблица'!DR29/1000</f>
        <v>0</v>
      </c>
      <c r="DP31" s="102">
        <f>'[4]Проверочная  таблица'!DV29/1000</f>
        <v>0</v>
      </c>
      <c r="DQ31" s="117">
        <f t="shared" si="35"/>
        <v>0</v>
      </c>
      <c r="DR31" s="245"/>
      <c r="DS31" s="102">
        <f>('[4]Прочая  субсидия_МР  и  ГО'!R25)/1000</f>
        <v>0</v>
      </c>
      <c r="DT31" s="102">
        <f>('[4]Прочая  субсидия_МР  и  ГО'!S25)/1000</f>
        <v>0</v>
      </c>
      <c r="DU31" s="103">
        <f t="shared" si="36"/>
        <v>0</v>
      </c>
      <c r="DV31" s="101">
        <f>'[3]Приложение  по  субсидии  план'!BZ381</f>
        <v>0</v>
      </c>
      <c r="DW31" s="118">
        <f>('[4]Проверочная  таблица'!AY29+'[4]Проверочная  таблица'!BK29+'[4]Прочая  субсидия_МР  и  ГО'!T25+'[4]Прочая  субсидия_БП'!N25)/1000</f>
        <v>5453.7474400000001</v>
      </c>
      <c r="DX31" s="118">
        <f>('[4]Проверочная  таблица'!BE29+'[4]Проверочная  таблица'!BO29+'[4]Прочая  субсидия_МР  и  ГО'!U25+'[4]Прочая  субсидия_БП'!O25)/1000</f>
        <v>2552.42121</v>
      </c>
      <c r="DY31" s="117">
        <f t="shared" si="37"/>
        <v>46.801235995629455</v>
      </c>
      <c r="DZ31" s="101">
        <f>'[3]Приложение  по  субсидии  план'!CC381</f>
        <v>0</v>
      </c>
      <c r="EA31" s="118">
        <f>('[4]Проверочная  таблица'!DC29+'[4]Проверочная  таблица'!DA29)/1000</f>
        <v>0</v>
      </c>
      <c r="EB31" s="118">
        <f>('[4]Проверочная  таблица'!DD29+'[4]Проверочная  таблица'!DB29)/1000</f>
        <v>0</v>
      </c>
      <c r="EC31" s="117">
        <f t="shared" si="38"/>
        <v>0</v>
      </c>
      <c r="ED31" s="101">
        <f>'[3]Приложение  по  субсидии  план'!CF381</f>
        <v>0</v>
      </c>
      <c r="EE31" s="118">
        <f>('[4]Проверочная  таблица'!DI29+'[4]Проверочная  таблица'!DK29)/1000</f>
        <v>0</v>
      </c>
      <c r="EF31" s="118">
        <f>('[4]Проверочная  таблица'!DL29+'[4]Проверочная  таблица'!DJ29)/1000</f>
        <v>0</v>
      </c>
      <c r="EG31" s="117">
        <f t="shared" si="39"/>
        <v>0</v>
      </c>
      <c r="EH31" s="101">
        <f>'[3]Приложение  по  субсидии  план'!CI381</f>
        <v>89.129820000000009</v>
      </c>
      <c r="EI31" s="118">
        <f>'[4]Прочая  субсидия_МР  и  ГО'!V25/1000</f>
        <v>89.129820000000009</v>
      </c>
      <c r="EJ31" s="118">
        <f>'[4]Прочая  субсидия_МР  и  ГО'!W25/1000</f>
        <v>89.129820000000009</v>
      </c>
      <c r="EK31" s="117">
        <f t="shared" si="9"/>
        <v>100</v>
      </c>
      <c r="EL31" s="101">
        <f>'[3]Приложение  по  субсидии  план'!CL381</f>
        <v>0</v>
      </c>
      <c r="EM31" s="118">
        <f>('[4]Проверочная  таблица'!HL29+'[4]Проверочная  таблица'!HM29+'[4]Проверочная  таблица'!HR29+'[4]Проверочная  таблица'!HS29)/1000</f>
        <v>0</v>
      </c>
      <c r="EN31" s="118">
        <f>('[4]Проверочная  таблица'!HO29+'[4]Проверочная  таблица'!HP29+'[4]Проверочная  таблица'!HU29+'[4]Проверочная  таблица'!HV29)/1000</f>
        <v>0</v>
      </c>
      <c r="EO31" s="117">
        <f t="shared" si="10"/>
        <v>0</v>
      </c>
      <c r="EP31" s="101">
        <f>'[3]Приложение  по  субсидии  план'!CO381</f>
        <v>0</v>
      </c>
      <c r="EQ31" s="118">
        <f>('[4]Прочая  субсидия_МР  и  ГО'!X25+'[4]Прочая  субсидия_БП'!T25)/1000</f>
        <v>0</v>
      </c>
      <c r="ER31" s="118">
        <f>('[4]Прочая  субсидия_МР  и  ГО'!Y25+'[4]Прочая  субсидия_БП'!U25)/1000</f>
        <v>0</v>
      </c>
      <c r="ES31" s="117">
        <f t="shared" si="40"/>
        <v>0</v>
      </c>
      <c r="ET31" s="101">
        <f>'[3]Приложение  по  субсидии  план'!CR381</f>
        <v>8716.648720000001</v>
      </c>
      <c r="EU31" s="118">
        <f>('[4]Прочая  субсидия_МР  и  ГО'!Z25+'[4]Прочая  субсидия_БП'!Z25)/1000</f>
        <v>11180.236580000003</v>
      </c>
      <c r="EV31" s="118">
        <f>('[4]Прочая  субсидия_МР  и  ГО'!AA25+'[4]Прочая  субсидия_БП'!AA25)/1000</f>
        <v>11143.35246</v>
      </c>
      <c r="EW31" s="117">
        <f t="shared" si="41"/>
        <v>99.670095353205824</v>
      </c>
      <c r="EX31" s="101">
        <f>'[3]Приложение  по  субсидии  план'!CU381</f>
        <v>0</v>
      </c>
      <c r="EY31" s="118">
        <f>('[4]Прочая  субсидия_МР  и  ГО'!AB25)/1000</f>
        <v>0</v>
      </c>
      <c r="EZ31" s="118">
        <f>('[4]Прочая  субсидия_МР  и  ГО'!AC25)/1000</f>
        <v>0</v>
      </c>
      <c r="FA31" s="117">
        <f t="shared" si="42"/>
        <v>0</v>
      </c>
      <c r="FB31" s="101">
        <f>'[3]Приложение  по  субсидии  план'!CX381</f>
        <v>322.22003999999998</v>
      </c>
      <c r="FC31" s="118">
        <f>'[4]Прочая  субсидия_МР  и  ГО'!AD25/1000</f>
        <v>490.62259999999998</v>
      </c>
      <c r="FD31" s="118">
        <f>'[4]Прочая  субсидия_МР  и  ГО'!AE25/1000</f>
        <v>490.62259999999998</v>
      </c>
      <c r="FE31" s="117">
        <f t="shared" si="43"/>
        <v>100</v>
      </c>
      <c r="FF31" s="101">
        <f>'[3]Приложение  по  субсидии  план'!DA381</f>
        <v>0</v>
      </c>
      <c r="FG31" s="118">
        <f>('[4]Проверочная  таблица'!CH29+'[4]Проверочная  таблица'!CP29)/1000</f>
        <v>0</v>
      </c>
      <c r="FH31" s="118">
        <f>('[4]Проверочная  таблица'!CL29+'[4]Проверочная  таблица'!CT29)/1000</f>
        <v>0</v>
      </c>
      <c r="FI31" s="117">
        <f t="shared" si="44"/>
        <v>0</v>
      </c>
      <c r="FJ31" s="101">
        <f>'[3]Приложение  по  субсидии  план'!DD381</f>
        <v>29619.71199</v>
      </c>
      <c r="FK31" s="118">
        <f>('[4]Проверочная  таблица'!CI29+'[4]Проверочная  таблица'!CQ29)/1000</f>
        <v>62169.711989999996</v>
      </c>
      <c r="FL31" s="118">
        <f>('[4]Проверочная  таблица'!CM29+'[4]Проверочная  таблица'!CU29)/1000</f>
        <v>62169.711989999996</v>
      </c>
      <c r="FM31" s="117">
        <f t="shared" si="45"/>
        <v>100</v>
      </c>
      <c r="FN31" s="101">
        <f>'[3]Приложение  по  субсидии  план'!DG381</f>
        <v>0</v>
      </c>
      <c r="FO31" s="118">
        <f>'[4]Прочая  субсидия_МР  и  ГО'!AF25/1000</f>
        <v>0</v>
      </c>
      <c r="FP31" s="118">
        <f>'[4]Прочая  субсидия_МР  и  ГО'!AG25/1000</f>
        <v>0</v>
      </c>
      <c r="FQ31" s="117">
        <f t="shared" si="46"/>
        <v>0</v>
      </c>
      <c r="FR31" s="245"/>
      <c r="FS31" s="102">
        <f>('[4]Прочая  субсидия_МР  и  ГО'!AH25)/1000</f>
        <v>0</v>
      </c>
      <c r="FT31" s="102">
        <f>('[4]Прочая  субсидия_МР  и  ГО'!AI25)/1000</f>
        <v>0</v>
      </c>
      <c r="FU31" s="117">
        <f t="shared" si="47"/>
        <v>0</v>
      </c>
      <c r="FV31" s="101">
        <f>'[3]Приложение  по  субсидии  план'!DJ381</f>
        <v>0</v>
      </c>
      <c r="FW31" s="118">
        <f>('[4]Проверочная  таблица'!CJ29+'[4]Проверочная  таблица'!CR29)/1000</f>
        <v>0</v>
      </c>
      <c r="FX31" s="118">
        <f>('[4]Проверочная  таблица'!CN29+'[4]Проверочная  таблица'!CV29)/1000</f>
        <v>0</v>
      </c>
      <c r="FY31" s="117">
        <f t="shared" si="48"/>
        <v>0</v>
      </c>
      <c r="FZ31" s="101">
        <f>'[3]Приложение  по  субсидии  план'!DM381</f>
        <v>0</v>
      </c>
      <c r="GA31" s="102">
        <f>('[4]Прочая  субсидия_МР  и  ГО'!AJ25)/1000</f>
        <v>0</v>
      </c>
      <c r="GB31" s="102">
        <f>('[4]Прочая  субсидия_МР  и  ГО'!AK25)/1000</f>
        <v>0</v>
      </c>
      <c r="GC31" s="117">
        <f t="shared" si="49"/>
        <v>0</v>
      </c>
      <c r="GD31" s="101">
        <f>'[3]Приложение  по  субсидии  план'!DP381</f>
        <v>0</v>
      </c>
      <c r="GE31" s="102">
        <f>('[4]Прочая  субсидия_МР  и  ГО'!AL25)/1000</f>
        <v>558</v>
      </c>
      <c r="GF31" s="102">
        <f>('[4]Прочая  субсидия_МР  и  ГО'!AM25)/1000</f>
        <v>558</v>
      </c>
      <c r="GG31" s="103">
        <f t="shared" si="50"/>
        <v>100</v>
      </c>
      <c r="GH31" s="245"/>
      <c r="GI31" s="102">
        <f>'[4]Прочая  субсидия_МР  и  ГО'!AN25/1000</f>
        <v>0</v>
      </c>
      <c r="GJ31" s="102">
        <f>'[4]Прочая  субсидия_МР  и  ГО'!AO25/1000</f>
        <v>0</v>
      </c>
      <c r="GK31" s="103">
        <f t="shared" si="51"/>
        <v>0</v>
      </c>
      <c r="GL31" s="101">
        <f>'[3]Приложение  по  субсидии  план'!DS381</f>
        <v>0</v>
      </c>
      <c r="GM31" s="118">
        <f>('[4]Проверочная  таблица'!FY29+'[4]Проверочная  таблица'!GE29)/1000</f>
        <v>0</v>
      </c>
      <c r="GN31" s="118">
        <f>('[4]Проверочная  таблица'!GB29+'[4]Проверочная  таблица'!GH29)/1000</f>
        <v>0</v>
      </c>
      <c r="GO31" s="117">
        <f t="shared" si="52"/>
        <v>0</v>
      </c>
      <c r="GP31" s="245"/>
      <c r="GQ31" s="102">
        <f>('[4]Проверочная  таблица'!GU29+'[4]Проверочная  таблица'!HA29)/1000</f>
        <v>0</v>
      </c>
      <c r="GR31" s="102">
        <f>('[4]Проверочная  таблица'!GX29+'[4]Проверочная  таблица'!HD29)/1000</f>
        <v>0</v>
      </c>
      <c r="GS31" s="117">
        <f t="shared" si="53"/>
        <v>0</v>
      </c>
      <c r="GT31" s="101">
        <f>'[3]Приложение  по  субсидии  план'!DV381</f>
        <v>767.47801000000004</v>
      </c>
      <c r="GU31" s="118">
        <f>('[4]Прочая  субсидия_БП'!AF25+'[4]Прочая  субсидия_МР  и  ГО'!AP25)/1000</f>
        <v>767.47801000000004</v>
      </c>
      <c r="GV31" s="118">
        <f>('[4]Прочая  субсидия_БП'!AG25+'[4]Прочая  субсидия_МР  и  ГО'!AQ25)/1000</f>
        <v>684.75228000000004</v>
      </c>
      <c r="GW31" s="117">
        <f t="shared" si="54"/>
        <v>89.221094425884601</v>
      </c>
      <c r="GX31" s="101">
        <f>'[3]Приложение  по  субсидии  план'!EB381</f>
        <v>17400</v>
      </c>
      <c r="GY31" s="118">
        <f>('[4]Проверочная  таблица'!LZ29+'[4]Проверочная  таблица'!MA29+'[4]Проверочная  таблица'!MH29+'[4]Проверочная  таблица'!MI29)/1000</f>
        <v>15254.19176</v>
      </c>
      <c r="GZ31" s="118">
        <f>('[4]Проверочная  таблица'!MD29+'[4]Проверочная  таблица'!ME29+'[4]Проверочная  таблица'!ML29+'[4]Проверочная  таблица'!MM29)/1000</f>
        <v>15254.19176</v>
      </c>
      <c r="HA31" s="117">
        <f t="shared" si="55"/>
        <v>100</v>
      </c>
      <c r="HB31" s="101">
        <f>'[3]Приложение  по  субсидии  план'!EE381</f>
        <v>4000</v>
      </c>
      <c r="HC31" s="118">
        <f>('[4]Проверочная  таблица'!MB29+'[4]Проверочная  таблица'!MJ29)/1000</f>
        <v>4278.0964699999995</v>
      </c>
      <c r="HD31" s="118">
        <f>('[4]Проверочная  таблица'!MF29+'[4]Проверочная  таблица'!MN29)/1000</f>
        <v>4278.0964699999995</v>
      </c>
      <c r="HE31" s="117">
        <f t="shared" si="56"/>
        <v>100</v>
      </c>
      <c r="HF31" s="101">
        <f>'[3]Приложение  по  субсидии  план'!DY381</f>
        <v>0</v>
      </c>
      <c r="HG31" s="118">
        <f>('[4]Прочая  субсидия_МР  и  ГО'!AR25+'[4]Прочая  субсидия_БП'!AL25)/1000</f>
        <v>1000</v>
      </c>
      <c r="HH31" s="118">
        <f>('[4]Прочая  субсидия_МР  и  ГО'!AS25+'[4]Прочая  субсидия_БП'!AM25)/1000</f>
        <v>1000</v>
      </c>
      <c r="HI31" s="117">
        <f t="shared" si="57"/>
        <v>100</v>
      </c>
      <c r="HJ31" s="101">
        <f>'[3]Приложение  по  субсидии  план'!EH381</f>
        <v>0</v>
      </c>
      <c r="HK31" s="118">
        <f>('[4]Проверочная  таблица'!PD29+'[4]Проверочная  таблица'!PE29)/1000</f>
        <v>0</v>
      </c>
      <c r="HL31" s="118">
        <f>('[4]Проверочная  таблица'!PK29+'[4]Проверочная  таблица'!PL29)/1000</f>
        <v>0</v>
      </c>
      <c r="HM31" s="117">
        <f t="shared" si="58"/>
        <v>0</v>
      </c>
      <c r="HN31" s="101">
        <f>'[3]Приложение  по  субсидии  план'!EK381</f>
        <v>1046.9186</v>
      </c>
      <c r="HO31" s="118">
        <f>('[4]Проверочная  таблица'!NF29+'[4]Проверочная  таблица'!NG29)/1000</f>
        <v>835.46834000000013</v>
      </c>
      <c r="HP31" s="118">
        <f>('[4]Проверочная  таблица'!NK29+'[4]Проверочная  таблица'!NL29)/1000</f>
        <v>835.46834000000013</v>
      </c>
      <c r="HQ31" s="117">
        <f t="shared" si="59"/>
        <v>100</v>
      </c>
      <c r="HR31" s="245"/>
      <c r="HS31" s="102">
        <f>('[4]Проверочная  таблица'!NH29+'[4]Проверочная  таблица'!NI29)/1000</f>
        <v>0</v>
      </c>
      <c r="HT31" s="102">
        <f>('[4]Проверочная  таблица'!NM29+'[4]Проверочная  таблица'!NN29)/1000</f>
        <v>0</v>
      </c>
      <c r="HU31" s="117">
        <f t="shared" si="60"/>
        <v>0</v>
      </c>
      <c r="HV31" s="245"/>
      <c r="HW31" s="102">
        <f>('[4]Проверочная  таблица'!OS29+'[4]Проверочная  таблица'!OR29)/1000</f>
        <v>0</v>
      </c>
      <c r="HX31" s="102">
        <f>('[4]Проверочная  таблица'!OZ29+'[4]Проверочная  таблица'!OY29)/1000</f>
        <v>0</v>
      </c>
      <c r="HY31" s="117">
        <f t="shared" si="61"/>
        <v>0</v>
      </c>
      <c r="HZ31" s="101">
        <f>'[3]Приложение  по  субсидии  план'!EN381</f>
        <v>0</v>
      </c>
      <c r="IA31" s="102">
        <f>('[4]Проверочная  таблица'!PH29+'[4]Проверочная  таблица'!PI29+'[4]Проверочная  таблица'!OT29+'[4]Проверочная  таблица'!OU29)/1000</f>
        <v>0</v>
      </c>
      <c r="IB31" s="102">
        <f>('[4]Проверочная  таблица'!PO29+'[4]Проверочная  таблица'!PP29+'[4]Проверочная  таблица'!PA29+'[4]Проверочная  таблица'!PB29)/1000</f>
        <v>0</v>
      </c>
      <c r="IC31" s="117">
        <f t="shared" si="62"/>
        <v>0</v>
      </c>
      <c r="ID31" s="245"/>
      <c r="IE31" s="102">
        <f>('[4]Проверочная  таблица'!QT29+'[4]Проверочная  таблица'!QU29+'[4]Проверочная  таблица'!QZ29+'[4]Проверочная  таблица'!RA29)/1000</f>
        <v>22101.10526</v>
      </c>
      <c r="IF31" s="102">
        <f>('[4]Проверочная  таблица'!QW29+'[4]Проверочная  таблица'!QX29+'[4]Проверочная  таблица'!RC29+'[4]Проверочная  таблица'!RD29)/1000</f>
        <v>22101.10526</v>
      </c>
      <c r="IG31" s="117">
        <f t="shared" si="63"/>
        <v>100</v>
      </c>
    </row>
    <row r="32" spans="1:241" s="3" customFormat="1" ht="21.75" customHeight="1" thickBot="1" x14ac:dyDescent="0.3">
      <c r="A32" s="106" t="s">
        <v>28</v>
      </c>
      <c r="B32" s="111">
        <f>SUM(B14:B31)</f>
        <v>2135412.0564200007</v>
      </c>
      <c r="C32" s="111">
        <f>SUM(C14:C31)</f>
        <v>3535943.8080699993</v>
      </c>
      <c r="D32" s="145">
        <f>SUM(D14:D31)</f>
        <v>3119467.917510001</v>
      </c>
      <c r="E32" s="109">
        <f>'[2]Исполнение для администрации_КБ'!Q32</f>
        <v>3535943.8080699993</v>
      </c>
      <c r="F32" s="108">
        <f t="shared" si="3"/>
        <v>0</v>
      </c>
      <c r="G32" s="110">
        <f>'[2]Исполнение для администрации_КБ'!R32</f>
        <v>3119467.9175100001</v>
      </c>
      <c r="H32" s="110">
        <f t="shared" si="4"/>
        <v>0</v>
      </c>
      <c r="I32" s="246">
        <f>IF(ISERROR(D32/C32*100),,D32/C32*100)</f>
        <v>88.221648499914352</v>
      </c>
      <c r="J32" s="107">
        <f>SUM(J14:J31)</f>
        <v>8409.64444</v>
      </c>
      <c r="K32" s="107">
        <f>SUM(K14:K31)</f>
        <v>8409.64444</v>
      </c>
      <c r="L32" s="107">
        <f>SUM(L14:L31)</f>
        <v>7712.9188700000004</v>
      </c>
      <c r="M32" s="112">
        <f t="shared" si="12"/>
        <v>91.715160195286444</v>
      </c>
      <c r="N32" s="111">
        <f>SUM(N14:N31)</f>
        <v>6861.4</v>
      </c>
      <c r="O32" s="247">
        <f>SUM(O14:O31)</f>
        <v>6861.4</v>
      </c>
      <c r="P32" s="107">
        <f>SUM(P14:P31)</f>
        <v>5756.9850399999996</v>
      </c>
      <c r="Q32" s="112">
        <f t="shared" si="13"/>
        <v>83.903941469670912</v>
      </c>
      <c r="R32" s="107">
        <f>SUM(R14:R31)</f>
        <v>4386.9422300000006</v>
      </c>
      <c r="S32" s="107">
        <f>SUM(S14:S31)</f>
        <v>4316.7432400000007</v>
      </c>
      <c r="T32" s="107">
        <f>SUM(T14:T31)</f>
        <v>4229.9993400000003</v>
      </c>
      <c r="U32" s="112">
        <f t="shared" si="14"/>
        <v>97.990524449167836</v>
      </c>
      <c r="V32" s="107">
        <f>SUM(V14:V31)</f>
        <v>0</v>
      </c>
      <c r="W32" s="107">
        <f>SUM(W14:W31)</f>
        <v>0</v>
      </c>
      <c r="X32" s="107">
        <f>SUM(X14:X31)</f>
        <v>0</v>
      </c>
      <c r="Y32" s="112">
        <f t="shared" si="15"/>
        <v>0</v>
      </c>
      <c r="Z32" s="107">
        <f>SUM(Z14:Z31)</f>
        <v>4854</v>
      </c>
      <c r="AA32" s="107">
        <f>SUM(AA14:AA31)</f>
        <v>4854</v>
      </c>
      <c r="AB32" s="107">
        <f>SUM(AB14:AB31)</f>
        <v>4084.9978099999998</v>
      </c>
      <c r="AC32" s="112">
        <f t="shared" si="16"/>
        <v>84.157350844664194</v>
      </c>
      <c r="AD32" s="107">
        <f>SUM(AD14:AD31)</f>
        <v>0</v>
      </c>
      <c r="AE32" s="107">
        <f>SUM(AE14:AE31)</f>
        <v>21052.7</v>
      </c>
      <c r="AF32" s="107">
        <f>SUM(AF14:AF31)</f>
        <v>16387.281930000001</v>
      </c>
      <c r="AG32" s="112">
        <f t="shared" si="17"/>
        <v>77.839336189657388</v>
      </c>
      <c r="AH32" s="107">
        <f>SUM(AH14:AH31)</f>
        <v>0</v>
      </c>
      <c r="AI32" s="107">
        <f>SUM(AI14:AI31)</f>
        <v>0</v>
      </c>
      <c r="AJ32" s="107">
        <f>SUM(AJ14:AJ31)</f>
        <v>0</v>
      </c>
      <c r="AK32" s="112">
        <f t="shared" si="18"/>
        <v>0</v>
      </c>
      <c r="AL32" s="107">
        <f>SUM(AL14:AL31)</f>
        <v>305.66500000000002</v>
      </c>
      <c r="AM32" s="107">
        <f>SUM(AM14:AM31)</f>
        <v>305.66500000000002</v>
      </c>
      <c r="AN32" s="107">
        <f>SUM(AN14:AN31)</f>
        <v>305.66500000000002</v>
      </c>
      <c r="AO32" s="112">
        <f t="shared" si="19"/>
        <v>100</v>
      </c>
      <c r="AP32" s="107">
        <f>SUM(AP14:AP31)</f>
        <v>57942.944339999995</v>
      </c>
      <c r="AQ32" s="107">
        <f>SUM(AQ14:AQ31)</f>
        <v>57942.944339999995</v>
      </c>
      <c r="AR32" s="107">
        <f>SUM(AR14:AR31)</f>
        <v>57678.143390000005</v>
      </c>
      <c r="AS32" s="112">
        <f t="shared" si="20"/>
        <v>99.542997075802404</v>
      </c>
      <c r="AT32" s="107">
        <f>SUM(AT14:AT31)</f>
        <v>1323.6748700000001</v>
      </c>
      <c r="AU32" s="107">
        <f>SUM(AU14:AU31)</f>
        <v>1323.6748700000001</v>
      </c>
      <c r="AV32" s="107">
        <f>SUM(AV14:AV31)</f>
        <v>1267.7326599999999</v>
      </c>
      <c r="AW32" s="112">
        <f t="shared" si="21"/>
        <v>95.773719720160571</v>
      </c>
      <c r="AX32" s="107">
        <f>SUM(AX14:AX31)</f>
        <v>4776.7003100000002</v>
      </c>
      <c r="AY32" s="107">
        <f>SUM(AY14:AY31)</f>
        <v>4776.7003100000002</v>
      </c>
      <c r="AZ32" s="107">
        <f>SUM(AZ14:AZ31)</f>
        <v>4774.8523100000002</v>
      </c>
      <c r="BA32" s="112">
        <f t="shared" si="22"/>
        <v>99.9613122054961</v>
      </c>
      <c r="BB32" s="107">
        <f>SUM(BB14:BB31)</f>
        <v>14654.027779999999</v>
      </c>
      <c r="BC32" s="107">
        <f>SUM(BC14:BC31)</f>
        <v>14654.027779999999</v>
      </c>
      <c r="BD32" s="107">
        <f>SUM(BD14:BD31)</f>
        <v>11103.348380000001</v>
      </c>
      <c r="BE32" s="112">
        <f>IF(ISERROR(BD32/BC32*100),,BD32/BC32*100)</f>
        <v>75.76994220765701</v>
      </c>
      <c r="BF32" s="107">
        <f>SUM(BF14:BF31)</f>
        <v>5654.1059999999998</v>
      </c>
      <c r="BG32" s="107">
        <f>SUM(BG14:BG31)</f>
        <v>5654.1059999999998</v>
      </c>
      <c r="BH32" s="107">
        <f>SUM(BH14:BH31)</f>
        <v>5569.4529700000003</v>
      </c>
      <c r="BI32" s="112">
        <f t="shared" si="24"/>
        <v>98.502804333700155</v>
      </c>
      <c r="BJ32" s="107">
        <f>SUM(BJ14:BJ31)</f>
        <v>65624.962599999999</v>
      </c>
      <c r="BK32" s="107">
        <f>SUM(BK14:BK31)</f>
        <v>65624.962599999999</v>
      </c>
      <c r="BL32" s="107">
        <f>SUM(BL14:BL31)</f>
        <v>34404.064199999993</v>
      </c>
      <c r="BM32" s="112">
        <f t="shared" si="25"/>
        <v>52.425270563125615</v>
      </c>
      <c r="BN32" s="107">
        <f>SUM(BN14:BN31)</f>
        <v>0</v>
      </c>
      <c r="BO32" s="107">
        <f>SUM(BO14:BO31)</f>
        <v>46995.475979999996</v>
      </c>
      <c r="BP32" s="107">
        <f>SUM(BP14:BP31)</f>
        <v>46995.475979999996</v>
      </c>
      <c r="BQ32" s="112">
        <f t="shared" si="26"/>
        <v>100</v>
      </c>
      <c r="BR32" s="107">
        <f>SUM(BR14:BR31)</f>
        <v>264676.66667000001</v>
      </c>
      <c r="BS32" s="107">
        <f>SUM(BS14:BS31)</f>
        <v>264676.66667000001</v>
      </c>
      <c r="BT32" s="107">
        <f>SUM(BT14:BT31)</f>
        <v>264676.66667000001</v>
      </c>
      <c r="BU32" s="112">
        <f t="shared" si="27"/>
        <v>100</v>
      </c>
      <c r="BV32" s="107">
        <f>SUM(BV14:BV31)</f>
        <v>77521.93333</v>
      </c>
      <c r="BW32" s="107">
        <f>SUM(BW14:BW31)</f>
        <v>77521.93333</v>
      </c>
      <c r="BX32" s="107">
        <f>SUM(BX14:BX31)</f>
        <v>77521.93333</v>
      </c>
      <c r="BY32" s="112">
        <f t="shared" si="28"/>
        <v>100</v>
      </c>
      <c r="BZ32" s="107">
        <f>SUM(BZ14:BZ31)</f>
        <v>30146.806</v>
      </c>
      <c r="CA32" s="107">
        <f>SUM(CA14:CA31)</f>
        <v>30146.806</v>
      </c>
      <c r="CB32" s="107">
        <f>SUM(CB14:CB31)</f>
        <v>30146.806</v>
      </c>
      <c r="CC32" s="112">
        <f t="shared" si="5"/>
        <v>100</v>
      </c>
      <c r="CD32" s="107">
        <f>SUM(CD14:CD31)</f>
        <v>36900</v>
      </c>
      <c r="CE32" s="107">
        <f>SUM(CE14:CE31)</f>
        <v>36900</v>
      </c>
      <c r="CF32" s="107">
        <f>SUM(CF14:CF31)</f>
        <v>36900</v>
      </c>
      <c r="CG32" s="112">
        <f t="shared" si="6"/>
        <v>100</v>
      </c>
      <c r="CH32" s="107">
        <f>SUM(CH14:CH31)</f>
        <v>67562.960000000006</v>
      </c>
      <c r="CI32" s="107">
        <f>SUM(CI14:CI31)</f>
        <v>67562.959999999992</v>
      </c>
      <c r="CJ32" s="107">
        <f>SUM(CJ14:CJ31)</f>
        <v>67562.959979999985</v>
      </c>
      <c r="CK32" s="112">
        <f t="shared" si="29"/>
        <v>99.999999970397965</v>
      </c>
      <c r="CL32" s="107">
        <f>SUM(CL14:CL31)</f>
        <v>9000</v>
      </c>
      <c r="CM32" s="107">
        <f>SUM(CM14:CM31)</f>
        <v>9000</v>
      </c>
      <c r="CN32" s="107">
        <f>SUM(CN14:CN31)</f>
        <v>9000</v>
      </c>
      <c r="CO32" s="112">
        <f t="shared" si="7"/>
        <v>100</v>
      </c>
      <c r="CP32" s="107">
        <f>SUM(CP14:CP31)</f>
        <v>362.27448000000004</v>
      </c>
      <c r="CQ32" s="107">
        <f>SUM(CQ14:CQ31)</f>
        <v>362.27448000000004</v>
      </c>
      <c r="CR32" s="107">
        <f>SUM(CR14:CR31)</f>
        <v>362.27448000000004</v>
      </c>
      <c r="CS32" s="112">
        <f t="shared" si="30"/>
        <v>100</v>
      </c>
      <c r="CT32" s="107">
        <f>SUM(CT14:CT31)</f>
        <v>0</v>
      </c>
      <c r="CU32" s="107">
        <f>SUM(CU14:CU31)</f>
        <v>5662.5818300000001</v>
      </c>
      <c r="CV32" s="107">
        <f>SUM(CV14:CV31)</f>
        <v>5662.5818300000001</v>
      </c>
      <c r="CW32" s="112">
        <f t="shared" si="31"/>
        <v>100</v>
      </c>
      <c r="CX32" s="107">
        <f>SUM(CX14:CX31)</f>
        <v>21996.111670000006</v>
      </c>
      <c r="CY32" s="107">
        <f>SUM(CY14:CY31)</f>
        <v>21996.111670000006</v>
      </c>
      <c r="CZ32" s="107">
        <f>SUM(CZ14:CZ31)</f>
        <v>21996.110850000005</v>
      </c>
      <c r="DA32" s="112">
        <f t="shared" si="32"/>
        <v>99.999996272068387</v>
      </c>
      <c r="DB32" s="107">
        <f>SUM(DB14:DB31)</f>
        <v>0</v>
      </c>
      <c r="DC32" s="107">
        <f>SUM(DC14:DC31)</f>
        <v>0</v>
      </c>
      <c r="DD32" s="107">
        <f>SUM(DD14:DD31)</f>
        <v>0</v>
      </c>
      <c r="DE32" s="112">
        <f t="shared" si="8"/>
        <v>0</v>
      </c>
      <c r="DF32" s="107">
        <f>SUM(DF14:DF31)</f>
        <v>14699.999999999998</v>
      </c>
      <c r="DG32" s="107">
        <f>SUM(DG14:DG31)</f>
        <v>12567.836090000003</v>
      </c>
      <c r="DH32" s="107">
        <f>SUM(DH14:DH31)</f>
        <v>12564.80006</v>
      </c>
      <c r="DI32" s="112">
        <f t="shared" si="33"/>
        <v>99.975842858084235</v>
      </c>
      <c r="DJ32" s="107">
        <f>SUM(DJ14:DJ31)</f>
        <v>0</v>
      </c>
      <c r="DK32" s="107">
        <f>SUM(DK14:DK31)</f>
        <v>362507.17106999992</v>
      </c>
      <c r="DL32" s="107">
        <f>SUM(DL14:DL31)</f>
        <v>356145.21476</v>
      </c>
      <c r="DM32" s="112">
        <f t="shared" si="34"/>
        <v>98.245012287282051</v>
      </c>
      <c r="DN32" s="107">
        <f>SUM(DN14:DN31)</f>
        <v>0</v>
      </c>
      <c r="DO32" s="107">
        <f>SUM(DO14:DO31)</f>
        <v>18226.593550000001</v>
      </c>
      <c r="DP32" s="107">
        <f>SUM(DP14:DP31)</f>
        <v>18226.593550000001</v>
      </c>
      <c r="DQ32" s="112">
        <f t="shared" si="35"/>
        <v>100</v>
      </c>
      <c r="DR32" s="107">
        <f>SUM(DR14:DR31)</f>
        <v>0</v>
      </c>
      <c r="DS32" s="107">
        <f>SUM(DS14:DS31)</f>
        <v>4999.7</v>
      </c>
      <c r="DT32" s="107">
        <f>SUM(DT14:DT31)</f>
        <v>2164.6621300000002</v>
      </c>
      <c r="DU32" s="112">
        <f>IF(ISERROR(DT32/DS32*100),,DT32/DS32*100)</f>
        <v>43.295840350421031</v>
      </c>
      <c r="DV32" s="107">
        <f>SUM(DV14:DV31)</f>
        <v>114884.27900000001</v>
      </c>
      <c r="DW32" s="107">
        <f>SUM(DW14:DW31)</f>
        <v>120338.02644000002</v>
      </c>
      <c r="DX32" s="107">
        <f>SUM(DX14:DX31)</f>
        <v>61792.567250000007</v>
      </c>
      <c r="DY32" s="112">
        <f t="shared" si="37"/>
        <v>51.349161256861308</v>
      </c>
      <c r="DZ32" s="107">
        <f>SUM(DZ14:DZ31)</f>
        <v>99196.616250000006</v>
      </c>
      <c r="EA32" s="107">
        <f>SUM(EA14:EA31)</f>
        <v>187724.05823</v>
      </c>
      <c r="EB32" s="107">
        <f>SUM(EB14:EB31)</f>
        <v>177894.14335</v>
      </c>
      <c r="EC32" s="112">
        <f t="shared" si="38"/>
        <v>94.763636066317957</v>
      </c>
      <c r="ED32" s="107">
        <f>SUM(ED14:ED31)</f>
        <v>15515.93901</v>
      </c>
      <c r="EE32" s="107">
        <f>SUM(EE14:EE31)</f>
        <v>22214.238979999998</v>
      </c>
      <c r="EF32" s="107">
        <f>SUM(EF14:EF31)</f>
        <v>21041.986399999998</v>
      </c>
      <c r="EG32" s="112">
        <f t="shared" si="39"/>
        <v>94.722967637759695</v>
      </c>
      <c r="EH32" s="107">
        <f>SUM(EH14:EH31)</f>
        <v>1277.6215</v>
      </c>
      <c r="EI32" s="107">
        <f>SUM(EI14:EI31)</f>
        <v>1277.6215</v>
      </c>
      <c r="EJ32" s="107">
        <f>SUM(EJ14:EJ31)</f>
        <v>1277.6215</v>
      </c>
      <c r="EK32" s="112">
        <f t="shared" si="9"/>
        <v>100</v>
      </c>
      <c r="EL32" s="107">
        <f>SUM(EL14:EL31)</f>
        <v>6003.6999999999989</v>
      </c>
      <c r="EM32" s="107">
        <f>SUM(EM14:EM31)</f>
        <v>6003.6999999999989</v>
      </c>
      <c r="EN32" s="107">
        <f>SUM(EN14:EN31)</f>
        <v>5292.0279199999995</v>
      </c>
      <c r="EO32" s="112">
        <f t="shared" si="10"/>
        <v>88.146108566384072</v>
      </c>
      <c r="EP32" s="107">
        <f>SUM(EP14:EP31)</f>
        <v>1039.41489</v>
      </c>
      <c r="EQ32" s="107">
        <f>SUM(EQ14:EQ31)</f>
        <v>1039.41489</v>
      </c>
      <c r="ER32" s="107">
        <f>SUM(ER14:ER31)</f>
        <v>1020.98622</v>
      </c>
      <c r="ES32" s="112">
        <f t="shared" si="40"/>
        <v>98.22701500841498</v>
      </c>
      <c r="ET32" s="107">
        <f>SUM(ET14:ET31)</f>
        <v>109742.5998</v>
      </c>
      <c r="EU32" s="107">
        <f>SUM(EU14:EU31)</f>
        <v>138553.35503000001</v>
      </c>
      <c r="EV32" s="107">
        <f>SUM(EV14:EV31)</f>
        <v>125052.58636999998</v>
      </c>
      <c r="EW32" s="112">
        <f t="shared" si="41"/>
        <v>90.255906356741207</v>
      </c>
      <c r="EX32" s="107">
        <f>SUM(EX14:EX31)</f>
        <v>0</v>
      </c>
      <c r="EY32" s="107">
        <f>SUM(EY14:EY31)</f>
        <v>0</v>
      </c>
      <c r="EZ32" s="107">
        <f>SUM(EZ14:EZ31)</f>
        <v>0</v>
      </c>
      <c r="FA32" s="112">
        <f t="shared" si="42"/>
        <v>0</v>
      </c>
      <c r="FB32" s="107">
        <f>SUM(FB14:FB31)</f>
        <v>15999.999999999998</v>
      </c>
      <c r="FC32" s="107">
        <f>SUM(FC14:FC31)</f>
        <v>17152.800000000003</v>
      </c>
      <c r="FD32" s="107">
        <f>SUM(FD14:FD31)</f>
        <v>17150.254090000002</v>
      </c>
      <c r="FE32" s="112">
        <f t="shared" si="43"/>
        <v>99.985157467002466</v>
      </c>
      <c r="FF32" s="107">
        <f>SUM(FF14:FF31)</f>
        <v>148843.908</v>
      </c>
      <c r="FG32" s="107">
        <f>SUM(FG14:FG31)</f>
        <v>79773.010649999997</v>
      </c>
      <c r="FH32" s="107">
        <f>SUM(FH14:FH31)</f>
        <v>79074.556400000001</v>
      </c>
      <c r="FI32" s="112">
        <f t="shared" si="44"/>
        <v>99.124447925045189</v>
      </c>
      <c r="FJ32" s="107">
        <f>SUM(FJ14:FJ31)</f>
        <v>484328.48889000004</v>
      </c>
      <c r="FK32" s="107">
        <f>SUM(FK14:FK31)</f>
        <v>659580.56258000003</v>
      </c>
      <c r="FL32" s="107">
        <f>SUM(FL14:FL31)</f>
        <v>657074.61835999985</v>
      </c>
      <c r="FM32" s="112">
        <f t="shared" si="45"/>
        <v>99.620070032052183</v>
      </c>
      <c r="FN32" s="107">
        <f>SUM(FN14:FN31)</f>
        <v>0</v>
      </c>
      <c r="FO32" s="107">
        <f>SUM(FO14:FO31)</f>
        <v>180934.69787</v>
      </c>
      <c r="FP32" s="107">
        <f>SUM(FP14:FP31)</f>
        <v>155409.59472999998</v>
      </c>
      <c r="FQ32" s="112">
        <f t="shared" si="46"/>
        <v>85.892643345645297</v>
      </c>
      <c r="FR32" s="107">
        <f>SUM(FR14:FR31)</f>
        <v>0</v>
      </c>
      <c r="FS32" s="107">
        <f>SUM(FS14:FS31)</f>
        <v>0</v>
      </c>
      <c r="FT32" s="107">
        <f>SUM(FT14:FT31)</f>
        <v>0</v>
      </c>
      <c r="FU32" s="112">
        <f t="shared" si="47"/>
        <v>0</v>
      </c>
      <c r="FV32" s="107">
        <f>SUM(FV14:FV31)</f>
        <v>0</v>
      </c>
      <c r="FW32" s="107">
        <f>SUM(FW14:FW31)</f>
        <v>115000</v>
      </c>
      <c r="FX32" s="107">
        <f>SUM(FX14:FX31)</f>
        <v>115000</v>
      </c>
      <c r="FY32" s="112">
        <f t="shared" si="48"/>
        <v>100</v>
      </c>
      <c r="FZ32" s="107">
        <f>SUM(FZ14:FZ31)</f>
        <v>24471.03991</v>
      </c>
      <c r="GA32" s="107">
        <f>SUM(GA14:GA31)</f>
        <v>12843.270540000001</v>
      </c>
      <c r="GB32" s="107">
        <f>SUM(GB14:GB31)</f>
        <v>12843.27054</v>
      </c>
      <c r="GC32" s="112">
        <f t="shared" si="49"/>
        <v>99.999999999999986</v>
      </c>
      <c r="GD32" s="107">
        <f>SUM(GD14:GD31)</f>
        <v>3899.9512</v>
      </c>
      <c r="GE32" s="107">
        <f>SUM(GE14:GE31)</f>
        <v>4302</v>
      </c>
      <c r="GF32" s="107">
        <f>SUM(GF14:GF31)</f>
        <v>4214.1050200000009</v>
      </c>
      <c r="GG32" s="112">
        <f>IF(ISERROR(GF32/GE32*100),,GF32/GE32*100)</f>
        <v>97.956880985588128</v>
      </c>
      <c r="GH32" s="107">
        <f>SUM(GH14:GH31)</f>
        <v>0</v>
      </c>
      <c r="GI32" s="107">
        <f>SUM(GI14:GI31)</f>
        <v>0</v>
      </c>
      <c r="GJ32" s="107">
        <f>SUM(GJ14:GJ31)</f>
        <v>0</v>
      </c>
      <c r="GK32" s="112">
        <f>IF(ISERROR(GJ32/GI32*100),,GJ32/GI32*100)</f>
        <v>0</v>
      </c>
      <c r="GL32" s="107">
        <f>SUM(GL14:GL31)</f>
        <v>682.49</v>
      </c>
      <c r="GM32" s="107">
        <f>SUM(GM14:GM31)</f>
        <v>10144.47495</v>
      </c>
      <c r="GN32" s="107">
        <f>SUM(GN14:GN31)</f>
        <v>9833.5686800000003</v>
      </c>
      <c r="GO32" s="112">
        <f t="shared" si="52"/>
        <v>96.935215755054926</v>
      </c>
      <c r="GP32" s="107">
        <f>SUM(GP14:GP31)</f>
        <v>0</v>
      </c>
      <c r="GQ32" s="107">
        <f>SUM(GQ14:GQ31)</f>
        <v>1172.1600000000001</v>
      </c>
      <c r="GR32" s="107">
        <f>SUM(GR14:GR31)</f>
        <v>1172.1600000000001</v>
      </c>
      <c r="GS32" s="112">
        <f t="shared" si="53"/>
        <v>100</v>
      </c>
      <c r="GT32" s="107">
        <f>SUM(GT14:GT31)</f>
        <v>13269.81983</v>
      </c>
      <c r="GU32" s="107">
        <f>SUM(GU14:GU31)</f>
        <v>13269.81983</v>
      </c>
      <c r="GV32" s="107">
        <f>SUM(GV14:GV31)</f>
        <v>12589.004190000001</v>
      </c>
      <c r="GW32" s="112">
        <f t="shared" si="54"/>
        <v>94.869443227399131</v>
      </c>
      <c r="GX32" s="107">
        <f>SUM(GX14:GX31)</f>
        <v>104400</v>
      </c>
      <c r="GY32" s="107">
        <f>SUM(GY14:GY31)</f>
        <v>102254.19176</v>
      </c>
      <c r="GZ32" s="107">
        <f>SUM(GZ14:GZ31)</f>
        <v>102254.19176</v>
      </c>
      <c r="HA32" s="112">
        <f t="shared" si="55"/>
        <v>100</v>
      </c>
      <c r="HB32" s="107">
        <f>SUM(HB14:HB31)</f>
        <v>90000</v>
      </c>
      <c r="HC32" s="107">
        <f>SUM(HC14:HC31)</f>
        <v>117801.51909000002</v>
      </c>
      <c r="HD32" s="107">
        <f>SUM(HD14:HD31)</f>
        <v>117801.51909000002</v>
      </c>
      <c r="HE32" s="112">
        <f t="shared" si="56"/>
        <v>100</v>
      </c>
      <c r="HF32" s="107">
        <f>SUM(HF14:HF31)</f>
        <v>0</v>
      </c>
      <c r="HG32" s="107">
        <f>SUM(HG14:HG31)</f>
        <v>30500</v>
      </c>
      <c r="HH32" s="107">
        <f>SUM(HH14:HH31)</f>
        <v>30500</v>
      </c>
      <c r="HI32" s="112">
        <f t="shared" si="57"/>
        <v>100</v>
      </c>
      <c r="HJ32" s="107">
        <f>SUM(HJ14:HJ31)</f>
        <v>30236.421050000001</v>
      </c>
      <c r="HK32" s="107">
        <f>SUM(HK14:HK31)</f>
        <v>30236.421050000001</v>
      </c>
      <c r="HL32" s="107">
        <f>SUM(HL14:HL31)</f>
        <v>30236.421050000001</v>
      </c>
      <c r="HM32" s="112">
        <f t="shared" si="58"/>
        <v>100</v>
      </c>
      <c r="HN32" s="107">
        <f>SUM(HN14:HN31)</f>
        <v>25838.947370000002</v>
      </c>
      <c r="HO32" s="107">
        <f>SUM(HO14:HO31)</f>
        <v>20600.210739999999</v>
      </c>
      <c r="HP32" s="107">
        <f>SUM(HP14:HP31)</f>
        <v>20599.43518</v>
      </c>
      <c r="HQ32" s="112">
        <f t="shared" si="59"/>
        <v>99.996235184145505</v>
      </c>
      <c r="HR32" s="107">
        <f>SUM(HR14:HR31)</f>
        <v>0</v>
      </c>
      <c r="HS32" s="107">
        <f>SUM(HS14:HS31)</f>
        <v>8001.9999999999991</v>
      </c>
      <c r="HT32" s="107">
        <f>SUM(HT14:HT31)</f>
        <v>8001.9999899999993</v>
      </c>
      <c r="HU32" s="112">
        <f t="shared" si="60"/>
        <v>99.999999875031236</v>
      </c>
      <c r="HV32" s="107">
        <f>SUM(HV14:HV31)</f>
        <v>0</v>
      </c>
      <c r="HW32" s="107">
        <f>SUM(HW14:HW31)</f>
        <v>301462.63156999997</v>
      </c>
      <c r="HX32" s="107">
        <f>SUM(HX14:HX31)</f>
        <v>50278.834780000005</v>
      </c>
      <c r="HY32" s="112">
        <f t="shared" si="61"/>
        <v>16.67829757809475</v>
      </c>
      <c r="HZ32" s="107">
        <f>SUM(HZ14:HZ31)</f>
        <v>148120</v>
      </c>
      <c r="IA32" s="107">
        <f>SUM(IA14:IA31)</f>
        <v>156839.46943999999</v>
      </c>
      <c r="IB32" s="107">
        <f>SUM(IB14:IB31)</f>
        <v>156839.46943999999</v>
      </c>
      <c r="IC32" s="112">
        <f t="shared" si="62"/>
        <v>100</v>
      </c>
      <c r="ID32" s="107">
        <f>SUM(ID14:ID31)</f>
        <v>0</v>
      </c>
      <c r="IE32" s="107">
        <f>SUM(IE14:IE31)</f>
        <v>42021.473679999996</v>
      </c>
      <c r="IF32" s="107">
        <f>SUM(IF14:IF31)</f>
        <v>42021.473679999996</v>
      </c>
      <c r="IG32" s="112">
        <f t="shared" si="63"/>
        <v>100</v>
      </c>
    </row>
    <row r="33" spans="1:241" ht="21.75" customHeight="1" x14ac:dyDescent="0.25">
      <c r="A33" s="128"/>
      <c r="B33" s="198"/>
      <c r="C33" s="198"/>
      <c r="D33" s="198"/>
      <c r="E33" s="98"/>
      <c r="F33" s="97"/>
      <c r="G33" s="232"/>
      <c r="H33" s="232"/>
      <c r="I33" s="198"/>
      <c r="J33" s="101"/>
      <c r="K33" s="102"/>
      <c r="L33" s="102"/>
      <c r="M33" s="103"/>
      <c r="N33" s="234"/>
      <c r="O33" s="235"/>
      <c r="P33" s="102"/>
      <c r="Q33" s="103"/>
      <c r="R33" s="101"/>
      <c r="S33" s="102"/>
      <c r="T33" s="102"/>
      <c r="U33" s="103"/>
      <c r="V33" s="101"/>
      <c r="W33" s="102"/>
      <c r="X33" s="102"/>
      <c r="Y33" s="103"/>
      <c r="Z33" s="101"/>
      <c r="AA33" s="102"/>
      <c r="AB33" s="102"/>
      <c r="AC33" s="103"/>
      <c r="AD33" s="101"/>
      <c r="AE33" s="102"/>
      <c r="AF33" s="102"/>
      <c r="AG33" s="103"/>
      <c r="AH33" s="101"/>
      <c r="AI33" s="102"/>
      <c r="AJ33" s="102"/>
      <c r="AK33" s="103"/>
      <c r="AL33" s="101"/>
      <c r="AM33" s="102"/>
      <c r="AN33" s="102"/>
      <c r="AO33" s="103"/>
      <c r="AP33" s="101"/>
      <c r="AQ33" s="102"/>
      <c r="AR33" s="102"/>
      <c r="AS33" s="103"/>
      <c r="AT33" s="101"/>
      <c r="AU33" s="102"/>
      <c r="AV33" s="102"/>
      <c r="AW33" s="103"/>
      <c r="AX33" s="101"/>
      <c r="AY33" s="102"/>
      <c r="AZ33" s="102"/>
      <c r="BA33" s="103"/>
      <c r="BB33" s="101"/>
      <c r="BC33" s="118"/>
      <c r="BD33" s="118"/>
      <c r="BE33" s="198"/>
      <c r="BF33" s="101"/>
      <c r="BG33" s="102"/>
      <c r="BH33" s="102"/>
      <c r="BI33" s="103"/>
      <c r="BJ33" s="101"/>
      <c r="BK33" s="102"/>
      <c r="BL33" s="102"/>
      <c r="BM33" s="103"/>
      <c r="BN33" s="101"/>
      <c r="BO33" s="102"/>
      <c r="BP33" s="102"/>
      <c r="BQ33" s="103"/>
      <c r="BR33" s="101"/>
      <c r="BS33" s="102"/>
      <c r="BT33" s="102"/>
      <c r="BU33" s="103"/>
      <c r="BV33" s="101"/>
      <c r="BW33" s="102"/>
      <c r="BX33" s="102"/>
      <c r="BY33" s="103"/>
      <c r="BZ33" s="101"/>
      <c r="CA33" s="102"/>
      <c r="CB33" s="102"/>
      <c r="CC33" s="103"/>
      <c r="CD33" s="101"/>
      <c r="CE33" s="102"/>
      <c r="CF33" s="102"/>
      <c r="CG33" s="103"/>
      <c r="CH33" s="101"/>
      <c r="CI33" s="102"/>
      <c r="CJ33" s="102"/>
      <c r="CK33" s="103"/>
      <c r="CL33" s="101"/>
      <c r="CM33" s="102"/>
      <c r="CN33" s="102"/>
      <c r="CO33" s="103"/>
      <c r="CP33" s="101"/>
      <c r="CQ33" s="102"/>
      <c r="CR33" s="102"/>
      <c r="CS33" s="103"/>
      <c r="CT33" s="101"/>
      <c r="CU33" s="102"/>
      <c r="CV33" s="102"/>
      <c r="CW33" s="103"/>
      <c r="CX33" s="101"/>
      <c r="CY33" s="102"/>
      <c r="CZ33" s="102"/>
      <c r="DA33" s="103"/>
      <c r="DB33" s="101"/>
      <c r="DC33" s="102"/>
      <c r="DD33" s="102"/>
      <c r="DE33" s="103"/>
      <c r="DF33" s="101"/>
      <c r="DG33" s="102"/>
      <c r="DH33" s="102"/>
      <c r="DI33" s="103"/>
      <c r="DJ33" s="101"/>
      <c r="DK33" s="102"/>
      <c r="DL33" s="102"/>
      <c r="DM33" s="103"/>
      <c r="DN33" s="101"/>
      <c r="DO33" s="102"/>
      <c r="DP33" s="102"/>
      <c r="DQ33" s="103"/>
      <c r="DR33" s="245"/>
      <c r="DS33" s="118"/>
      <c r="DT33" s="118"/>
      <c r="DU33" s="198"/>
      <c r="DV33" s="101"/>
      <c r="DW33" s="102"/>
      <c r="DX33" s="102"/>
      <c r="DY33" s="103"/>
      <c r="DZ33" s="101"/>
      <c r="EA33" s="102"/>
      <c r="EB33" s="102"/>
      <c r="EC33" s="103"/>
      <c r="ED33" s="101"/>
      <c r="EE33" s="102"/>
      <c r="EF33" s="102"/>
      <c r="EG33" s="103"/>
      <c r="EH33" s="101"/>
      <c r="EI33" s="102"/>
      <c r="EJ33" s="102"/>
      <c r="EK33" s="103"/>
      <c r="EL33" s="101"/>
      <c r="EM33" s="102"/>
      <c r="EN33" s="102"/>
      <c r="EO33" s="103"/>
      <c r="EP33" s="101"/>
      <c r="EQ33" s="102"/>
      <c r="ER33" s="102"/>
      <c r="ES33" s="103"/>
      <c r="ET33" s="101"/>
      <c r="EU33" s="102"/>
      <c r="EV33" s="102"/>
      <c r="EW33" s="103"/>
      <c r="EX33" s="101"/>
      <c r="EY33" s="102"/>
      <c r="EZ33" s="102"/>
      <c r="FA33" s="103"/>
      <c r="FB33" s="101"/>
      <c r="FC33" s="102"/>
      <c r="FD33" s="102"/>
      <c r="FE33" s="103"/>
      <c r="FF33" s="101"/>
      <c r="FG33" s="102"/>
      <c r="FH33" s="102"/>
      <c r="FI33" s="103"/>
      <c r="FJ33" s="101"/>
      <c r="FK33" s="102"/>
      <c r="FL33" s="102"/>
      <c r="FM33" s="103"/>
      <c r="FN33" s="101"/>
      <c r="FO33" s="102"/>
      <c r="FP33" s="102"/>
      <c r="FQ33" s="103"/>
      <c r="FR33" s="101"/>
      <c r="FS33" s="102"/>
      <c r="FT33" s="102"/>
      <c r="FU33" s="103"/>
      <c r="FV33" s="101"/>
      <c r="FW33" s="102"/>
      <c r="FX33" s="102"/>
      <c r="FY33" s="103"/>
      <c r="FZ33" s="101"/>
      <c r="GA33" s="102"/>
      <c r="GB33" s="102"/>
      <c r="GC33" s="103"/>
      <c r="GD33" s="101"/>
      <c r="GE33" s="118"/>
      <c r="GF33" s="118"/>
      <c r="GG33" s="198"/>
      <c r="GH33" s="101"/>
      <c r="GI33" s="118"/>
      <c r="GJ33" s="118"/>
      <c r="GK33" s="198"/>
      <c r="GL33" s="101"/>
      <c r="GM33" s="102"/>
      <c r="GN33" s="102"/>
      <c r="GO33" s="103"/>
      <c r="GP33" s="101"/>
      <c r="GQ33" s="102"/>
      <c r="GR33" s="102"/>
      <c r="GS33" s="103"/>
      <c r="GT33" s="101"/>
      <c r="GU33" s="102"/>
      <c r="GV33" s="102"/>
      <c r="GW33" s="103"/>
      <c r="GX33" s="101"/>
      <c r="GY33" s="102"/>
      <c r="GZ33" s="102"/>
      <c r="HA33" s="103"/>
      <c r="HB33" s="101"/>
      <c r="HC33" s="102"/>
      <c r="HD33" s="102"/>
      <c r="HE33" s="103"/>
      <c r="HF33" s="101"/>
      <c r="HG33" s="102"/>
      <c r="HH33" s="102"/>
      <c r="HI33" s="103"/>
      <c r="HJ33" s="101"/>
      <c r="HK33" s="102"/>
      <c r="HL33" s="102"/>
      <c r="HM33" s="103"/>
      <c r="HN33" s="101"/>
      <c r="HO33" s="102"/>
      <c r="HP33" s="102"/>
      <c r="HQ33" s="103"/>
      <c r="HR33" s="101"/>
      <c r="HS33" s="102"/>
      <c r="HT33" s="102"/>
      <c r="HU33" s="103"/>
      <c r="HV33" s="101"/>
      <c r="HW33" s="102"/>
      <c r="HX33" s="102"/>
      <c r="HY33" s="103"/>
      <c r="HZ33" s="101"/>
      <c r="IA33" s="102"/>
      <c r="IB33" s="102"/>
      <c r="IC33" s="103"/>
      <c r="ID33" s="101"/>
      <c r="IE33" s="102"/>
      <c r="IF33" s="102"/>
      <c r="IG33" s="103"/>
    </row>
    <row r="34" spans="1:241" ht="21.75" customHeight="1" x14ac:dyDescent="0.25">
      <c r="A34" s="104" t="s">
        <v>29</v>
      </c>
      <c r="B34" s="123">
        <f t="shared" ref="B34:D35" si="64">J34+N34+R34+Z34+AP34+AT34+AX34+BF34+BJ34+BR34+BZ34+CP34+CX34+DB34+DF34+DV34+DZ34+ED34+EH34+EP34+ET34+EX34+FB34+FF34+FJ34+FV34+FN34+FZ34+GT34+GX34+HB34+HF34+V34+AH34+BN34+GL34+AL34+BV34+EL34+DJ34+HJ34+HN34+HZ34+BB34+CD34+CH34+DR34+CL34+FR34+HV34+AD34+DN34+GD34+GH34+ID34+HR34+CT34+GP34</f>
        <v>274912.14513000002</v>
      </c>
      <c r="C34" s="123">
        <f t="shared" si="64"/>
        <v>506903.10978000006</v>
      </c>
      <c r="D34" s="123">
        <f t="shared" si="64"/>
        <v>387151.24018000008</v>
      </c>
      <c r="E34" s="98">
        <f>'[2]Исполнение для администрации_КБ'!Q34</f>
        <v>506903.10978000012</v>
      </c>
      <c r="F34" s="97">
        <f t="shared" si="3"/>
        <v>0</v>
      </c>
      <c r="G34" s="232">
        <f>'[2]Исполнение для администрации_КБ'!R34</f>
        <v>387151.24017999996</v>
      </c>
      <c r="H34" s="237">
        <f t="shared" si="4"/>
        <v>0</v>
      </c>
      <c r="I34" s="100">
        <f>IF(ISERROR(D34/C34*100),,D34/C34*100)</f>
        <v>76.375787149545559</v>
      </c>
      <c r="J34" s="101">
        <f>'[3]Приложение  по  субсидии  план'!F384</f>
        <v>0</v>
      </c>
      <c r="K34" s="102">
        <f>'[4]Проверочная  таблица'!DZ32/1000</f>
        <v>0</v>
      </c>
      <c r="L34" s="102">
        <f>'[4]Проверочная  таблица'!EG32/1000</f>
        <v>0</v>
      </c>
      <c r="M34" s="103">
        <f t="shared" si="12"/>
        <v>0</v>
      </c>
      <c r="N34" s="234">
        <f>'[3]Приложение  по  субсидии  план'!I384</f>
        <v>0</v>
      </c>
      <c r="O34" s="235">
        <f>'[4]Проверочная  таблица'!EE32/1000</f>
        <v>0</v>
      </c>
      <c r="P34" s="102">
        <f>'[4]Проверочная  таблица'!EL32/1000</f>
        <v>0</v>
      </c>
      <c r="Q34" s="103">
        <f t="shared" si="13"/>
        <v>0</v>
      </c>
      <c r="R34" s="101">
        <f>'[3]Приложение  по  субсидии  план'!L384</f>
        <v>434.95985999999999</v>
      </c>
      <c r="S34" s="102">
        <f>('[4]Прочая  субсидия_МР  и  ГО'!D28)/1000</f>
        <v>434.95985999999999</v>
      </c>
      <c r="T34" s="102">
        <f>('[4]Прочая  субсидия_МР  и  ГО'!E28)/1000</f>
        <v>434.95985999999999</v>
      </c>
      <c r="U34" s="103">
        <f t="shared" si="14"/>
        <v>100</v>
      </c>
      <c r="V34" s="101">
        <f>'[3]Приложение  по  субсидии  план'!O384</f>
        <v>0</v>
      </c>
      <c r="W34" s="102">
        <f>'[4]Проверочная  таблица'!OI32/1000</f>
        <v>0</v>
      </c>
      <c r="X34" s="102">
        <f>'[4]Проверочная  таблица'!OL32/1000</f>
        <v>0</v>
      </c>
      <c r="Y34" s="103">
        <f t="shared" si="15"/>
        <v>0</v>
      </c>
      <c r="Z34" s="101">
        <f>'[3]Приложение  по  субсидии  план'!R384</f>
        <v>0</v>
      </c>
      <c r="AA34" s="102">
        <f>('[4]Проверочная  таблица'!ET32+'[4]Проверочная  таблица'!EU32)/1000</f>
        <v>0</v>
      </c>
      <c r="AB34" s="102">
        <f>('[4]Проверочная  таблица'!FA32+'[4]Проверочная  таблица'!FB32)/1000</f>
        <v>0</v>
      </c>
      <c r="AC34" s="103">
        <f t="shared" si="16"/>
        <v>0</v>
      </c>
      <c r="AD34" s="101"/>
      <c r="AE34" s="102">
        <f>('[4]Проверочная  таблица'!EX32+'[4]Проверочная  таблица'!EY32)/1000</f>
        <v>0</v>
      </c>
      <c r="AF34" s="102">
        <f>('[4]Проверочная  таблица'!FE32+'[4]Проверочная  таблица'!FF32)/1000</f>
        <v>0</v>
      </c>
      <c r="AG34" s="103">
        <f t="shared" ref="AG34:AG35" si="65">IF(ISERROR(AF34/AE34*100),,AF34/AE34*100)</f>
        <v>0</v>
      </c>
      <c r="AH34" s="101">
        <f>'[3]Приложение  по  субсидии  план'!U384</f>
        <v>0</v>
      </c>
      <c r="AI34" s="102">
        <f>('[4]Проверочная  таблица'!FH32+'[4]Проверочная  таблица'!FI32)/1000</f>
        <v>0</v>
      </c>
      <c r="AJ34" s="102">
        <f>('[4]Проверочная  таблица'!FK32+'[4]Проверочная  таблица'!FL32)/1000</f>
        <v>0</v>
      </c>
      <c r="AK34" s="103">
        <f t="shared" si="18"/>
        <v>0</v>
      </c>
      <c r="AL34" s="101">
        <f>'[3]Приложение  по  субсидии  план'!X384</f>
        <v>0</v>
      </c>
      <c r="AM34" s="102">
        <f>'[4]Прочая  субсидия_МР  и  ГО'!F28/1000</f>
        <v>0</v>
      </c>
      <c r="AN34" s="102">
        <f>'[4]Прочая  субсидия_МР  и  ГО'!G28/1000</f>
        <v>0</v>
      </c>
      <c r="AO34" s="103">
        <f t="shared" si="19"/>
        <v>0</v>
      </c>
      <c r="AP34" s="101">
        <f>'[3]Приложение  по  субсидии  план'!AA384</f>
        <v>0</v>
      </c>
      <c r="AQ34" s="102">
        <f>'[4]Прочая  субсидия_МР  и  ГО'!H28/1000</f>
        <v>0</v>
      </c>
      <c r="AR34" s="102">
        <f>'[4]Прочая  субсидия_МР  и  ГО'!I28/1000</f>
        <v>0</v>
      </c>
      <c r="AS34" s="103">
        <f t="shared" si="20"/>
        <v>0</v>
      </c>
      <c r="AT34" s="101">
        <f>'[3]Приложение  по  субсидии  план'!AD384</f>
        <v>190.07217</v>
      </c>
      <c r="AU34" s="102">
        <f>'[4]Прочая  субсидия_МР  и  ГО'!J28/1000</f>
        <v>190.07217</v>
      </c>
      <c r="AV34" s="102">
        <f>'[4]Прочая  субсидия_МР  и  ГО'!K28/1000</f>
        <v>190.07217</v>
      </c>
      <c r="AW34" s="103">
        <f t="shared" si="21"/>
        <v>100</v>
      </c>
      <c r="AX34" s="101">
        <f>'[3]Приложение  по  субсидии  план'!AG384</f>
        <v>874.22288000000003</v>
      </c>
      <c r="AY34" s="102">
        <f>'[4]Прочая  субсидия_МР  и  ГО'!L28/1000</f>
        <v>874.22288000000003</v>
      </c>
      <c r="AZ34" s="102">
        <f>'[4]Прочая  субсидия_МР  и  ГО'!M28/1000</f>
        <v>874.22288000000003</v>
      </c>
      <c r="BA34" s="103">
        <f t="shared" si="22"/>
        <v>100</v>
      </c>
      <c r="BB34" s="101">
        <f>'[3]Приложение  по  субсидии  план'!AJ384</f>
        <v>0</v>
      </c>
      <c r="BC34" s="125">
        <f>('[4]Проверочная  таблица'!GP32+'[4]Проверочная  таблица'!GQ32)/1000</f>
        <v>0</v>
      </c>
      <c r="BD34" s="126">
        <f>('[4]Проверочная  таблица'!GS32+'[4]Проверочная  таблица'!GT32)/1000</f>
        <v>0</v>
      </c>
      <c r="BE34" s="100">
        <f t="shared" ref="BE34:BE35" si="66">IF(ISERROR(BD34/BC34*100),,BD34/BC34*100)</f>
        <v>0</v>
      </c>
      <c r="BF34" s="101">
        <f>'[3]Приложение  по  субсидии  план'!AM384</f>
        <v>0</v>
      </c>
      <c r="BG34" s="102">
        <f>'[4]Проверочная  таблица'!EM32/1000</f>
        <v>0</v>
      </c>
      <c r="BH34" s="102">
        <f>'[4]Проверочная  таблица'!EP32/1000</f>
        <v>0</v>
      </c>
      <c r="BI34" s="103">
        <f t="shared" si="24"/>
        <v>0</v>
      </c>
      <c r="BJ34" s="101">
        <f>'[3]Приложение  по  субсидии  план'!AP384</f>
        <v>0</v>
      </c>
      <c r="BK34" s="102">
        <f>'[4]Проверочная  таблица'!FS32/1000</f>
        <v>0</v>
      </c>
      <c r="BL34" s="102">
        <f>'[4]Проверочная  таблица'!FV32/1000</f>
        <v>0</v>
      </c>
      <c r="BM34" s="103">
        <f t="shared" si="25"/>
        <v>0</v>
      </c>
      <c r="BN34" s="101"/>
      <c r="BO34" s="102">
        <f>'[4]Проверочная  таблица'!FM32/1000</f>
        <v>0</v>
      </c>
      <c r="BP34" s="102">
        <f>'[4]Проверочная  таблица'!FP32/1000</f>
        <v>0</v>
      </c>
      <c r="BQ34" s="103">
        <f t="shared" si="26"/>
        <v>0</v>
      </c>
      <c r="BR34" s="101">
        <f>'[3]Приложение  по  субсидии  план'!AS384</f>
        <v>0</v>
      </c>
      <c r="BS34" s="102">
        <f>('[4]Проверочная  таблица'!LN32+'[4]Проверочная  таблица'!LO32)/1000</f>
        <v>0</v>
      </c>
      <c r="BT34" s="102">
        <f>('[4]Проверочная  таблица'!LR32+'[4]Проверочная  таблица'!LS32)/1000</f>
        <v>0</v>
      </c>
      <c r="BU34" s="103">
        <f t="shared" si="27"/>
        <v>0</v>
      </c>
      <c r="BV34" s="101">
        <f>'[3]Приложение  по  субсидии  план'!AV384</f>
        <v>0</v>
      </c>
      <c r="BW34" s="102">
        <f>'[4]Проверочная  таблица'!LP32/1000</f>
        <v>0</v>
      </c>
      <c r="BX34" s="102">
        <f>'[4]Проверочная  таблица'!LT32/1000</f>
        <v>0</v>
      </c>
      <c r="BY34" s="103">
        <f t="shared" si="28"/>
        <v>0</v>
      </c>
      <c r="BZ34" s="101">
        <f>'[3]Приложение  по  субсидии  план'!BE384</f>
        <v>0</v>
      </c>
      <c r="CA34" s="102">
        <f>('[4]Проверочная  таблица'!KL32+'[4]Проверочная  таблица'!KM32+'[4]Проверочная  таблица'!JR32+'[4]Проверочная  таблица'!JS32)/1000</f>
        <v>0</v>
      </c>
      <c r="CB34" s="102">
        <f>('[4]Проверочная  таблица'!KB32+'[4]Проверочная  таблица'!KC32+'[4]Проверочная  таблица'!KQ32+'[4]Проверочная  таблица'!KR32)/1000</f>
        <v>0</v>
      </c>
      <c r="CC34" s="103">
        <f t="shared" si="5"/>
        <v>0</v>
      </c>
      <c r="CD34" s="101">
        <f>'[3]Приложение  по  субсидии  план'!BH384</f>
        <v>0</v>
      </c>
      <c r="CE34" s="102">
        <f>('[4]Проверочная  таблица'!JV32+'[4]Проверочная  таблица'!JW32)/1000</f>
        <v>0</v>
      </c>
      <c r="CF34" s="102">
        <f>('[4]Проверочная  таблица'!KF32+'[4]Проверочная  таблица'!KG32)/1000</f>
        <v>0</v>
      </c>
      <c r="CG34" s="103">
        <f t="shared" ref="CG34:CG35" si="67">IF(ISERROR(CF34/CE34*100),,CF34/CE34*100)</f>
        <v>0</v>
      </c>
      <c r="CH34" s="101">
        <f>'[3]Приложение  по  субсидии  план'!BK384</f>
        <v>0</v>
      </c>
      <c r="CI34" s="102">
        <f>('[4]Проверочная  таблица'!JT32+'[4]Проверочная  таблица'!JU32)/1000</f>
        <v>0</v>
      </c>
      <c r="CJ34" s="102">
        <f>('[4]Проверочная  таблица'!KD32+'[4]Проверочная  таблица'!KE32)/1000</f>
        <v>0</v>
      </c>
      <c r="CK34" s="103">
        <f t="shared" ref="CK34:CK35" si="68">IF(ISERROR(CJ34/CI34*100),,CJ34/CI34*100)</f>
        <v>0</v>
      </c>
      <c r="CL34" s="101">
        <f>'[3]Приложение  по  субсидии  план'!BN384</f>
        <v>0</v>
      </c>
      <c r="CM34" s="102">
        <f>'[4]Проверочная  таблица'!JX32/1000</f>
        <v>0</v>
      </c>
      <c r="CN34" s="102">
        <f>'[4]Проверочная  таблица'!KH32/1000</f>
        <v>0</v>
      </c>
      <c r="CO34" s="103">
        <f t="shared" ref="CO34:CO35" si="69">IF(ISERROR(CN34/CM34*100),,CN34/CM34*100)</f>
        <v>0</v>
      </c>
      <c r="CP34" s="101">
        <f>'[3]Приложение  по  субсидии  план'!BQ384</f>
        <v>91.053119999999993</v>
      </c>
      <c r="CQ34" s="102">
        <f>('[4]Прочая  субсидия_МР  и  ГО'!N28+'[4]Прочая  субсидия_БП'!H28)/1000</f>
        <v>91.053119999999993</v>
      </c>
      <c r="CR34" s="102">
        <f>('[4]Прочая  субсидия_МР  и  ГО'!O28+'[4]Прочая  субсидия_БП'!I28)/1000</f>
        <v>91.053119999999993</v>
      </c>
      <c r="CS34" s="103">
        <f t="shared" si="30"/>
        <v>100</v>
      </c>
      <c r="CT34" s="101"/>
      <c r="CU34" s="102">
        <f>('[4]Проверочная  таблица'!JQ32+'[4]Проверочная  таблица'!KK32+'[4]Проверочная  таблица'!JP32+'[4]Проверочная  таблица'!KJ32)/1000</f>
        <v>167.30355</v>
      </c>
      <c r="CV34" s="102">
        <f>('[4]Проверочная  таблица'!KP32+'[4]Проверочная  таблица'!KA32+'[4]Проверочная  таблица'!KO32+'[4]Проверочная  таблица'!JZ32)/1000</f>
        <v>167.30355</v>
      </c>
      <c r="CW34" s="103">
        <f t="shared" ref="CW34:CW35" si="70">IF(ISERROR(CV34/CU34*100),,CV34/CU34*100)</f>
        <v>100</v>
      </c>
      <c r="CX34" s="101">
        <f>'[3]Приложение  по  субсидии  план'!AY384</f>
        <v>0</v>
      </c>
      <c r="CY34" s="102">
        <f>('[4]Проверочная  таблица'!IO32+'[4]Проверочная  таблица'!IU32)/1000</f>
        <v>0</v>
      </c>
      <c r="CZ34" s="102">
        <f>('[4]Проверочная  таблица'!IR32+'[4]Проверочная  таблица'!IX32)/1000</f>
        <v>0</v>
      </c>
      <c r="DA34" s="103">
        <f t="shared" si="32"/>
        <v>0</v>
      </c>
      <c r="DB34" s="101">
        <f>'[3]Приложение  по  субсидии  план'!BB384</f>
        <v>3740.1379999999999</v>
      </c>
      <c r="DC34" s="102">
        <f>('[4]Проверочная  таблица'!II32)/1000</f>
        <v>3740.1390000000001</v>
      </c>
      <c r="DD34" s="102">
        <f>('[4]Проверочная  таблица'!IL32)/1000</f>
        <v>3740.1390000000001</v>
      </c>
      <c r="DE34" s="103">
        <f t="shared" si="8"/>
        <v>100</v>
      </c>
      <c r="DF34" s="101">
        <f>'[3]Приложение  по  субсидии  план'!BT384</f>
        <v>0</v>
      </c>
      <c r="DG34" s="102">
        <f>'[4]Прочая  субсидия_МР  и  ГО'!P28/1000</f>
        <v>0</v>
      </c>
      <c r="DH34" s="102">
        <f>'[4]Прочая  субсидия_МР  и  ГО'!Q28/1000</f>
        <v>0</v>
      </c>
      <c r="DI34" s="103">
        <f t="shared" si="33"/>
        <v>0</v>
      </c>
      <c r="DJ34" s="101">
        <f>'[3]Приложение  по  субсидии  план'!BW384</f>
        <v>0</v>
      </c>
      <c r="DK34" s="102">
        <f>'[4]Проверочная  таблица'!DQ32/1000</f>
        <v>0</v>
      </c>
      <c r="DL34" s="102">
        <f>'[4]Проверочная  таблица'!DU32/1000</f>
        <v>0</v>
      </c>
      <c r="DM34" s="103">
        <f t="shared" si="34"/>
        <v>0</v>
      </c>
      <c r="DN34" s="101"/>
      <c r="DO34" s="102">
        <f>'[4]Проверочная  таблица'!DR32/1000</f>
        <v>0</v>
      </c>
      <c r="DP34" s="102">
        <f>'[4]Проверочная  таблица'!DV32/1000</f>
        <v>0</v>
      </c>
      <c r="DQ34" s="103">
        <f t="shared" ref="DQ34:DQ35" si="71">IF(ISERROR(DP34/DO34*100),,DP34/DO34*100)</f>
        <v>0</v>
      </c>
      <c r="DR34" s="124"/>
      <c r="DS34" s="125">
        <f>('[4]Прочая  субсидия_МР  и  ГО'!R28)/1000</f>
        <v>0</v>
      </c>
      <c r="DT34" s="125">
        <f>('[4]Прочая  субсидия_МР  и  ГО'!S28)/1000</f>
        <v>0</v>
      </c>
      <c r="DU34" s="100">
        <f t="shared" ref="DU34:DU35" si="72">IF(ISERROR(DT34/DS34*100),,DT34/DS34*100)</f>
        <v>0</v>
      </c>
      <c r="DV34" s="101">
        <f>'[3]Приложение  по  субсидии  план'!BZ384</f>
        <v>0</v>
      </c>
      <c r="DW34" s="102">
        <f>('[4]Проверочная  таблица'!AY32+'[4]Проверочная  таблица'!BK32+'[4]Прочая  субсидия_МР  и  ГО'!T28+'[4]Прочая  субсидия_БП'!N28)/1000</f>
        <v>33105.937480000001</v>
      </c>
      <c r="DX34" s="102">
        <f>('[4]Проверочная  таблица'!BE32+'[4]Проверочная  таблица'!BO32+'[4]Прочая  субсидия_МР  и  ГО'!U28+'[4]Прочая  субсидия_БП'!O28)/1000</f>
        <v>33105.937480000001</v>
      </c>
      <c r="DY34" s="103">
        <f t="shared" si="37"/>
        <v>100</v>
      </c>
      <c r="DZ34" s="101">
        <f>'[3]Приложение  по  субсидии  план'!CC384</f>
        <v>27233.141090000001</v>
      </c>
      <c r="EA34" s="102">
        <f>('[4]Проверочная  таблица'!DC32+'[4]Проверочная  таблица'!DA32)/1000</f>
        <v>24822.67554</v>
      </c>
      <c r="EB34" s="102">
        <f>('[4]Проверочная  таблица'!DD32+'[4]Проверочная  таблица'!DB32)/1000</f>
        <v>24822.67554</v>
      </c>
      <c r="EC34" s="103">
        <f t="shared" si="38"/>
        <v>100</v>
      </c>
      <c r="ED34" s="101">
        <f>'[3]Приложение  по  субсидии  план'!CF384</f>
        <v>4024.61472</v>
      </c>
      <c r="EE34" s="102">
        <f>('[4]Проверочная  таблица'!DI32+'[4]Проверочная  таблица'!DK32)/1000</f>
        <v>4425.2412999999997</v>
      </c>
      <c r="EF34" s="102">
        <f>('[4]Проверочная  таблица'!DL32+'[4]Проверочная  таблица'!DJ32)/1000</f>
        <v>4425.2412999999997</v>
      </c>
      <c r="EG34" s="103">
        <f t="shared" si="39"/>
        <v>100</v>
      </c>
      <c r="EH34" s="101">
        <f>'[3]Приложение  по  субсидии  план'!CI384</f>
        <v>98.546139999999994</v>
      </c>
      <c r="EI34" s="102">
        <f>'[4]Прочая  субсидия_МР  и  ГО'!V28/1000</f>
        <v>98.546139999999994</v>
      </c>
      <c r="EJ34" s="102">
        <f>'[4]Прочая  субсидия_МР  и  ГО'!W28/1000</f>
        <v>98.546139999999994</v>
      </c>
      <c r="EK34" s="103">
        <f>IF(ISERROR(EJ34/EI34*100),,EJ34/EI34*100)</f>
        <v>100</v>
      </c>
      <c r="EL34" s="101">
        <f>'[3]Приложение  по  субсидии  план'!CL384</f>
        <v>0</v>
      </c>
      <c r="EM34" s="102">
        <f>('[4]Проверочная  таблица'!HL32+'[4]Проверочная  таблица'!HM32+'[4]Проверочная  таблица'!HR32+'[4]Проверочная  таблица'!HS32)/1000</f>
        <v>0</v>
      </c>
      <c r="EN34" s="102">
        <f>('[4]Проверочная  таблица'!HO32+'[4]Проверочная  таблица'!HP32+'[4]Проверочная  таблица'!HU32+'[4]Проверочная  таблица'!HV32)/1000</f>
        <v>0</v>
      </c>
      <c r="EO34" s="103">
        <f>IF(ISERROR(EN34/EM34*100),,EN34/EM34*100)</f>
        <v>0</v>
      </c>
      <c r="EP34" s="101">
        <f>'[3]Приложение  по  субсидии  план'!CO384</f>
        <v>260.58510999999999</v>
      </c>
      <c r="EQ34" s="102">
        <f>('[4]Прочая  субсидия_МР  и  ГО'!X28+'[4]Прочая  субсидия_БП'!T28)/1000</f>
        <v>260.58510999999999</v>
      </c>
      <c r="ER34" s="102">
        <f>('[4]Прочая  субсидия_МР  и  ГО'!Y28+'[4]Прочая  субсидия_БП'!U28)/1000</f>
        <v>260.58510999999999</v>
      </c>
      <c r="ES34" s="103">
        <f t="shared" si="40"/>
        <v>100</v>
      </c>
      <c r="ET34" s="101">
        <f>'[3]Приложение  по  субсидии  план'!CR384</f>
        <v>34278.400200000004</v>
      </c>
      <c r="EU34" s="102">
        <f>('[4]Прочая  субсидия_МР  и  ГО'!Z28+'[4]Прочая  субсидия_БП'!Z28)/1000</f>
        <v>31799.736180000004</v>
      </c>
      <c r="EV34" s="102">
        <f>('[4]Прочая  субсидия_МР  и  ГО'!AA28+'[4]Прочая  субсидия_БП'!AA28)/1000</f>
        <v>31799.736180000004</v>
      </c>
      <c r="EW34" s="103">
        <f t="shared" si="41"/>
        <v>100</v>
      </c>
      <c r="EX34" s="101">
        <f>'[3]Приложение  по  субсидии  план'!CU384</f>
        <v>0</v>
      </c>
      <c r="EY34" s="102">
        <f>('[4]Прочая  субсидия_МР  и  ГО'!AB28)/1000</f>
        <v>0</v>
      </c>
      <c r="EZ34" s="102">
        <f>('[4]Прочая  субсидия_МР  и  ГО'!AC28)/1000</f>
        <v>0</v>
      </c>
      <c r="FA34" s="103">
        <f t="shared" si="42"/>
        <v>0</v>
      </c>
      <c r="FB34" s="101">
        <f>'[3]Приложение  по  субсидии  план'!CX384</f>
        <v>0</v>
      </c>
      <c r="FC34" s="102">
        <f>'[4]Прочая  субсидия_МР  и  ГО'!AD28/1000</f>
        <v>0</v>
      </c>
      <c r="FD34" s="102">
        <f>'[4]Прочая  субсидия_МР  и  ГО'!AE28/1000</f>
        <v>0</v>
      </c>
      <c r="FE34" s="103">
        <f t="shared" si="43"/>
        <v>0</v>
      </c>
      <c r="FF34" s="101">
        <f>'[3]Приложение  по  субсидии  план'!DA384</f>
        <v>33824.091999999997</v>
      </c>
      <c r="FG34" s="102">
        <f>('[4]Проверочная  таблица'!CH32+'[4]Проверочная  таблица'!CP32)/1000</f>
        <v>33436.844989999998</v>
      </c>
      <c r="FH34" s="102">
        <f>('[4]Проверочная  таблица'!CL32+'[4]Проверочная  таблица'!CT32)/1000</f>
        <v>33436.844989999998</v>
      </c>
      <c r="FI34" s="103">
        <f t="shared" si="44"/>
        <v>100</v>
      </c>
      <c r="FJ34" s="101">
        <f>'[3]Приложение  по  субсидии  план'!DD384</f>
        <v>0</v>
      </c>
      <c r="FK34" s="102">
        <f>('[4]Проверочная  таблица'!CI32+'[4]Проверочная  таблица'!CQ32)/1000</f>
        <v>0</v>
      </c>
      <c r="FL34" s="102">
        <f>('[4]Проверочная  таблица'!CM32+'[4]Проверочная  таблица'!CU32)/1000</f>
        <v>0</v>
      </c>
      <c r="FM34" s="103">
        <f t="shared" si="45"/>
        <v>0</v>
      </c>
      <c r="FN34" s="101">
        <f>'[3]Приложение  по  субсидии  план'!DG384</f>
        <v>9652.56639</v>
      </c>
      <c r="FO34" s="102">
        <f>'[4]Прочая  субсидия_МР  и  ГО'!AF28/1000</f>
        <v>150263.37762000001</v>
      </c>
      <c r="FP34" s="102">
        <f>'[4]Прочая  субсидия_МР  и  ГО'!AG28/1000</f>
        <v>35011.508030000005</v>
      </c>
      <c r="FQ34" s="103">
        <f t="shared" si="46"/>
        <v>23.300093864880608</v>
      </c>
      <c r="FR34" s="101"/>
      <c r="FS34" s="102">
        <f>('[4]Прочая  субсидия_МР  и  ГО'!AH28)/1000</f>
        <v>36132.39</v>
      </c>
      <c r="FT34" s="102">
        <f>('[4]Прочая  субсидия_МР  и  ГО'!AI28)/1000</f>
        <v>36132.39</v>
      </c>
      <c r="FU34" s="103">
        <f t="shared" ref="FU34:FU35" si="73">IF(ISERROR(FT34/FS34*100),,FT34/FS34*100)</f>
        <v>100</v>
      </c>
      <c r="FV34" s="101">
        <f>'[3]Приложение  по  субсидии  план'!DJ384</f>
        <v>99800</v>
      </c>
      <c r="FW34" s="102">
        <f>('[4]Проверочная  таблица'!CJ32+'[4]Проверочная  таблица'!CR32)/1000</f>
        <v>99800</v>
      </c>
      <c r="FX34" s="102">
        <f>('[4]Проверочная  таблица'!CN32+'[4]Проверочная  таблица'!CV32)/1000</f>
        <v>99800</v>
      </c>
      <c r="FY34" s="103">
        <f t="shared" si="48"/>
        <v>100</v>
      </c>
      <c r="FZ34" s="101">
        <f>'[3]Приложение  по  субсидии  план'!DM384</f>
        <v>0</v>
      </c>
      <c r="GA34" s="102">
        <f>('[4]Прочая  субсидия_МР  и  ГО'!AJ28)/1000</f>
        <v>0</v>
      </c>
      <c r="GB34" s="102">
        <f>('[4]Прочая  субсидия_МР  и  ГО'!AK28)/1000</f>
        <v>0</v>
      </c>
      <c r="GC34" s="103">
        <f t="shared" si="49"/>
        <v>0</v>
      </c>
      <c r="GD34" s="101">
        <f>'[3]Приложение  по  субсидии  план'!DP384</f>
        <v>0</v>
      </c>
      <c r="GE34" s="125">
        <f>('[4]Прочая  субсидия_МР  и  ГО'!AL28)/1000</f>
        <v>522</v>
      </c>
      <c r="GF34" s="125">
        <f>('[4]Прочая  субсидия_МР  и  ГО'!AM28)/1000</f>
        <v>522</v>
      </c>
      <c r="GG34" s="100">
        <f t="shared" ref="GG34:GG35" si="74">IF(ISERROR(GF34/GE34*100),,GF34/GE34*100)</f>
        <v>100</v>
      </c>
      <c r="GH34" s="101"/>
      <c r="GI34" s="125">
        <f>'[4]Прочая  субсидия_МР  и  ГО'!AN28/1000</f>
        <v>0</v>
      </c>
      <c r="GJ34" s="126">
        <f>'[4]Прочая  субсидия_МР  и  ГО'!AO28/1000</f>
        <v>0</v>
      </c>
      <c r="GK34" s="100">
        <f t="shared" ref="GK34:GK35" si="75">IF(ISERROR(GJ34/GI34*100),,GJ34/GI34*100)</f>
        <v>0</v>
      </c>
      <c r="GL34" s="101">
        <f>'[3]Приложение  по  субсидии  план'!DS384</f>
        <v>0</v>
      </c>
      <c r="GM34" s="102">
        <f>('[4]Проверочная  таблица'!FY32+'[4]Проверочная  таблица'!GE32)/1000</f>
        <v>0</v>
      </c>
      <c r="GN34" s="102">
        <f>('[4]Проверочная  таблица'!GB32+'[4]Проверочная  таблица'!GH32)/1000</f>
        <v>0</v>
      </c>
      <c r="GO34" s="103">
        <f t="shared" si="52"/>
        <v>0</v>
      </c>
      <c r="GP34" s="101"/>
      <c r="GQ34" s="102">
        <f>('[4]Проверочная  таблица'!GU32+'[4]Проверочная  таблица'!HA32)/1000</f>
        <v>725.2</v>
      </c>
      <c r="GR34" s="102">
        <f>('[4]Проверочная  таблица'!GX32+'[4]Проверочная  таблица'!HD32)/1000</f>
        <v>725.2</v>
      </c>
      <c r="GS34" s="103">
        <f t="shared" ref="GS34:GS35" si="76">IF(ISERROR(GR34/GQ34*100),,GR34/GQ34*100)</f>
        <v>100</v>
      </c>
      <c r="GT34" s="101">
        <f>'[3]Приложение  по  субсидии  план'!DV384</f>
        <v>691.92360999999994</v>
      </c>
      <c r="GU34" s="102">
        <f>('[4]Прочая  субсидия_БП'!AF28+'[4]Прочая  субсидия_МР  и  ГО'!AP28)/1000</f>
        <v>691.92360999999994</v>
      </c>
      <c r="GV34" s="102">
        <f>('[4]Прочая  субсидия_БП'!AG28+'[4]Прочая  субсидия_МР  и  ГО'!AQ28)/1000</f>
        <v>691.92360999999994</v>
      </c>
      <c r="GW34" s="103">
        <f t="shared" si="54"/>
        <v>100</v>
      </c>
      <c r="GX34" s="101">
        <f>'[3]Приложение  по  субсидии  план'!EB384</f>
        <v>32164.736840000001</v>
      </c>
      <c r="GY34" s="102">
        <f>('[4]Проверочная  таблица'!LZ32+'[4]Проверочная  таблица'!MA32+'[4]Проверочная  таблица'!MH32+'[4]Проверочная  таблица'!MI32)/1000</f>
        <v>51767.808230000002</v>
      </c>
      <c r="GZ34" s="102">
        <f>('[4]Проверочная  таблица'!MD32+'[4]Проверочная  таблица'!ME32+'[4]Проверочная  таблица'!ML32+'[4]Проверочная  таблица'!MM32)/1000</f>
        <v>51767.808230000002</v>
      </c>
      <c r="HA34" s="103">
        <f t="shared" si="55"/>
        <v>100</v>
      </c>
      <c r="HB34" s="101">
        <f>'[3]Приложение  по  субсидии  план'!EE384</f>
        <v>27553.093000000001</v>
      </c>
      <c r="HC34" s="102">
        <f>('[4]Проверочная  таблица'!MB32+'[4]Проверочная  таблица'!MJ32)/1000</f>
        <v>29053.093000000001</v>
      </c>
      <c r="HD34" s="102">
        <f>('[4]Проверочная  таблица'!MF32+'[4]Проверочная  таблица'!MN32)/1000</f>
        <v>29053.092989999997</v>
      </c>
      <c r="HE34" s="103">
        <f t="shared" si="56"/>
        <v>99.999999965580244</v>
      </c>
      <c r="HF34" s="101">
        <f>'[3]Приложение  по  субсидии  план'!DY384</f>
        <v>0</v>
      </c>
      <c r="HG34" s="102">
        <f>('[4]Прочая  субсидия_МР  и  ГО'!AR28+'[4]Прочая  субсидия_БП'!AL28)/1000</f>
        <v>4500</v>
      </c>
      <c r="HH34" s="102">
        <f>('[4]Прочая  субсидия_МР  и  ГО'!AS28+'[4]Прочая  субсидия_БП'!AM28)/1000</f>
        <v>0</v>
      </c>
      <c r="HI34" s="103">
        <f t="shared" si="57"/>
        <v>0</v>
      </c>
      <c r="HJ34" s="101">
        <f>'[3]Приложение  по  субсидии  план'!EH384</f>
        <v>0</v>
      </c>
      <c r="HK34" s="102">
        <f>('[4]Проверочная  таблица'!PD32+'[4]Проверочная  таблица'!PE32)/1000</f>
        <v>0</v>
      </c>
      <c r="HL34" s="102">
        <f>('[4]Проверочная  таблица'!PK32+'[4]Проверочная  таблица'!PL32)/1000</f>
        <v>0</v>
      </c>
      <c r="HM34" s="103">
        <f t="shared" si="58"/>
        <v>0</v>
      </c>
      <c r="HN34" s="101">
        <f>'[3]Приложение  по  субсидии  план'!EK384</f>
        <v>0</v>
      </c>
      <c r="HO34" s="102">
        <f>('[4]Проверочная  таблица'!NF32+'[4]Проверочная  таблица'!NG32)/1000</f>
        <v>0</v>
      </c>
      <c r="HP34" s="102">
        <f>('[4]Проверочная  таблица'!NK32+'[4]Проверочная  таблица'!NL32)/1000</f>
        <v>0</v>
      </c>
      <c r="HQ34" s="103">
        <f t="shared" si="59"/>
        <v>0</v>
      </c>
      <c r="HR34" s="101"/>
      <c r="HS34" s="102">
        <f>('[4]Проверочная  таблица'!NH32+'[4]Проверочная  таблица'!NI32)/1000</f>
        <v>0</v>
      </c>
      <c r="HT34" s="102">
        <f>('[4]Проверочная  таблица'!NM32+'[4]Проверочная  таблица'!NN32)/1000</f>
        <v>0</v>
      </c>
      <c r="HU34" s="103">
        <f t="shared" ref="HU34:HU35" si="77">IF(ISERROR(HT34/HS34*100),,HT34/HS34*100)</f>
        <v>0</v>
      </c>
      <c r="HV34" s="101"/>
      <c r="HW34" s="102">
        <f>('[4]Проверочная  таблица'!OS32+'[4]Проверочная  таблица'!OR32)/1000</f>
        <v>0</v>
      </c>
      <c r="HX34" s="102">
        <f>('[4]Проверочная  таблица'!OZ32+'[4]Проверочная  таблица'!OY32)/1000</f>
        <v>0</v>
      </c>
      <c r="HY34" s="103">
        <f t="shared" ref="HY34:HY35" si="78">IF(ISERROR(HX34/HW34*100),,HX34/HW34*100)</f>
        <v>0</v>
      </c>
      <c r="HZ34" s="101">
        <f>'[3]Приложение  по  субсидии  план'!EN384</f>
        <v>0</v>
      </c>
      <c r="IA34" s="102">
        <f>('[4]Проверочная  таблица'!PH32+'[4]Проверочная  таблица'!PI32+'[4]Проверочная  таблица'!OT32+'[4]Проверочная  таблица'!OU32)/1000</f>
        <v>0</v>
      </c>
      <c r="IB34" s="102">
        <f>('[4]Проверочная  таблица'!PO32+'[4]Проверочная  таблица'!PP32+'[4]Проверочная  таблица'!PA32+'[4]Проверочная  таблица'!PB32)/1000</f>
        <v>0</v>
      </c>
      <c r="IC34" s="103">
        <f t="shared" si="62"/>
        <v>0</v>
      </c>
      <c r="ID34" s="101"/>
      <c r="IE34" s="102">
        <f>('[4]Проверочная  таблица'!QT32+'[4]Проверочная  таблица'!QU32+'[4]Проверочная  таблица'!QZ32+'[4]Проверочная  таблица'!RA32)/1000</f>
        <v>0</v>
      </c>
      <c r="IF34" s="102">
        <f>('[4]Проверочная  таблица'!QW32+'[4]Проверочная  таблица'!QX32+'[4]Проверочная  таблица'!RC32+'[4]Проверочная  таблица'!RD32)/1000</f>
        <v>0</v>
      </c>
      <c r="IG34" s="103">
        <f t="shared" ref="IG34:IG35" si="79">IF(ISERROR(IF34/IE34*100),,IF34/IE34*100)</f>
        <v>0</v>
      </c>
    </row>
    <row r="35" spans="1:241" ht="21.75" customHeight="1" thickBot="1" x14ac:dyDescent="0.3">
      <c r="A35" s="139" t="s">
        <v>30</v>
      </c>
      <c r="B35" s="123">
        <f t="shared" si="64"/>
        <v>1355238.5978799998</v>
      </c>
      <c r="C35" s="123">
        <f t="shared" si="64"/>
        <v>2289957.4243299994</v>
      </c>
      <c r="D35" s="123">
        <f t="shared" si="64"/>
        <v>2192179.7731299996</v>
      </c>
      <c r="E35" s="98">
        <f>'[2]Исполнение для администрации_КБ'!Q35</f>
        <v>2289957.4243299998</v>
      </c>
      <c r="F35" s="97">
        <f t="shared" si="3"/>
        <v>0</v>
      </c>
      <c r="G35" s="232">
        <f>'[2]Исполнение для администрации_КБ'!R35</f>
        <v>2192179.7731299996</v>
      </c>
      <c r="H35" s="237">
        <f t="shared" si="4"/>
        <v>0</v>
      </c>
      <c r="I35" s="100">
        <f>IF(ISERROR(D35/C35*100),,D35/C35*100)</f>
        <v>95.73015418709771</v>
      </c>
      <c r="J35" s="101">
        <f>'[3]Приложение  по  субсидии  план'!F385</f>
        <v>2208.8000000000002</v>
      </c>
      <c r="K35" s="102">
        <f>'[4]Проверочная  таблица'!DZ33/1000</f>
        <v>2208.8000000000002</v>
      </c>
      <c r="L35" s="102">
        <f>'[4]Проверочная  таблица'!EG33/1000</f>
        <v>2208.7199999999998</v>
      </c>
      <c r="M35" s="103">
        <f t="shared" si="12"/>
        <v>99.996378123868141</v>
      </c>
      <c r="N35" s="234">
        <f>'[3]Приложение  по  субсидии  план'!I385</f>
        <v>2280</v>
      </c>
      <c r="O35" s="235">
        <f>'[4]Проверочная  таблица'!EE33/1000</f>
        <v>2280</v>
      </c>
      <c r="P35" s="102">
        <f>'[4]Проверочная  таблица'!EL33/1000</f>
        <v>2280</v>
      </c>
      <c r="Q35" s="103">
        <f t="shared" si="13"/>
        <v>100</v>
      </c>
      <c r="R35" s="101">
        <f>'[3]Приложение  по  субсидии  план'!L385</f>
        <v>578.09791000000007</v>
      </c>
      <c r="S35" s="102">
        <f>('[4]Прочая  субсидия_МР  и  ГО'!D29)/1000</f>
        <v>578.09791000000007</v>
      </c>
      <c r="T35" s="102">
        <f>('[4]Прочая  субсидия_МР  и  ГО'!E29)/1000</f>
        <v>500.40177</v>
      </c>
      <c r="U35" s="103">
        <f t="shared" si="14"/>
        <v>86.560037900846226</v>
      </c>
      <c r="V35" s="101">
        <f>'[3]Приложение  по  субсидии  план'!O385</f>
        <v>143730.43694999997</v>
      </c>
      <c r="W35" s="102">
        <f>'[4]Проверочная  таблица'!OI33/1000</f>
        <v>143730.43694999997</v>
      </c>
      <c r="X35" s="102">
        <f>'[4]Проверочная  таблица'!OL33/1000</f>
        <v>143730.43694999997</v>
      </c>
      <c r="Y35" s="103">
        <f t="shared" si="15"/>
        <v>100</v>
      </c>
      <c r="Z35" s="101">
        <f>'[3]Приложение  по  субсидии  план'!R385</f>
        <v>0</v>
      </c>
      <c r="AA35" s="102">
        <f>('[4]Проверочная  таблица'!ET33+'[4]Проверочная  таблица'!EU33)/1000</f>
        <v>0</v>
      </c>
      <c r="AB35" s="102">
        <f>('[4]Проверочная  таблица'!FA33+'[4]Проверочная  таблица'!FB33)/1000</f>
        <v>0</v>
      </c>
      <c r="AC35" s="103">
        <f t="shared" si="16"/>
        <v>0</v>
      </c>
      <c r="AD35" s="101"/>
      <c r="AE35" s="102">
        <f>('[4]Проверочная  таблица'!EX33+'[4]Проверочная  таблица'!EY33)/1000</f>
        <v>0</v>
      </c>
      <c r="AF35" s="102">
        <f>('[4]Проверочная  таблица'!FE33+'[4]Проверочная  таблица'!FF33)/1000</f>
        <v>0</v>
      </c>
      <c r="AG35" s="103">
        <f t="shared" si="65"/>
        <v>0</v>
      </c>
      <c r="AH35" s="101">
        <f>'[3]Приложение  по  субсидии  план'!U385</f>
        <v>25526.315790000001</v>
      </c>
      <c r="AI35" s="102">
        <f>('[4]Проверочная  таблица'!FH33+'[4]Проверочная  таблица'!FI33)/1000</f>
        <v>25526.315790000001</v>
      </c>
      <c r="AJ35" s="102">
        <f>('[4]Проверочная  таблица'!FK33+'[4]Проверочная  таблица'!FL33)/1000</f>
        <v>25526.315790000001</v>
      </c>
      <c r="AK35" s="103">
        <f t="shared" si="18"/>
        <v>100</v>
      </c>
      <c r="AL35" s="101">
        <f>'[3]Приложение  по  субсидии  план'!X385</f>
        <v>1794.335</v>
      </c>
      <c r="AM35" s="102">
        <f>'[4]Прочая  субсидия_МР  и  ГО'!F29/1000</f>
        <v>1794.335</v>
      </c>
      <c r="AN35" s="102">
        <f>'[4]Прочая  субсидия_МР  и  ГО'!G29/1000</f>
        <v>1794.335</v>
      </c>
      <c r="AO35" s="103">
        <f t="shared" si="19"/>
        <v>100</v>
      </c>
      <c r="AP35" s="101">
        <f>'[3]Приложение  по  субсидии  план'!AA385</f>
        <v>0</v>
      </c>
      <c r="AQ35" s="102">
        <f>'[4]Прочая  субсидия_МР  и  ГО'!H29/1000</f>
        <v>0</v>
      </c>
      <c r="AR35" s="102">
        <f>'[4]Прочая  субсидия_МР  и  ГО'!I29/1000</f>
        <v>0</v>
      </c>
      <c r="AS35" s="103">
        <f t="shared" si="20"/>
        <v>0</v>
      </c>
      <c r="AT35" s="101">
        <f>'[3]Приложение  по  субсидии  план'!AD385</f>
        <v>986.25295999999992</v>
      </c>
      <c r="AU35" s="102">
        <f>'[4]Прочая  субсидия_МР  и  ГО'!J29/1000</f>
        <v>986.25295999999992</v>
      </c>
      <c r="AV35" s="102">
        <f>'[4]Прочая  субсидия_МР  и  ГО'!K29/1000</f>
        <v>986.25295999999992</v>
      </c>
      <c r="AW35" s="103">
        <f t="shared" si="21"/>
        <v>100</v>
      </c>
      <c r="AX35" s="101">
        <f>'[3]Приложение  по  субсидии  план'!AG385</f>
        <v>6349.0768099999996</v>
      </c>
      <c r="AY35" s="102">
        <f>'[4]Прочая  субсидия_МР  и  ГО'!L29/1000</f>
        <v>6349.0768099999996</v>
      </c>
      <c r="AZ35" s="102">
        <f>'[4]Прочая  субсидия_МР  и  ГО'!M29/1000</f>
        <v>6245.1568099999995</v>
      </c>
      <c r="BA35" s="103">
        <f t="shared" si="22"/>
        <v>98.363226605853583</v>
      </c>
      <c r="BB35" s="101">
        <f>'[3]Приложение  по  субсидии  план'!AJ385</f>
        <v>0</v>
      </c>
      <c r="BC35" s="102">
        <f>('[4]Проверочная  таблица'!GP33+'[4]Проверочная  таблица'!GQ33)/1000</f>
        <v>0</v>
      </c>
      <c r="BD35" s="102">
        <f>('[4]Проверочная  таблица'!GS33+'[4]Проверочная  таблица'!GT33)/1000</f>
        <v>0</v>
      </c>
      <c r="BE35" s="103">
        <f t="shared" si="66"/>
        <v>0</v>
      </c>
      <c r="BF35" s="101">
        <f>'[3]Приложение  по  субсидии  план'!AM385</f>
        <v>0</v>
      </c>
      <c r="BG35" s="102">
        <f>'[4]Проверочная  таблица'!EM33/1000</f>
        <v>0</v>
      </c>
      <c r="BH35" s="102">
        <f>'[4]Проверочная  таблица'!EP33/1000</f>
        <v>0</v>
      </c>
      <c r="BI35" s="103">
        <f t="shared" si="24"/>
        <v>0</v>
      </c>
      <c r="BJ35" s="101">
        <f>'[3]Приложение  по  субсидии  план'!AP385</f>
        <v>82981.984769999995</v>
      </c>
      <c r="BK35" s="102">
        <f>'[4]Проверочная  таблица'!FS33/1000</f>
        <v>113922.09169</v>
      </c>
      <c r="BL35" s="102">
        <f>'[4]Проверочная  таблица'!FV33/1000</f>
        <v>113922.09169</v>
      </c>
      <c r="BM35" s="103">
        <f t="shared" si="25"/>
        <v>100</v>
      </c>
      <c r="BN35" s="101"/>
      <c r="BO35" s="102">
        <f>'[4]Проверочная  таблица'!FM33/1000</f>
        <v>0</v>
      </c>
      <c r="BP35" s="102">
        <f>'[4]Проверочная  таблица'!FP33/1000</f>
        <v>0</v>
      </c>
      <c r="BQ35" s="103">
        <f t="shared" si="26"/>
        <v>0</v>
      </c>
      <c r="BR35" s="101">
        <f>'[3]Приложение  по  субсидии  план'!AS385</f>
        <v>0</v>
      </c>
      <c r="BS35" s="102">
        <f>('[4]Проверочная  таблица'!LN33+'[4]Проверочная  таблица'!LO33)/1000</f>
        <v>0</v>
      </c>
      <c r="BT35" s="102">
        <f>('[4]Проверочная  таблица'!LR33+'[4]Проверочная  таблица'!LS33)/1000</f>
        <v>0</v>
      </c>
      <c r="BU35" s="103">
        <f t="shared" si="27"/>
        <v>0</v>
      </c>
      <c r="BV35" s="101">
        <f>'[3]Приложение  по  субсидии  план'!AV385</f>
        <v>0</v>
      </c>
      <c r="BW35" s="102">
        <f>'[4]Проверочная  таблица'!LP33/1000</f>
        <v>0</v>
      </c>
      <c r="BX35" s="102">
        <f>'[4]Проверочная  таблица'!LT33/1000</f>
        <v>0</v>
      </c>
      <c r="BY35" s="103">
        <f t="shared" si="28"/>
        <v>0</v>
      </c>
      <c r="BZ35" s="101">
        <f>'[3]Приложение  по  субсидии  план'!BE385</f>
        <v>0</v>
      </c>
      <c r="CA35" s="102">
        <f>('[4]Проверочная  таблица'!KL33+'[4]Проверочная  таблица'!KM33+'[4]Проверочная  таблица'!JR33+'[4]Проверочная  таблица'!JS33)/1000</f>
        <v>0</v>
      </c>
      <c r="CB35" s="102">
        <f>('[4]Проверочная  таблица'!KB33+'[4]Проверочная  таблица'!KC33+'[4]Проверочная  таблица'!KQ33+'[4]Проверочная  таблица'!KR33)/1000</f>
        <v>0</v>
      </c>
      <c r="CC35" s="103">
        <f t="shared" si="5"/>
        <v>0</v>
      </c>
      <c r="CD35" s="101">
        <f>'[3]Приложение  по  субсидии  план'!BH385</f>
        <v>0</v>
      </c>
      <c r="CE35" s="102">
        <f>('[4]Проверочная  таблица'!JV33+'[4]Проверочная  таблица'!JW33)/1000</f>
        <v>0</v>
      </c>
      <c r="CF35" s="102">
        <f>('[4]Проверочная  таблица'!KF33+'[4]Проверочная  таблица'!KG33)/1000</f>
        <v>0</v>
      </c>
      <c r="CG35" s="103">
        <f t="shared" si="67"/>
        <v>0</v>
      </c>
      <c r="CH35" s="101">
        <f>'[3]Приложение  по  субсидии  план'!BK385</f>
        <v>22780.79</v>
      </c>
      <c r="CI35" s="102">
        <f>('[4]Проверочная  таблица'!JT33+'[4]Проверочная  таблица'!JU33)/1000</f>
        <v>22780.79</v>
      </c>
      <c r="CJ35" s="102">
        <f>('[4]Проверочная  таблица'!KD33+'[4]Проверочная  таблица'!KE33)/1000</f>
        <v>22780.79</v>
      </c>
      <c r="CK35" s="103">
        <f t="shared" si="68"/>
        <v>100</v>
      </c>
      <c r="CL35" s="101">
        <f>'[3]Приложение  по  субсидии  план'!BN385</f>
        <v>0</v>
      </c>
      <c r="CM35" s="102">
        <f>'[4]Проверочная  таблица'!JX33/1000</f>
        <v>0</v>
      </c>
      <c r="CN35" s="102">
        <f>'[4]Проверочная  таблица'!KH33/1000</f>
        <v>0</v>
      </c>
      <c r="CO35" s="103">
        <f t="shared" si="69"/>
        <v>0</v>
      </c>
      <c r="CP35" s="101">
        <f>'[3]Приложение  по  субсидии  план'!BQ385</f>
        <v>146.67239999999998</v>
      </c>
      <c r="CQ35" s="102">
        <f>('[4]Прочая  субсидия_МР  и  ГО'!N29+'[4]Прочая  субсидия_БП'!H29)/1000</f>
        <v>146.67239999999998</v>
      </c>
      <c r="CR35" s="102">
        <f>('[4]Прочая  субсидия_МР  и  ГО'!O29+'[4]Прочая  субсидия_БП'!I29)/1000</f>
        <v>146.67239999999998</v>
      </c>
      <c r="CS35" s="103">
        <f t="shared" si="30"/>
        <v>100</v>
      </c>
      <c r="CT35" s="101"/>
      <c r="CU35" s="102">
        <f>('[4]Проверочная  таблица'!JQ33+'[4]Проверочная  таблица'!KK33+'[4]Проверочная  таблица'!JP33+'[4]Проверочная  таблица'!KJ33)/1000</f>
        <v>347.47661999999997</v>
      </c>
      <c r="CV35" s="102">
        <f>('[4]Проверочная  таблица'!KP33+'[4]Проверочная  таблица'!KA33+'[4]Проверочная  таблица'!KO33+'[4]Проверочная  таблица'!JZ33)/1000</f>
        <v>347.47661999999997</v>
      </c>
      <c r="CW35" s="103">
        <f t="shared" si="70"/>
        <v>100</v>
      </c>
      <c r="CX35" s="101">
        <f>'[3]Приложение  по  субсидии  план'!AY385</f>
        <v>0</v>
      </c>
      <c r="CY35" s="102">
        <f>('[4]Проверочная  таблица'!IO33+'[4]Проверочная  таблица'!IU33)/1000</f>
        <v>0</v>
      </c>
      <c r="CZ35" s="102">
        <f>('[4]Проверочная  таблица'!IR33+'[4]Проверочная  таблица'!IX33)/1000</f>
        <v>0</v>
      </c>
      <c r="DA35" s="103">
        <f t="shared" si="32"/>
        <v>0</v>
      </c>
      <c r="DB35" s="101">
        <f>'[3]Приложение  по  субсидии  план'!BB385</f>
        <v>0</v>
      </c>
      <c r="DC35" s="102">
        <f>('[4]Проверочная  таблица'!II33)/1000</f>
        <v>0</v>
      </c>
      <c r="DD35" s="102">
        <f>('[4]Проверочная  таблица'!IL33)/1000</f>
        <v>0</v>
      </c>
      <c r="DE35" s="103">
        <f t="shared" si="8"/>
        <v>0</v>
      </c>
      <c r="DF35" s="101">
        <f>'[3]Приложение  по  субсидии  план'!BT385</f>
        <v>0</v>
      </c>
      <c r="DG35" s="102">
        <f>'[4]Прочая  субсидия_МР  и  ГО'!P29/1000</f>
        <v>0</v>
      </c>
      <c r="DH35" s="102">
        <f>'[4]Прочая  субсидия_МР  и  ГО'!Q29/1000</f>
        <v>0</v>
      </c>
      <c r="DI35" s="103">
        <f t="shared" si="33"/>
        <v>0</v>
      </c>
      <c r="DJ35" s="101">
        <f>'[3]Приложение  по  субсидии  план'!BW385</f>
        <v>0</v>
      </c>
      <c r="DK35" s="102">
        <f>'[4]Проверочная  таблица'!DQ33/1000</f>
        <v>0</v>
      </c>
      <c r="DL35" s="102">
        <f>'[4]Проверочная  таблица'!DU33/1000</f>
        <v>0</v>
      </c>
      <c r="DM35" s="103">
        <f t="shared" si="34"/>
        <v>0</v>
      </c>
      <c r="DN35" s="101"/>
      <c r="DO35" s="102">
        <f>'[4]Проверочная  таблица'!DR33/1000</f>
        <v>0</v>
      </c>
      <c r="DP35" s="102">
        <f>'[4]Проверочная  таблица'!DV33/1000</f>
        <v>0</v>
      </c>
      <c r="DQ35" s="103">
        <f t="shared" si="71"/>
        <v>0</v>
      </c>
      <c r="DR35" s="101"/>
      <c r="DS35" s="102">
        <f>('[4]Прочая  субсидия_МР  и  ГО'!R29)/1000</f>
        <v>0</v>
      </c>
      <c r="DT35" s="102">
        <f>('[4]Прочая  субсидия_МР  и  ГО'!S29)/1000</f>
        <v>0</v>
      </c>
      <c r="DU35" s="103">
        <f t="shared" si="72"/>
        <v>0</v>
      </c>
      <c r="DV35" s="101">
        <f>'[3]Приложение  по  субсидии  план'!BZ385</f>
        <v>0</v>
      </c>
      <c r="DW35" s="102">
        <f>('[4]Проверочная  таблица'!AY33+'[4]Проверочная  таблица'!BK33+'[4]Прочая  субсидия_МР  и  ГО'!T29+'[4]Прочая  субсидия_БП'!N29)/1000</f>
        <v>0</v>
      </c>
      <c r="DX35" s="102">
        <f>('[4]Проверочная  таблица'!BE33+'[4]Проверочная  таблица'!BO33+'[4]Прочая  субсидия_МР  и  ГО'!U29+'[4]Прочая  субсидия_БП'!O29)/1000</f>
        <v>0</v>
      </c>
      <c r="DY35" s="103">
        <f t="shared" si="37"/>
        <v>0</v>
      </c>
      <c r="DZ35" s="101">
        <f>'[3]Приложение  по  субсидии  план'!CC385</f>
        <v>156286.70938999997</v>
      </c>
      <c r="EA35" s="102">
        <f>('[4]Проверочная  таблица'!DC33+'[4]Проверочная  таблица'!DA33)/1000</f>
        <v>543977.56245999993</v>
      </c>
      <c r="EB35" s="102">
        <f>('[4]Проверочная  таблица'!DD33+'[4]Проверочная  таблица'!DB33)/1000</f>
        <v>543977.56245999993</v>
      </c>
      <c r="EC35" s="103">
        <f t="shared" si="38"/>
        <v>100</v>
      </c>
      <c r="ED35" s="101">
        <f>'[3]Приложение  по  субсидии  план'!CF385</f>
        <v>21266.18809</v>
      </c>
      <c r="EE35" s="102">
        <f>('[4]Проверочная  таблица'!DI33+'[4]Проверочная  таблица'!DK33)/1000</f>
        <v>65932.026289999994</v>
      </c>
      <c r="EF35" s="102">
        <f>('[4]Проверочная  таблица'!DL33+'[4]Проверочная  таблица'!DJ33)/1000</f>
        <v>65932.026289999994</v>
      </c>
      <c r="EG35" s="103">
        <f t="shared" si="39"/>
        <v>100</v>
      </c>
      <c r="EH35" s="101">
        <f>'[3]Приложение  по  субсидии  план'!CI385</f>
        <v>623.83235999999999</v>
      </c>
      <c r="EI35" s="102">
        <f>'[4]Прочая  субсидия_МР  и  ГО'!V29/1000</f>
        <v>623.83235999999999</v>
      </c>
      <c r="EJ35" s="102">
        <f>'[4]Прочая  субсидия_МР  и  ГО'!W29/1000</f>
        <v>623.83235999999999</v>
      </c>
      <c r="EK35" s="103">
        <f>IF(ISERROR(EJ35/EI35*100),,EJ35/EI35*100)</f>
        <v>100</v>
      </c>
      <c r="EL35" s="101">
        <f>'[3]Приложение  по  субсидии  план'!CL385</f>
        <v>0</v>
      </c>
      <c r="EM35" s="102">
        <f>('[4]Проверочная  таблица'!HL33+'[4]Проверочная  таблица'!HM33+'[4]Проверочная  таблица'!HR33+'[4]Проверочная  таблица'!HS33)/1000</f>
        <v>0</v>
      </c>
      <c r="EN35" s="102">
        <f>('[4]Проверочная  таблица'!HO33+'[4]Проверочная  таблица'!HP33+'[4]Проверочная  таблица'!HU33+'[4]Проверочная  таблица'!HV33)/1000</f>
        <v>0</v>
      </c>
      <c r="EO35" s="103">
        <f>IF(ISERROR(EN35/EM35*100),,EN35/EM35*100)</f>
        <v>0</v>
      </c>
      <c r="EP35" s="101">
        <f>'[3]Приложение  по  субсидии  план'!CO385</f>
        <v>0</v>
      </c>
      <c r="EQ35" s="102">
        <f>('[4]Прочая  субсидия_МР  и  ГО'!X29+'[4]Прочая  субсидия_БП'!T29)/1000</f>
        <v>0</v>
      </c>
      <c r="ER35" s="102">
        <f>('[4]Прочая  субсидия_МР  и  ГО'!Y29+'[4]Прочая  субсидия_БП'!U29)/1000</f>
        <v>0</v>
      </c>
      <c r="ES35" s="103">
        <f t="shared" si="40"/>
        <v>0</v>
      </c>
      <c r="ET35" s="101">
        <f>'[3]Приложение  по  субсидии  план'!CR385</f>
        <v>41450</v>
      </c>
      <c r="EU35" s="102">
        <f>('[4]Прочая  субсидия_МР  и  ГО'!Z29+'[4]Прочая  субсидия_БП'!Z29)/1000</f>
        <v>64269.531429999995</v>
      </c>
      <c r="EV35" s="102">
        <f>('[4]Прочая  субсидия_МР  и  ГО'!AA29+'[4]Прочая  субсидия_БП'!AA29)/1000</f>
        <v>59763.144670000001</v>
      </c>
      <c r="EW35" s="103">
        <f t="shared" si="41"/>
        <v>92.988299961532803</v>
      </c>
      <c r="EX35" s="101">
        <f>'[3]Приложение  по  субсидии  план'!CU385</f>
        <v>14000</v>
      </c>
      <c r="EY35" s="102">
        <f>('[4]Прочая  субсидия_МР  и  ГО'!AB29)/1000</f>
        <v>14000</v>
      </c>
      <c r="EZ35" s="102">
        <f>('[4]Прочая  субсидия_МР  и  ГО'!AC29)/1000</f>
        <v>13747.900599999999</v>
      </c>
      <c r="FA35" s="103">
        <f t="shared" si="42"/>
        <v>98.199289999999991</v>
      </c>
      <c r="FB35" s="101">
        <f>'[3]Приложение  по  субсидии  план'!CX385</f>
        <v>0</v>
      </c>
      <c r="FC35" s="102">
        <f>'[4]Прочая  субсидия_МР  и  ГО'!AD29/1000</f>
        <v>0</v>
      </c>
      <c r="FD35" s="102">
        <f>'[4]Прочая  субсидия_МР  и  ГО'!AE29/1000</f>
        <v>0</v>
      </c>
      <c r="FE35" s="103">
        <f t="shared" si="43"/>
        <v>0</v>
      </c>
      <c r="FF35" s="101">
        <f>'[3]Приложение  по  субсидии  план'!DA385</f>
        <v>40000</v>
      </c>
      <c r="FG35" s="102">
        <f>('[4]Проверочная  таблица'!CH33+'[4]Проверочная  таблица'!CP33)/1000</f>
        <v>122774.24121000001</v>
      </c>
      <c r="FH35" s="102">
        <f>('[4]Проверочная  таблица'!CL33+'[4]Проверочная  таблица'!CT33)/1000</f>
        <v>82808.293769999989</v>
      </c>
      <c r="FI35" s="103">
        <f t="shared" si="44"/>
        <v>67.447611937067492</v>
      </c>
      <c r="FJ35" s="101">
        <f>'[3]Приложение  по  субсидии  план'!DD385</f>
        <v>0</v>
      </c>
      <c r="FK35" s="102">
        <f>('[4]Проверочная  таблица'!CI33+'[4]Проверочная  таблица'!CQ33)/1000</f>
        <v>22000</v>
      </c>
      <c r="FL35" s="102">
        <f>('[4]Проверочная  таблица'!CM33+'[4]Проверочная  таблица'!CU33)/1000</f>
        <v>22000</v>
      </c>
      <c r="FM35" s="103">
        <f t="shared" si="45"/>
        <v>100</v>
      </c>
      <c r="FN35" s="101">
        <f>'[3]Приложение  по  субсидии  план'!DG385</f>
        <v>0</v>
      </c>
      <c r="FO35" s="102">
        <f>'[4]Прочая  субсидия_МР  и  ГО'!AF29/1000</f>
        <v>0</v>
      </c>
      <c r="FP35" s="102">
        <f>'[4]Прочая  субсидия_МР  и  ГО'!AG29/1000</f>
        <v>0</v>
      </c>
      <c r="FQ35" s="103">
        <f t="shared" si="46"/>
        <v>0</v>
      </c>
      <c r="FR35" s="101"/>
      <c r="FS35" s="102">
        <f>('[4]Прочая  субсидия_МР  и  ГО'!AH29)/1000</f>
        <v>138867.60999999999</v>
      </c>
      <c r="FT35" s="102">
        <f>('[4]Прочая  субсидия_МР  и  ГО'!AI29)/1000</f>
        <v>138862.31969999999</v>
      </c>
      <c r="FU35" s="103">
        <f t="shared" si="73"/>
        <v>99.996190400338861</v>
      </c>
      <c r="FV35" s="101">
        <f>'[3]Приложение  по  субсидии  план'!DJ385</f>
        <v>454670</v>
      </c>
      <c r="FW35" s="102">
        <f>('[4]Проверочная  таблица'!CJ33+'[4]Проверочная  таблица'!CR33)/1000</f>
        <v>517364.26213000005</v>
      </c>
      <c r="FX35" s="102">
        <f>('[4]Проверочная  таблица'!CN33+'[4]Проверочная  таблица'!CV33)/1000</f>
        <v>479019.66777</v>
      </c>
      <c r="FY35" s="103">
        <f t="shared" si="48"/>
        <v>92.588472539225165</v>
      </c>
      <c r="FZ35" s="101">
        <f>'[3]Приложение  по  субсидии  план'!DM385</f>
        <v>1384.3600900000001</v>
      </c>
      <c r="GA35" s="102">
        <f>('[4]Прочая  субсидия_МР  и  ГО'!AJ29)/1000</f>
        <v>785.3</v>
      </c>
      <c r="GB35" s="102">
        <f>('[4]Прочая  субсидия_МР  и  ГО'!AK29)/1000</f>
        <v>785.21484999999996</v>
      </c>
      <c r="GC35" s="103">
        <f t="shared" si="49"/>
        <v>99.989157010059841</v>
      </c>
      <c r="GD35" s="101">
        <f>'[3]Приложение  по  субсидии  план'!DP385</f>
        <v>5555.7487999999994</v>
      </c>
      <c r="GE35" s="125">
        <f>('[4]Прочая  субсидия_МР  и  ГО'!AL29)/1000</f>
        <v>0</v>
      </c>
      <c r="GF35" s="125">
        <f>('[4]Прочая  субсидия_МР  и  ГО'!AM29)/1000</f>
        <v>0</v>
      </c>
      <c r="GG35" s="103">
        <f t="shared" si="74"/>
        <v>0</v>
      </c>
      <c r="GH35" s="101"/>
      <c r="GI35" s="102">
        <f>'[4]Прочая  субсидия_МР  и  ГО'!AN29/1000</f>
        <v>4000</v>
      </c>
      <c r="GJ35" s="102">
        <f>'[4]Прочая  субсидия_МР  и  ГО'!AO29/1000</f>
        <v>0</v>
      </c>
      <c r="GK35" s="103">
        <f t="shared" si="75"/>
        <v>0</v>
      </c>
      <c r="GL35" s="101">
        <f>'[3]Приложение  по  субсидии  план'!DS385</f>
        <v>61649.04</v>
      </c>
      <c r="GM35" s="102">
        <f>('[4]Проверочная  таблица'!FY33+'[4]Проверочная  таблица'!GE33)/1000</f>
        <v>50751.355049999998</v>
      </c>
      <c r="GN35" s="102">
        <f>('[4]Проверочная  таблица'!GB33+'[4]Проверочная  таблица'!GH33)/1000</f>
        <v>50504.140140000003</v>
      </c>
      <c r="GO35" s="103">
        <f t="shared" si="52"/>
        <v>99.512890030706686</v>
      </c>
      <c r="GP35" s="101"/>
      <c r="GQ35" s="102">
        <f>('[4]Проверочная  таблица'!GU33+'[4]Проверочная  таблица'!HA33)/1000</f>
        <v>1607.8720000000001</v>
      </c>
      <c r="GR35" s="102">
        <f>('[4]Проверочная  таблица'!GX33+'[4]Проверочная  таблица'!HD33)/1000</f>
        <v>1598.8995</v>
      </c>
      <c r="GS35" s="103">
        <f t="shared" si="76"/>
        <v>99.441964285714278</v>
      </c>
      <c r="GT35" s="101">
        <f>'[3]Приложение  по  субсидии  план'!DV385</f>
        <v>1402.25656</v>
      </c>
      <c r="GU35" s="102">
        <f>('[4]Прочая  субсидия_БП'!AF29+'[4]Прочая  субсидия_МР  и  ГО'!AP29)/1000</f>
        <v>1402.25656</v>
      </c>
      <c r="GV35" s="102">
        <f>('[4]Прочая  субсидия_БП'!AG29+'[4]Прочая  субсидия_МР  и  ГО'!AQ29)/1000</f>
        <v>1257.97129</v>
      </c>
      <c r="GW35" s="103">
        <f t="shared" si="54"/>
        <v>89.710494205140307</v>
      </c>
      <c r="GX35" s="101">
        <f>'[3]Приложение  по  субсидии  план'!EB385</f>
        <v>165881.78947999998</v>
      </c>
      <c r="GY35" s="102">
        <f>('[4]Проверочная  таблица'!LZ33+'[4]Проверочная  таблица'!MA33+'[4]Проверочная  таблица'!MH33+'[4]Проверочная  таблица'!MI33)/1000</f>
        <v>246960.42105999999</v>
      </c>
      <c r="GZ35" s="102">
        <f>('[4]Проверочная  таблица'!MD33+'[4]Проверочная  таблица'!ME33+'[4]Проверочная  таблица'!ML33+'[4]Проверочная  таблица'!MM33)/1000</f>
        <v>246960.42105999999</v>
      </c>
      <c r="HA35" s="103">
        <f t="shared" si="55"/>
        <v>100</v>
      </c>
      <c r="HB35" s="101">
        <f>'[3]Приложение  по  субсидии  план'!EE385</f>
        <v>84118.210519999993</v>
      </c>
      <c r="HC35" s="102">
        <f>('[4]Проверочная  таблица'!MB33+'[4]Проверочная  таблица'!MJ33)/1000</f>
        <v>156403.10764999996</v>
      </c>
      <c r="HD35" s="102">
        <f>('[4]Проверочная  таблица'!MF33+'[4]Проверочная  таблица'!MN33)/1000</f>
        <v>146282.40543000001</v>
      </c>
      <c r="HE35" s="103">
        <f t="shared" si="56"/>
        <v>93.529091351146207</v>
      </c>
      <c r="HF35" s="101">
        <f>'[3]Приложение  по  субсидии  план'!DY385</f>
        <v>17587.7</v>
      </c>
      <c r="HG35" s="102">
        <f>('[4]Прочая  субсидия_МР  и  ГО'!AR29+'[4]Прочая  субсидия_БП'!AL29)/1000</f>
        <v>17587.7</v>
      </c>
      <c r="HH35" s="102">
        <f>('[4]Прочая  субсидия_МР  и  ГО'!AS29+'[4]Прочая  субсидия_БП'!AM29)/1000</f>
        <v>17587.323250000001</v>
      </c>
      <c r="HI35" s="103">
        <f t="shared" si="57"/>
        <v>99.997857877948789</v>
      </c>
      <c r="HJ35" s="101">
        <f>'[3]Приложение  по  субсидии  план'!EH385</f>
        <v>0</v>
      </c>
      <c r="HK35" s="102">
        <f>('[4]Проверочная  таблица'!PD33+'[4]Проверочная  таблица'!PE33)/1000</f>
        <v>0</v>
      </c>
      <c r="HL35" s="102">
        <f>('[4]Проверочная  таблица'!PK33+'[4]Проверочная  таблица'!PL33)/1000</f>
        <v>0</v>
      </c>
      <c r="HM35" s="103">
        <f t="shared" si="58"/>
        <v>0</v>
      </c>
      <c r="HN35" s="101">
        <f>'[3]Приложение  по  субсидии  план'!EK385</f>
        <v>0</v>
      </c>
      <c r="HO35" s="102">
        <f>('[4]Проверочная  таблица'!NF33+'[4]Проверочная  таблица'!NG33)/1000</f>
        <v>0</v>
      </c>
      <c r="HP35" s="102">
        <f>('[4]Проверочная  таблица'!NK33+'[4]Проверочная  таблица'!NL33)/1000</f>
        <v>0</v>
      </c>
      <c r="HQ35" s="103">
        <f t="shared" si="59"/>
        <v>0</v>
      </c>
      <c r="HR35" s="101"/>
      <c r="HS35" s="102">
        <f>('[4]Проверочная  таблица'!NH33+'[4]Проверочная  таблица'!NI33)/1000</f>
        <v>0</v>
      </c>
      <c r="HT35" s="102">
        <f>('[4]Проверочная  таблица'!NM33+'[4]Проверочная  таблица'!NN33)/1000</f>
        <v>0</v>
      </c>
      <c r="HU35" s="103">
        <f t="shared" si="77"/>
        <v>0</v>
      </c>
      <c r="HV35" s="101"/>
      <c r="HW35" s="102">
        <f>('[4]Проверочная  таблица'!OS33+'[4]Проверочная  таблица'!OR33)/1000</f>
        <v>0</v>
      </c>
      <c r="HX35" s="102">
        <f>('[4]Проверочная  таблица'!OZ33+'[4]Проверочная  таблица'!OY33)/1000</f>
        <v>0</v>
      </c>
      <c r="HY35" s="103">
        <f t="shared" si="78"/>
        <v>0</v>
      </c>
      <c r="HZ35" s="101">
        <f>'[3]Приложение  по  субсидии  план'!EN385</f>
        <v>0</v>
      </c>
      <c r="IA35" s="102">
        <f>('[4]Проверочная  таблица'!PH33+'[4]Проверочная  таблица'!PI33+'[4]Проверочная  таблица'!OT33+'[4]Проверочная  таблица'!OU33)/1000</f>
        <v>0</v>
      </c>
      <c r="IB35" s="102">
        <f>('[4]Проверочная  таблица'!PO33+'[4]Проверочная  таблица'!PP33+'[4]Проверочная  таблица'!PA33+'[4]Проверочная  таблица'!PB33)/1000</f>
        <v>0</v>
      </c>
      <c r="IC35" s="103">
        <f t="shared" si="62"/>
        <v>0</v>
      </c>
      <c r="ID35" s="101"/>
      <c r="IE35" s="102">
        <f>('[4]Проверочная  таблица'!QT33+'[4]Проверочная  таблица'!QU33+'[4]Проверочная  таблица'!QZ33+'[4]Проверочная  таблица'!RA33)/1000</f>
        <v>0</v>
      </c>
      <c r="IF35" s="102">
        <f>('[4]Проверочная  таблица'!QW33+'[4]Проверочная  таблица'!QX33+'[4]Проверочная  таблица'!RC33+'[4]Проверочная  таблица'!RD33)/1000</f>
        <v>0</v>
      </c>
      <c r="IG35" s="103">
        <f t="shared" si="79"/>
        <v>0</v>
      </c>
    </row>
    <row r="36" spans="1:241" ht="21.75" customHeight="1" thickBot="1" x14ac:dyDescent="0.3">
      <c r="A36" s="139" t="s">
        <v>31</v>
      </c>
      <c r="B36" s="111">
        <f t="shared" ref="B36:H36" si="80">SUM(B34:B35)</f>
        <v>1630150.7430099999</v>
      </c>
      <c r="C36" s="247">
        <f t="shared" si="80"/>
        <v>2796860.5341099994</v>
      </c>
      <c r="D36" s="111">
        <f>SUM(D34:D35)</f>
        <v>2579331.0133099998</v>
      </c>
      <c r="E36" s="248">
        <f t="shared" si="80"/>
        <v>2796860.5341099999</v>
      </c>
      <c r="F36" s="249">
        <f t="shared" si="80"/>
        <v>0</v>
      </c>
      <c r="G36" s="248">
        <f t="shared" si="80"/>
        <v>2579331.0133099994</v>
      </c>
      <c r="H36" s="250">
        <f t="shared" si="80"/>
        <v>0</v>
      </c>
      <c r="I36" s="112">
        <f>IF(ISERROR(D36/C36*100),,D36/C36*100)</f>
        <v>92.222367967689152</v>
      </c>
      <c r="J36" s="129">
        <f>SUM(J34:J35)</f>
        <v>2208.8000000000002</v>
      </c>
      <c r="K36" s="111">
        <f>SUM(K34:K35)</f>
        <v>2208.8000000000002</v>
      </c>
      <c r="L36" s="111">
        <f>SUM(L34:L35)</f>
        <v>2208.7199999999998</v>
      </c>
      <c r="M36" s="112">
        <f>IF(ISERROR(L36/K36*100),,L36/K36*100)</f>
        <v>99.996378123868141</v>
      </c>
      <c r="N36" s="129">
        <f>SUM(N34:N35)</f>
        <v>2280</v>
      </c>
      <c r="O36" s="251">
        <f>SUM(O34:O35)</f>
        <v>2280</v>
      </c>
      <c r="P36" s="111">
        <f>SUM(P34:P35)</f>
        <v>2280</v>
      </c>
      <c r="Q36" s="112">
        <f>IF(ISERROR(P36/O36*100),,P36/O36*100)</f>
        <v>100</v>
      </c>
      <c r="R36" s="129">
        <f>SUM(R34:R35)</f>
        <v>1013.0577700000001</v>
      </c>
      <c r="S36" s="129">
        <f>SUM(S34:S35)</f>
        <v>1013.0577700000001</v>
      </c>
      <c r="T36" s="129">
        <f>SUM(T34:T35)</f>
        <v>935.36162999999999</v>
      </c>
      <c r="U36" s="112">
        <f>IF(ISERROR(T36/S36*100),,T36/S36*100)</f>
        <v>92.330532147243673</v>
      </c>
      <c r="V36" s="129">
        <f>SUM(V34:V35)</f>
        <v>143730.43694999997</v>
      </c>
      <c r="W36" s="129">
        <f>SUM(W34:W35)</f>
        <v>143730.43694999997</v>
      </c>
      <c r="X36" s="129">
        <f>SUM(X34:X35)</f>
        <v>143730.43694999997</v>
      </c>
      <c r="Y36" s="112">
        <f>IF(ISERROR(X36/W36*100),,X36/W36*100)</f>
        <v>100</v>
      </c>
      <c r="Z36" s="129">
        <f>SUM(Z34:Z35)</f>
        <v>0</v>
      </c>
      <c r="AA36" s="129">
        <f>SUM(AA34:AA35)</f>
        <v>0</v>
      </c>
      <c r="AB36" s="129">
        <f>SUM(AB34:AB35)</f>
        <v>0</v>
      </c>
      <c r="AC36" s="112">
        <f>IF(ISERROR(AB36/AA36*100),,AB36/AA36*100)</f>
        <v>0</v>
      </c>
      <c r="AD36" s="129">
        <f>SUM(AD34:AD35)</f>
        <v>0</v>
      </c>
      <c r="AE36" s="129">
        <f>SUM(AE34:AE35)</f>
        <v>0</v>
      </c>
      <c r="AF36" s="129">
        <f>SUM(AF34:AF35)</f>
        <v>0</v>
      </c>
      <c r="AG36" s="112">
        <f>IF(ISERROR(AF36/AE36*100),,AF36/AE36*100)</f>
        <v>0</v>
      </c>
      <c r="AH36" s="129">
        <f>SUM(AH34:AH35)</f>
        <v>25526.315790000001</v>
      </c>
      <c r="AI36" s="129">
        <f>SUM(AI34:AI35)</f>
        <v>25526.315790000001</v>
      </c>
      <c r="AJ36" s="129">
        <f>SUM(AJ34:AJ35)</f>
        <v>25526.315790000001</v>
      </c>
      <c r="AK36" s="112">
        <f>IF(ISERROR(AJ36/AI36*100),,AJ36/AI36*100)</f>
        <v>100</v>
      </c>
      <c r="AL36" s="129">
        <f>SUM(AL34:AL35)</f>
        <v>1794.335</v>
      </c>
      <c r="AM36" s="129">
        <f>SUM(AM34:AM35)</f>
        <v>1794.335</v>
      </c>
      <c r="AN36" s="129">
        <f>SUM(AN34:AN35)</f>
        <v>1794.335</v>
      </c>
      <c r="AO36" s="112">
        <f>IF(ISERROR(AN36/AM36*100),,AN36/AM36*100)</f>
        <v>100</v>
      </c>
      <c r="AP36" s="129">
        <f>SUM(AP34:AP35)</f>
        <v>0</v>
      </c>
      <c r="AQ36" s="129">
        <f>SUM(AQ34:AQ35)</f>
        <v>0</v>
      </c>
      <c r="AR36" s="129">
        <f>SUM(AR34:AR35)</f>
        <v>0</v>
      </c>
      <c r="AS36" s="112">
        <f>IF(ISERROR(AR36/AQ36*100),,AR36/AQ36*100)</f>
        <v>0</v>
      </c>
      <c r="AT36" s="129">
        <f>SUM(AT34:AT35)</f>
        <v>1176.3251299999999</v>
      </c>
      <c r="AU36" s="129">
        <f>SUM(AU34:AU35)</f>
        <v>1176.3251299999999</v>
      </c>
      <c r="AV36" s="129">
        <f>SUM(AV34:AV35)</f>
        <v>1176.3251299999999</v>
      </c>
      <c r="AW36" s="112">
        <f>IF(ISERROR(AV36/AU36*100),,AV36/AU36*100)</f>
        <v>100</v>
      </c>
      <c r="AX36" s="129">
        <f>SUM(AX34:AX35)</f>
        <v>7223.2996899999998</v>
      </c>
      <c r="AY36" s="129">
        <f>SUM(AY34:AY35)</f>
        <v>7223.2996899999998</v>
      </c>
      <c r="AZ36" s="129">
        <f>SUM(AZ34:AZ35)</f>
        <v>7119.3796899999998</v>
      </c>
      <c r="BA36" s="112">
        <f>IF(ISERROR(AZ36/AY36*100),,AZ36/AY36*100)</f>
        <v>98.56132232553125</v>
      </c>
      <c r="BB36" s="129">
        <f>SUM(BB34:BB35)</f>
        <v>0</v>
      </c>
      <c r="BC36" s="129">
        <f>SUM(BC34:BC35)</f>
        <v>0</v>
      </c>
      <c r="BD36" s="129">
        <f>SUM(BD34:BD35)</f>
        <v>0</v>
      </c>
      <c r="BE36" s="112">
        <f>IF(ISERROR(BD36/BC36*100),,BD36/BC36*100)</f>
        <v>0</v>
      </c>
      <c r="BF36" s="129">
        <f>SUM(BF34:BF35)</f>
        <v>0</v>
      </c>
      <c r="BG36" s="129">
        <f>SUM(BG34:BG35)</f>
        <v>0</v>
      </c>
      <c r="BH36" s="129">
        <f>SUM(BH34:BH35)</f>
        <v>0</v>
      </c>
      <c r="BI36" s="112">
        <f>IF(ISERROR(BH36/BG36*100),,BH36/BG36*100)</f>
        <v>0</v>
      </c>
      <c r="BJ36" s="129">
        <f>SUM(BJ34:BJ35)</f>
        <v>82981.984769999995</v>
      </c>
      <c r="BK36" s="129">
        <f>SUM(BK34:BK35)</f>
        <v>113922.09169</v>
      </c>
      <c r="BL36" s="129">
        <f>SUM(BL34:BL35)</f>
        <v>113922.09169</v>
      </c>
      <c r="BM36" s="112">
        <f>IF(ISERROR(BL36/BK36*100),,BL36/BK36*100)</f>
        <v>100</v>
      </c>
      <c r="BN36" s="129">
        <f>SUM(BN34:BN35)</f>
        <v>0</v>
      </c>
      <c r="BO36" s="129">
        <f>SUM(BO34:BO35)</f>
        <v>0</v>
      </c>
      <c r="BP36" s="129">
        <f>SUM(BP34:BP35)</f>
        <v>0</v>
      </c>
      <c r="BQ36" s="112">
        <f>IF(ISERROR(BP36/BO36*100),,BP36/BO36*100)</f>
        <v>0</v>
      </c>
      <c r="BR36" s="129">
        <f>SUM(BR34:BR35)</f>
        <v>0</v>
      </c>
      <c r="BS36" s="129">
        <f>SUM(BS34:BS35)</f>
        <v>0</v>
      </c>
      <c r="BT36" s="129">
        <f>SUM(BT34:BT35)</f>
        <v>0</v>
      </c>
      <c r="BU36" s="112">
        <f>IF(ISERROR(BT36/BS36*100),,BT36/BS36*100)</f>
        <v>0</v>
      </c>
      <c r="BV36" s="129">
        <f>SUM(BV34:BV35)</f>
        <v>0</v>
      </c>
      <c r="BW36" s="129">
        <f>SUM(BW34:BW35)</f>
        <v>0</v>
      </c>
      <c r="BX36" s="129">
        <f>SUM(BX34:BX35)</f>
        <v>0</v>
      </c>
      <c r="BY36" s="112">
        <f>IF(ISERROR(BX36/BW36*100),,BX36/BW36*100)</f>
        <v>0</v>
      </c>
      <c r="BZ36" s="129">
        <f>SUM(BZ34:BZ35)</f>
        <v>0</v>
      </c>
      <c r="CA36" s="129">
        <f>SUM(CA34:CA35)</f>
        <v>0</v>
      </c>
      <c r="CB36" s="129">
        <f>SUM(CB34:CB35)</f>
        <v>0</v>
      </c>
      <c r="CC36" s="112">
        <f>IF(ISERROR(CB36/CA36*100),,CB36/CA36*100)</f>
        <v>0</v>
      </c>
      <c r="CD36" s="129">
        <f>SUM(CD34:CD35)</f>
        <v>0</v>
      </c>
      <c r="CE36" s="129">
        <f>SUM(CE34:CE35)</f>
        <v>0</v>
      </c>
      <c r="CF36" s="129">
        <f>SUM(CF34:CF35)</f>
        <v>0</v>
      </c>
      <c r="CG36" s="112">
        <f>IF(ISERROR(CF36/CE36*100),,CF36/CE36*100)</f>
        <v>0</v>
      </c>
      <c r="CH36" s="129">
        <f>SUM(CH34:CH35)</f>
        <v>22780.79</v>
      </c>
      <c r="CI36" s="129">
        <f>SUM(CI34:CI35)</f>
        <v>22780.79</v>
      </c>
      <c r="CJ36" s="129">
        <f>SUM(CJ34:CJ35)</f>
        <v>22780.79</v>
      </c>
      <c r="CK36" s="112">
        <f>IF(ISERROR(CJ36/CI36*100),,CJ36/CI36*100)</f>
        <v>100</v>
      </c>
      <c r="CL36" s="129">
        <f>SUM(CL34:CL35)</f>
        <v>0</v>
      </c>
      <c r="CM36" s="129">
        <f>SUM(CM34:CM35)</f>
        <v>0</v>
      </c>
      <c r="CN36" s="129">
        <f>SUM(CN34:CN35)</f>
        <v>0</v>
      </c>
      <c r="CO36" s="112">
        <f>IF(ISERROR(CN36/CM36*100),,CN36/CM36*100)</f>
        <v>0</v>
      </c>
      <c r="CP36" s="129">
        <f>SUM(CP34:CP35)</f>
        <v>237.72551999999996</v>
      </c>
      <c r="CQ36" s="129">
        <f>SUM(CQ34:CQ35)</f>
        <v>237.72551999999996</v>
      </c>
      <c r="CR36" s="129">
        <f>SUM(CR34:CR35)</f>
        <v>237.72551999999996</v>
      </c>
      <c r="CS36" s="112">
        <f>IF(ISERROR(CR36/CQ36*100),,CR36/CQ36*100)</f>
        <v>100</v>
      </c>
      <c r="CT36" s="129">
        <f>SUM(CT34:CT35)</f>
        <v>0</v>
      </c>
      <c r="CU36" s="129">
        <f>SUM(CU34:CU35)</f>
        <v>514.78017</v>
      </c>
      <c r="CV36" s="129">
        <f>SUM(CV34:CV35)</f>
        <v>514.78017</v>
      </c>
      <c r="CW36" s="112">
        <f>IF(ISERROR(CV36/CU36*100),,CV36/CU36*100)</f>
        <v>100</v>
      </c>
      <c r="CX36" s="129">
        <f>SUM(CX34:CX35)</f>
        <v>0</v>
      </c>
      <c r="CY36" s="129">
        <f>SUM(CY34:CY35)</f>
        <v>0</v>
      </c>
      <c r="CZ36" s="129">
        <f>SUM(CZ34:CZ35)</f>
        <v>0</v>
      </c>
      <c r="DA36" s="112">
        <f>IF(ISERROR(CZ36/CY36*100),,CZ36/CY36*100)</f>
        <v>0</v>
      </c>
      <c r="DB36" s="129">
        <f>SUM(DB34:DB35)</f>
        <v>3740.1379999999999</v>
      </c>
      <c r="DC36" s="129">
        <f>SUM(DC34:DC35)</f>
        <v>3740.1390000000001</v>
      </c>
      <c r="DD36" s="129">
        <f>SUM(DD34:DD35)</f>
        <v>3740.1390000000001</v>
      </c>
      <c r="DE36" s="112">
        <f>IF(ISERROR(DD36/DC36*100),,DD36/DC36*100)</f>
        <v>100</v>
      </c>
      <c r="DF36" s="129">
        <f>SUM(DF34:DF35)</f>
        <v>0</v>
      </c>
      <c r="DG36" s="129">
        <f>SUM(DG34:DG35)</f>
        <v>0</v>
      </c>
      <c r="DH36" s="129">
        <f>SUM(DH34:DH35)</f>
        <v>0</v>
      </c>
      <c r="DI36" s="112">
        <f>IF(ISERROR(DH36/DG36*100),,DH36/DG36*100)</f>
        <v>0</v>
      </c>
      <c r="DJ36" s="129">
        <f>SUM(DJ34:DJ35)</f>
        <v>0</v>
      </c>
      <c r="DK36" s="129">
        <f>SUM(DK34:DK35)</f>
        <v>0</v>
      </c>
      <c r="DL36" s="129">
        <f>SUM(DL34:DL35)</f>
        <v>0</v>
      </c>
      <c r="DM36" s="112">
        <f>IF(ISERROR(DL36/DK36*100),,DL36/DK36*100)</f>
        <v>0</v>
      </c>
      <c r="DN36" s="129">
        <f>SUM(DN34:DN35)</f>
        <v>0</v>
      </c>
      <c r="DO36" s="129">
        <f>SUM(DO34:DO35)</f>
        <v>0</v>
      </c>
      <c r="DP36" s="129">
        <f>SUM(DP34:DP35)</f>
        <v>0</v>
      </c>
      <c r="DQ36" s="112">
        <f>IF(ISERROR(DP36/DO36*100),,DP36/DO36*100)</f>
        <v>0</v>
      </c>
      <c r="DR36" s="129">
        <f>SUM(DR34:DR35)</f>
        <v>0</v>
      </c>
      <c r="DS36" s="129">
        <f>SUM(DS34:DS35)</f>
        <v>0</v>
      </c>
      <c r="DT36" s="129">
        <f>SUM(DT34:DT35)</f>
        <v>0</v>
      </c>
      <c r="DU36" s="112">
        <f>IF(ISERROR(DT36/DS36*100),,DT36/DS36*100)</f>
        <v>0</v>
      </c>
      <c r="DV36" s="129">
        <f>SUM(DV34:DV35)</f>
        <v>0</v>
      </c>
      <c r="DW36" s="129">
        <f>SUM(DW34:DW35)</f>
        <v>33105.937480000001</v>
      </c>
      <c r="DX36" s="129">
        <f>SUM(DX34:DX35)</f>
        <v>33105.937480000001</v>
      </c>
      <c r="DY36" s="112">
        <f>IF(ISERROR(DX36/DW36*100),,DX36/DW36*100)</f>
        <v>100</v>
      </c>
      <c r="DZ36" s="129">
        <f>SUM(DZ34:DZ35)</f>
        <v>183519.85047999996</v>
      </c>
      <c r="EA36" s="129">
        <f>SUM(EA34:EA35)</f>
        <v>568800.2379999999</v>
      </c>
      <c r="EB36" s="129">
        <f>SUM(EB34:EB35)</f>
        <v>568800.2379999999</v>
      </c>
      <c r="EC36" s="112">
        <f>IF(ISERROR(EB36/EA36*100),,EB36/EA36*100)</f>
        <v>100</v>
      </c>
      <c r="ED36" s="129">
        <f>SUM(ED34:ED35)</f>
        <v>25290.802810000001</v>
      </c>
      <c r="EE36" s="129">
        <f>SUM(EE34:EE35)</f>
        <v>70357.267589999989</v>
      </c>
      <c r="EF36" s="129">
        <f>SUM(EF34:EF35)</f>
        <v>70357.267589999989</v>
      </c>
      <c r="EG36" s="112">
        <f>IF(ISERROR(EF36/EE36*100),,EF36/EE36*100)</f>
        <v>100</v>
      </c>
      <c r="EH36" s="129">
        <f>SUM(EH34:EH35)</f>
        <v>722.37850000000003</v>
      </c>
      <c r="EI36" s="129">
        <f>SUM(EI34:EI35)</f>
        <v>722.37850000000003</v>
      </c>
      <c r="EJ36" s="129">
        <f>SUM(EJ34:EJ35)</f>
        <v>722.37850000000003</v>
      </c>
      <c r="EK36" s="112">
        <f>IF(ISERROR(EJ36/EI36*100),,EJ36/EI36*100)</f>
        <v>100</v>
      </c>
      <c r="EL36" s="129">
        <f>SUM(EL34:EL35)</f>
        <v>0</v>
      </c>
      <c r="EM36" s="129">
        <f>SUM(EM34:EM35)</f>
        <v>0</v>
      </c>
      <c r="EN36" s="129">
        <f>SUM(EN34:EN35)</f>
        <v>0</v>
      </c>
      <c r="EO36" s="112">
        <f>IF(ISERROR(EN36/EM36*100),,EN36/EM36*100)</f>
        <v>0</v>
      </c>
      <c r="EP36" s="129">
        <f>SUM(EP34:EP35)</f>
        <v>260.58510999999999</v>
      </c>
      <c r="EQ36" s="129">
        <f>SUM(EQ34:EQ35)</f>
        <v>260.58510999999999</v>
      </c>
      <c r="ER36" s="129">
        <f>SUM(ER34:ER35)</f>
        <v>260.58510999999999</v>
      </c>
      <c r="ES36" s="112">
        <f>IF(ISERROR(ER36/EQ36*100),,ER36/EQ36*100)</f>
        <v>100</v>
      </c>
      <c r="ET36" s="129">
        <f>SUM(ET34:ET35)</f>
        <v>75728.400200000004</v>
      </c>
      <c r="EU36" s="129">
        <f>SUM(EU34:EU35)</f>
        <v>96069.267609999995</v>
      </c>
      <c r="EV36" s="129">
        <f>SUM(EV34:EV35)</f>
        <v>91562.880850000001</v>
      </c>
      <c r="EW36" s="112">
        <f>IF(ISERROR(EV36/EU36*100),,EV36/EU36*100)</f>
        <v>95.309231690727586</v>
      </c>
      <c r="EX36" s="129">
        <f>SUM(EX34:EX35)</f>
        <v>14000</v>
      </c>
      <c r="EY36" s="129">
        <f>SUM(EY34:EY35)</f>
        <v>14000</v>
      </c>
      <c r="EZ36" s="129">
        <f>SUM(EZ34:EZ35)</f>
        <v>13747.900599999999</v>
      </c>
      <c r="FA36" s="112">
        <f>IF(ISERROR(EZ36/EY36*100),,EZ36/EY36*100)</f>
        <v>98.199289999999991</v>
      </c>
      <c r="FB36" s="129">
        <f>SUM(FB34:FB35)</f>
        <v>0</v>
      </c>
      <c r="FC36" s="129">
        <f>SUM(FC34:FC35)</f>
        <v>0</v>
      </c>
      <c r="FD36" s="129">
        <f>SUM(FD34:FD35)</f>
        <v>0</v>
      </c>
      <c r="FE36" s="112">
        <f>IF(ISERROR(FD36/FC36*100),,FD36/FC36*100)</f>
        <v>0</v>
      </c>
      <c r="FF36" s="129">
        <f>SUM(FF34:FF35)</f>
        <v>73824.092000000004</v>
      </c>
      <c r="FG36" s="129">
        <f>SUM(FG34:FG35)</f>
        <v>156211.08620000002</v>
      </c>
      <c r="FH36" s="129">
        <f>SUM(FH34:FH35)</f>
        <v>116245.13875999999</v>
      </c>
      <c r="FI36" s="112">
        <f>IF(ISERROR(FH36/FG36*100),,FH36/FG36*100)</f>
        <v>74.415421842191876</v>
      </c>
      <c r="FJ36" s="129">
        <f>SUM(FJ34:FJ35)</f>
        <v>0</v>
      </c>
      <c r="FK36" s="129">
        <f>SUM(FK34:FK35)</f>
        <v>22000</v>
      </c>
      <c r="FL36" s="129">
        <f>SUM(FL34:FL35)</f>
        <v>22000</v>
      </c>
      <c r="FM36" s="112">
        <f>IF(ISERROR(FL36/FK36*100),,FL36/FK36*100)</f>
        <v>100</v>
      </c>
      <c r="FN36" s="129">
        <f>SUM(FN34:FN35)</f>
        <v>9652.56639</v>
      </c>
      <c r="FO36" s="129">
        <f>SUM(FO34:FO35)</f>
        <v>150263.37762000001</v>
      </c>
      <c r="FP36" s="129">
        <f>SUM(FP34:FP35)</f>
        <v>35011.508030000005</v>
      </c>
      <c r="FQ36" s="112">
        <f>IF(ISERROR(FP36/FO36*100),,FP36/FO36*100)</f>
        <v>23.300093864880608</v>
      </c>
      <c r="FR36" s="129">
        <f>SUM(FR34:FR35)</f>
        <v>0</v>
      </c>
      <c r="FS36" s="129">
        <f>SUM(FS34:FS35)</f>
        <v>175000</v>
      </c>
      <c r="FT36" s="129">
        <f>SUM(FT34:FT35)</f>
        <v>174994.70970000001</v>
      </c>
      <c r="FU36" s="112">
        <f>IF(ISERROR(FT36/FS36*100),,FT36/FS36*100)</f>
        <v>99.99697697142858</v>
      </c>
      <c r="FV36" s="129">
        <f>SUM(FV34:FV35)</f>
        <v>554470</v>
      </c>
      <c r="FW36" s="129">
        <f>SUM(FW34:FW35)</f>
        <v>617164.26213000005</v>
      </c>
      <c r="FX36" s="129">
        <f>SUM(FX34:FX35)</f>
        <v>578819.66776999994</v>
      </c>
      <c r="FY36" s="112">
        <f>IF(ISERROR(FX36/FW36*100),,FX36/FW36*100)</f>
        <v>93.786971036258223</v>
      </c>
      <c r="FZ36" s="129">
        <f>SUM(FZ34:FZ35)</f>
        <v>1384.3600900000001</v>
      </c>
      <c r="GA36" s="129">
        <f>SUM(GA34:GA35)</f>
        <v>785.3</v>
      </c>
      <c r="GB36" s="129">
        <f>SUM(GB34:GB35)</f>
        <v>785.21484999999996</v>
      </c>
      <c r="GC36" s="112">
        <f>IF(ISERROR(GB36/GA36*100),,GB36/GA36*100)</f>
        <v>99.989157010059841</v>
      </c>
      <c r="GD36" s="129">
        <f>SUM(GD34:GD35)</f>
        <v>5555.7487999999994</v>
      </c>
      <c r="GE36" s="129">
        <f>SUM(GE34:GE35)</f>
        <v>522</v>
      </c>
      <c r="GF36" s="129">
        <f>SUM(GF34:GF35)</f>
        <v>522</v>
      </c>
      <c r="GG36" s="112">
        <f>IF(ISERROR(GF36/GE36*100),,GF36/GE36*100)</f>
        <v>100</v>
      </c>
      <c r="GH36" s="129">
        <f>SUM(GH34:GH35)</f>
        <v>0</v>
      </c>
      <c r="GI36" s="129">
        <f>SUM(GI34:GI35)</f>
        <v>4000</v>
      </c>
      <c r="GJ36" s="129">
        <f>SUM(GJ34:GJ35)</f>
        <v>0</v>
      </c>
      <c r="GK36" s="112">
        <f>IF(ISERROR(GJ36/GI36*100),,GJ36/GI36*100)</f>
        <v>0</v>
      </c>
      <c r="GL36" s="129">
        <f>SUM(GL34:GL35)</f>
        <v>61649.04</v>
      </c>
      <c r="GM36" s="129">
        <f>SUM(GM34:GM35)</f>
        <v>50751.355049999998</v>
      </c>
      <c r="GN36" s="129">
        <f>SUM(GN34:GN35)</f>
        <v>50504.140140000003</v>
      </c>
      <c r="GO36" s="112">
        <f>IF(ISERROR(GN36/GM36*100),,GN36/GM36*100)</f>
        <v>99.512890030706686</v>
      </c>
      <c r="GP36" s="129">
        <f>SUM(GP34:GP35)</f>
        <v>0</v>
      </c>
      <c r="GQ36" s="129">
        <f>SUM(GQ34:GQ35)</f>
        <v>2333.0720000000001</v>
      </c>
      <c r="GR36" s="129">
        <f>SUM(GR34:GR35)</f>
        <v>2324.0995000000003</v>
      </c>
      <c r="GS36" s="112">
        <f>IF(ISERROR(GR36/GQ36*100),,GR36/GQ36*100)</f>
        <v>99.615421212890126</v>
      </c>
      <c r="GT36" s="129">
        <f>SUM(GT34:GT35)</f>
        <v>2094.1801700000001</v>
      </c>
      <c r="GU36" s="129">
        <f>SUM(GU34:GU35)</f>
        <v>2094.1801700000001</v>
      </c>
      <c r="GV36" s="129">
        <f>SUM(GV34:GV35)</f>
        <v>1949.8948999999998</v>
      </c>
      <c r="GW36" s="112">
        <f>IF(ISERROR(GV36/GU36*100),,GV36/GU36*100)</f>
        <v>93.110178767474423</v>
      </c>
      <c r="GX36" s="129">
        <f>SUM(GX34:GX35)</f>
        <v>198046.52631999998</v>
      </c>
      <c r="GY36" s="129">
        <f>SUM(GY34:GY35)</f>
        <v>298728.22928999999</v>
      </c>
      <c r="GZ36" s="129">
        <f>SUM(GZ34:GZ35)</f>
        <v>298728.22928999999</v>
      </c>
      <c r="HA36" s="112">
        <f>IF(ISERROR(GZ36/GY36*100),,GZ36/GY36*100)</f>
        <v>100</v>
      </c>
      <c r="HB36" s="129">
        <f>SUM(HB34:HB35)</f>
        <v>111671.30351999999</v>
      </c>
      <c r="HC36" s="129">
        <f>SUM(HC34:HC35)</f>
        <v>185456.20064999996</v>
      </c>
      <c r="HD36" s="129">
        <f>SUM(HD34:HD35)</f>
        <v>175335.49842000002</v>
      </c>
      <c r="HE36" s="112">
        <f>IF(ISERROR(HD36/HC36*100),,HD36/HC36*100)</f>
        <v>94.542807307316664</v>
      </c>
      <c r="HF36" s="129">
        <f>SUM(HF34:HF35)</f>
        <v>17587.7</v>
      </c>
      <c r="HG36" s="129">
        <f>SUM(HG34:HG35)</f>
        <v>22087.7</v>
      </c>
      <c r="HH36" s="129">
        <f>SUM(HH34:HH35)</f>
        <v>17587.323250000001</v>
      </c>
      <c r="HI36" s="112">
        <f>IF(ISERROR(HH36/HG36*100),,HH36/HG36*100)</f>
        <v>79.624964346672584</v>
      </c>
      <c r="HJ36" s="129">
        <f>SUM(HJ34:HJ35)</f>
        <v>0</v>
      </c>
      <c r="HK36" s="129">
        <f>SUM(HK34:HK35)</f>
        <v>0</v>
      </c>
      <c r="HL36" s="129">
        <f>SUM(HL34:HL35)</f>
        <v>0</v>
      </c>
      <c r="HM36" s="112">
        <f>IF(ISERROR(HL36/HK36*100),,HL36/HK36*100)</f>
        <v>0</v>
      </c>
      <c r="HN36" s="129">
        <f>SUM(HN34:HN35)</f>
        <v>0</v>
      </c>
      <c r="HO36" s="129">
        <f>SUM(HO34:HO35)</f>
        <v>0</v>
      </c>
      <c r="HP36" s="129">
        <f>SUM(HP34:HP35)</f>
        <v>0</v>
      </c>
      <c r="HQ36" s="112">
        <f>IF(ISERROR(HP36/HO36*100),,HP36/HO36*100)</f>
        <v>0</v>
      </c>
      <c r="HR36" s="129">
        <f>SUM(HR34:HR35)</f>
        <v>0</v>
      </c>
      <c r="HS36" s="129">
        <f>SUM(HS34:HS35)</f>
        <v>0</v>
      </c>
      <c r="HT36" s="129">
        <f>SUM(HT34:HT35)</f>
        <v>0</v>
      </c>
      <c r="HU36" s="112">
        <f>IF(ISERROR(HT36/HS36*100),,HT36/HS36*100)</f>
        <v>0</v>
      </c>
      <c r="HV36" s="129">
        <f>SUM(HV34:HV35)</f>
        <v>0</v>
      </c>
      <c r="HW36" s="129">
        <f>SUM(HW34:HW35)</f>
        <v>0</v>
      </c>
      <c r="HX36" s="129">
        <f>SUM(HX34:HX35)</f>
        <v>0</v>
      </c>
      <c r="HY36" s="112">
        <f>IF(ISERROR(HX36/HW36*100),,HX36/HW36*100)</f>
        <v>0</v>
      </c>
      <c r="HZ36" s="129">
        <f>SUM(HZ34:HZ35)</f>
        <v>0</v>
      </c>
      <c r="IA36" s="129">
        <f>SUM(IA34:IA35)</f>
        <v>0</v>
      </c>
      <c r="IB36" s="129">
        <f>SUM(IB34:IB35)</f>
        <v>0</v>
      </c>
      <c r="IC36" s="112">
        <f>IF(ISERROR(IB36/IA36*100),,IB36/IA36*100)</f>
        <v>0</v>
      </c>
      <c r="ID36" s="129">
        <f>SUM(ID34:ID35)</f>
        <v>0</v>
      </c>
      <c r="IE36" s="129">
        <f>SUM(IE34:IE35)</f>
        <v>0</v>
      </c>
      <c r="IF36" s="129">
        <f>SUM(IF34:IF35)</f>
        <v>0</v>
      </c>
      <c r="IG36" s="112">
        <f>IF(ISERROR(IF36/IE36*100),,IF36/IE36*100)</f>
        <v>0</v>
      </c>
    </row>
    <row r="37" spans="1:241" ht="21.75" customHeight="1" x14ac:dyDescent="0.25">
      <c r="A37" s="128"/>
      <c r="B37" s="117"/>
      <c r="C37" s="252"/>
      <c r="D37" s="117"/>
      <c r="E37" s="253"/>
      <c r="F37" s="254"/>
      <c r="G37" s="253"/>
      <c r="H37" s="254"/>
      <c r="I37" s="255"/>
      <c r="J37" s="133"/>
      <c r="K37" s="133"/>
      <c r="L37" s="133"/>
      <c r="M37" s="129"/>
      <c r="N37" s="133"/>
      <c r="O37" s="256"/>
      <c r="P37" s="133"/>
      <c r="Q37" s="129"/>
      <c r="R37" s="133"/>
      <c r="S37" s="133"/>
      <c r="T37" s="133"/>
      <c r="U37" s="129"/>
      <c r="V37" s="133"/>
      <c r="W37" s="133"/>
      <c r="X37" s="133"/>
      <c r="Y37" s="129"/>
      <c r="Z37" s="133"/>
      <c r="AA37" s="133"/>
      <c r="AB37" s="133"/>
      <c r="AC37" s="129"/>
      <c r="AD37" s="133"/>
      <c r="AE37" s="133"/>
      <c r="AF37" s="133"/>
      <c r="AG37" s="129"/>
      <c r="AH37" s="133"/>
      <c r="AI37" s="133"/>
      <c r="AJ37" s="133"/>
      <c r="AK37" s="129"/>
      <c r="AL37" s="133"/>
      <c r="AM37" s="133"/>
      <c r="AN37" s="133"/>
      <c r="AO37" s="129"/>
      <c r="AP37" s="133"/>
      <c r="AQ37" s="133"/>
      <c r="AR37" s="133"/>
      <c r="AS37" s="129"/>
      <c r="AT37" s="133"/>
      <c r="AU37" s="133"/>
      <c r="AV37" s="133"/>
      <c r="AW37" s="129"/>
      <c r="AX37" s="133"/>
      <c r="AY37" s="133"/>
      <c r="AZ37" s="133"/>
      <c r="BA37" s="129"/>
      <c r="BB37" s="133"/>
      <c r="BC37" s="133"/>
      <c r="BD37" s="133"/>
      <c r="BE37" s="129"/>
      <c r="BF37" s="133"/>
      <c r="BG37" s="133"/>
      <c r="BH37" s="133"/>
      <c r="BI37" s="129"/>
      <c r="BJ37" s="133"/>
      <c r="BK37" s="133"/>
      <c r="BL37" s="133"/>
      <c r="BM37" s="129"/>
      <c r="BN37" s="133"/>
      <c r="BO37" s="133"/>
      <c r="BP37" s="133"/>
      <c r="BQ37" s="129"/>
      <c r="BR37" s="133"/>
      <c r="BS37" s="133"/>
      <c r="BT37" s="133"/>
      <c r="BU37" s="129"/>
      <c r="BV37" s="133"/>
      <c r="BW37" s="133"/>
      <c r="BX37" s="133"/>
      <c r="BY37" s="129"/>
      <c r="BZ37" s="133"/>
      <c r="CA37" s="133"/>
      <c r="CB37" s="133"/>
      <c r="CC37" s="129"/>
      <c r="CD37" s="133"/>
      <c r="CE37" s="133"/>
      <c r="CF37" s="133"/>
      <c r="CG37" s="129"/>
      <c r="CH37" s="133"/>
      <c r="CI37" s="133"/>
      <c r="CJ37" s="133"/>
      <c r="CK37" s="129"/>
      <c r="CL37" s="133"/>
      <c r="CM37" s="133"/>
      <c r="CN37" s="133"/>
      <c r="CO37" s="129"/>
      <c r="CP37" s="133"/>
      <c r="CQ37" s="133"/>
      <c r="CR37" s="133"/>
      <c r="CS37" s="129"/>
      <c r="CT37" s="133"/>
      <c r="CU37" s="133"/>
      <c r="CV37" s="133"/>
      <c r="CW37" s="129"/>
      <c r="CX37" s="133"/>
      <c r="CY37" s="133"/>
      <c r="CZ37" s="133"/>
      <c r="DA37" s="129"/>
      <c r="DB37" s="133"/>
      <c r="DC37" s="133"/>
      <c r="DD37" s="133"/>
      <c r="DE37" s="129"/>
      <c r="DF37" s="133"/>
      <c r="DG37" s="133"/>
      <c r="DH37" s="133"/>
      <c r="DI37" s="129"/>
      <c r="DJ37" s="133"/>
      <c r="DK37" s="133"/>
      <c r="DL37" s="133"/>
      <c r="DM37" s="129"/>
      <c r="DN37" s="133"/>
      <c r="DO37" s="133"/>
      <c r="DP37" s="133"/>
      <c r="DQ37" s="129"/>
      <c r="DR37" s="133"/>
      <c r="DS37" s="133"/>
      <c r="DT37" s="133"/>
      <c r="DU37" s="129"/>
      <c r="DV37" s="133"/>
      <c r="DW37" s="133"/>
      <c r="DX37" s="133"/>
      <c r="DY37" s="129"/>
      <c r="DZ37" s="133"/>
      <c r="EA37" s="133"/>
      <c r="EB37" s="133"/>
      <c r="EC37" s="129"/>
      <c r="ED37" s="133"/>
      <c r="EE37" s="133"/>
      <c r="EF37" s="133"/>
      <c r="EG37" s="129"/>
      <c r="EH37" s="133"/>
      <c r="EI37" s="133"/>
      <c r="EJ37" s="133"/>
      <c r="EK37" s="129"/>
      <c r="EL37" s="133"/>
      <c r="EM37" s="133"/>
      <c r="EN37" s="133"/>
      <c r="EO37" s="129"/>
      <c r="EP37" s="133"/>
      <c r="EQ37" s="133"/>
      <c r="ER37" s="133"/>
      <c r="ES37" s="129"/>
      <c r="ET37" s="133"/>
      <c r="EU37" s="133"/>
      <c r="EV37" s="133"/>
      <c r="EW37" s="129"/>
      <c r="EX37" s="133"/>
      <c r="EY37" s="133"/>
      <c r="EZ37" s="133"/>
      <c r="FA37" s="129"/>
      <c r="FB37" s="133"/>
      <c r="FC37" s="133"/>
      <c r="FD37" s="133"/>
      <c r="FE37" s="129"/>
      <c r="FF37" s="133"/>
      <c r="FG37" s="133"/>
      <c r="FH37" s="133"/>
      <c r="FI37" s="129"/>
      <c r="FJ37" s="133"/>
      <c r="FK37" s="133"/>
      <c r="FL37" s="133"/>
      <c r="FM37" s="129"/>
      <c r="FN37" s="133"/>
      <c r="FO37" s="133"/>
      <c r="FP37" s="133"/>
      <c r="FQ37" s="129"/>
      <c r="FR37" s="133"/>
      <c r="FS37" s="133"/>
      <c r="FT37" s="133"/>
      <c r="FU37" s="129"/>
      <c r="FV37" s="133"/>
      <c r="FW37" s="133"/>
      <c r="FX37" s="133"/>
      <c r="FY37" s="129"/>
      <c r="FZ37" s="133"/>
      <c r="GA37" s="133"/>
      <c r="GB37" s="133"/>
      <c r="GC37" s="129"/>
      <c r="GD37" s="133"/>
      <c r="GE37" s="133"/>
      <c r="GF37" s="133"/>
      <c r="GG37" s="129"/>
      <c r="GH37" s="133"/>
      <c r="GI37" s="133"/>
      <c r="GJ37" s="133"/>
      <c r="GK37" s="129"/>
      <c r="GL37" s="133"/>
      <c r="GM37" s="133"/>
      <c r="GN37" s="133"/>
      <c r="GO37" s="129"/>
      <c r="GP37" s="133"/>
      <c r="GQ37" s="133"/>
      <c r="GR37" s="133"/>
      <c r="GS37" s="129"/>
      <c r="GT37" s="133"/>
      <c r="GU37" s="133"/>
      <c r="GV37" s="133"/>
      <c r="GW37" s="129"/>
      <c r="GX37" s="133"/>
      <c r="GY37" s="133"/>
      <c r="GZ37" s="133"/>
      <c r="HA37" s="129"/>
      <c r="HB37" s="133"/>
      <c r="HC37" s="133"/>
      <c r="HD37" s="133"/>
      <c r="HE37" s="129"/>
      <c r="HF37" s="133"/>
      <c r="HG37" s="133"/>
      <c r="HH37" s="133"/>
      <c r="HI37" s="129"/>
      <c r="HJ37" s="133"/>
      <c r="HK37" s="133"/>
      <c r="HL37" s="133"/>
      <c r="HM37" s="129"/>
      <c r="HN37" s="133"/>
      <c r="HO37" s="133"/>
      <c r="HP37" s="133"/>
      <c r="HQ37" s="129"/>
      <c r="HR37" s="133"/>
      <c r="HS37" s="133"/>
      <c r="HT37" s="133"/>
      <c r="HU37" s="129"/>
      <c r="HV37" s="133"/>
      <c r="HW37" s="133"/>
      <c r="HX37" s="133"/>
      <c r="HY37" s="129"/>
      <c r="HZ37" s="133"/>
      <c r="IA37" s="133"/>
      <c r="IB37" s="133"/>
      <c r="IC37" s="129"/>
      <c r="ID37" s="133"/>
      <c r="IE37" s="133"/>
      <c r="IF37" s="133"/>
      <c r="IG37" s="129"/>
    </row>
    <row r="38" spans="1:241" ht="30" x14ac:dyDescent="0.25">
      <c r="A38" s="257" t="s">
        <v>85</v>
      </c>
      <c r="B38" s="258">
        <f>J38+N38+R38+Z38+AP38+AT38+AX38+BF38+BJ38+BR38+BZ38+CP38+CX38+DB38+DF38+DV38+DZ38+ED38+EH38+EP38+ET38+EX38+FB38+FF38+FJ38+FV38+FN38+FZ38+GT38+GX38+HB38+HF38+V38+AH38+BN38+GL38+AL38+BV38+EL38+DJ38+HJ38+HN38+HZ38+BB38+CD38+CH38+DR38+CL38+FR38+HV38+AD38+DN38+GD38+GH38+ID38+HR38+CT38+GP38</f>
        <v>381289.10316</v>
      </c>
      <c r="C38" s="259">
        <f>K38+O38+S38+AA38+AQ38+AU38+AY38+BG38+BK38+BS38+CA38+CQ38+CY38+DC38+DG38+DW38+EA38+EE38+EI38+EQ38+EU38+EY38+FC38+FG38+FK38+FW38+FO38+GA38+GU38+GY38+HC38+HG38+W38+AI38+BO38+GM38+AM38+BW38+EM38+DK38+HK38+HO38+IA38+BC38+CE38+CI38+DS38+CM38+FS38+HW38+AE38+DO38+GE38+GI38+IE38+HS38+CU38+GQ38</f>
        <v>61571.168270000024</v>
      </c>
      <c r="D38" s="258">
        <f>L38+P38+T38+AB38+AR38+AV38+AZ38+BH38+BL38+BT38+CB38+CR38+CZ38+DD38+DH38+DX38+EB38+EF38+EJ38+ER38+EV38+EZ38+FD38+FH38+FL38+FX38+FP38+GB38+GV38+GZ38+HD38+HH38+X38+AJ38+BP38+GN38+AN38+BX38+EN38+DL38+HL38+HP38+IB38+BD38+CF38+CJ38+DT38+CN38+FT38+HX38+AF38+DP38+GF38+GJ38+IF38+HT38+CV38+GR38</f>
        <v>0</v>
      </c>
      <c r="E38" s="197"/>
      <c r="F38" s="196"/>
      <c r="G38" s="197"/>
      <c r="H38" s="196"/>
      <c r="I38" s="260"/>
      <c r="J38" s="137"/>
      <c r="K38" s="137"/>
      <c r="L38" s="137"/>
      <c r="M38" s="136"/>
      <c r="N38" s="137"/>
      <c r="O38" s="261"/>
      <c r="P38" s="137"/>
      <c r="Q38" s="136"/>
      <c r="R38" s="137"/>
      <c r="S38" s="137"/>
      <c r="T38" s="137"/>
      <c r="U38" s="136"/>
      <c r="V38" s="137"/>
      <c r="W38" s="137"/>
      <c r="X38" s="137"/>
      <c r="Y38" s="136"/>
      <c r="Z38" s="137"/>
      <c r="AA38" s="137"/>
      <c r="AB38" s="137"/>
      <c r="AC38" s="136"/>
      <c r="AD38" s="137"/>
      <c r="AE38" s="137"/>
      <c r="AF38" s="137"/>
      <c r="AG38" s="136"/>
      <c r="AH38" s="137"/>
      <c r="AI38" s="137"/>
      <c r="AJ38" s="137"/>
      <c r="AK38" s="136"/>
      <c r="AL38" s="137"/>
      <c r="AM38" s="137"/>
      <c r="AN38" s="137"/>
      <c r="AO38" s="136"/>
      <c r="AP38" s="137"/>
      <c r="AQ38" s="137"/>
      <c r="AR38" s="137"/>
      <c r="AS38" s="136"/>
      <c r="AT38" s="137"/>
      <c r="AU38" s="137"/>
      <c r="AV38" s="137"/>
      <c r="AW38" s="136"/>
      <c r="AX38" s="137"/>
      <c r="AY38" s="137"/>
      <c r="AZ38" s="137"/>
      <c r="BA38" s="136"/>
      <c r="BB38" s="137"/>
      <c r="BC38" s="137"/>
      <c r="BD38" s="137"/>
      <c r="BE38" s="136"/>
      <c r="BF38" s="137"/>
      <c r="BG38" s="137"/>
      <c r="BH38" s="137"/>
      <c r="BI38" s="136"/>
      <c r="BJ38" s="137"/>
      <c r="BK38" s="137"/>
      <c r="BL38" s="137"/>
      <c r="BM38" s="136"/>
      <c r="BN38" s="137"/>
      <c r="BO38" s="137"/>
      <c r="BP38" s="137"/>
      <c r="BQ38" s="136"/>
      <c r="BR38" s="137"/>
      <c r="BS38" s="137"/>
      <c r="BT38" s="137"/>
      <c r="BU38" s="136"/>
      <c r="BV38" s="137"/>
      <c r="BW38" s="137"/>
      <c r="BX38" s="137"/>
      <c r="BY38" s="136"/>
      <c r="BZ38" s="137"/>
      <c r="CA38" s="137"/>
      <c r="CB38" s="137"/>
      <c r="CC38" s="136"/>
      <c r="CD38" s="137"/>
      <c r="CE38" s="137"/>
      <c r="CF38" s="137"/>
      <c r="CG38" s="136"/>
      <c r="CH38" s="137"/>
      <c r="CI38" s="137"/>
      <c r="CJ38" s="137"/>
      <c r="CK38" s="136"/>
      <c r="CL38" s="137"/>
      <c r="CM38" s="137"/>
      <c r="CN38" s="137"/>
      <c r="CO38" s="136"/>
      <c r="CP38" s="137"/>
      <c r="CQ38" s="137"/>
      <c r="CR38" s="137"/>
      <c r="CS38" s="136"/>
      <c r="CT38" s="137"/>
      <c r="CU38" s="137"/>
      <c r="CV38" s="137"/>
      <c r="CW38" s="136"/>
      <c r="CX38" s="137"/>
      <c r="CY38" s="137"/>
      <c r="CZ38" s="137"/>
      <c r="DA38" s="136"/>
      <c r="DB38" s="137"/>
      <c r="DC38" s="137"/>
      <c r="DD38" s="137"/>
      <c r="DE38" s="136"/>
      <c r="DF38" s="137"/>
      <c r="DG38" s="137"/>
      <c r="DH38" s="137"/>
      <c r="DI38" s="136"/>
      <c r="DJ38" s="136">
        <v>363831.84</v>
      </c>
      <c r="DK38" s="136">
        <v>57547.21609000006</v>
      </c>
      <c r="DL38" s="137"/>
      <c r="DM38" s="136"/>
      <c r="DN38" s="137"/>
      <c r="DO38" s="137"/>
      <c r="DP38" s="137"/>
      <c r="DQ38" s="136"/>
      <c r="DR38" s="137"/>
      <c r="DS38" s="136">
        <v>0.3000000000001819</v>
      </c>
      <c r="DT38" s="137"/>
      <c r="DU38" s="136"/>
      <c r="DV38" s="137"/>
      <c r="DW38" s="137"/>
      <c r="DX38" s="137"/>
      <c r="DY38" s="136"/>
      <c r="DZ38" s="137"/>
      <c r="EA38" s="137"/>
      <c r="EB38" s="137"/>
      <c r="EC38" s="136"/>
      <c r="ED38" s="137"/>
      <c r="EE38" s="137"/>
      <c r="EF38" s="137"/>
      <c r="EG38" s="136"/>
      <c r="EH38" s="137"/>
      <c r="EI38" s="137"/>
      <c r="EJ38" s="137"/>
      <c r="EK38" s="136"/>
      <c r="EL38" s="137"/>
      <c r="EM38" s="137"/>
      <c r="EN38" s="137"/>
      <c r="EO38" s="136"/>
      <c r="EP38" s="137"/>
      <c r="EQ38" s="137"/>
      <c r="ER38" s="137"/>
      <c r="ES38" s="136"/>
      <c r="ET38" s="137"/>
      <c r="EU38" s="136">
        <v>3999.6999999999534</v>
      </c>
      <c r="EV38" s="137"/>
      <c r="EW38" s="136"/>
      <c r="EX38" s="137"/>
      <c r="EY38" s="137"/>
      <c r="EZ38" s="137"/>
      <c r="FA38" s="136"/>
      <c r="FB38" s="137"/>
      <c r="FC38" s="137"/>
      <c r="FD38" s="137"/>
      <c r="FE38" s="136"/>
      <c r="FF38" s="137"/>
      <c r="FG38" s="137"/>
      <c r="FH38" s="137"/>
      <c r="FI38" s="136"/>
      <c r="FJ38" s="137"/>
      <c r="FK38" s="137"/>
      <c r="FL38" s="137"/>
      <c r="FM38" s="136"/>
      <c r="FN38" s="137"/>
      <c r="FO38" s="137"/>
      <c r="FP38" s="137"/>
      <c r="FQ38" s="136"/>
      <c r="FR38" s="137"/>
      <c r="FS38" s="137"/>
      <c r="FT38" s="137"/>
      <c r="FU38" s="136"/>
      <c r="FV38" s="137"/>
      <c r="FW38" s="137"/>
      <c r="FX38" s="137"/>
      <c r="FY38" s="136"/>
      <c r="FZ38" s="137"/>
      <c r="GA38" s="137"/>
      <c r="GB38" s="137"/>
      <c r="GC38" s="136"/>
      <c r="GD38" s="137"/>
      <c r="GE38" s="136">
        <v>0.68947000000025582</v>
      </c>
      <c r="GF38" s="137"/>
      <c r="GG38" s="136"/>
      <c r="GH38" s="137"/>
      <c r="GI38" s="137"/>
      <c r="GJ38" s="137"/>
      <c r="GK38" s="136"/>
      <c r="GL38" s="137"/>
      <c r="GM38" s="137"/>
      <c r="GN38" s="137"/>
      <c r="GO38" s="136"/>
      <c r="GP38" s="137"/>
      <c r="GQ38" s="136">
        <v>0.97853000000031898</v>
      </c>
      <c r="GR38" s="137"/>
      <c r="GS38" s="136"/>
      <c r="GT38" s="137"/>
      <c r="GU38" s="137"/>
      <c r="GV38" s="137"/>
      <c r="GW38" s="136"/>
      <c r="GX38" s="136">
        <v>17457.263159999999</v>
      </c>
      <c r="GY38" s="137"/>
      <c r="GZ38" s="137"/>
      <c r="HA38" s="136"/>
      <c r="HB38" s="137"/>
      <c r="HC38" s="137"/>
      <c r="HD38" s="137"/>
      <c r="HE38" s="136"/>
      <c r="HF38" s="137"/>
      <c r="HG38" s="137"/>
      <c r="HH38" s="137"/>
      <c r="HI38" s="136"/>
      <c r="HJ38" s="137"/>
      <c r="HK38" s="137"/>
      <c r="HL38" s="137"/>
      <c r="HM38" s="136"/>
      <c r="HN38" s="137"/>
      <c r="HO38" s="136">
        <v>22.284180000009655</v>
      </c>
      <c r="HP38" s="137"/>
      <c r="HQ38" s="136"/>
      <c r="HR38" s="137"/>
      <c r="HS38" s="137"/>
      <c r="HT38" s="137"/>
      <c r="HU38" s="136"/>
      <c r="HV38" s="137"/>
      <c r="HW38" s="137"/>
      <c r="HX38" s="137"/>
      <c r="HY38" s="136"/>
      <c r="HZ38" s="137"/>
      <c r="IA38" s="137"/>
      <c r="IB38" s="137"/>
      <c r="IC38" s="136"/>
      <c r="ID38" s="137"/>
      <c r="IE38" s="137"/>
      <c r="IF38" s="137"/>
      <c r="IG38" s="136"/>
    </row>
    <row r="39" spans="1:241" ht="21.75" customHeight="1" thickBot="1" x14ac:dyDescent="0.3">
      <c r="A39" s="139"/>
      <c r="B39" s="203"/>
      <c r="C39" s="252"/>
      <c r="D39" s="117"/>
      <c r="E39" s="202"/>
      <c r="F39" s="201"/>
      <c r="G39" s="202"/>
      <c r="H39" s="201"/>
      <c r="I39" s="260"/>
      <c r="J39" s="144"/>
      <c r="K39" s="144"/>
      <c r="L39" s="144"/>
      <c r="M39" s="145"/>
      <c r="N39" s="144"/>
      <c r="O39" s="262"/>
      <c r="P39" s="144"/>
      <c r="Q39" s="145"/>
      <c r="R39" s="144"/>
      <c r="S39" s="144"/>
      <c r="T39" s="144"/>
      <c r="U39" s="145"/>
      <c r="V39" s="144"/>
      <c r="W39" s="144"/>
      <c r="X39" s="144"/>
      <c r="Y39" s="145"/>
      <c r="Z39" s="144"/>
      <c r="AA39" s="144"/>
      <c r="AB39" s="144"/>
      <c r="AC39" s="145"/>
      <c r="AD39" s="144"/>
      <c r="AE39" s="144"/>
      <c r="AF39" s="144"/>
      <c r="AG39" s="145"/>
      <c r="AH39" s="144"/>
      <c r="AI39" s="144"/>
      <c r="AJ39" s="144"/>
      <c r="AK39" s="145"/>
      <c r="AL39" s="144"/>
      <c r="AM39" s="144"/>
      <c r="AN39" s="144"/>
      <c r="AO39" s="145"/>
      <c r="AP39" s="144"/>
      <c r="AQ39" s="144"/>
      <c r="AR39" s="144"/>
      <c r="AS39" s="145"/>
      <c r="AT39" s="144"/>
      <c r="AU39" s="144"/>
      <c r="AV39" s="144"/>
      <c r="AW39" s="145"/>
      <c r="AX39" s="144"/>
      <c r="AY39" s="144"/>
      <c r="AZ39" s="144"/>
      <c r="BA39" s="145"/>
      <c r="BB39" s="144"/>
      <c r="BC39" s="144"/>
      <c r="BD39" s="144"/>
      <c r="BE39" s="145"/>
      <c r="BF39" s="144"/>
      <c r="BG39" s="144"/>
      <c r="BH39" s="144"/>
      <c r="BI39" s="145"/>
      <c r="BJ39" s="144"/>
      <c r="BK39" s="144"/>
      <c r="BL39" s="144"/>
      <c r="BM39" s="145"/>
      <c r="BN39" s="144"/>
      <c r="BO39" s="144"/>
      <c r="BP39" s="144"/>
      <c r="BQ39" s="145"/>
      <c r="BR39" s="144"/>
      <c r="BS39" s="144"/>
      <c r="BT39" s="144"/>
      <c r="BU39" s="145"/>
      <c r="BV39" s="144"/>
      <c r="BW39" s="144"/>
      <c r="BX39" s="144"/>
      <c r="BY39" s="145"/>
      <c r="BZ39" s="144"/>
      <c r="CA39" s="144"/>
      <c r="CB39" s="144"/>
      <c r="CC39" s="145"/>
      <c r="CD39" s="144"/>
      <c r="CE39" s="144"/>
      <c r="CF39" s="144"/>
      <c r="CG39" s="145"/>
      <c r="CH39" s="144"/>
      <c r="CI39" s="144"/>
      <c r="CJ39" s="144"/>
      <c r="CK39" s="145"/>
      <c r="CL39" s="144"/>
      <c r="CM39" s="144"/>
      <c r="CN39" s="144"/>
      <c r="CO39" s="145"/>
      <c r="CP39" s="144"/>
      <c r="CQ39" s="144"/>
      <c r="CR39" s="144"/>
      <c r="CS39" s="145"/>
      <c r="CT39" s="144"/>
      <c r="CU39" s="144"/>
      <c r="CV39" s="144"/>
      <c r="CW39" s="145"/>
      <c r="CX39" s="144"/>
      <c r="CY39" s="144"/>
      <c r="CZ39" s="144"/>
      <c r="DA39" s="145"/>
      <c r="DB39" s="144"/>
      <c r="DC39" s="144"/>
      <c r="DD39" s="144"/>
      <c r="DE39" s="145"/>
      <c r="DF39" s="144"/>
      <c r="DG39" s="144"/>
      <c r="DH39" s="144"/>
      <c r="DI39" s="145"/>
      <c r="DJ39" s="144"/>
      <c r="DK39" s="144"/>
      <c r="DL39" s="144"/>
      <c r="DM39" s="145"/>
      <c r="DN39" s="144"/>
      <c r="DO39" s="144"/>
      <c r="DP39" s="144"/>
      <c r="DQ39" s="145"/>
      <c r="DR39" s="144"/>
      <c r="DS39" s="144"/>
      <c r="DT39" s="144"/>
      <c r="DU39" s="145"/>
      <c r="DV39" s="144"/>
      <c r="DW39" s="144"/>
      <c r="DX39" s="144"/>
      <c r="DY39" s="145"/>
      <c r="DZ39" s="144"/>
      <c r="EA39" s="144"/>
      <c r="EB39" s="144"/>
      <c r="EC39" s="145"/>
      <c r="ED39" s="144"/>
      <c r="EE39" s="144"/>
      <c r="EF39" s="144"/>
      <c r="EG39" s="145"/>
      <c r="EH39" s="144"/>
      <c r="EI39" s="144"/>
      <c r="EJ39" s="144"/>
      <c r="EK39" s="145"/>
      <c r="EL39" s="144"/>
      <c r="EM39" s="144"/>
      <c r="EN39" s="144"/>
      <c r="EO39" s="145"/>
      <c r="EP39" s="144"/>
      <c r="EQ39" s="144"/>
      <c r="ER39" s="144"/>
      <c r="ES39" s="145"/>
      <c r="ET39" s="144"/>
      <c r="EU39" s="144"/>
      <c r="EV39" s="144"/>
      <c r="EW39" s="145"/>
      <c r="EX39" s="144"/>
      <c r="EY39" s="144"/>
      <c r="EZ39" s="144"/>
      <c r="FA39" s="145"/>
      <c r="FB39" s="144"/>
      <c r="FC39" s="144"/>
      <c r="FD39" s="144"/>
      <c r="FE39" s="145"/>
      <c r="FF39" s="144"/>
      <c r="FG39" s="144"/>
      <c r="FH39" s="144"/>
      <c r="FI39" s="145"/>
      <c r="FJ39" s="144"/>
      <c r="FK39" s="144"/>
      <c r="FL39" s="144"/>
      <c r="FM39" s="145"/>
      <c r="FN39" s="144"/>
      <c r="FO39" s="144"/>
      <c r="FP39" s="144"/>
      <c r="FQ39" s="145"/>
      <c r="FR39" s="144"/>
      <c r="FS39" s="144"/>
      <c r="FT39" s="144"/>
      <c r="FU39" s="145"/>
      <c r="FV39" s="144"/>
      <c r="FW39" s="144"/>
      <c r="FX39" s="144"/>
      <c r="FY39" s="145"/>
      <c r="FZ39" s="144"/>
      <c r="GA39" s="144"/>
      <c r="GB39" s="144"/>
      <c r="GC39" s="145"/>
      <c r="GD39" s="144"/>
      <c r="GE39" s="144"/>
      <c r="GF39" s="144"/>
      <c r="GG39" s="145"/>
      <c r="GH39" s="144"/>
      <c r="GI39" s="144"/>
      <c r="GJ39" s="144"/>
      <c r="GK39" s="145"/>
      <c r="GL39" s="144"/>
      <c r="GM39" s="144"/>
      <c r="GN39" s="144"/>
      <c r="GO39" s="145"/>
      <c r="GP39" s="144"/>
      <c r="GQ39" s="144"/>
      <c r="GR39" s="144"/>
      <c r="GS39" s="145"/>
      <c r="GT39" s="144"/>
      <c r="GU39" s="144"/>
      <c r="GV39" s="144"/>
      <c r="GW39" s="145"/>
      <c r="GX39" s="144"/>
      <c r="GY39" s="144"/>
      <c r="GZ39" s="144"/>
      <c r="HA39" s="145"/>
      <c r="HB39" s="144"/>
      <c r="HC39" s="144"/>
      <c r="HD39" s="144"/>
      <c r="HE39" s="145"/>
      <c r="HF39" s="144"/>
      <c r="HG39" s="144"/>
      <c r="HH39" s="144"/>
      <c r="HI39" s="145"/>
      <c r="HJ39" s="144"/>
      <c r="HK39" s="144"/>
      <c r="HL39" s="144"/>
      <c r="HM39" s="145"/>
      <c r="HN39" s="144"/>
      <c r="HO39" s="144"/>
      <c r="HP39" s="144"/>
      <c r="HQ39" s="145"/>
      <c r="HR39" s="144"/>
      <c r="HS39" s="144"/>
      <c r="HT39" s="144"/>
      <c r="HU39" s="145"/>
      <c r="HV39" s="144"/>
      <c r="HW39" s="144"/>
      <c r="HX39" s="144"/>
      <c r="HY39" s="145"/>
      <c r="HZ39" s="144"/>
      <c r="IA39" s="144"/>
      <c r="IB39" s="144"/>
      <c r="IC39" s="145"/>
      <c r="ID39" s="144"/>
      <c r="IE39" s="144"/>
      <c r="IF39" s="144"/>
      <c r="IG39" s="145"/>
    </row>
    <row r="40" spans="1:241" ht="21.75" customHeight="1" thickBot="1" x14ac:dyDescent="0.3">
      <c r="A40" s="146" t="s">
        <v>37</v>
      </c>
      <c r="B40" s="111">
        <f>B32+B36+B38</f>
        <v>4146851.9025900005</v>
      </c>
      <c r="C40" s="107">
        <f>C32+C36+C38</f>
        <v>6394375.510449999</v>
      </c>
      <c r="D40" s="111">
        <f>D32+D36</f>
        <v>5698798.9308200013</v>
      </c>
      <c r="E40" s="248">
        <f t="shared" ref="E40:H40" si="81">E32+E36</f>
        <v>6332804.3421799988</v>
      </c>
      <c r="F40" s="249">
        <f t="shared" si="81"/>
        <v>0</v>
      </c>
      <c r="G40" s="248">
        <f t="shared" si="81"/>
        <v>5698798.9308199994</v>
      </c>
      <c r="H40" s="249">
        <f t="shared" si="81"/>
        <v>0</v>
      </c>
      <c r="I40" s="263">
        <f>IF(ISERROR(D40/C40*100),,D40/C40*100)</f>
        <v>89.122056118017269</v>
      </c>
      <c r="J40" s="145">
        <f>J32+J36</f>
        <v>10618.444439999999</v>
      </c>
      <c r="K40" s="145">
        <f>K32+K36</f>
        <v>10618.444439999999</v>
      </c>
      <c r="L40" s="145">
        <f>L32+L36</f>
        <v>9921.6388700000007</v>
      </c>
      <c r="M40" s="112">
        <f>IF(ISERROR(L40/K40*100),,L40/K40*100)</f>
        <v>93.437781080483774</v>
      </c>
      <c r="N40" s="145">
        <f>N32+N36</f>
        <v>9141.4</v>
      </c>
      <c r="O40" s="264">
        <f>O32+O36</f>
        <v>9141.4</v>
      </c>
      <c r="P40" s="145">
        <f>P32+P36</f>
        <v>8036.9850399999996</v>
      </c>
      <c r="Q40" s="112">
        <f>IF(ISERROR(P40/O40*100),,P40/O40*100)</f>
        <v>87.91853589165774</v>
      </c>
      <c r="R40" s="145">
        <f>R32+R36</f>
        <v>5400.0000000000009</v>
      </c>
      <c r="S40" s="145">
        <f>S32+S36</f>
        <v>5329.801010000001</v>
      </c>
      <c r="T40" s="145">
        <f>T32+T36</f>
        <v>5165.3609700000006</v>
      </c>
      <c r="U40" s="112">
        <f>IF(ISERROR(T40/S40*100),,T40/S40*100)</f>
        <v>96.914705826887896</v>
      </c>
      <c r="V40" s="145">
        <f>V32+V36</f>
        <v>143730.43694999997</v>
      </c>
      <c r="W40" s="145">
        <f>W32+W36</f>
        <v>143730.43694999997</v>
      </c>
      <c r="X40" s="145">
        <f>X32+X36</f>
        <v>143730.43694999997</v>
      </c>
      <c r="Y40" s="112">
        <f>IF(ISERROR(X40/W40*100),,X40/W40*100)</f>
        <v>100</v>
      </c>
      <c r="Z40" s="145">
        <f>Z32+Z36</f>
        <v>4854</v>
      </c>
      <c r="AA40" s="145">
        <f>AA32+AA36</f>
        <v>4854</v>
      </c>
      <c r="AB40" s="145">
        <f>AB32+AB36</f>
        <v>4084.9978099999998</v>
      </c>
      <c r="AC40" s="112">
        <f>IF(ISERROR(AB40/AA40*100),,AB40/AA40*100)</f>
        <v>84.157350844664194</v>
      </c>
      <c r="AD40" s="145">
        <f>AD32+AD36</f>
        <v>0</v>
      </c>
      <c r="AE40" s="145">
        <f>AE32+AE36</f>
        <v>21052.7</v>
      </c>
      <c r="AF40" s="145">
        <f>AF32+AF36</f>
        <v>16387.281930000001</v>
      </c>
      <c r="AG40" s="112">
        <f>IF(ISERROR(AF40/AE40*100),,AF40/AE40*100)</f>
        <v>77.839336189657388</v>
      </c>
      <c r="AH40" s="145">
        <f>AH32+AH36</f>
        <v>25526.315790000001</v>
      </c>
      <c r="AI40" s="145">
        <f>AI32+AI36</f>
        <v>25526.315790000001</v>
      </c>
      <c r="AJ40" s="145">
        <f>AJ32+AJ36</f>
        <v>25526.315790000001</v>
      </c>
      <c r="AK40" s="112">
        <f>IF(ISERROR(AJ40/AI40*100),,AJ40/AI40*100)</f>
        <v>100</v>
      </c>
      <c r="AL40" s="145">
        <f>AL32+AL36</f>
        <v>2100</v>
      </c>
      <c r="AM40" s="145">
        <f>AM32+AM36</f>
        <v>2100</v>
      </c>
      <c r="AN40" s="145">
        <f>AN32+AN36</f>
        <v>2100</v>
      </c>
      <c r="AO40" s="112">
        <f>IF(ISERROR(AN40/AM40*100),,AN40/AM40*100)</f>
        <v>100</v>
      </c>
      <c r="AP40" s="145">
        <f>AP32+AP36</f>
        <v>57942.944339999995</v>
      </c>
      <c r="AQ40" s="145">
        <f>AQ32+AQ36</f>
        <v>57942.944339999995</v>
      </c>
      <c r="AR40" s="145">
        <f>AR32+AR36</f>
        <v>57678.143390000005</v>
      </c>
      <c r="AS40" s="112">
        <f>IF(ISERROR(AR40/AQ40*100),,AR40/AQ40*100)</f>
        <v>99.542997075802404</v>
      </c>
      <c r="AT40" s="145">
        <f>AT32+AT36</f>
        <v>2500</v>
      </c>
      <c r="AU40" s="145">
        <f>AU32+AU36</f>
        <v>2500</v>
      </c>
      <c r="AV40" s="145">
        <f>AV32+AV36</f>
        <v>2444.0577899999998</v>
      </c>
      <c r="AW40" s="112">
        <f>IF(ISERROR(AV40/AU40*100),,AV40/AU40*100)</f>
        <v>97.76231159999999</v>
      </c>
      <c r="AX40" s="145">
        <f>AX32+AX36</f>
        <v>12000</v>
      </c>
      <c r="AY40" s="145">
        <f>AY32+AY36</f>
        <v>12000</v>
      </c>
      <c r="AZ40" s="145">
        <f>AZ32+AZ36</f>
        <v>11894.232</v>
      </c>
      <c r="BA40" s="112">
        <f>IF(ISERROR(AZ40/AY40*100),,AZ40/AY40*100)</f>
        <v>99.118600000000001</v>
      </c>
      <c r="BB40" s="145">
        <f>BB32+BB36</f>
        <v>14654.027779999999</v>
      </c>
      <c r="BC40" s="145">
        <f>BC32+BC36</f>
        <v>14654.027779999999</v>
      </c>
      <c r="BD40" s="145">
        <f>BD32+BD36</f>
        <v>11103.348380000001</v>
      </c>
      <c r="BE40" s="112">
        <f>IF(ISERROR(BD40/BC40*100),,BD40/BC40*100)</f>
        <v>75.76994220765701</v>
      </c>
      <c r="BF40" s="145">
        <f>BF32+BF36</f>
        <v>5654.1059999999998</v>
      </c>
      <c r="BG40" s="145">
        <f>BG32+BG36</f>
        <v>5654.1059999999998</v>
      </c>
      <c r="BH40" s="145">
        <f>BH32+BH36</f>
        <v>5569.4529700000003</v>
      </c>
      <c r="BI40" s="112">
        <f>IF(ISERROR(BH40/BG40*100),,BH40/BG40*100)</f>
        <v>98.502804333700155</v>
      </c>
      <c r="BJ40" s="145">
        <f>BJ32+BJ36</f>
        <v>148606.94737000001</v>
      </c>
      <c r="BK40" s="145">
        <f>BK32+BK36</f>
        <v>179547.05429</v>
      </c>
      <c r="BL40" s="145">
        <f>BL32+BL36</f>
        <v>148326.15588999999</v>
      </c>
      <c r="BM40" s="112">
        <f>IF(ISERROR(BL40/BK40*100),,BL40/BK40*100)</f>
        <v>82.611300127724306</v>
      </c>
      <c r="BN40" s="145">
        <f>BN32+BN36</f>
        <v>0</v>
      </c>
      <c r="BO40" s="145">
        <f>BO32+BO36</f>
        <v>46995.475979999996</v>
      </c>
      <c r="BP40" s="145">
        <f>BP32+BP36</f>
        <v>46995.475979999996</v>
      </c>
      <c r="BQ40" s="112">
        <f>IF(ISERROR(BP40/BO40*100),,BP40/BO40*100)</f>
        <v>100</v>
      </c>
      <c r="BR40" s="145">
        <f>BR32+BR36</f>
        <v>264676.66667000001</v>
      </c>
      <c r="BS40" s="145">
        <f>BS32+BS36</f>
        <v>264676.66667000001</v>
      </c>
      <c r="BT40" s="145">
        <f>BT32+BT36</f>
        <v>264676.66667000001</v>
      </c>
      <c r="BU40" s="112">
        <f>IF(ISERROR(BT40/BS40*100),,BT40/BS40*100)</f>
        <v>100</v>
      </c>
      <c r="BV40" s="145">
        <f>BV32+BV36</f>
        <v>77521.93333</v>
      </c>
      <c r="BW40" s="145">
        <f>BW32+BW36</f>
        <v>77521.93333</v>
      </c>
      <c r="BX40" s="145">
        <f>BX32+BX36</f>
        <v>77521.93333</v>
      </c>
      <c r="BY40" s="112">
        <f>IF(ISERROR(BX40/BW40*100),,BX40/BW40*100)</f>
        <v>100</v>
      </c>
      <c r="BZ40" s="145">
        <f>BZ32+BZ36</f>
        <v>30146.806</v>
      </c>
      <c r="CA40" s="145">
        <f>CA32+CA36</f>
        <v>30146.806</v>
      </c>
      <c r="CB40" s="145">
        <f>CB32+CB36</f>
        <v>30146.806</v>
      </c>
      <c r="CC40" s="112">
        <f>IF(ISERROR(CB40/CA40*100),,CB40/CA40*100)</f>
        <v>100</v>
      </c>
      <c r="CD40" s="145">
        <f>CD32+CD36</f>
        <v>36900</v>
      </c>
      <c r="CE40" s="145">
        <f>CE32+CE36</f>
        <v>36900</v>
      </c>
      <c r="CF40" s="145">
        <f>CF32+CF36</f>
        <v>36900</v>
      </c>
      <c r="CG40" s="112">
        <f>IF(ISERROR(CF40/CE40*100),,CF40/CE40*100)</f>
        <v>100</v>
      </c>
      <c r="CH40" s="145">
        <f>CH32+CH36</f>
        <v>90343.75</v>
      </c>
      <c r="CI40" s="145">
        <f>CI32+CI36</f>
        <v>90343.75</v>
      </c>
      <c r="CJ40" s="145">
        <f>CJ32+CJ36</f>
        <v>90343.749979999993</v>
      </c>
      <c r="CK40" s="112">
        <f>IF(ISERROR(CJ40/CI40*100),,CJ40/CI40*100)</f>
        <v>99.999999977862316</v>
      </c>
      <c r="CL40" s="145">
        <f>CL32+CL36</f>
        <v>9000</v>
      </c>
      <c r="CM40" s="145">
        <f>CM32+CM36</f>
        <v>9000</v>
      </c>
      <c r="CN40" s="145">
        <f>CN32+CN36</f>
        <v>9000</v>
      </c>
      <c r="CO40" s="112">
        <f>IF(ISERROR(CN40/CM40*100),,CN40/CM40*100)</f>
        <v>100</v>
      </c>
      <c r="CP40" s="145">
        <f>CP32+CP36</f>
        <v>600</v>
      </c>
      <c r="CQ40" s="145">
        <f>CQ32+CQ36</f>
        <v>600</v>
      </c>
      <c r="CR40" s="145">
        <f>CR32+CR36</f>
        <v>600</v>
      </c>
      <c r="CS40" s="112">
        <f>IF(ISERROR(CR40/CQ40*100),,CR40/CQ40*100)</f>
        <v>100</v>
      </c>
      <c r="CT40" s="145">
        <f>CT32+CT36</f>
        <v>0</v>
      </c>
      <c r="CU40" s="145">
        <f>CU32+CU36</f>
        <v>6177.3620000000001</v>
      </c>
      <c r="CV40" s="145">
        <f>CV32+CV36</f>
        <v>6177.3620000000001</v>
      </c>
      <c r="CW40" s="112">
        <f>IF(ISERROR(CV40/CU40*100),,CV40/CU40*100)</f>
        <v>100</v>
      </c>
      <c r="CX40" s="145">
        <f>CX32+CX36</f>
        <v>21996.111670000006</v>
      </c>
      <c r="CY40" s="145">
        <f>CY32+CY36</f>
        <v>21996.111670000006</v>
      </c>
      <c r="CZ40" s="145">
        <f>CZ32+CZ36</f>
        <v>21996.110850000005</v>
      </c>
      <c r="DA40" s="112">
        <f>IF(ISERROR(CZ40/CY40*100),,CZ40/CY40*100)</f>
        <v>99.999996272068387</v>
      </c>
      <c r="DB40" s="145">
        <f>DB32+DB36</f>
        <v>3740.1379999999999</v>
      </c>
      <c r="DC40" s="145">
        <f>DC32+DC36</f>
        <v>3740.1390000000001</v>
      </c>
      <c r="DD40" s="145">
        <f>DD32+DD36</f>
        <v>3740.1390000000001</v>
      </c>
      <c r="DE40" s="112">
        <f>IF(ISERROR(DD40/DC40*100),,DD40/DC40*100)</f>
        <v>100</v>
      </c>
      <c r="DF40" s="145">
        <f>DF32+DF36</f>
        <v>14699.999999999998</v>
      </c>
      <c r="DG40" s="145">
        <f>DG32+DG36</f>
        <v>12567.836090000003</v>
      </c>
      <c r="DH40" s="145">
        <f>DH32+DH36</f>
        <v>12564.80006</v>
      </c>
      <c r="DI40" s="112">
        <f>IF(ISERROR(DH40/DG40*100),,DH40/DG40*100)</f>
        <v>99.975842858084235</v>
      </c>
      <c r="DJ40" s="145">
        <f>DJ32+DJ36+DJ38</f>
        <v>363831.84</v>
      </c>
      <c r="DK40" s="145">
        <f>DK32+DK36+DK38</f>
        <v>420054.38715999998</v>
      </c>
      <c r="DL40" s="145">
        <f>DL32+DL36</f>
        <v>356145.21476</v>
      </c>
      <c r="DM40" s="112">
        <f>IF(ISERROR(DL40/DK40*100),,DL40/DK40*100)</f>
        <v>84.785500555751412</v>
      </c>
      <c r="DN40" s="145">
        <f>DN32+DN36</f>
        <v>0</v>
      </c>
      <c r="DO40" s="145">
        <f>DO32+DO36</f>
        <v>18226.593550000001</v>
      </c>
      <c r="DP40" s="145">
        <f>DP32+DP36</f>
        <v>18226.593550000001</v>
      </c>
      <c r="DQ40" s="112">
        <f>IF(ISERROR(DP40/DO40*100),,DP40/DO40*100)</f>
        <v>100</v>
      </c>
      <c r="DR40" s="145">
        <f>DR32+DR36</f>
        <v>0</v>
      </c>
      <c r="DS40" s="145">
        <f>DS32+DS36+DS38</f>
        <v>5000</v>
      </c>
      <c r="DT40" s="145">
        <f>DT32+DT36</f>
        <v>2164.6621300000002</v>
      </c>
      <c r="DU40" s="112">
        <f>IF(ISERROR(DT40/DS40*100),,DT40/DS40*100)</f>
        <v>43.293242600000006</v>
      </c>
      <c r="DV40" s="145">
        <f>DV32+DV36</f>
        <v>114884.27900000001</v>
      </c>
      <c r="DW40" s="145">
        <f>DW32+DW36</f>
        <v>153443.96392000001</v>
      </c>
      <c r="DX40" s="145">
        <f>DX32+DX36</f>
        <v>94898.504730000015</v>
      </c>
      <c r="DY40" s="112">
        <f>IF(ISERROR(DX40/DW40*100),,DX40/DW40*100)</f>
        <v>61.84570725732592</v>
      </c>
      <c r="DZ40" s="145">
        <f>DZ32+DZ36</f>
        <v>282716.46672999999</v>
      </c>
      <c r="EA40" s="145">
        <f>EA32+EA36</f>
        <v>756524.29622999986</v>
      </c>
      <c r="EB40" s="145">
        <f>EB32+EB36</f>
        <v>746694.38134999992</v>
      </c>
      <c r="EC40" s="112">
        <f>IF(ISERROR(EB40/EA40*100),,EB40/EA40*100)</f>
        <v>98.700647827308984</v>
      </c>
      <c r="ED40" s="145">
        <f>ED32+ED36</f>
        <v>40806.741820000003</v>
      </c>
      <c r="EE40" s="145">
        <f>EE32+EE36</f>
        <v>92571.506569999983</v>
      </c>
      <c r="EF40" s="145">
        <f>EF32+EF36</f>
        <v>91399.253989999983</v>
      </c>
      <c r="EG40" s="112">
        <f>IF(ISERROR(EF40/EE40*100),,EF40/EE40*100)</f>
        <v>98.733678835491816</v>
      </c>
      <c r="EH40" s="145">
        <f>EH32+EH36</f>
        <v>2000</v>
      </c>
      <c r="EI40" s="145">
        <f>EI32+EI36</f>
        <v>2000</v>
      </c>
      <c r="EJ40" s="145">
        <f>EJ32+EJ36</f>
        <v>2000</v>
      </c>
      <c r="EK40" s="112">
        <f>IF(ISERROR(EJ40/EI40*100),,EJ40/EI40*100)</f>
        <v>100</v>
      </c>
      <c r="EL40" s="145">
        <f>EL32+EL36</f>
        <v>6003.6999999999989</v>
      </c>
      <c r="EM40" s="145">
        <f>EM32+EM36</f>
        <v>6003.6999999999989</v>
      </c>
      <c r="EN40" s="145">
        <f>EN32+EN36</f>
        <v>5292.0279199999995</v>
      </c>
      <c r="EO40" s="112">
        <f>IF(ISERROR(EN40/EM40*100),,EN40/EM40*100)</f>
        <v>88.146108566384072</v>
      </c>
      <c r="EP40" s="145">
        <f>EP32+EP36</f>
        <v>1300</v>
      </c>
      <c r="EQ40" s="145">
        <f>EQ32+EQ36</f>
        <v>1300</v>
      </c>
      <c r="ER40" s="145">
        <f>ER32+ER36</f>
        <v>1281.57133</v>
      </c>
      <c r="ES40" s="112">
        <f>IF(ISERROR(ER40/EQ40*100),,ER40/EQ40*100)</f>
        <v>98.582409999999996</v>
      </c>
      <c r="ET40" s="145">
        <f>ET32+ET36</f>
        <v>185471</v>
      </c>
      <c r="EU40" s="145">
        <f>EU32+EU36+EU38</f>
        <v>238622.32263999997</v>
      </c>
      <c r="EV40" s="145">
        <f>EV32+EV36</f>
        <v>216615.46721999999</v>
      </c>
      <c r="EW40" s="112">
        <f>IF(ISERROR(EV40/EU40*100),,EV40/EU40*100)</f>
        <v>90.777536997994588</v>
      </c>
      <c r="EX40" s="145">
        <f>EX32+EX36</f>
        <v>14000</v>
      </c>
      <c r="EY40" s="145">
        <f>EY32+EY36</f>
        <v>14000</v>
      </c>
      <c r="EZ40" s="145">
        <f>EZ32+EZ36</f>
        <v>13747.900599999999</v>
      </c>
      <c r="FA40" s="112">
        <f>IF(ISERROR(EZ40/EY40*100),,EZ40/EY40*100)</f>
        <v>98.199289999999991</v>
      </c>
      <c r="FB40" s="145">
        <f>FB32+FB36</f>
        <v>15999.999999999998</v>
      </c>
      <c r="FC40" s="145">
        <f>FC32+FC36</f>
        <v>17152.800000000003</v>
      </c>
      <c r="FD40" s="145">
        <f>FD32+FD36</f>
        <v>17150.254090000002</v>
      </c>
      <c r="FE40" s="112">
        <f>IF(ISERROR(FD40/FC40*100),,FD40/FC40*100)</f>
        <v>99.985157467002466</v>
      </c>
      <c r="FF40" s="145">
        <f>FF32+FF36</f>
        <v>222668</v>
      </c>
      <c r="FG40" s="145">
        <f>FG32+FG36</f>
        <v>235984.09685000003</v>
      </c>
      <c r="FH40" s="145">
        <f>FH32+FH36</f>
        <v>195319.69516</v>
      </c>
      <c r="FI40" s="112">
        <f>IF(ISERROR(FH40/FG40*100),,FH40/FG40*100)</f>
        <v>82.76816012909218</v>
      </c>
      <c r="FJ40" s="145">
        <f>FJ32+FJ36</f>
        <v>484328.48889000004</v>
      </c>
      <c r="FK40" s="145">
        <f>FK32+FK36</f>
        <v>681580.56258000003</v>
      </c>
      <c r="FL40" s="145">
        <f>FL32+FL36</f>
        <v>679074.61835999985</v>
      </c>
      <c r="FM40" s="112">
        <f>IF(ISERROR(FL40/FK40*100),,FL40/FK40*100)</f>
        <v>99.632333379561999</v>
      </c>
      <c r="FN40" s="145">
        <f>FN32+FN36</f>
        <v>9652.56639</v>
      </c>
      <c r="FO40" s="145">
        <f>FO32+FO36</f>
        <v>331198.07549000002</v>
      </c>
      <c r="FP40" s="145">
        <f>FP32+FP36</f>
        <v>190421.10275999998</v>
      </c>
      <c r="FQ40" s="112">
        <f>IF(ISERROR(FP40/FO40*100),,FP40/FO40*100)</f>
        <v>57.494628396700762</v>
      </c>
      <c r="FR40" s="145">
        <f>FR32+FR36</f>
        <v>0</v>
      </c>
      <c r="FS40" s="145">
        <f>FS32+FS36</f>
        <v>175000</v>
      </c>
      <c r="FT40" s="145">
        <f>FT32+FT36</f>
        <v>174994.70970000001</v>
      </c>
      <c r="FU40" s="112">
        <f>IF(ISERROR(FT40/FS40*100),,FT40/FS40*100)</f>
        <v>99.99697697142858</v>
      </c>
      <c r="FV40" s="145">
        <f>FV32+FV36</f>
        <v>554470</v>
      </c>
      <c r="FW40" s="145">
        <f>FW32+FW36</f>
        <v>732164.26213000005</v>
      </c>
      <c r="FX40" s="145">
        <f>FX32+FX36</f>
        <v>693819.66776999994</v>
      </c>
      <c r="FY40" s="112">
        <f>IF(ISERROR(FX40/FW40*100),,FX40/FW40*100)</f>
        <v>94.762842664780081</v>
      </c>
      <c r="FZ40" s="145">
        <f>FZ32+FZ36</f>
        <v>25855.4</v>
      </c>
      <c r="GA40" s="145">
        <f>GA32+GA36</f>
        <v>13628.570540000001</v>
      </c>
      <c r="GB40" s="145">
        <f>GB32+GB36</f>
        <v>13628.48539</v>
      </c>
      <c r="GC40" s="112">
        <f>IF(ISERROR(GB40/GA40*100),,GB40/GA40*100)</f>
        <v>99.99937520960286</v>
      </c>
      <c r="GD40" s="145">
        <f>GD32+GD36</f>
        <v>9455.6999999999989</v>
      </c>
      <c r="GE40" s="145">
        <f>GE32+GE36+GE38</f>
        <v>4824.6894700000003</v>
      </c>
      <c r="GF40" s="145">
        <f>GF32+GF36</f>
        <v>4736.1050200000009</v>
      </c>
      <c r="GG40" s="112">
        <f>IF(ISERROR(GF40/GE40*100),,GF40/GE40*100)</f>
        <v>98.163934683240882</v>
      </c>
      <c r="GH40" s="145">
        <f>GH32+GH36</f>
        <v>0</v>
      </c>
      <c r="GI40" s="145">
        <f>GI32+GI36</f>
        <v>4000</v>
      </c>
      <c r="GJ40" s="145">
        <f>GJ32+GJ36</f>
        <v>0</v>
      </c>
      <c r="GK40" s="112">
        <f>IF(ISERROR(GJ40/GI40*100),,GJ40/GI40*100)</f>
        <v>0</v>
      </c>
      <c r="GL40" s="145">
        <f>GL32+GL36</f>
        <v>62331.53</v>
      </c>
      <c r="GM40" s="145">
        <f>GM32+GM36</f>
        <v>60895.83</v>
      </c>
      <c r="GN40" s="145">
        <f>GN32+GN36</f>
        <v>60337.70882</v>
      </c>
      <c r="GO40" s="112">
        <f>IF(ISERROR(GN40/GM40*100),,GN40/GM40*100)</f>
        <v>99.083482103782799</v>
      </c>
      <c r="GP40" s="145">
        <f>GP32+GP36</f>
        <v>0</v>
      </c>
      <c r="GQ40" s="145">
        <f>GQ32+GQ36+GQ38</f>
        <v>3506.2105300000003</v>
      </c>
      <c r="GR40" s="145">
        <f>GR32+GR36</f>
        <v>3496.2595000000001</v>
      </c>
      <c r="GS40" s="112">
        <f>IF(ISERROR(GR40/GQ40*100),,GR40/GQ40*100)</f>
        <v>99.716188462875905</v>
      </c>
      <c r="GT40" s="145">
        <f>GT32+GT36</f>
        <v>15364</v>
      </c>
      <c r="GU40" s="145">
        <f>GU32+GU36</f>
        <v>15364</v>
      </c>
      <c r="GV40" s="145">
        <f>GV32+GV36</f>
        <v>14538.899090000001</v>
      </c>
      <c r="GW40" s="112">
        <f>IF(ISERROR(GV40/GU40*100),,GV40/GU40*100)</f>
        <v>94.629647813069511</v>
      </c>
      <c r="GX40" s="145">
        <f>GX32+GX36+GX38</f>
        <v>319903.78947999992</v>
      </c>
      <c r="GY40" s="145">
        <f>GY32+GY36</f>
        <v>400982.42105</v>
      </c>
      <c r="GZ40" s="145">
        <f>GZ32+GZ36</f>
        <v>400982.42105</v>
      </c>
      <c r="HA40" s="112">
        <f>IF(ISERROR(GZ40/GY40*100),,GZ40/GY40*100)</f>
        <v>100</v>
      </c>
      <c r="HB40" s="145">
        <f>HB32+HB36</f>
        <v>201671.30351999999</v>
      </c>
      <c r="HC40" s="145">
        <f>HC32+HC36</f>
        <v>303257.71973999997</v>
      </c>
      <c r="HD40" s="145">
        <f>HD32+HD36</f>
        <v>293137.01751000003</v>
      </c>
      <c r="HE40" s="112">
        <f>IF(ISERROR(HD40/HC40*100),,HD40/HC40*100)</f>
        <v>96.662672845170434</v>
      </c>
      <c r="HF40" s="145">
        <f>HF32+HF36</f>
        <v>17587.7</v>
      </c>
      <c r="HG40" s="145">
        <f>HG32+HG36</f>
        <v>52587.7</v>
      </c>
      <c r="HH40" s="145">
        <f>HH32+HH36</f>
        <v>48087.323250000001</v>
      </c>
      <c r="HI40" s="112">
        <f>IF(ISERROR(HH40/HG40*100),,HH40/HG40*100)</f>
        <v>91.442149495034016</v>
      </c>
      <c r="HJ40" s="145">
        <f>HJ32+HJ36</f>
        <v>30236.421050000001</v>
      </c>
      <c r="HK40" s="145">
        <f>HK32+HK36</f>
        <v>30236.421050000001</v>
      </c>
      <c r="HL40" s="145">
        <f>HL32+HL36</f>
        <v>30236.421050000001</v>
      </c>
      <c r="HM40" s="112">
        <f>IF(ISERROR(HL40/HK40*100),,HL40/HK40*100)</f>
        <v>100</v>
      </c>
      <c r="HN40" s="145">
        <f>HN32+HN36</f>
        <v>25838.947370000002</v>
      </c>
      <c r="HO40" s="145">
        <f>HO32+HO36+HO38</f>
        <v>20622.494920000008</v>
      </c>
      <c r="HP40" s="145">
        <f>HP32+HP36</f>
        <v>20599.43518</v>
      </c>
      <c r="HQ40" s="112">
        <f>IF(ISERROR(HP40/HO40*100),,HP40/HO40*100)</f>
        <v>99.888181618715564</v>
      </c>
      <c r="HR40" s="145">
        <f>HR32+HR36</f>
        <v>0</v>
      </c>
      <c r="HS40" s="145">
        <f>HS32+HS36</f>
        <v>8001.9999999999991</v>
      </c>
      <c r="HT40" s="145">
        <f>HT32+HT36</f>
        <v>8001.9999899999993</v>
      </c>
      <c r="HU40" s="112">
        <f>IF(ISERROR(HT40/HS40*100),,HT40/HS40*100)</f>
        <v>99.999999875031236</v>
      </c>
      <c r="HV40" s="145">
        <f>HV32+HV36</f>
        <v>0</v>
      </c>
      <c r="HW40" s="145">
        <f>HW32+HW36</f>
        <v>301462.63156999997</v>
      </c>
      <c r="HX40" s="145">
        <f>HX32+HX36</f>
        <v>50278.834780000005</v>
      </c>
      <c r="HY40" s="112">
        <f>IF(ISERROR(HX40/HW40*100),,HX40/HW40*100)</f>
        <v>16.67829757809475</v>
      </c>
      <c r="HZ40" s="145">
        <f>HZ32+HZ36</f>
        <v>148120</v>
      </c>
      <c r="IA40" s="145">
        <f>IA32+IA36</f>
        <v>156839.46943999999</v>
      </c>
      <c r="IB40" s="145">
        <f>IB32+IB36</f>
        <v>156839.46943999999</v>
      </c>
      <c r="IC40" s="112">
        <f>IF(ISERROR(IB40/IA40*100),,IB40/IA40*100)</f>
        <v>100</v>
      </c>
      <c r="ID40" s="145">
        <f>ID32+ID36</f>
        <v>0</v>
      </c>
      <c r="IE40" s="145">
        <f>IE32+IE36</f>
        <v>42021.473679999996</v>
      </c>
      <c r="IF40" s="145">
        <f>IF32+IF36</f>
        <v>42021.473679999996</v>
      </c>
      <c r="IG40" s="112">
        <f>IF(ISERROR(IF40/IE40*100),,IF40/IE40*100)</f>
        <v>100</v>
      </c>
    </row>
    <row r="41" spans="1:241" ht="16.5" x14ac:dyDescent="0.25">
      <c r="A41" s="265"/>
      <c r="B41" s="151">
        <f>B40-'[3]Финансовая  помощь  (план)'!$B$45</f>
        <v>0</v>
      </c>
      <c r="C41" s="209">
        <f>C40-'[3]Финансовая  помощь  (факт)'!$C$46</f>
        <v>0</v>
      </c>
      <c r="D41" s="207">
        <f>D40-'[3]Сводная  таблица'!$G$34/1000</f>
        <v>0</v>
      </c>
      <c r="E41" s="209"/>
      <c r="F41" s="209"/>
      <c r="G41" s="266"/>
      <c r="H41" s="266"/>
      <c r="I41" s="266"/>
      <c r="J41" s="266"/>
      <c r="K41" s="266"/>
      <c r="L41" s="266"/>
      <c r="M41" s="266"/>
      <c r="N41" s="266"/>
      <c r="EA41" s="265"/>
      <c r="EB41" s="265"/>
      <c r="EC41" s="265"/>
      <c r="ED41" s="265"/>
      <c r="EE41" s="265"/>
      <c r="EF41" s="265"/>
      <c r="EG41" s="265"/>
      <c r="EH41" s="265"/>
      <c r="EU41" s="265"/>
      <c r="EV41" s="265"/>
      <c r="EW41" s="265"/>
      <c r="EX41" s="265"/>
      <c r="EY41" s="265"/>
      <c r="EZ41" s="265"/>
      <c r="FA41" s="265"/>
      <c r="FB41" s="265"/>
      <c r="GY41" s="265"/>
      <c r="GZ41" s="265"/>
      <c r="HA41" s="265"/>
      <c r="HB41" s="265"/>
      <c r="HC41" s="265"/>
      <c r="HD41" s="265"/>
      <c r="HE41" s="265"/>
      <c r="HF41" s="265"/>
    </row>
  </sheetData>
  <mergeCells count="260">
    <mergeCell ref="HJ13:HM13"/>
    <mergeCell ref="HN13:HQ13"/>
    <mergeCell ref="HR13:HU13"/>
    <mergeCell ref="HV13:HY13"/>
    <mergeCell ref="HZ13:IC13"/>
    <mergeCell ref="ID13:IG13"/>
    <mergeCell ref="GL13:GO13"/>
    <mergeCell ref="GP13:GS13"/>
    <mergeCell ref="GT13:GW13"/>
    <mergeCell ref="GX13:HA13"/>
    <mergeCell ref="HB13:HE13"/>
    <mergeCell ref="HF13:HI13"/>
    <mergeCell ref="FN13:FQ13"/>
    <mergeCell ref="FR13:FU13"/>
    <mergeCell ref="FV13:FY13"/>
    <mergeCell ref="FZ13:GC13"/>
    <mergeCell ref="GD13:GG13"/>
    <mergeCell ref="GH13:GK13"/>
    <mergeCell ref="EP13:ES13"/>
    <mergeCell ref="ET13:EW13"/>
    <mergeCell ref="EX13:FA13"/>
    <mergeCell ref="FB13:FE13"/>
    <mergeCell ref="FF13:FI13"/>
    <mergeCell ref="FJ13:FM13"/>
    <mergeCell ref="DS13:DU13"/>
    <mergeCell ref="DV13:DY13"/>
    <mergeCell ref="DZ13:EC13"/>
    <mergeCell ref="ED13:EG13"/>
    <mergeCell ref="EH13:EK13"/>
    <mergeCell ref="EL13:EO13"/>
    <mergeCell ref="CT13:CW13"/>
    <mergeCell ref="CX13:DA13"/>
    <mergeCell ref="DB13:DE13"/>
    <mergeCell ref="DF13:DI13"/>
    <mergeCell ref="DJ13:DM13"/>
    <mergeCell ref="DN13:DQ13"/>
    <mergeCell ref="BV13:BY13"/>
    <mergeCell ref="BZ13:CC13"/>
    <mergeCell ref="CD13:CG13"/>
    <mergeCell ref="CH13:CK13"/>
    <mergeCell ref="CL13:CO13"/>
    <mergeCell ref="CP13:CS13"/>
    <mergeCell ref="AX13:BA13"/>
    <mergeCell ref="BB13:BE13"/>
    <mergeCell ref="BF13:BI13"/>
    <mergeCell ref="BJ13:BM13"/>
    <mergeCell ref="BN13:BQ13"/>
    <mergeCell ref="BR13:BU13"/>
    <mergeCell ref="Z13:AC13"/>
    <mergeCell ref="AD13:AG13"/>
    <mergeCell ref="AH13:AK13"/>
    <mergeCell ref="AL13:AO13"/>
    <mergeCell ref="AP13:AS13"/>
    <mergeCell ref="AT13:AW13"/>
    <mergeCell ref="HO12:HQ12"/>
    <mergeCell ref="HS12:HU12"/>
    <mergeCell ref="HW12:HY12"/>
    <mergeCell ref="EQ12:ES12"/>
    <mergeCell ref="CY12:DA12"/>
    <mergeCell ref="DC12:DE12"/>
    <mergeCell ref="DG12:DI12"/>
    <mergeCell ref="DK12:DM12"/>
    <mergeCell ref="DO12:DQ12"/>
    <mergeCell ref="DS12:DU12"/>
    <mergeCell ref="BW12:BY12"/>
    <mergeCell ref="CA12:CC12"/>
    <mergeCell ref="CE12:CG12"/>
    <mergeCell ref="CI12:CK12"/>
    <mergeCell ref="CQ12:CS12"/>
    <mergeCell ref="CU12:CW12"/>
    <mergeCell ref="AY12:BA12"/>
    <mergeCell ref="BC12:BE12"/>
    <mergeCell ref="IA12:IC12"/>
    <mergeCell ref="IE12:IG12"/>
    <mergeCell ref="C13:I13"/>
    <mergeCell ref="J13:M13"/>
    <mergeCell ref="N13:Q13"/>
    <mergeCell ref="R13:U13"/>
    <mergeCell ref="V13:Y13"/>
    <mergeCell ref="GQ12:GS12"/>
    <mergeCell ref="GU12:GW12"/>
    <mergeCell ref="GY12:HA12"/>
    <mergeCell ref="HC12:HE12"/>
    <mergeCell ref="HG12:HI12"/>
    <mergeCell ref="HK12:HM12"/>
    <mergeCell ref="EU12:EW12"/>
    <mergeCell ref="FC12:FE12"/>
    <mergeCell ref="GA12:GC12"/>
    <mergeCell ref="GE12:GG12"/>
    <mergeCell ref="GI12:GK12"/>
    <mergeCell ref="GM12:GO12"/>
    <mergeCell ref="DW12:DY12"/>
    <mergeCell ref="EA12:EC12"/>
    <mergeCell ref="EE12:EG12"/>
    <mergeCell ref="EI12:EK12"/>
    <mergeCell ref="EM12:EO12"/>
    <mergeCell ref="BG12:BI12"/>
    <mergeCell ref="BK12:BM12"/>
    <mergeCell ref="BO12:BQ12"/>
    <mergeCell ref="BS12:BU12"/>
    <mergeCell ref="AA12:AC12"/>
    <mergeCell ref="AE12:AG12"/>
    <mergeCell ref="AI12:AK12"/>
    <mergeCell ref="AM12:AO12"/>
    <mergeCell ref="AQ12:AS12"/>
    <mergeCell ref="AU12:AW12"/>
    <mergeCell ref="HN10:HQ10"/>
    <mergeCell ref="HR10:HU10"/>
    <mergeCell ref="HV10:HY10"/>
    <mergeCell ref="HZ10:IC10"/>
    <mergeCell ref="ID10:IG10"/>
    <mergeCell ref="C12:I12"/>
    <mergeCell ref="K12:M12"/>
    <mergeCell ref="O12:Q12"/>
    <mergeCell ref="S12:U12"/>
    <mergeCell ref="W12:Y12"/>
    <mergeCell ref="GP10:GS10"/>
    <mergeCell ref="GT10:GW10"/>
    <mergeCell ref="GX10:HA10"/>
    <mergeCell ref="HB10:HE10"/>
    <mergeCell ref="HF10:HI10"/>
    <mergeCell ref="HJ10:HM10"/>
    <mergeCell ref="FR10:FU10"/>
    <mergeCell ref="FV10:FY10"/>
    <mergeCell ref="FZ10:GC10"/>
    <mergeCell ref="GD10:GG10"/>
    <mergeCell ref="GH10:GK10"/>
    <mergeCell ref="GL10:GO10"/>
    <mergeCell ref="ET10:EW10"/>
    <mergeCell ref="EX10:FA10"/>
    <mergeCell ref="FB10:FE10"/>
    <mergeCell ref="FF10:FI10"/>
    <mergeCell ref="FJ10:FM10"/>
    <mergeCell ref="FN10:FQ10"/>
    <mergeCell ref="DV10:DY10"/>
    <mergeCell ref="DZ10:EC10"/>
    <mergeCell ref="ED10:EG10"/>
    <mergeCell ref="EH10:EK10"/>
    <mergeCell ref="EL10:EO10"/>
    <mergeCell ref="EP10:ES10"/>
    <mergeCell ref="CX10:DA10"/>
    <mergeCell ref="DB10:DE10"/>
    <mergeCell ref="DF10:DI10"/>
    <mergeCell ref="DJ10:DM10"/>
    <mergeCell ref="DN10:DQ10"/>
    <mergeCell ref="DR10:DU10"/>
    <mergeCell ref="BZ10:CC10"/>
    <mergeCell ref="CD10:CG10"/>
    <mergeCell ref="CH10:CK10"/>
    <mergeCell ref="CL10:CO10"/>
    <mergeCell ref="CP10:CS10"/>
    <mergeCell ref="CT10:CW10"/>
    <mergeCell ref="BB10:BE10"/>
    <mergeCell ref="BF10:BI10"/>
    <mergeCell ref="BJ10:BM10"/>
    <mergeCell ref="BN10:BQ10"/>
    <mergeCell ref="BR10:BU10"/>
    <mergeCell ref="BV10:BY10"/>
    <mergeCell ref="AD10:AG10"/>
    <mergeCell ref="AH10:AK10"/>
    <mergeCell ref="AL10:AO10"/>
    <mergeCell ref="AP10:AS10"/>
    <mergeCell ref="AT10:AW10"/>
    <mergeCell ref="AX10:BA10"/>
    <mergeCell ref="GX9:HE9"/>
    <mergeCell ref="HF9:HI9"/>
    <mergeCell ref="HJ9:HM9"/>
    <mergeCell ref="HN9:HU9"/>
    <mergeCell ref="HV9:IG9"/>
    <mergeCell ref="J10:M10"/>
    <mergeCell ref="N10:Q10"/>
    <mergeCell ref="R10:U10"/>
    <mergeCell ref="V10:Y10"/>
    <mergeCell ref="Z10:AC10"/>
    <mergeCell ref="FZ9:GC9"/>
    <mergeCell ref="GD9:GG9"/>
    <mergeCell ref="GH9:GK9"/>
    <mergeCell ref="GL9:GO9"/>
    <mergeCell ref="GP9:GS9"/>
    <mergeCell ref="GT9:GW9"/>
    <mergeCell ref="FB9:FE9"/>
    <mergeCell ref="FF9:FI9"/>
    <mergeCell ref="FJ9:FM9"/>
    <mergeCell ref="FN9:FQ9"/>
    <mergeCell ref="FR9:FU9"/>
    <mergeCell ref="FV9:FY9"/>
    <mergeCell ref="DZ9:EC9"/>
    <mergeCell ref="EH9:EK9"/>
    <mergeCell ref="EL9:EO9"/>
    <mergeCell ref="EP9:ES9"/>
    <mergeCell ref="ET9:EW9"/>
    <mergeCell ref="EX9:FA9"/>
    <mergeCell ref="CX9:DA9"/>
    <mergeCell ref="DB9:DE9"/>
    <mergeCell ref="DF9:DI9"/>
    <mergeCell ref="DJ9:DM9"/>
    <mergeCell ref="DO9:DU9"/>
    <mergeCell ref="DV9:DY9"/>
    <mergeCell ref="BJ9:BM9"/>
    <mergeCell ref="BN9:BQ9"/>
    <mergeCell ref="BZ9:CG9"/>
    <mergeCell ref="CM9:CO9"/>
    <mergeCell ref="CP9:CS9"/>
    <mergeCell ref="CT9:CW9"/>
    <mergeCell ref="AI9:AO9"/>
    <mergeCell ref="AP9:AS9"/>
    <mergeCell ref="AT9:AW9"/>
    <mergeCell ref="AX9:BA9"/>
    <mergeCell ref="BB9:BE9"/>
    <mergeCell ref="BF9:BI9"/>
    <mergeCell ref="GX7:HE7"/>
    <mergeCell ref="HJ7:HU7"/>
    <mergeCell ref="IA7:IG7"/>
    <mergeCell ref="FB7:FE7"/>
    <mergeCell ref="FF7:FI7"/>
    <mergeCell ref="FZ7:GO7"/>
    <mergeCell ref="GT7:GW7"/>
    <mergeCell ref="FZ8:GO8"/>
    <mergeCell ref="GT8:GW8"/>
    <mergeCell ref="GX8:HE8"/>
    <mergeCell ref="HJ8:HM8"/>
    <mergeCell ref="HN8:HU8"/>
    <mergeCell ref="IA8:IG8"/>
    <mergeCell ref="FB8:FE8"/>
    <mergeCell ref="FF8:FI8"/>
    <mergeCell ref="AP8:BA8"/>
    <mergeCell ref="BK8:BM8"/>
    <mergeCell ref="BN8:BQ8"/>
    <mergeCell ref="BZ8:CG8"/>
    <mergeCell ref="EH7:ES7"/>
    <mergeCell ref="ET7:FA7"/>
    <mergeCell ref="AP7:BA7"/>
    <mergeCell ref="BZ7:CG7"/>
    <mergeCell ref="CM7:DE7"/>
    <mergeCell ref="DF7:DI7"/>
    <mergeCell ref="DJ7:DM7"/>
    <mergeCell ref="DO7:EG7"/>
    <mergeCell ref="CM8:DE8"/>
    <mergeCell ref="DF8:DI8"/>
    <mergeCell ref="DJ8:DM8"/>
    <mergeCell ref="DO8:DU8"/>
    <mergeCell ref="DV8:DY8"/>
    <mergeCell ref="DZ8:EC8"/>
    <mergeCell ref="EH8:EO8"/>
    <mergeCell ref="EP8:ES8"/>
    <mergeCell ref="ET8:EW8"/>
    <mergeCell ref="EX8:FA8"/>
    <mergeCell ref="A6:A11"/>
    <mergeCell ref="B6:I10"/>
    <mergeCell ref="J6:U6"/>
    <mergeCell ref="J7:Q7"/>
    <mergeCell ref="R7:U7"/>
    <mergeCell ref="AI7:AO7"/>
    <mergeCell ref="J9:M9"/>
    <mergeCell ref="N9:Q9"/>
    <mergeCell ref="R9:U9"/>
    <mergeCell ref="V9:AG9"/>
    <mergeCell ref="J8:Q8"/>
    <mergeCell ref="R8:U8"/>
    <mergeCell ref="AH8:AK8"/>
  </mergeCells>
  <pageMargins left="0.78740157480314965" right="0.39370078740157483" top="0.59055118110236227" bottom="0.59055118110236227" header="0.51181102362204722" footer="0.51181102362204722"/>
  <pageSetup paperSize="8" scale="60" fitToWidth="30" orientation="landscape" r:id="rId1"/>
  <headerFooter alignWithMargins="0">
    <oddFooter>&amp;L&amp;P&amp;R&amp;F&amp;A</oddFooter>
  </headerFooter>
  <colBreaks count="13" manualBreakCount="13">
    <brk id="21" max="40" man="1"/>
    <brk id="37" max="40" man="1"/>
    <brk id="53" max="40" man="1"/>
    <brk id="69" max="40" man="1"/>
    <brk id="85" max="40" man="1"/>
    <brk id="101" max="40" man="1"/>
    <brk id="117" max="40" man="1"/>
    <brk id="133" max="40" man="1"/>
    <brk id="149" max="40" man="1"/>
    <brk id="165" max="40" man="1"/>
    <brk id="181" max="40" man="1"/>
    <brk id="213" max="40" man="1"/>
    <brk id="229" max="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FA20-053D-4C05-BFF6-8FE57F55B934}">
  <sheetPr>
    <tabColor rgb="FFFFFF00"/>
  </sheetPr>
  <dimension ref="A1:EF43"/>
  <sheetViews>
    <sheetView zoomScale="60" zoomScaleNormal="60" zoomScaleSheetLayoutView="40" workbookViewId="0">
      <selection activeCell="J14" sqref="J14"/>
    </sheetView>
  </sheetViews>
  <sheetFormatPr defaultColWidth="8.85546875" defaultRowHeight="12.75" x14ac:dyDescent="0.2"/>
  <cols>
    <col min="1" max="1" width="25.85546875" customWidth="1"/>
    <col min="2" max="2" width="21" customWidth="1"/>
    <col min="3" max="3" width="22" customWidth="1"/>
    <col min="4" max="4" width="20.5703125" hidden="1" customWidth="1"/>
    <col min="5" max="5" width="17.42578125" hidden="1" customWidth="1"/>
    <col min="6" max="6" width="19.85546875" hidden="1" customWidth="1"/>
    <col min="7" max="7" width="17.42578125" hidden="1" customWidth="1"/>
    <col min="8" max="8" width="19" bestFit="1" customWidth="1"/>
    <col min="9" max="9" width="15.5703125" customWidth="1"/>
    <col min="10" max="10" width="18.85546875" customWidth="1"/>
    <col min="11" max="11" width="17.140625" customWidth="1"/>
    <col min="12" max="13" width="16.42578125" customWidth="1"/>
    <col min="14" max="14" width="18.85546875" customWidth="1"/>
    <col min="15" max="15" width="16" customWidth="1"/>
    <col min="16" max="16" width="18.42578125" customWidth="1"/>
    <col min="17" max="17" width="17.140625" customWidth="1"/>
    <col min="18" max="18" width="20.5703125" customWidth="1"/>
    <col min="19" max="21" width="17.140625" customWidth="1"/>
    <col min="22" max="22" width="19.42578125" customWidth="1"/>
    <col min="23" max="25" width="17.140625" customWidth="1"/>
    <col min="26" max="26" width="19.28515625" customWidth="1"/>
    <col min="27" max="29" width="16" customWidth="1"/>
    <col min="30" max="30" width="19.5703125" customWidth="1"/>
    <col min="31" max="31" width="16" customWidth="1"/>
    <col min="32" max="32" width="16.5703125" customWidth="1"/>
    <col min="33" max="33" width="15.85546875" customWidth="1"/>
    <col min="34" max="34" width="18.85546875" customWidth="1"/>
    <col min="35" max="37" width="15.85546875" customWidth="1"/>
    <col min="38" max="38" width="19.42578125" customWidth="1"/>
    <col min="39" max="41" width="15.85546875" customWidth="1"/>
    <col min="42" max="42" width="19.7109375" customWidth="1"/>
    <col min="43" max="46" width="19.85546875" customWidth="1"/>
    <col min="47" max="49" width="15.85546875" customWidth="1"/>
    <col min="50" max="50" width="17.85546875" customWidth="1"/>
    <col min="51" max="51" width="15.5703125" customWidth="1"/>
    <col min="52" max="52" width="15" customWidth="1"/>
    <col min="53" max="53" width="17" customWidth="1"/>
    <col min="54" max="54" width="18.5703125" customWidth="1"/>
    <col min="55" max="55" width="17.42578125" bestFit="1" customWidth="1"/>
    <col min="56" max="56" width="17" customWidth="1"/>
    <col min="57" max="58" width="18.42578125" customWidth="1"/>
    <col min="59" max="61" width="16.5703125" customWidth="1"/>
    <col min="62" max="62" width="19.5703125" customWidth="1"/>
    <col min="63" max="65" width="16.5703125" customWidth="1"/>
    <col min="66" max="66" width="19.85546875" customWidth="1"/>
    <col min="67" max="69" width="15.85546875" customWidth="1"/>
    <col min="70" max="70" width="19.42578125" customWidth="1"/>
    <col min="71" max="72" width="18" customWidth="1"/>
    <col min="73" max="73" width="14.42578125" customWidth="1"/>
    <col min="74" max="74" width="18.42578125" customWidth="1"/>
    <col min="75" max="76" width="18.140625" customWidth="1"/>
    <col min="77" max="77" width="16" customWidth="1"/>
    <col min="78" max="78" width="19.85546875" customWidth="1"/>
    <col min="79" max="79" width="17.42578125" customWidth="1"/>
    <col min="80" max="80" width="16.140625" customWidth="1"/>
    <col min="81" max="81" width="17.85546875" customWidth="1"/>
    <col min="82" max="82" width="18.7109375" customWidth="1"/>
    <col min="83" max="85" width="17.85546875" customWidth="1"/>
    <col min="86" max="86" width="19.42578125" customWidth="1"/>
    <col min="87" max="89" width="17.42578125" customWidth="1"/>
    <col min="90" max="90" width="19.28515625" customWidth="1"/>
    <col min="91" max="91" width="16.140625" customWidth="1"/>
    <col min="92" max="92" width="16.85546875" customWidth="1"/>
    <col min="93" max="93" width="16" customWidth="1"/>
    <col min="94" max="94" width="19.85546875" customWidth="1"/>
    <col min="95" max="95" width="15.85546875" customWidth="1"/>
    <col min="96" max="96" width="17" customWidth="1"/>
    <col min="97" max="97" width="17.42578125" customWidth="1"/>
    <col min="98" max="98" width="19.140625" customWidth="1"/>
    <col min="99" max="99" width="17.140625" customWidth="1"/>
    <col min="100" max="100" width="16.42578125" customWidth="1"/>
    <col min="101" max="101" width="17.140625" customWidth="1"/>
    <col min="102" max="102" width="20.140625" customWidth="1"/>
    <col min="103" max="105" width="16" customWidth="1"/>
    <col min="106" max="106" width="19.85546875" customWidth="1"/>
    <col min="107" max="109" width="16" customWidth="1"/>
    <col min="110" max="110" width="18.7109375" customWidth="1"/>
    <col min="111" max="113" width="16" customWidth="1"/>
    <col min="114" max="114" width="19.42578125" customWidth="1"/>
    <col min="115" max="117" width="16" customWidth="1"/>
    <col min="118" max="118" width="19.5703125" customWidth="1"/>
    <col min="119" max="124" width="16.42578125" customWidth="1"/>
    <col min="125" max="125" width="19.42578125" customWidth="1"/>
    <col min="126" max="126" width="16.85546875" customWidth="1"/>
    <col min="127" max="130" width="16" customWidth="1"/>
    <col min="131" max="136" width="17.42578125" customWidth="1"/>
    <col min="137" max="142" width="16" customWidth="1"/>
    <col min="143" max="144" width="17.42578125" customWidth="1"/>
    <col min="145" max="145" width="16" customWidth="1"/>
    <col min="146" max="148" width="15.5703125" customWidth="1"/>
    <col min="149" max="149" width="17.5703125" customWidth="1"/>
    <col min="150" max="150" width="16" customWidth="1"/>
    <col min="151" max="151" width="16.5703125" customWidth="1"/>
    <col min="152" max="152" width="17.42578125" customWidth="1"/>
    <col min="153" max="153" width="18" customWidth="1"/>
    <col min="154" max="154" width="15.5703125" customWidth="1"/>
    <col min="155" max="163" width="15.42578125" customWidth="1"/>
    <col min="164" max="164" width="14.42578125" customWidth="1"/>
    <col min="165" max="165" width="14.5703125" customWidth="1"/>
    <col min="166" max="166" width="15.5703125" customWidth="1"/>
  </cols>
  <sheetData>
    <row r="1" spans="1:136" ht="15" x14ac:dyDescent="0.25">
      <c r="A1" s="69"/>
      <c r="B1" s="69"/>
      <c r="C1" s="69"/>
      <c r="D1" s="69"/>
      <c r="E1" s="69"/>
      <c r="F1" s="69"/>
      <c r="G1" s="69"/>
      <c r="H1" s="69"/>
      <c r="I1" s="69"/>
      <c r="J1" s="69"/>
    </row>
    <row r="2" spans="1:136" ht="18" x14ac:dyDescent="0.25">
      <c r="J2" s="159" t="s">
        <v>86</v>
      </c>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BC2" s="1"/>
      <c r="BD2" s="1"/>
      <c r="BE2" s="1"/>
      <c r="BF2" s="1"/>
      <c r="BO2" s="1"/>
      <c r="BP2" s="1"/>
      <c r="BQ2" s="1"/>
      <c r="BR2" s="1"/>
      <c r="CA2" s="1"/>
      <c r="CB2" s="1"/>
      <c r="CC2" s="1"/>
      <c r="CD2" s="1"/>
      <c r="CE2" s="1"/>
      <c r="CF2" s="1"/>
      <c r="CG2" s="1"/>
      <c r="CH2" s="1"/>
      <c r="CM2" s="1"/>
      <c r="CN2" s="1"/>
      <c r="CO2" s="1"/>
      <c r="CP2" s="1"/>
      <c r="CU2" s="1"/>
      <c r="CV2" s="1"/>
      <c r="CW2" s="1"/>
      <c r="CX2" s="1"/>
      <c r="CY2" s="1"/>
      <c r="CZ2" s="1"/>
      <c r="DA2" s="1"/>
      <c r="DB2" s="1"/>
      <c r="DC2" s="1"/>
      <c r="DD2" s="1"/>
      <c r="DE2" s="1"/>
      <c r="DF2" s="1"/>
      <c r="DG2" s="1"/>
      <c r="DH2" s="1"/>
      <c r="DI2" s="1"/>
      <c r="DJ2" s="1"/>
      <c r="DK2" s="1"/>
      <c r="DL2" s="1"/>
      <c r="DM2" s="1"/>
      <c r="DN2" s="1"/>
    </row>
    <row r="3" spans="1:136" ht="18" x14ac:dyDescent="0.25">
      <c r="L3" s="160" t="str">
        <f>'[1]Годовые  поправки  по МБТ_всего'!A3</f>
        <v>ПО  СОСТОЯНИЮ  НА  1  ЯНВАРЯ  2022  ГОДА</v>
      </c>
      <c r="R3" s="160"/>
      <c r="S3" s="160"/>
      <c r="T3" s="160"/>
      <c r="U3" s="160"/>
      <c r="V3" s="160"/>
      <c r="W3" s="160"/>
      <c r="X3" s="160"/>
      <c r="Y3" s="160"/>
      <c r="Z3" s="160"/>
      <c r="AA3" s="1"/>
      <c r="AB3" s="1"/>
      <c r="AC3" s="1"/>
      <c r="AD3" s="1"/>
      <c r="AE3" s="1"/>
      <c r="AF3" s="1"/>
      <c r="AG3" s="1"/>
      <c r="AH3" s="1"/>
      <c r="AI3" s="1"/>
      <c r="AJ3" s="1"/>
      <c r="AK3" s="1"/>
      <c r="AL3" s="1"/>
      <c r="AM3" s="1"/>
      <c r="AN3" s="1"/>
      <c r="AO3" s="1"/>
      <c r="AP3" s="1"/>
      <c r="AQ3" s="1"/>
      <c r="AR3" s="1"/>
      <c r="AS3" s="1"/>
      <c r="AT3" s="1"/>
      <c r="AU3" s="1"/>
      <c r="AV3" s="1"/>
      <c r="AW3" s="1"/>
      <c r="AX3" s="1"/>
      <c r="BC3" s="1"/>
      <c r="BD3" s="1"/>
      <c r="BE3" s="1"/>
      <c r="BF3" s="1"/>
      <c r="BO3" s="1"/>
      <c r="BP3" s="1"/>
      <c r="BQ3" s="1"/>
      <c r="BR3" s="1"/>
      <c r="CA3" s="1"/>
      <c r="CB3" s="1"/>
      <c r="CC3" s="1"/>
      <c r="CD3" s="1"/>
      <c r="CE3" s="1"/>
      <c r="CF3" s="1"/>
      <c r="CG3" s="1"/>
      <c r="CH3" s="1"/>
      <c r="CI3" s="161"/>
      <c r="CJ3" s="161"/>
      <c r="CK3" s="161"/>
      <c r="CL3" s="161"/>
      <c r="CM3" s="1"/>
      <c r="CN3" s="1"/>
      <c r="CO3" s="1"/>
      <c r="CP3" s="1"/>
      <c r="CU3" s="1"/>
      <c r="CV3" s="1"/>
      <c r="CW3" s="1"/>
      <c r="CX3" s="1"/>
      <c r="CY3" s="1"/>
      <c r="CZ3" s="1"/>
      <c r="DA3" s="1"/>
      <c r="DB3" s="1"/>
      <c r="DC3" s="1"/>
      <c r="DD3" s="1"/>
      <c r="DE3" s="1"/>
      <c r="DF3" s="1"/>
      <c r="DG3" s="1"/>
      <c r="DH3" s="1"/>
      <c r="DI3" s="1"/>
      <c r="DJ3" s="1"/>
      <c r="DK3" s="1"/>
      <c r="DL3" s="1"/>
      <c r="DM3" s="1"/>
      <c r="DN3" s="1"/>
    </row>
    <row r="4" spans="1:136" ht="18" x14ac:dyDescent="0.2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BC4" s="1"/>
      <c r="BD4" s="1"/>
      <c r="BE4" s="1"/>
      <c r="BF4" s="1"/>
      <c r="BO4" s="1"/>
      <c r="BP4" s="1"/>
      <c r="BQ4" s="1"/>
      <c r="BR4" s="1"/>
      <c r="CA4" s="1"/>
      <c r="CB4" s="1"/>
      <c r="CC4" s="1"/>
      <c r="CD4" s="1"/>
      <c r="CE4" s="1"/>
      <c r="CF4" s="1"/>
      <c r="CG4" s="1"/>
      <c r="CH4" s="1"/>
      <c r="CM4" s="1"/>
      <c r="CN4" s="1"/>
      <c r="CO4" s="1"/>
      <c r="CP4" s="1"/>
      <c r="CU4" s="1"/>
      <c r="CV4" s="1"/>
      <c r="CW4" s="1"/>
      <c r="CX4" s="1"/>
      <c r="CY4" s="1"/>
      <c r="CZ4" s="1"/>
      <c r="DA4" s="1"/>
      <c r="DB4" s="1"/>
      <c r="DC4" s="1"/>
      <c r="DD4" s="1"/>
      <c r="DE4" s="1"/>
      <c r="DF4" s="1"/>
      <c r="DG4" s="1"/>
      <c r="DH4" s="1"/>
      <c r="DI4" s="1"/>
      <c r="DJ4" s="1"/>
      <c r="DK4" s="1"/>
      <c r="DL4" s="1"/>
      <c r="DM4" s="1"/>
      <c r="DN4" s="1"/>
    </row>
    <row r="5" spans="1:136" s="73" customFormat="1" ht="16.5" thickBot="1" x14ac:dyDescent="0.3">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BC5" s="162"/>
      <c r="BD5" s="162"/>
      <c r="BE5" s="162"/>
      <c r="BF5" s="162"/>
      <c r="BO5" s="162"/>
      <c r="BP5" s="162"/>
      <c r="BQ5" s="162"/>
      <c r="BR5" s="162"/>
      <c r="CA5" s="162"/>
      <c r="CB5" s="162"/>
      <c r="CC5" s="162"/>
      <c r="CD5" s="162"/>
      <c r="CE5" s="162"/>
      <c r="CF5" s="162"/>
      <c r="CG5" s="162"/>
      <c r="CH5" s="162"/>
      <c r="CI5" s="163"/>
      <c r="CJ5" s="163"/>
      <c r="CK5" s="163"/>
      <c r="CL5" s="163"/>
      <c r="CM5" s="162"/>
      <c r="CO5" s="162"/>
      <c r="CP5" s="162"/>
      <c r="CQ5" s="163"/>
      <c r="CR5" s="163"/>
      <c r="CS5" s="163"/>
      <c r="CT5" s="163"/>
      <c r="CV5" s="162"/>
      <c r="CW5" s="162"/>
      <c r="CX5" s="162"/>
      <c r="CY5" s="162"/>
      <c r="CZ5" s="162"/>
      <c r="DA5" s="162"/>
      <c r="DB5" s="162"/>
      <c r="DC5" s="162"/>
      <c r="DD5" s="162"/>
      <c r="DE5" s="162"/>
      <c r="DF5" s="162"/>
      <c r="DG5" s="162"/>
      <c r="DH5" s="162"/>
      <c r="DI5" s="162"/>
      <c r="DJ5" s="162"/>
      <c r="DK5" s="162"/>
      <c r="DL5" s="162"/>
      <c r="DM5" s="162"/>
      <c r="DN5" s="162"/>
      <c r="DP5" s="74" t="s">
        <v>1</v>
      </c>
      <c r="EA5" s="163"/>
      <c r="EB5" s="163"/>
      <c r="EC5" s="163"/>
      <c r="ED5" s="163"/>
      <c r="EE5" s="163"/>
      <c r="EF5" s="163"/>
    </row>
    <row r="6" spans="1:136" s="73" customFormat="1" ht="18.75" customHeight="1" thickBot="1" x14ac:dyDescent="0.3">
      <c r="A6" s="408" t="s">
        <v>2</v>
      </c>
      <c r="B6" s="412" t="s">
        <v>40</v>
      </c>
      <c r="C6" s="413"/>
      <c r="D6" s="413"/>
      <c r="E6" s="413"/>
      <c r="F6" s="413"/>
      <c r="G6" s="413"/>
      <c r="H6" s="413"/>
      <c r="I6" s="414"/>
      <c r="J6" s="418"/>
      <c r="K6" s="419"/>
      <c r="L6" s="419"/>
      <c r="M6" s="419"/>
      <c r="N6" s="419"/>
      <c r="O6" s="419"/>
      <c r="P6" s="419"/>
      <c r="Q6" s="419"/>
      <c r="R6" s="419"/>
      <c r="S6" s="419"/>
      <c r="T6" s="419"/>
      <c r="U6" s="419"/>
      <c r="V6" s="419"/>
      <c r="W6" s="419"/>
      <c r="X6" s="419"/>
      <c r="Y6" s="420"/>
      <c r="Z6" s="164"/>
      <c r="AA6" s="165" t="s">
        <v>87</v>
      </c>
      <c r="AB6" s="166"/>
      <c r="AC6" s="166"/>
      <c r="AD6" s="166"/>
      <c r="AE6" s="166"/>
      <c r="AF6" s="166"/>
      <c r="AG6" s="166"/>
      <c r="AH6" s="166"/>
      <c r="AI6" s="166"/>
      <c r="AJ6" s="166"/>
      <c r="AK6" s="166"/>
      <c r="AL6" s="166"/>
      <c r="AM6" s="166"/>
      <c r="AN6" s="166"/>
      <c r="AO6" s="166"/>
      <c r="AP6" s="166"/>
      <c r="AQ6" s="166"/>
      <c r="AR6" s="167"/>
      <c r="AS6" s="167"/>
      <c r="AT6" s="167"/>
      <c r="AU6" s="167"/>
      <c r="AV6" s="167"/>
      <c r="AW6" s="167"/>
      <c r="AX6" s="167"/>
      <c r="AY6" s="167"/>
      <c r="AZ6" s="167"/>
      <c r="BA6" s="167"/>
      <c r="BB6" s="167"/>
      <c r="BC6" s="167"/>
      <c r="BD6" s="167"/>
      <c r="BE6" s="167"/>
      <c r="BF6" s="167"/>
      <c r="BG6" s="167"/>
      <c r="BH6" s="167"/>
      <c r="BI6" s="167"/>
      <c r="BJ6" s="167"/>
      <c r="BK6" s="164"/>
      <c r="BL6" s="164"/>
      <c r="BM6" s="164"/>
      <c r="BN6" s="164"/>
      <c r="BO6" s="164"/>
      <c r="BP6" s="164"/>
      <c r="BQ6" s="164"/>
      <c r="BR6" s="168"/>
      <c r="BS6" s="169"/>
      <c r="BT6" s="169"/>
      <c r="BU6" s="169"/>
      <c r="BV6" s="169"/>
      <c r="BW6" s="169"/>
      <c r="BX6" s="169"/>
      <c r="BY6" s="169"/>
      <c r="BZ6" s="169"/>
      <c r="CA6" s="168"/>
      <c r="CB6" s="168"/>
      <c r="CC6" s="168"/>
      <c r="CD6" s="168"/>
      <c r="CE6" s="168"/>
      <c r="CF6" s="168"/>
      <c r="CG6" s="168"/>
      <c r="CH6" s="168"/>
      <c r="CI6" s="166"/>
      <c r="CJ6" s="166"/>
      <c r="CK6" s="166"/>
      <c r="CL6" s="166"/>
      <c r="CM6" s="164"/>
      <c r="CN6" s="164"/>
      <c r="CO6" s="164"/>
      <c r="CP6" s="164"/>
      <c r="CQ6" s="164"/>
      <c r="CR6" s="164"/>
      <c r="CS6" s="164"/>
      <c r="CT6" s="164"/>
      <c r="CU6" s="164"/>
      <c r="CV6" s="164"/>
      <c r="CW6" s="164"/>
      <c r="CX6" s="164"/>
      <c r="CY6" s="170"/>
      <c r="CZ6" s="171"/>
      <c r="DA6" s="170"/>
      <c r="DB6" s="170"/>
      <c r="DC6" s="170"/>
      <c r="DD6" s="170"/>
      <c r="DE6" s="170"/>
      <c r="DF6" s="170"/>
      <c r="DG6" s="170"/>
      <c r="DH6" s="170"/>
      <c r="DI6" s="170"/>
      <c r="DJ6" s="170"/>
      <c r="DK6" s="170"/>
      <c r="DL6" s="170"/>
      <c r="DM6" s="170"/>
      <c r="DN6" s="170"/>
      <c r="DO6" s="164"/>
      <c r="DP6" s="164"/>
      <c r="DQ6" s="172"/>
    </row>
    <row r="7" spans="1:136" s="177" customFormat="1" ht="102.95" customHeight="1" thickBot="1" x14ac:dyDescent="0.25">
      <c r="A7" s="409"/>
      <c r="B7" s="415"/>
      <c r="C7" s="416"/>
      <c r="D7" s="416"/>
      <c r="E7" s="416"/>
      <c r="F7" s="416"/>
      <c r="G7" s="416"/>
      <c r="H7" s="416"/>
      <c r="I7" s="417"/>
      <c r="J7" s="441" t="s">
        <v>88</v>
      </c>
      <c r="K7" s="442"/>
      <c r="L7" s="442"/>
      <c r="M7" s="442"/>
      <c r="N7" s="442"/>
      <c r="O7" s="442"/>
      <c r="P7" s="442"/>
      <c r="Q7" s="442"/>
      <c r="R7" s="442"/>
      <c r="S7" s="442"/>
      <c r="T7" s="442"/>
      <c r="U7" s="442"/>
      <c r="V7" s="173"/>
      <c r="W7" s="173"/>
      <c r="X7" s="173"/>
      <c r="Y7" s="174"/>
      <c r="Z7" s="173"/>
      <c r="AA7" s="173"/>
      <c r="AB7" s="173"/>
      <c r="AC7" s="173"/>
      <c r="AD7" s="173"/>
      <c r="AE7" s="173"/>
      <c r="AF7" s="173"/>
      <c r="AG7" s="173"/>
      <c r="AH7" s="175"/>
      <c r="AI7" s="173"/>
      <c r="AJ7" s="173"/>
      <c r="AK7" s="173"/>
      <c r="AL7" s="173"/>
      <c r="AM7" s="173"/>
      <c r="AN7" s="173"/>
      <c r="AO7" s="173"/>
      <c r="AP7" s="173"/>
      <c r="AQ7" s="173"/>
      <c r="AR7" s="173"/>
      <c r="AS7" s="173"/>
      <c r="AT7" s="173"/>
      <c r="AU7" s="176"/>
      <c r="AV7" s="176"/>
      <c r="AW7" s="176"/>
      <c r="AX7" s="176"/>
      <c r="AY7" s="173"/>
      <c r="AZ7" s="173"/>
      <c r="BA7" s="173"/>
      <c r="BB7" s="173"/>
      <c r="BC7" s="173"/>
      <c r="BD7" s="173"/>
      <c r="BE7" s="173"/>
      <c r="BF7" s="173"/>
      <c r="BG7" s="173"/>
      <c r="BH7" s="173"/>
      <c r="BI7" s="173"/>
      <c r="BJ7" s="173"/>
      <c r="BK7" s="173"/>
      <c r="BL7" s="173"/>
      <c r="BM7" s="174"/>
      <c r="BN7" s="441" t="s">
        <v>89</v>
      </c>
      <c r="BO7" s="442"/>
      <c r="BP7" s="442"/>
      <c r="BQ7" s="442"/>
      <c r="BR7" s="441" t="s">
        <v>41</v>
      </c>
      <c r="BS7" s="442"/>
      <c r="BT7" s="442"/>
      <c r="BU7" s="442"/>
      <c r="BV7" s="442"/>
      <c r="BW7" s="442"/>
      <c r="BX7" s="442"/>
      <c r="BY7" s="442"/>
      <c r="BZ7" s="442"/>
      <c r="CA7" s="442"/>
      <c r="CB7" s="442"/>
      <c r="CC7" s="442"/>
      <c r="CD7" s="173"/>
      <c r="CE7" s="173"/>
      <c r="CF7" s="173"/>
      <c r="CG7" s="174"/>
      <c r="CH7" s="441" t="s">
        <v>42</v>
      </c>
      <c r="CI7" s="442"/>
      <c r="CJ7" s="442"/>
      <c r="CK7" s="443"/>
      <c r="CL7" s="441" t="s">
        <v>90</v>
      </c>
      <c r="CM7" s="442"/>
      <c r="CN7" s="442"/>
      <c r="CO7" s="443"/>
      <c r="CP7" s="441" t="s">
        <v>91</v>
      </c>
      <c r="CQ7" s="442"/>
      <c r="CR7" s="442"/>
      <c r="CS7" s="443"/>
      <c r="CT7" s="441" t="s">
        <v>92</v>
      </c>
      <c r="CU7" s="442"/>
      <c r="CV7" s="442"/>
      <c r="CW7" s="443"/>
      <c r="CX7" s="441" t="s">
        <v>93</v>
      </c>
      <c r="CY7" s="442"/>
      <c r="CZ7" s="442"/>
      <c r="DA7" s="442"/>
      <c r="DB7" s="173"/>
      <c r="DC7" s="173"/>
      <c r="DD7" s="173"/>
      <c r="DE7" s="173"/>
      <c r="DF7" s="173"/>
      <c r="DG7" s="173"/>
      <c r="DH7" s="173"/>
      <c r="DI7" s="173"/>
      <c r="DJ7" s="173"/>
      <c r="DK7" s="173"/>
      <c r="DL7" s="173"/>
      <c r="DM7" s="173"/>
      <c r="DN7" s="173"/>
      <c r="DO7" s="173"/>
      <c r="DP7" s="173"/>
      <c r="DQ7" s="174"/>
    </row>
    <row r="8" spans="1:136" s="177" customFormat="1" ht="68.45" customHeight="1" thickBot="1" x14ac:dyDescent="0.25">
      <c r="A8" s="409"/>
      <c r="B8" s="415"/>
      <c r="C8" s="416"/>
      <c r="D8" s="416"/>
      <c r="E8" s="416"/>
      <c r="F8" s="416"/>
      <c r="G8" s="416"/>
      <c r="H8" s="416"/>
      <c r="I8" s="417"/>
      <c r="J8" s="441" t="s">
        <v>94</v>
      </c>
      <c r="K8" s="442"/>
      <c r="L8" s="442"/>
      <c r="M8" s="442"/>
      <c r="N8" s="442"/>
      <c r="O8" s="442"/>
      <c r="P8" s="442"/>
      <c r="Q8" s="442"/>
      <c r="R8" s="442"/>
      <c r="S8" s="442"/>
      <c r="T8" s="442"/>
      <c r="U8" s="442"/>
      <c r="V8" s="173"/>
      <c r="W8" s="173"/>
      <c r="X8" s="173"/>
      <c r="Y8" s="174"/>
      <c r="Z8" s="176"/>
      <c r="AA8" s="176"/>
      <c r="AB8" s="176"/>
      <c r="AC8" s="178"/>
      <c r="AD8" s="441" t="s">
        <v>95</v>
      </c>
      <c r="AE8" s="442"/>
      <c r="AF8" s="442"/>
      <c r="AG8" s="442"/>
      <c r="AH8" s="442"/>
      <c r="AI8" s="442"/>
      <c r="AJ8" s="442"/>
      <c r="AK8" s="442"/>
      <c r="AL8" s="173"/>
      <c r="AM8" s="173"/>
      <c r="AN8" s="173"/>
      <c r="AO8" s="173"/>
      <c r="AP8" s="173"/>
      <c r="AQ8" s="173"/>
      <c r="AR8" s="173"/>
      <c r="AS8" s="173"/>
      <c r="AT8" s="173"/>
      <c r="AU8" s="173"/>
      <c r="AV8" s="173"/>
      <c r="AW8" s="174"/>
      <c r="AX8" s="441" t="s">
        <v>96</v>
      </c>
      <c r="AY8" s="442"/>
      <c r="AZ8" s="442"/>
      <c r="BA8" s="443"/>
      <c r="BB8" s="441" t="s">
        <v>97</v>
      </c>
      <c r="BC8" s="442"/>
      <c r="BD8" s="442"/>
      <c r="BE8" s="442"/>
      <c r="BF8" s="442"/>
      <c r="BG8" s="442"/>
      <c r="BH8" s="442"/>
      <c r="BI8" s="442"/>
      <c r="BJ8" s="173"/>
      <c r="BK8" s="173"/>
      <c r="BL8" s="173"/>
      <c r="BM8" s="174"/>
      <c r="BN8" s="441" t="s">
        <v>98</v>
      </c>
      <c r="BO8" s="442"/>
      <c r="BP8" s="442"/>
      <c r="BQ8" s="443"/>
      <c r="BR8" s="441" t="s">
        <v>46</v>
      </c>
      <c r="BS8" s="442"/>
      <c r="BT8" s="442"/>
      <c r="BU8" s="442"/>
      <c r="BV8" s="442"/>
      <c r="BW8" s="442"/>
      <c r="BX8" s="442"/>
      <c r="BY8" s="442"/>
      <c r="BZ8" s="442"/>
      <c r="CA8" s="442"/>
      <c r="CB8" s="442"/>
      <c r="CC8" s="442"/>
      <c r="CD8" s="173"/>
      <c r="CE8" s="173"/>
      <c r="CF8" s="173"/>
      <c r="CG8" s="174"/>
      <c r="CH8" s="441" t="s">
        <v>99</v>
      </c>
      <c r="CI8" s="442"/>
      <c r="CJ8" s="442"/>
      <c r="CK8" s="443"/>
      <c r="CL8" s="441" t="s">
        <v>100</v>
      </c>
      <c r="CM8" s="442"/>
      <c r="CN8" s="442"/>
      <c r="CO8" s="443"/>
      <c r="CP8" s="441" t="s">
        <v>101</v>
      </c>
      <c r="CQ8" s="442"/>
      <c r="CR8" s="442"/>
      <c r="CS8" s="443"/>
      <c r="CT8" s="441" t="s">
        <v>102</v>
      </c>
      <c r="CU8" s="442"/>
      <c r="CV8" s="442"/>
      <c r="CW8" s="443"/>
      <c r="CX8" s="445" t="s">
        <v>103</v>
      </c>
      <c r="CY8" s="446"/>
      <c r="CZ8" s="446"/>
      <c r="DA8" s="447"/>
      <c r="DB8" s="445" t="s">
        <v>104</v>
      </c>
      <c r="DC8" s="446"/>
      <c r="DD8" s="446"/>
      <c r="DE8" s="446"/>
      <c r="DF8" s="446"/>
      <c r="DG8" s="446"/>
      <c r="DH8" s="446"/>
      <c r="DI8" s="446"/>
      <c r="DJ8" s="446"/>
      <c r="DK8" s="446"/>
      <c r="DL8" s="446"/>
      <c r="DM8" s="446"/>
      <c r="DN8" s="179"/>
      <c r="DO8" s="179"/>
      <c r="DP8" s="179"/>
      <c r="DQ8" s="180"/>
    </row>
    <row r="9" spans="1:136" s="177" customFormat="1" ht="93" customHeight="1" thickBot="1" x14ac:dyDescent="0.25">
      <c r="A9" s="409"/>
      <c r="B9" s="415"/>
      <c r="C9" s="416"/>
      <c r="D9" s="416"/>
      <c r="E9" s="416"/>
      <c r="F9" s="416"/>
      <c r="G9" s="416"/>
      <c r="H9" s="416"/>
      <c r="I9" s="417"/>
      <c r="J9" s="441" t="s">
        <v>105</v>
      </c>
      <c r="K9" s="442"/>
      <c r="L9" s="442"/>
      <c r="M9" s="442"/>
      <c r="N9" s="442"/>
      <c r="O9" s="442"/>
      <c r="P9" s="442"/>
      <c r="Q9" s="442"/>
      <c r="R9" s="442"/>
      <c r="S9" s="442"/>
      <c r="T9" s="442"/>
      <c r="U9" s="442"/>
      <c r="V9" s="173"/>
      <c r="W9" s="173"/>
      <c r="X9" s="173"/>
      <c r="Y9" s="174"/>
      <c r="Z9" s="176"/>
      <c r="AA9" s="176"/>
      <c r="AB9" s="176"/>
      <c r="AC9" s="178"/>
      <c r="AD9" s="441" t="s">
        <v>106</v>
      </c>
      <c r="AE9" s="442"/>
      <c r="AF9" s="442"/>
      <c r="AG9" s="442"/>
      <c r="AH9" s="442"/>
      <c r="AI9" s="442"/>
      <c r="AJ9" s="442"/>
      <c r="AK9" s="442"/>
      <c r="AL9" s="173"/>
      <c r="AM9" s="173"/>
      <c r="AN9" s="173"/>
      <c r="AO9" s="173"/>
      <c r="AP9" s="173"/>
      <c r="AQ9" s="173"/>
      <c r="AR9" s="173"/>
      <c r="AS9" s="174"/>
      <c r="AT9" s="441" t="s">
        <v>107</v>
      </c>
      <c r="AU9" s="442"/>
      <c r="AV9" s="442"/>
      <c r="AW9" s="443"/>
      <c r="AX9" s="441" t="s">
        <v>108</v>
      </c>
      <c r="AY9" s="442"/>
      <c r="AZ9" s="442"/>
      <c r="BA9" s="443"/>
      <c r="BB9" s="441" t="s">
        <v>109</v>
      </c>
      <c r="BC9" s="442"/>
      <c r="BD9" s="442"/>
      <c r="BE9" s="442"/>
      <c r="BF9" s="442"/>
      <c r="BG9" s="442"/>
      <c r="BH9" s="442"/>
      <c r="BI9" s="442"/>
      <c r="BJ9" s="441" t="s">
        <v>110</v>
      </c>
      <c r="BK9" s="442"/>
      <c r="BL9" s="442"/>
      <c r="BM9" s="443"/>
      <c r="BN9" s="441" t="s">
        <v>111</v>
      </c>
      <c r="BO9" s="442"/>
      <c r="BP9" s="442"/>
      <c r="BQ9" s="443"/>
      <c r="BR9" s="441" t="s">
        <v>112</v>
      </c>
      <c r="BS9" s="442"/>
      <c r="BT9" s="442"/>
      <c r="BU9" s="443"/>
      <c r="BV9" s="441" t="s">
        <v>113</v>
      </c>
      <c r="BW9" s="442"/>
      <c r="BX9" s="442"/>
      <c r="BY9" s="442"/>
      <c r="BZ9" s="442"/>
      <c r="CA9" s="442"/>
      <c r="CB9" s="442"/>
      <c r="CC9" s="442"/>
      <c r="CD9" s="173"/>
      <c r="CE9" s="173"/>
      <c r="CF9" s="173"/>
      <c r="CG9" s="174"/>
      <c r="CH9" s="441" t="s">
        <v>114</v>
      </c>
      <c r="CI9" s="442"/>
      <c r="CJ9" s="442"/>
      <c r="CK9" s="443"/>
      <c r="CL9" s="441" t="s">
        <v>115</v>
      </c>
      <c r="CM9" s="442"/>
      <c r="CN9" s="442"/>
      <c r="CO9" s="443"/>
      <c r="CP9" s="441" t="s">
        <v>116</v>
      </c>
      <c r="CQ9" s="442"/>
      <c r="CR9" s="442"/>
      <c r="CS9" s="443"/>
      <c r="CT9" s="441" t="s">
        <v>117</v>
      </c>
      <c r="CU9" s="442"/>
      <c r="CV9" s="442"/>
      <c r="CW9" s="443"/>
      <c r="CX9" s="448"/>
      <c r="CY9" s="449"/>
      <c r="CZ9" s="449"/>
      <c r="DA9" s="450"/>
      <c r="DB9" s="448"/>
      <c r="DC9" s="449"/>
      <c r="DD9" s="449"/>
      <c r="DE9" s="449"/>
      <c r="DF9" s="449"/>
      <c r="DG9" s="449"/>
      <c r="DH9" s="449"/>
      <c r="DI9" s="449"/>
      <c r="DJ9" s="449"/>
      <c r="DK9" s="449"/>
      <c r="DL9" s="449"/>
      <c r="DM9" s="449"/>
      <c r="DN9" s="181"/>
      <c r="DO9" s="181"/>
      <c r="DP9" s="181"/>
      <c r="DQ9" s="182"/>
    </row>
    <row r="10" spans="1:136" s="80" customFormat="1" ht="92.45" customHeight="1" thickBot="1" x14ac:dyDescent="0.25">
      <c r="A10" s="409"/>
      <c r="B10" s="415"/>
      <c r="C10" s="416"/>
      <c r="D10" s="416"/>
      <c r="E10" s="416"/>
      <c r="F10" s="416"/>
      <c r="G10" s="416"/>
      <c r="H10" s="416"/>
      <c r="I10" s="417"/>
      <c r="J10" s="421" t="s">
        <v>118</v>
      </c>
      <c r="K10" s="422"/>
      <c r="L10" s="422"/>
      <c r="M10" s="422"/>
      <c r="N10" s="422"/>
      <c r="O10" s="422"/>
      <c r="P10" s="422"/>
      <c r="Q10" s="422"/>
      <c r="R10" s="422"/>
      <c r="S10" s="422"/>
      <c r="T10" s="422"/>
      <c r="U10" s="423"/>
      <c r="V10" s="412" t="s">
        <v>119</v>
      </c>
      <c r="W10" s="413"/>
      <c r="X10" s="413"/>
      <c r="Y10" s="414"/>
      <c r="Z10" s="412" t="s">
        <v>120</v>
      </c>
      <c r="AA10" s="413"/>
      <c r="AB10" s="413"/>
      <c r="AC10" s="414"/>
      <c r="AD10" s="421" t="s">
        <v>121</v>
      </c>
      <c r="AE10" s="422"/>
      <c r="AF10" s="422"/>
      <c r="AG10" s="422"/>
      <c r="AH10" s="422"/>
      <c r="AI10" s="422"/>
      <c r="AJ10" s="422"/>
      <c r="AK10" s="422"/>
      <c r="AL10" s="78"/>
      <c r="AM10" s="78"/>
      <c r="AN10" s="78"/>
      <c r="AO10" s="78"/>
      <c r="AP10" s="78"/>
      <c r="AQ10" s="78"/>
      <c r="AR10" s="78"/>
      <c r="AS10" s="79"/>
      <c r="AT10" s="412" t="s">
        <v>122</v>
      </c>
      <c r="AU10" s="413"/>
      <c r="AV10" s="413"/>
      <c r="AW10" s="414"/>
      <c r="AX10" s="418" t="s">
        <v>123</v>
      </c>
      <c r="AY10" s="419"/>
      <c r="AZ10" s="419"/>
      <c r="BA10" s="419"/>
      <c r="BB10" s="75"/>
      <c r="BC10" s="75"/>
      <c r="BD10" s="75"/>
      <c r="BE10" s="75"/>
      <c r="BF10" s="75"/>
      <c r="BG10" s="75"/>
      <c r="BH10" s="75"/>
      <c r="BI10" s="75"/>
      <c r="BJ10" s="75"/>
      <c r="BK10" s="75"/>
      <c r="BL10" s="75"/>
      <c r="BM10" s="76"/>
      <c r="BN10" s="412" t="s">
        <v>124</v>
      </c>
      <c r="BO10" s="413"/>
      <c r="BP10" s="413"/>
      <c r="BQ10" s="414"/>
      <c r="BR10" s="412" t="s">
        <v>125</v>
      </c>
      <c r="BS10" s="413"/>
      <c r="BT10" s="413"/>
      <c r="BU10" s="414"/>
      <c r="BV10" s="412" t="s">
        <v>126</v>
      </c>
      <c r="BW10" s="413"/>
      <c r="BX10" s="413"/>
      <c r="BY10" s="413"/>
      <c r="BZ10" s="412" t="s">
        <v>127</v>
      </c>
      <c r="CA10" s="413"/>
      <c r="CB10" s="413"/>
      <c r="CC10" s="414"/>
      <c r="CD10" s="451" t="s">
        <v>128</v>
      </c>
      <c r="CE10" s="452"/>
      <c r="CF10" s="452"/>
      <c r="CG10" s="453"/>
      <c r="CH10" s="412" t="s">
        <v>129</v>
      </c>
      <c r="CI10" s="413"/>
      <c r="CJ10" s="413"/>
      <c r="CK10" s="414"/>
      <c r="CL10" s="412" t="s">
        <v>130</v>
      </c>
      <c r="CM10" s="413"/>
      <c r="CN10" s="413"/>
      <c r="CO10" s="414"/>
      <c r="CP10" s="412" t="s">
        <v>131</v>
      </c>
      <c r="CQ10" s="413"/>
      <c r="CR10" s="413"/>
      <c r="CS10" s="414"/>
      <c r="CT10" s="412" t="s">
        <v>132</v>
      </c>
      <c r="CU10" s="413"/>
      <c r="CV10" s="413"/>
      <c r="CW10" s="414"/>
      <c r="CX10" s="412" t="s">
        <v>133</v>
      </c>
      <c r="CY10" s="413"/>
      <c r="CZ10" s="413"/>
      <c r="DA10" s="414"/>
      <c r="DB10" s="445" t="s">
        <v>134</v>
      </c>
      <c r="DC10" s="446"/>
      <c r="DD10" s="446"/>
      <c r="DE10" s="447"/>
      <c r="DF10" s="412" t="s">
        <v>135</v>
      </c>
      <c r="DG10" s="413"/>
      <c r="DH10" s="413"/>
      <c r="DI10" s="414"/>
      <c r="DJ10" s="412" t="s">
        <v>136</v>
      </c>
      <c r="DK10" s="413"/>
      <c r="DL10" s="413"/>
      <c r="DM10" s="414"/>
      <c r="DN10" s="412" t="s">
        <v>137</v>
      </c>
      <c r="DO10" s="413"/>
      <c r="DP10" s="413"/>
      <c r="DQ10" s="414"/>
    </row>
    <row r="11" spans="1:136" s="80" customFormat="1" ht="116.45" customHeight="1" thickBot="1" x14ac:dyDescent="0.25">
      <c r="A11" s="409"/>
      <c r="B11" s="424"/>
      <c r="C11" s="425"/>
      <c r="D11" s="425"/>
      <c r="E11" s="425"/>
      <c r="F11" s="425"/>
      <c r="G11" s="425"/>
      <c r="H11" s="425"/>
      <c r="I11" s="426"/>
      <c r="J11" s="424" t="s">
        <v>138</v>
      </c>
      <c r="K11" s="425"/>
      <c r="L11" s="425"/>
      <c r="M11" s="426"/>
      <c r="N11" s="424" t="s">
        <v>139</v>
      </c>
      <c r="O11" s="425"/>
      <c r="P11" s="425"/>
      <c r="Q11" s="426"/>
      <c r="R11" s="424" t="s">
        <v>140</v>
      </c>
      <c r="S11" s="425"/>
      <c r="T11" s="425"/>
      <c r="U11" s="426"/>
      <c r="V11" s="424"/>
      <c r="W11" s="425"/>
      <c r="X11" s="425"/>
      <c r="Y11" s="426"/>
      <c r="Z11" s="424"/>
      <c r="AA11" s="425"/>
      <c r="AB11" s="425"/>
      <c r="AC11" s="426"/>
      <c r="AD11" s="418" t="s">
        <v>141</v>
      </c>
      <c r="AE11" s="419"/>
      <c r="AF11" s="419"/>
      <c r="AG11" s="420"/>
      <c r="AH11" s="441" t="s">
        <v>142</v>
      </c>
      <c r="AI11" s="442"/>
      <c r="AJ11" s="442"/>
      <c r="AK11" s="443"/>
      <c r="AL11" s="441" t="s">
        <v>143</v>
      </c>
      <c r="AM11" s="442"/>
      <c r="AN11" s="442"/>
      <c r="AO11" s="443"/>
      <c r="AP11" s="418" t="s">
        <v>144</v>
      </c>
      <c r="AQ11" s="419"/>
      <c r="AR11" s="419"/>
      <c r="AS11" s="420"/>
      <c r="AT11" s="424"/>
      <c r="AU11" s="425"/>
      <c r="AV11" s="425"/>
      <c r="AW11" s="426"/>
      <c r="AX11" s="418" t="s">
        <v>145</v>
      </c>
      <c r="AY11" s="419"/>
      <c r="AZ11" s="419"/>
      <c r="BA11" s="420"/>
      <c r="BB11" s="418" t="s">
        <v>146</v>
      </c>
      <c r="BC11" s="419"/>
      <c r="BD11" s="419"/>
      <c r="BE11" s="420"/>
      <c r="BF11" s="418" t="s">
        <v>147</v>
      </c>
      <c r="BG11" s="419"/>
      <c r="BH11" s="419"/>
      <c r="BI11" s="420"/>
      <c r="BJ11" s="418" t="s">
        <v>148</v>
      </c>
      <c r="BK11" s="419"/>
      <c r="BL11" s="419"/>
      <c r="BM11" s="420"/>
      <c r="BN11" s="424"/>
      <c r="BO11" s="425"/>
      <c r="BP11" s="425"/>
      <c r="BQ11" s="426"/>
      <c r="BR11" s="424"/>
      <c r="BS11" s="425"/>
      <c r="BT11" s="425"/>
      <c r="BU11" s="426"/>
      <c r="BV11" s="424"/>
      <c r="BW11" s="425"/>
      <c r="BX11" s="425"/>
      <c r="BY11" s="425"/>
      <c r="BZ11" s="424"/>
      <c r="CA11" s="425"/>
      <c r="CB11" s="425"/>
      <c r="CC11" s="426"/>
      <c r="CD11" s="418" t="s">
        <v>149</v>
      </c>
      <c r="CE11" s="419"/>
      <c r="CF11" s="419"/>
      <c r="CG11" s="420"/>
      <c r="CH11" s="424"/>
      <c r="CI11" s="425"/>
      <c r="CJ11" s="425"/>
      <c r="CK11" s="426"/>
      <c r="CL11" s="424"/>
      <c r="CM11" s="425"/>
      <c r="CN11" s="425"/>
      <c r="CO11" s="426"/>
      <c r="CP11" s="424"/>
      <c r="CQ11" s="425"/>
      <c r="CR11" s="425"/>
      <c r="CS11" s="426"/>
      <c r="CT11" s="424"/>
      <c r="CU11" s="425"/>
      <c r="CV11" s="425"/>
      <c r="CW11" s="426"/>
      <c r="CX11" s="424"/>
      <c r="CY11" s="425"/>
      <c r="CZ11" s="425"/>
      <c r="DA11" s="426"/>
      <c r="DB11" s="448"/>
      <c r="DC11" s="449"/>
      <c r="DD11" s="449"/>
      <c r="DE11" s="450"/>
      <c r="DF11" s="424"/>
      <c r="DG11" s="425"/>
      <c r="DH11" s="425"/>
      <c r="DI11" s="426"/>
      <c r="DJ11" s="424"/>
      <c r="DK11" s="425"/>
      <c r="DL11" s="425"/>
      <c r="DM11" s="426"/>
      <c r="DN11" s="424"/>
      <c r="DO11" s="425"/>
      <c r="DP11" s="425"/>
      <c r="DQ11" s="426"/>
    </row>
    <row r="12" spans="1:136" s="80" customFormat="1" ht="60.75" customHeight="1" thickBot="1" x14ac:dyDescent="0.3">
      <c r="A12" s="444"/>
      <c r="B12" s="81" t="s">
        <v>4</v>
      </c>
      <c r="C12" s="81" t="s">
        <v>5</v>
      </c>
      <c r="D12" s="183" t="s">
        <v>6</v>
      </c>
      <c r="E12" s="184" t="s">
        <v>7</v>
      </c>
      <c r="F12" s="184" t="s">
        <v>6</v>
      </c>
      <c r="G12" s="185" t="s">
        <v>7</v>
      </c>
      <c r="H12" s="87" t="s">
        <v>8</v>
      </c>
      <c r="I12" s="81" t="s">
        <v>9</v>
      </c>
      <c r="J12" s="81" t="s">
        <v>4</v>
      </c>
      <c r="K12" s="81" t="s">
        <v>5</v>
      </c>
      <c r="L12" s="81" t="s">
        <v>8</v>
      </c>
      <c r="M12" s="81" t="s">
        <v>9</v>
      </c>
      <c r="N12" s="81" t="s">
        <v>4</v>
      </c>
      <c r="O12" s="81" t="s">
        <v>5</v>
      </c>
      <c r="P12" s="81" t="s">
        <v>8</v>
      </c>
      <c r="Q12" s="81" t="s">
        <v>9</v>
      </c>
      <c r="R12" s="81" t="s">
        <v>4</v>
      </c>
      <c r="S12" s="81" t="s">
        <v>5</v>
      </c>
      <c r="T12" s="81" t="s">
        <v>8</v>
      </c>
      <c r="U12" s="81" t="s">
        <v>9</v>
      </c>
      <c r="V12" s="81" t="s">
        <v>4</v>
      </c>
      <c r="W12" s="81" t="s">
        <v>5</v>
      </c>
      <c r="X12" s="81" t="s">
        <v>8</v>
      </c>
      <c r="Y12" s="81" t="s">
        <v>9</v>
      </c>
      <c r="Z12" s="81" t="s">
        <v>4</v>
      </c>
      <c r="AA12" s="81" t="s">
        <v>5</v>
      </c>
      <c r="AB12" s="81" t="s">
        <v>8</v>
      </c>
      <c r="AC12" s="81" t="s">
        <v>9</v>
      </c>
      <c r="AD12" s="81" t="s">
        <v>4</v>
      </c>
      <c r="AE12" s="82" t="s">
        <v>5</v>
      </c>
      <c r="AF12" s="82" t="s">
        <v>8</v>
      </c>
      <c r="AG12" s="82" t="s">
        <v>9</v>
      </c>
      <c r="AH12" s="81" t="s">
        <v>4</v>
      </c>
      <c r="AI12" s="81" t="s">
        <v>5</v>
      </c>
      <c r="AJ12" s="81" t="s">
        <v>8</v>
      </c>
      <c r="AK12" s="81" t="s">
        <v>9</v>
      </c>
      <c r="AL12" s="81" t="s">
        <v>4</v>
      </c>
      <c r="AM12" s="81" t="s">
        <v>5</v>
      </c>
      <c r="AN12" s="81" t="s">
        <v>8</v>
      </c>
      <c r="AO12" s="81" t="s">
        <v>9</v>
      </c>
      <c r="AP12" s="81" t="s">
        <v>4</v>
      </c>
      <c r="AQ12" s="81" t="s">
        <v>5</v>
      </c>
      <c r="AR12" s="81" t="s">
        <v>8</v>
      </c>
      <c r="AS12" s="81" t="s">
        <v>9</v>
      </c>
      <c r="AT12" s="81" t="s">
        <v>4</v>
      </c>
      <c r="AU12" s="81" t="s">
        <v>5</v>
      </c>
      <c r="AV12" s="81" t="s">
        <v>8</v>
      </c>
      <c r="AW12" s="81" t="s">
        <v>9</v>
      </c>
      <c r="AX12" s="81" t="s">
        <v>4</v>
      </c>
      <c r="AY12" s="81" t="s">
        <v>5</v>
      </c>
      <c r="AZ12" s="81" t="s">
        <v>8</v>
      </c>
      <c r="BA12" s="81" t="s">
        <v>9</v>
      </c>
      <c r="BB12" s="81" t="s">
        <v>4</v>
      </c>
      <c r="BC12" s="81" t="s">
        <v>5</v>
      </c>
      <c r="BD12" s="81" t="s">
        <v>8</v>
      </c>
      <c r="BE12" s="81" t="s">
        <v>9</v>
      </c>
      <c r="BF12" s="81" t="s">
        <v>4</v>
      </c>
      <c r="BG12" s="81" t="s">
        <v>5</v>
      </c>
      <c r="BH12" s="81" t="s">
        <v>8</v>
      </c>
      <c r="BI12" s="81" t="s">
        <v>9</v>
      </c>
      <c r="BJ12" s="81" t="s">
        <v>4</v>
      </c>
      <c r="BK12" s="81" t="s">
        <v>5</v>
      </c>
      <c r="BL12" s="81" t="s">
        <v>8</v>
      </c>
      <c r="BM12" s="81" t="s">
        <v>9</v>
      </c>
      <c r="BN12" s="81" t="s">
        <v>4</v>
      </c>
      <c r="BO12" s="81" t="s">
        <v>5</v>
      </c>
      <c r="BP12" s="81" t="s">
        <v>8</v>
      </c>
      <c r="BQ12" s="81" t="s">
        <v>9</v>
      </c>
      <c r="BR12" s="81" t="s">
        <v>4</v>
      </c>
      <c r="BS12" s="81" t="s">
        <v>5</v>
      </c>
      <c r="BT12" s="81" t="s">
        <v>8</v>
      </c>
      <c r="BU12" s="81" t="s">
        <v>9</v>
      </c>
      <c r="BV12" s="81" t="s">
        <v>4</v>
      </c>
      <c r="BW12" s="81" t="s">
        <v>5</v>
      </c>
      <c r="BX12" s="81" t="s">
        <v>8</v>
      </c>
      <c r="BY12" s="81" t="s">
        <v>9</v>
      </c>
      <c r="BZ12" s="81" t="s">
        <v>4</v>
      </c>
      <c r="CA12" s="81" t="s">
        <v>5</v>
      </c>
      <c r="CB12" s="81" t="s">
        <v>8</v>
      </c>
      <c r="CC12" s="81" t="s">
        <v>9</v>
      </c>
      <c r="CD12" s="81" t="s">
        <v>4</v>
      </c>
      <c r="CE12" s="81" t="s">
        <v>5</v>
      </c>
      <c r="CF12" s="81" t="s">
        <v>8</v>
      </c>
      <c r="CG12" s="81" t="s">
        <v>9</v>
      </c>
      <c r="CH12" s="81" t="s">
        <v>4</v>
      </c>
      <c r="CI12" s="81" t="s">
        <v>5</v>
      </c>
      <c r="CJ12" s="81" t="s">
        <v>8</v>
      </c>
      <c r="CK12" s="81" t="s">
        <v>9</v>
      </c>
      <c r="CL12" s="81" t="s">
        <v>4</v>
      </c>
      <c r="CM12" s="81" t="s">
        <v>5</v>
      </c>
      <c r="CN12" s="81" t="s">
        <v>8</v>
      </c>
      <c r="CO12" s="81" t="s">
        <v>9</v>
      </c>
      <c r="CP12" s="81" t="s">
        <v>4</v>
      </c>
      <c r="CQ12" s="81" t="s">
        <v>5</v>
      </c>
      <c r="CR12" s="81" t="s">
        <v>8</v>
      </c>
      <c r="CS12" s="81" t="s">
        <v>9</v>
      </c>
      <c r="CT12" s="81" t="s">
        <v>4</v>
      </c>
      <c r="CU12" s="81" t="s">
        <v>5</v>
      </c>
      <c r="CV12" s="81" t="s">
        <v>8</v>
      </c>
      <c r="CW12" s="81" t="s">
        <v>9</v>
      </c>
      <c r="CX12" s="81" t="s">
        <v>4</v>
      </c>
      <c r="CY12" s="81" t="s">
        <v>5</v>
      </c>
      <c r="CZ12" s="81" t="s">
        <v>8</v>
      </c>
      <c r="DA12" s="81" t="s">
        <v>9</v>
      </c>
      <c r="DB12" s="81" t="s">
        <v>4</v>
      </c>
      <c r="DC12" s="81" t="s">
        <v>5</v>
      </c>
      <c r="DD12" s="81" t="s">
        <v>8</v>
      </c>
      <c r="DE12" s="81" t="s">
        <v>9</v>
      </c>
      <c r="DF12" s="81" t="s">
        <v>4</v>
      </c>
      <c r="DG12" s="81" t="s">
        <v>5</v>
      </c>
      <c r="DH12" s="81" t="s">
        <v>8</v>
      </c>
      <c r="DI12" s="81" t="s">
        <v>9</v>
      </c>
      <c r="DJ12" s="81" t="s">
        <v>4</v>
      </c>
      <c r="DK12" s="81" t="s">
        <v>5</v>
      </c>
      <c r="DL12" s="81" t="s">
        <v>8</v>
      </c>
      <c r="DM12" s="81" t="s">
        <v>9</v>
      </c>
      <c r="DN12" s="81" t="s">
        <v>4</v>
      </c>
      <c r="DO12" s="81" t="s">
        <v>5</v>
      </c>
      <c r="DP12" s="81" t="s">
        <v>8</v>
      </c>
      <c r="DQ12" s="81" t="s">
        <v>9</v>
      </c>
    </row>
    <row r="13" spans="1:136" s="188" customFormat="1" ht="20.25" customHeight="1" thickBot="1" x14ac:dyDescent="0.25">
      <c r="A13" s="186"/>
      <c r="B13" s="187"/>
      <c r="C13" s="457"/>
      <c r="D13" s="458"/>
      <c r="E13" s="458"/>
      <c r="F13" s="458"/>
      <c r="G13" s="458"/>
      <c r="H13" s="458"/>
      <c r="I13" s="459"/>
      <c r="J13" s="454" t="s">
        <v>150</v>
      </c>
      <c r="K13" s="455"/>
      <c r="L13" s="455"/>
      <c r="M13" s="456"/>
      <c r="N13" s="454" t="s">
        <v>151</v>
      </c>
      <c r="O13" s="455"/>
      <c r="P13" s="455"/>
      <c r="Q13" s="456"/>
      <c r="R13" s="454" t="s">
        <v>152</v>
      </c>
      <c r="S13" s="455"/>
      <c r="T13" s="455"/>
      <c r="U13" s="456"/>
      <c r="V13" s="454" t="s">
        <v>153</v>
      </c>
      <c r="W13" s="455"/>
      <c r="X13" s="455"/>
      <c r="Y13" s="456"/>
      <c r="Z13" s="454" t="s">
        <v>154</v>
      </c>
      <c r="AA13" s="455"/>
      <c r="AB13" s="455"/>
      <c r="AC13" s="456"/>
      <c r="AD13" s="454" t="s">
        <v>155</v>
      </c>
      <c r="AE13" s="455"/>
      <c r="AF13" s="455"/>
      <c r="AG13" s="456"/>
      <c r="AH13" s="454" t="s">
        <v>156</v>
      </c>
      <c r="AI13" s="455"/>
      <c r="AJ13" s="455"/>
      <c r="AK13" s="456"/>
      <c r="AL13" s="454" t="s">
        <v>157</v>
      </c>
      <c r="AM13" s="455"/>
      <c r="AN13" s="455"/>
      <c r="AO13" s="456"/>
      <c r="AP13" s="454" t="s">
        <v>158</v>
      </c>
      <c r="AQ13" s="455"/>
      <c r="AR13" s="455"/>
      <c r="AS13" s="456"/>
      <c r="AT13" s="454" t="s">
        <v>159</v>
      </c>
      <c r="AU13" s="455"/>
      <c r="AV13" s="455"/>
      <c r="AW13" s="456"/>
      <c r="AX13" s="460" t="s">
        <v>160</v>
      </c>
      <c r="AY13" s="461"/>
      <c r="AZ13" s="461"/>
      <c r="BA13" s="462"/>
      <c r="BB13" s="454" t="s">
        <v>161</v>
      </c>
      <c r="BC13" s="455"/>
      <c r="BD13" s="455"/>
      <c r="BE13" s="456"/>
      <c r="BF13" s="454" t="s">
        <v>162</v>
      </c>
      <c r="BG13" s="455"/>
      <c r="BH13" s="455"/>
      <c r="BI13" s="456"/>
      <c r="BJ13" s="454" t="s">
        <v>163</v>
      </c>
      <c r="BK13" s="455"/>
      <c r="BL13" s="455"/>
      <c r="BM13" s="456"/>
      <c r="BN13" s="454" t="s">
        <v>164</v>
      </c>
      <c r="BO13" s="455"/>
      <c r="BP13" s="455"/>
      <c r="BQ13" s="456"/>
      <c r="BR13" s="454" t="s">
        <v>165</v>
      </c>
      <c r="BS13" s="455"/>
      <c r="BT13" s="455"/>
      <c r="BU13" s="456"/>
      <c r="BV13" s="454" t="s">
        <v>166</v>
      </c>
      <c r="BW13" s="455"/>
      <c r="BX13" s="455"/>
      <c r="BY13" s="455"/>
      <c r="BZ13" s="455" t="s">
        <v>167</v>
      </c>
      <c r="CA13" s="455"/>
      <c r="CB13" s="455"/>
      <c r="CC13" s="456"/>
      <c r="CD13" s="454" t="s">
        <v>168</v>
      </c>
      <c r="CE13" s="455"/>
      <c r="CF13" s="455"/>
      <c r="CG13" s="456"/>
      <c r="CH13" s="454" t="s">
        <v>169</v>
      </c>
      <c r="CI13" s="455"/>
      <c r="CJ13" s="455"/>
      <c r="CK13" s="456"/>
      <c r="CL13" s="454" t="s">
        <v>170</v>
      </c>
      <c r="CM13" s="455"/>
      <c r="CN13" s="455"/>
      <c r="CO13" s="456"/>
      <c r="CP13" s="454" t="s">
        <v>171</v>
      </c>
      <c r="CQ13" s="455"/>
      <c r="CR13" s="455"/>
      <c r="CS13" s="456"/>
      <c r="CT13" s="454" t="s">
        <v>172</v>
      </c>
      <c r="CU13" s="455"/>
      <c r="CV13" s="455"/>
      <c r="CW13" s="456"/>
      <c r="CX13" s="454" t="s">
        <v>173</v>
      </c>
      <c r="CY13" s="455"/>
      <c r="CZ13" s="455"/>
      <c r="DA13" s="456"/>
      <c r="DB13" s="454" t="s">
        <v>174</v>
      </c>
      <c r="DC13" s="455"/>
      <c r="DD13" s="455"/>
      <c r="DE13" s="456"/>
      <c r="DF13" s="454" t="s">
        <v>175</v>
      </c>
      <c r="DG13" s="455"/>
      <c r="DH13" s="455"/>
      <c r="DI13" s="456"/>
      <c r="DJ13" s="454" t="s">
        <v>176</v>
      </c>
      <c r="DK13" s="455"/>
      <c r="DL13" s="455"/>
      <c r="DM13" s="456"/>
      <c r="DN13" s="454" t="s">
        <v>177</v>
      </c>
      <c r="DO13" s="455"/>
      <c r="DP13" s="455"/>
      <c r="DQ13" s="456"/>
    </row>
    <row r="14" spans="1:136" s="80" customFormat="1" ht="21.75" customHeight="1" x14ac:dyDescent="0.25">
      <c r="A14" s="95" t="s">
        <v>10</v>
      </c>
      <c r="B14" s="189">
        <f>CX14+J14+CH14+CP14+AT14+AD14+AH14+AP14+BZ14+BB14+AX14+BJ14+Z14+DN14+CL14+DB14+BV14+BN14+DF14+BR14+CT14+N14+BF14+CD14+R14+AL14+DJ14+V14</f>
        <v>161480.73209</v>
      </c>
      <c r="C14" s="189">
        <f>CY14+K14+CI14+CQ14+AU14+AE14+AI14+AQ14+CA14+BC14+AY14+BK14+AA14+DO14+CM14+DC14+BW14+BO14+DG14+BS14+CU14+O14+BG14+CE14+S14+AM14+DK14+W14</f>
        <v>165437.19244000004</v>
      </c>
      <c r="D14" s="190">
        <f>'[2]Исполнение для администрации_КБ'!T14</f>
        <v>165437.19243999998</v>
      </c>
      <c r="E14" s="190">
        <f>C14-D14</f>
        <v>0</v>
      </c>
      <c r="F14" s="190">
        <f>'[2]Исполнение для администрации_КБ'!U14</f>
        <v>163453.92376999999</v>
      </c>
      <c r="G14" s="190">
        <f>H14-F14</f>
        <v>0</v>
      </c>
      <c r="H14" s="189">
        <f>L14+P14+T14+AB14+AF14+AJ14+AR14+AV14+AZ14+BD14+BH14+BL14+BP14+BT14+BX14+CB14+CF14+CJ14+CN14+CR14+CV14+CZ14+DD14+DH14+DP14+AN14+DL14+X14</f>
        <v>163453.92377000002</v>
      </c>
      <c r="I14" s="100">
        <f>IF(ISERROR(H14/C14*100),,H14/C14*100)</f>
        <v>98.801195401862671</v>
      </c>
      <c r="J14" s="102">
        <f>[3]Субвенция_план!D9</f>
        <v>0</v>
      </c>
      <c r="K14" s="102">
        <f>'[4]Проверочная  таблица'!SO12/1000</f>
        <v>0</v>
      </c>
      <c r="L14" s="102">
        <f>'[4]Проверочная  таблица'!SP12/1000</f>
        <v>0</v>
      </c>
      <c r="M14" s="100">
        <f>IF(ISERROR(L14/K14*100),,L14/K14*100)</f>
        <v>0</v>
      </c>
      <c r="N14" s="102">
        <f>[3]Субвенция_план!E9</f>
        <v>0</v>
      </c>
      <c r="O14" s="102">
        <f>'[4]Проверочная  таблица'!SQ12/1000</f>
        <v>0</v>
      </c>
      <c r="P14" s="102">
        <f>'[4]Проверочная  таблица'!SR12/1000</f>
        <v>0</v>
      </c>
      <c r="Q14" s="100">
        <f>IF(ISERROR(P14/O14*100),,P14/O14*100)</f>
        <v>0</v>
      </c>
      <c r="R14" s="102">
        <f>[3]Субвенция_план!F9</f>
        <v>0</v>
      </c>
      <c r="S14" s="102">
        <f>'[4]Проверочная  таблица'!SS12/1000</f>
        <v>0</v>
      </c>
      <c r="T14" s="102">
        <f>'[4]Проверочная  таблица'!ST12/1000</f>
        <v>0</v>
      </c>
      <c r="U14" s="100">
        <f>IF(ISERROR(T14/S14*100),,T14/S14*100)</f>
        <v>0</v>
      </c>
      <c r="V14" s="102">
        <f>[3]Субвенция_план!G9</f>
        <v>0</v>
      </c>
      <c r="W14" s="102">
        <f>'[4]Субвенция  на  полномочия'!D8/1000</f>
        <v>6.52135</v>
      </c>
      <c r="X14" s="102">
        <f>'[4]Субвенция  на  полномочия'!E8/1000</f>
        <v>0</v>
      </c>
      <c r="Y14" s="100">
        <f>IF(ISERROR(X14/W14*100),,X14/W14*100)</f>
        <v>0</v>
      </c>
      <c r="Z14" s="102">
        <f>[3]Субвенция_план!H9</f>
        <v>1310</v>
      </c>
      <c r="AA14" s="102">
        <f>'[4]Субвенция  на  полномочия'!F8/1000</f>
        <v>1310</v>
      </c>
      <c r="AB14" s="102">
        <f>'[4]Субвенция  на  полномочия'!G8/1000</f>
        <v>1213.52</v>
      </c>
      <c r="AC14" s="100">
        <f>IF(ISERROR(AB14/AA14*100),,AB14/AA14*100)</f>
        <v>92.635114503816794</v>
      </c>
      <c r="AD14" s="102">
        <f>[3]Субвенция_план!I9</f>
        <v>667.67499999999995</v>
      </c>
      <c r="AE14" s="102">
        <f>'[4]Проверочная  таблица'!SI12/1000</f>
        <v>538</v>
      </c>
      <c r="AF14" s="102">
        <f>'[4]Проверочная  таблица'!SJ12/1000</f>
        <v>538</v>
      </c>
      <c r="AG14" s="100">
        <f>IF(ISERROR(AF14/AE14*100),,AF14/AE14*100)</f>
        <v>100</v>
      </c>
      <c r="AH14" s="102">
        <f>[3]Субвенция_план!J9</f>
        <v>3394.9391000000001</v>
      </c>
      <c r="AI14" s="102">
        <f>'[4]Субвенция  на  полномочия'!H8/1000</f>
        <v>2886.3611000000001</v>
      </c>
      <c r="AJ14" s="102">
        <f>'[4]Субвенция  на  полномочия'!I8/1000</f>
        <v>2700.58691</v>
      </c>
      <c r="AK14" s="100">
        <f>IF(ISERROR(AJ14/AI14*100),,AJ14/AI14*100)</f>
        <v>93.563723194578813</v>
      </c>
      <c r="AL14" s="102">
        <f>[3]Субвенция_план!M9+[3]Субвенция_план!N9</f>
        <v>3985.0554499999998</v>
      </c>
      <c r="AM14" s="191">
        <f>'[4]Проверочная  таблица'!SU12/1000</f>
        <v>3985.0554500000003</v>
      </c>
      <c r="AN14" s="191">
        <f>'[4]Проверочная  таблица'!SX12/1000</f>
        <v>2746.8769000000002</v>
      </c>
      <c r="AO14" s="100">
        <f>IF(ISERROR(AN14/AM14*100),,AN14/AM14*100)</f>
        <v>68.929452412010988</v>
      </c>
      <c r="AP14" s="102">
        <f>[3]Субвенция_план!K9</f>
        <v>1015.09</v>
      </c>
      <c r="AQ14" s="102">
        <f>'[4]Субвенция  на  полномочия'!J8/1000</f>
        <v>1114.05</v>
      </c>
      <c r="AR14" s="102">
        <f>'[4]Субвенция  на  полномочия'!K8/1000</f>
        <v>1114.05</v>
      </c>
      <c r="AS14" s="100">
        <f>IF(ISERROR(AR14/AQ14*100),,AR14/AQ14*100)</f>
        <v>100</v>
      </c>
      <c r="AT14" s="102">
        <f>[3]Субвенция_план!L9</f>
        <v>584.20000000000005</v>
      </c>
      <c r="AU14" s="102">
        <f>'[4]Субвенция  на  полномочия'!L8/1000</f>
        <v>509.97200000000004</v>
      </c>
      <c r="AV14" s="102">
        <f>'[4]Субвенция  на  полномочия'!M8/1000</f>
        <v>505.43084999999996</v>
      </c>
      <c r="AW14" s="100">
        <f>IF(ISERROR(AV14/AU14*100),,AV14/AU14*100)</f>
        <v>99.109529542798413</v>
      </c>
      <c r="AX14" s="102">
        <f>[3]Субвенция_план!O9</f>
        <v>0</v>
      </c>
      <c r="AY14" s="102">
        <f>'[4]Субвенция  на  полномочия'!N8/1000</f>
        <v>50.25</v>
      </c>
      <c r="AZ14" s="102">
        <f>'[4]Субвенция  на  полномочия'!O8/1000</f>
        <v>50.25</v>
      </c>
      <c r="BA14" s="100">
        <f>IF(ISERROR(AZ14/AY14*100),,AZ14/AY14*100)</f>
        <v>100</v>
      </c>
      <c r="BB14" s="102">
        <f>[3]Субвенция_план!P9</f>
        <v>4000.05</v>
      </c>
      <c r="BC14" s="102">
        <f>'[4]Проверочная  таблица'!SG12/1000</f>
        <v>3612.9590000000003</v>
      </c>
      <c r="BD14" s="102">
        <f>'[4]Проверочная  таблица'!SH12/1000</f>
        <v>3569.7188900000001</v>
      </c>
      <c r="BE14" s="100">
        <f>IF(ISERROR(BD14/BC14*100),,BD14/BC14*100)</f>
        <v>98.803194002478307</v>
      </c>
      <c r="BF14" s="102">
        <f>[3]Субвенция_план!Q9</f>
        <v>0</v>
      </c>
      <c r="BG14" s="102">
        <f>'[4]Субвенция  на  полномочия'!P8/1000</f>
        <v>0</v>
      </c>
      <c r="BH14" s="102">
        <f>'[4]Субвенция  на  полномочия'!Q8/1000</f>
        <v>0</v>
      </c>
      <c r="BI14" s="100">
        <f>IF(ISERROR(BH14/BG14*100),,BH14/BG14*100)</f>
        <v>0</v>
      </c>
      <c r="BJ14" s="102">
        <f>[3]Субвенция_план!R9</f>
        <v>1978.3</v>
      </c>
      <c r="BK14" s="102">
        <f>'[4]Субвенция  на  полномочия'!R8/1000</f>
        <v>1941.8999999999999</v>
      </c>
      <c r="BL14" s="102">
        <f>'[4]Субвенция  на  полномочия'!S8/1000</f>
        <v>1806.50774</v>
      </c>
      <c r="BM14" s="100">
        <f>IF(ISERROR(BL14/BK14*100),,BL14/BK14*100)</f>
        <v>93.027845924094962</v>
      </c>
      <c r="BN14" s="102">
        <f>[3]Субвенция_план!S9</f>
        <v>546.9</v>
      </c>
      <c r="BO14" s="102">
        <f>'[4]Субвенция  на  полномочия'!T8/1000</f>
        <v>546.9</v>
      </c>
      <c r="BP14" s="102">
        <f>'[4]Субвенция  на  полномочия'!U8/1000</f>
        <v>482.22516999999999</v>
      </c>
      <c r="BQ14" s="100">
        <f>IF(ISERROR(BP14/BO14*100),,BP14/BO14*100)</f>
        <v>88.174285975498265</v>
      </c>
      <c r="BR14" s="102">
        <f>[3]Субвенция_план!T9</f>
        <v>21869.83</v>
      </c>
      <c r="BS14" s="102">
        <f>'[4]Субвенция  на  полномочия'!V8/1000</f>
        <v>14637.714000000004</v>
      </c>
      <c r="BT14" s="102">
        <f>'[4]Субвенция  на  полномочия'!W8/1000</f>
        <v>14637.714</v>
      </c>
      <c r="BU14" s="100">
        <f>IF(ISERROR(BT14/BS14*100),,BT14/BS14*100)</f>
        <v>99.999999999999972</v>
      </c>
      <c r="BV14" s="102">
        <f>[3]Субвенция_план!U9</f>
        <v>115127.66</v>
      </c>
      <c r="BW14" s="102">
        <f>'[4]Субвенция  на  полномочия'!X8/1000</f>
        <v>126953.83600000001</v>
      </c>
      <c r="BX14" s="102">
        <f>'[4]Субвенция  на  полномочия'!Y8/1000</f>
        <v>126953.836</v>
      </c>
      <c r="BY14" s="100">
        <f>IF(ISERROR(BX14/BW14*100),,BX14/BW14*100)</f>
        <v>99.999999999999986</v>
      </c>
      <c r="BZ14" s="102">
        <f>[3]Субвенция_план!V9</f>
        <v>0</v>
      </c>
      <c r="CA14" s="102">
        <f>'[4]Субвенция  на  полномочия'!Z8/1000</f>
        <v>0</v>
      </c>
      <c r="CB14" s="102">
        <f>'[4]Субвенция  на  полномочия'!AA8/1000</f>
        <v>0</v>
      </c>
      <c r="CC14" s="100">
        <f>IF(ISERROR(CB14/CA14*100),,CB14/CA14*100)</f>
        <v>0</v>
      </c>
      <c r="CD14" s="102">
        <f>[3]Субвенция_план!W9</f>
        <v>3</v>
      </c>
      <c r="CE14" s="102">
        <f>'[4]Субвенция  на  полномочия'!AB8/1000</f>
        <v>0</v>
      </c>
      <c r="CF14" s="102">
        <f>'[4]Субвенция  на  полномочия'!AC8/1000</f>
        <v>0</v>
      </c>
      <c r="CG14" s="100">
        <f>IF(ISERROR(CF14/CE14*100),,CF14/CE14*100)</f>
        <v>0</v>
      </c>
      <c r="CH14" s="102">
        <f>[3]Субвенция_план!X9</f>
        <v>1786.4</v>
      </c>
      <c r="CI14" s="102">
        <f>'[4]Субвенция  на  полномочия'!AD8/1000</f>
        <v>1886.4</v>
      </c>
      <c r="CJ14" s="102">
        <f>'[4]Субвенция  на  полномочия'!AE8/1000</f>
        <v>1886.4</v>
      </c>
      <c r="CK14" s="100">
        <f>IF(ISERROR(CJ14/CI14*100),,CJ14/CI14*100)</f>
        <v>100</v>
      </c>
      <c r="CL14" s="102">
        <f>[3]Субвенция_план!Y9</f>
        <v>0</v>
      </c>
      <c r="CM14" s="102">
        <f>'[4]Субвенция  на  полномочия'!AF8/1000</f>
        <v>0</v>
      </c>
      <c r="CN14" s="102">
        <f>'[4]Субвенция  на  полномочия'!AG8/1000</f>
        <v>0</v>
      </c>
      <c r="CO14" s="100">
        <f>IF(ISERROR(CN14/CM14*100),,CN14/CM14*100)</f>
        <v>0</v>
      </c>
      <c r="CP14" s="102">
        <f>[3]Субвенция_план!Z9</f>
        <v>587.79999999999995</v>
      </c>
      <c r="CQ14" s="102">
        <f>'[4]Субвенция  на  полномочия'!AH8/1000</f>
        <v>537.79999999999995</v>
      </c>
      <c r="CR14" s="102">
        <f>'[4]Субвенция  на  полномочия'!AI8/1000</f>
        <v>537.79999999999995</v>
      </c>
      <c r="CS14" s="100">
        <f>IF(ISERROR(CR14/CQ14*100),,CR14/CQ14*100)</f>
        <v>100</v>
      </c>
      <c r="CT14" s="102">
        <f>[3]Субвенция_план!AA9</f>
        <v>300.34800000000001</v>
      </c>
      <c r="CU14" s="102">
        <f>'[4]Субвенция  на  полномочия'!AJ8/1000</f>
        <v>595.98900000000003</v>
      </c>
      <c r="CV14" s="102">
        <f>'[4]Субвенция  на  полномочия'!AK8/1000</f>
        <v>594.04495999999995</v>
      </c>
      <c r="CW14" s="100">
        <f>IF(ISERROR(CV14/CU14*100),,CV14/CU14*100)</f>
        <v>99.673812771712207</v>
      </c>
      <c r="CX14" s="102">
        <f>[3]Субвенция_план!AB9+[3]Субвенция_план!AC9</f>
        <v>1730.345</v>
      </c>
      <c r="CY14" s="102">
        <f>'[4]Проверочная  таблица'!TC12/1000</f>
        <v>1730.345</v>
      </c>
      <c r="CZ14" s="102">
        <f>'[4]Проверочная  таблица'!TF12/1000</f>
        <v>1625.47515</v>
      </c>
      <c r="DA14" s="100">
        <f>IF(ISERROR(CZ14/CY14*100),,CZ14/CY14*100)</f>
        <v>93.939367582765286</v>
      </c>
      <c r="DB14" s="102">
        <f>[3]Субвенция_план!AD9</f>
        <v>1588.7</v>
      </c>
      <c r="DC14" s="102">
        <f>'[4]Проверочная  таблица'!SK12/1000</f>
        <v>1588.7</v>
      </c>
      <c r="DD14" s="102">
        <f>'[4]Проверочная  таблица'!SL12/1000</f>
        <v>1588.7</v>
      </c>
      <c r="DE14" s="100">
        <f>IF(ISERROR(DD14/DC14*100),,DD14/DC14*100)</f>
        <v>100</v>
      </c>
      <c r="DF14" s="102">
        <f>[3]Субвенция_план!AE9</f>
        <v>3</v>
      </c>
      <c r="DG14" s="102">
        <f>'[4]Проверочная  таблица'!SM12/1000</f>
        <v>3</v>
      </c>
      <c r="DH14" s="102">
        <f>'[4]Проверочная  таблица'!SN12/1000</f>
        <v>3</v>
      </c>
      <c r="DI14" s="100">
        <f>IF(ISERROR(DH14/DG14*100),,DH14/DG14*100)</f>
        <v>100</v>
      </c>
      <c r="DJ14" s="102">
        <f>[3]Субвенция_план!AF9</f>
        <v>213.26954000000001</v>
      </c>
      <c r="DK14" s="102">
        <f>'[4]Проверочная  таблица'!TA12/1000</f>
        <v>213.26954000000001</v>
      </c>
      <c r="DL14" s="102">
        <f>'[4]Проверочная  таблица'!TB12/1000</f>
        <v>111.6172</v>
      </c>
      <c r="DM14" s="100">
        <f>IF(ISERROR(DL14/DK14*100),,DL14/DK14*100)</f>
        <v>52.336212663092908</v>
      </c>
      <c r="DN14" s="102">
        <f>[3]Субвенция_план!AG9</f>
        <v>788.17</v>
      </c>
      <c r="DO14" s="102">
        <f>'[4]Субвенция  на  полномочия'!AL8/1000</f>
        <v>788.17</v>
      </c>
      <c r="DP14" s="102">
        <f>'[4]Субвенция  на  полномочия'!AM8/1000</f>
        <v>788.17</v>
      </c>
      <c r="DQ14" s="100">
        <f>IF(ISERROR(DP14/DO14*100),,DP14/DO14*100)</f>
        <v>100</v>
      </c>
      <c r="DS14" s="192"/>
    </row>
    <row r="15" spans="1:136" s="80" customFormat="1" ht="21.75" customHeight="1" x14ac:dyDescent="0.25">
      <c r="A15" s="104" t="s">
        <v>11</v>
      </c>
      <c r="B15" s="189">
        <f t="shared" ref="B15:C31" si="0">CX15+J15+CH15+CP15+AT15+AD15+AH15+AP15+BZ15+BB15+AX15+BJ15+Z15+DN15+CL15+DB15+BV15+BN15+DF15+BR15+CT15+N15+BF15+CD15+R15+AL15+DJ15+V15</f>
        <v>664952.14066999988</v>
      </c>
      <c r="C15" s="189">
        <f t="shared" si="0"/>
        <v>675815.5340199999</v>
      </c>
      <c r="D15" s="190">
        <f>'[2]Исполнение для администрации_КБ'!T15</f>
        <v>675815.53402000002</v>
      </c>
      <c r="E15" s="190">
        <f t="shared" ref="E15:E31" si="1">C15-D15</f>
        <v>0</v>
      </c>
      <c r="F15" s="190">
        <f>'[2]Исполнение для администрации_КБ'!U15</f>
        <v>667382.40791999991</v>
      </c>
      <c r="G15" s="190">
        <f t="shared" ref="G15:G31" si="2">H15-F15</f>
        <v>0</v>
      </c>
      <c r="H15" s="189">
        <f t="shared" ref="H15:H31" si="3">L15+P15+T15+AB15+AF15+AJ15+AR15+AV15+AZ15+BD15+BH15+BL15+BP15+BT15+BX15+CB15+CF15+CJ15+CN15+CR15+CV15+CZ15+DD15+DH15+DP15+AN15+DL15+X15</f>
        <v>667382.40792000003</v>
      </c>
      <c r="I15" s="100">
        <f t="shared" ref="I15:I39" si="4">IF(ISERROR(H15/C15*100),,H15/C15*100)</f>
        <v>98.752155628942631</v>
      </c>
      <c r="J15" s="102">
        <f>[3]Субвенция_план!D10</f>
        <v>0</v>
      </c>
      <c r="K15" s="102">
        <f>'[4]Проверочная  таблица'!SO13/1000</f>
        <v>0</v>
      </c>
      <c r="L15" s="102">
        <f>'[4]Проверочная  таблица'!SP13/1000</f>
        <v>0</v>
      </c>
      <c r="M15" s="100">
        <f t="shared" ref="M15:M32" si="5">IF(ISERROR(L15/K15*100),,L15/K15*100)</f>
        <v>0</v>
      </c>
      <c r="N15" s="102">
        <f>[3]Субвенция_план!E10</f>
        <v>1492.4549999999999</v>
      </c>
      <c r="O15" s="102">
        <f>'[4]Проверочная  таблица'!SQ13/1000</f>
        <v>703.92599999999993</v>
      </c>
      <c r="P15" s="102">
        <f>'[4]Проверочная  таблица'!SR13/1000</f>
        <v>703.92600000000004</v>
      </c>
      <c r="Q15" s="100">
        <f t="shared" ref="Q15:Q32" si="6">IF(ISERROR(P15/O15*100),,P15/O15*100)</f>
        <v>100.00000000000003</v>
      </c>
      <c r="R15" s="102">
        <f>[3]Субвенция_план!F10</f>
        <v>0</v>
      </c>
      <c r="S15" s="102">
        <f>'[4]Проверочная  таблица'!SS13/1000</f>
        <v>0</v>
      </c>
      <c r="T15" s="102">
        <f>'[4]Проверочная  таблица'!ST13/1000</f>
        <v>0</v>
      </c>
      <c r="U15" s="100">
        <f t="shared" ref="U15:U32" si="7">IF(ISERROR(T15/S15*100),,T15/S15*100)</f>
        <v>0</v>
      </c>
      <c r="V15" s="102">
        <f>[3]Субвенция_план!G10</f>
        <v>0</v>
      </c>
      <c r="W15" s="102">
        <f>'[4]Субвенция  на  полномочия'!D9/1000</f>
        <v>6.52135</v>
      </c>
      <c r="X15" s="102">
        <f>'[4]Субвенция  на  полномочия'!E9/1000</f>
        <v>0</v>
      </c>
      <c r="Y15" s="100">
        <f t="shared" ref="Y15:Y32" si="8">IF(ISERROR(X15/W15*100),,X15/W15*100)</f>
        <v>0</v>
      </c>
      <c r="Z15" s="102">
        <f>[3]Субвенция_план!H10</f>
        <v>1500</v>
      </c>
      <c r="AA15" s="102">
        <f>'[4]Субвенция  на  полномочия'!F9/1000</f>
        <v>1500</v>
      </c>
      <c r="AB15" s="102">
        <f>'[4]Субвенция  на  полномочия'!G9/1000</f>
        <v>1395.702</v>
      </c>
      <c r="AC15" s="100">
        <f t="shared" ref="AC15:AC32" si="9">IF(ISERROR(AB15/AA15*100),,AB15/AA15*100)</f>
        <v>93.04679999999999</v>
      </c>
      <c r="AD15" s="102">
        <f>[3]Субвенция_план!I10</f>
        <v>4540.893</v>
      </c>
      <c r="AE15" s="102">
        <f>'[4]Проверочная  таблица'!SI13/1000</f>
        <v>1534.8500000000004</v>
      </c>
      <c r="AF15" s="102">
        <f>'[4]Проверочная  таблица'!SJ13/1000</f>
        <v>1446.91</v>
      </c>
      <c r="AG15" s="100">
        <f t="shared" ref="AG15:AG32" si="10">IF(ISERROR(AF15/AE15*100),,AF15/AE15*100)</f>
        <v>94.270449881095857</v>
      </c>
      <c r="AH15" s="102">
        <f>[3]Субвенция_план!J10</f>
        <v>25298.954859999998</v>
      </c>
      <c r="AI15" s="102">
        <f>'[4]Субвенция  на  полномочия'!H9/1000</f>
        <v>20559.276860000002</v>
      </c>
      <c r="AJ15" s="102">
        <f>'[4]Субвенция  на  полномочия'!I9/1000</f>
        <v>20559.276859999998</v>
      </c>
      <c r="AK15" s="100">
        <f t="shared" ref="AK15:AK32" si="11">IF(ISERROR(AJ15/AI15*100),,AJ15/AI15*100)</f>
        <v>99.999999999999972</v>
      </c>
      <c r="AL15" s="102">
        <f>[3]Субвенция_план!M10+[3]Субвенция_план!N10</f>
        <v>32255.717859999997</v>
      </c>
      <c r="AM15" s="191">
        <f>'[4]Проверочная  таблица'!SU13/1000</f>
        <v>32255.717860000001</v>
      </c>
      <c r="AN15" s="191">
        <f>'[4]Проверочная  таблица'!SX13/1000</f>
        <v>24356.983</v>
      </c>
      <c r="AO15" s="100">
        <f t="shared" ref="AO15:AO32" si="12">IF(ISERROR(AN15/AM15*100),,AN15/AM15*100)</f>
        <v>75.512140531849255</v>
      </c>
      <c r="AP15" s="102">
        <f>[3]Субвенция_план!K10</f>
        <v>7418.92</v>
      </c>
      <c r="AQ15" s="102">
        <f>'[4]Субвенция  на  полномочия'!J9/1000</f>
        <v>7944.49</v>
      </c>
      <c r="AR15" s="102">
        <f>'[4]Субвенция  на  полномочия'!K9/1000</f>
        <v>7942.87</v>
      </c>
      <c r="AS15" s="100">
        <f t="shared" ref="AS15:AS32" si="13">IF(ISERROR(AR15/AQ15*100),,AR15/AQ15*100)</f>
        <v>99.979608508538618</v>
      </c>
      <c r="AT15" s="102">
        <f>[3]Субвенция_план!L10</f>
        <v>1106.2</v>
      </c>
      <c r="AU15" s="102">
        <f>'[4]Субвенция  на  полномочия'!L9/1000</f>
        <v>1145.8</v>
      </c>
      <c r="AV15" s="102">
        <f>'[4]Субвенция  на  полномочия'!M9/1000</f>
        <v>1145.8</v>
      </c>
      <c r="AW15" s="100">
        <f t="shared" ref="AW15:AW32" si="14">IF(ISERROR(AV15/AU15*100),,AV15/AU15*100)</f>
        <v>100</v>
      </c>
      <c r="AX15" s="102">
        <f>[3]Субвенция_план!O10</f>
        <v>50.25</v>
      </c>
      <c r="AY15" s="102">
        <f>'[4]Субвенция  на  полномочия'!N9/1000</f>
        <v>0</v>
      </c>
      <c r="AZ15" s="102">
        <f>'[4]Субвенция  на  полномочия'!O9/1000</f>
        <v>0</v>
      </c>
      <c r="BA15" s="100">
        <f t="shared" ref="BA15:BA32" si="15">IF(ISERROR(AZ15/AY15*100),,AZ15/AY15*100)</f>
        <v>0</v>
      </c>
      <c r="BB15" s="102">
        <f>[3]Субвенция_план!P10</f>
        <v>19877.042000000001</v>
      </c>
      <c r="BC15" s="102">
        <f>'[4]Проверочная  таблица'!SG13/1000</f>
        <v>19032.794000000005</v>
      </c>
      <c r="BD15" s="102">
        <f>'[4]Проверочная  таблица'!SH13/1000</f>
        <v>18896.757899999997</v>
      </c>
      <c r="BE15" s="100">
        <f t="shared" ref="BE15:BE32" si="16">IF(ISERROR(BD15/BC15*100),,BD15/BC15*100)</f>
        <v>99.285254177605196</v>
      </c>
      <c r="BF15" s="102">
        <f>[3]Субвенция_план!Q10</f>
        <v>2412</v>
      </c>
      <c r="BG15" s="102">
        <f>'[4]Субвенция  на  полномочия'!P9/1000</f>
        <v>2814.0000000000005</v>
      </c>
      <c r="BH15" s="102">
        <f>'[4]Субвенция  на  полномочия'!Q9/1000</f>
        <v>2814</v>
      </c>
      <c r="BI15" s="100">
        <f t="shared" ref="BI15:BI32" si="17">IF(ISERROR(BH15/BG15*100),,BH15/BG15*100)</f>
        <v>99.999999999999986</v>
      </c>
      <c r="BJ15" s="102">
        <f>[3]Субвенция_план!R10</f>
        <v>6267.7</v>
      </c>
      <c r="BK15" s="102">
        <f>'[4]Субвенция  на  полномочия'!R9/1000</f>
        <v>6371.7</v>
      </c>
      <c r="BL15" s="102">
        <f>'[4]Субвенция  на  полномочия'!S9/1000</f>
        <v>6371.7</v>
      </c>
      <c r="BM15" s="100">
        <f t="shared" ref="BM15:BM32" si="18">IF(ISERROR(BL15/BK15*100),,BL15/BK15*100)</f>
        <v>100</v>
      </c>
      <c r="BN15" s="102">
        <f>[3]Субвенция_план!S10</f>
        <v>527.1</v>
      </c>
      <c r="BO15" s="102">
        <f>'[4]Субвенция  на  полномочия'!T9/1000</f>
        <v>527.1</v>
      </c>
      <c r="BP15" s="102">
        <f>'[4]Субвенция  на  полномочия'!U9/1000</f>
        <v>527.1</v>
      </c>
      <c r="BQ15" s="100">
        <f t="shared" ref="BQ15:BQ32" si="19">IF(ISERROR(BP15/BO15*100),,BP15/BO15*100)</f>
        <v>100</v>
      </c>
      <c r="BR15" s="102">
        <f>[3]Субвенция_план!T10</f>
        <v>162537.9</v>
      </c>
      <c r="BS15" s="102">
        <f>'[4]Субвенция  на  полномочия'!V9/1000</f>
        <v>170003.65</v>
      </c>
      <c r="BT15" s="102">
        <f>'[4]Субвенция  на  полномочия'!W9/1000</f>
        <v>170003.65</v>
      </c>
      <c r="BU15" s="100">
        <f t="shared" ref="BU15:BU32" si="20">IF(ISERROR(BT15/BS15*100),,BT15/BS15*100)</f>
        <v>100</v>
      </c>
      <c r="BV15" s="102">
        <f>[3]Субвенция_план!U10</f>
        <v>387741.94</v>
      </c>
      <c r="BW15" s="102">
        <f>'[4]Субвенция  на  полномочия'!X9/1000</f>
        <v>399192.64</v>
      </c>
      <c r="BX15" s="102">
        <f>'[4]Субвенция  на  полномочия'!Y9/1000</f>
        <v>399192.64</v>
      </c>
      <c r="BY15" s="100">
        <f t="shared" ref="BY15:BY32" si="21">IF(ISERROR(BX15/BW15*100),,BX15/BW15*100)</f>
        <v>100</v>
      </c>
      <c r="BZ15" s="102">
        <f>[3]Субвенция_план!V10</f>
        <v>0</v>
      </c>
      <c r="CA15" s="102">
        <f>'[4]Субвенция  на  полномочия'!Z9/1000</f>
        <v>0</v>
      </c>
      <c r="CB15" s="102">
        <f>'[4]Субвенция  на  полномочия'!AA9/1000</f>
        <v>0</v>
      </c>
      <c r="CC15" s="100">
        <f t="shared" ref="CC15:CC32" si="22">IF(ISERROR(CB15/CA15*100),,CB15/CA15*100)</f>
        <v>0</v>
      </c>
      <c r="CD15" s="102">
        <f>[3]Субвенция_план!W10</f>
        <v>2.5</v>
      </c>
      <c r="CE15" s="102">
        <f>'[4]Субвенция  на  полномочия'!AB9/1000</f>
        <v>0.5</v>
      </c>
      <c r="CF15" s="102">
        <f>'[4]Субвенция  на  полномочия'!AC9/1000</f>
        <v>0.5</v>
      </c>
      <c r="CG15" s="100">
        <f t="shared" ref="CG15:CG32" si="23">IF(ISERROR(CF15/CE15*100),,CF15/CE15*100)</f>
        <v>100</v>
      </c>
      <c r="CH15" s="102">
        <f>[3]Субвенция_план!X10</f>
        <v>2387</v>
      </c>
      <c r="CI15" s="102">
        <f>'[4]Субвенция  на  полномочия'!AD9/1000</f>
        <v>2387</v>
      </c>
      <c r="CJ15" s="102">
        <f>'[4]Субвенция  на  полномочия'!AE9/1000</f>
        <v>2387</v>
      </c>
      <c r="CK15" s="100">
        <f t="shared" ref="CK15:CK32" si="24">IF(ISERROR(CJ15/CI15*100),,CJ15/CI15*100)</f>
        <v>100</v>
      </c>
      <c r="CL15" s="102">
        <f>[3]Субвенция_план!Y10</f>
        <v>0</v>
      </c>
      <c r="CM15" s="102">
        <f>'[4]Субвенция  на  полномочия'!AF9/1000</f>
        <v>0</v>
      </c>
      <c r="CN15" s="102">
        <f>'[4]Субвенция  на  полномочия'!AG9/1000</f>
        <v>0</v>
      </c>
      <c r="CO15" s="100">
        <f t="shared" ref="CO15:CO32" si="25">IF(ISERROR(CN15/CM15*100),,CN15/CM15*100)</f>
        <v>0</v>
      </c>
      <c r="CP15" s="102">
        <f>[3]Субвенция_план!Z10</f>
        <v>1074</v>
      </c>
      <c r="CQ15" s="102">
        <f>'[4]Субвенция  на  полномочия'!AH9/1000</f>
        <v>1074</v>
      </c>
      <c r="CR15" s="102">
        <f>'[4]Субвенция  на  полномочия'!AI9/1000</f>
        <v>1074</v>
      </c>
      <c r="CS15" s="100">
        <f t="shared" ref="CS15:CS32" si="26">IF(ISERROR(CR15/CQ15*100),,CR15/CQ15*100)</f>
        <v>100</v>
      </c>
      <c r="CT15" s="102">
        <f>[3]Субвенция_план!AA10</f>
        <v>643.60199999999998</v>
      </c>
      <c r="CU15" s="102">
        <f>'[4]Субвенция  на  полномочия'!AJ9/1000</f>
        <v>873.60199999999998</v>
      </c>
      <c r="CV15" s="102">
        <f>'[4]Субвенция  на  полномочия'!AK9/1000</f>
        <v>873.60199999999998</v>
      </c>
      <c r="CW15" s="100">
        <f t="shared" ref="CW15:CW32" si="27">IF(ISERROR(CV15/CU15*100),,CV15/CU15*100)</f>
        <v>100</v>
      </c>
      <c r="CX15" s="102">
        <f>[3]Субвенция_план!AB10+[3]Субвенция_план!AC10</f>
        <v>3475.3449999999998</v>
      </c>
      <c r="CY15" s="102">
        <f>'[4]Проверочная  таблица'!TC13/1000</f>
        <v>3545.3449999999998</v>
      </c>
      <c r="CZ15" s="102">
        <f>'[4]Проверочная  таблица'!TF13/1000</f>
        <v>3545.3449999999998</v>
      </c>
      <c r="DA15" s="100">
        <f t="shared" ref="DA15:DA32" si="28">IF(ISERROR(CZ15/CY15*100),,CZ15/CY15*100)</f>
        <v>100</v>
      </c>
      <c r="DB15" s="102">
        <f>[3]Субвенция_план!AD10</f>
        <v>2268.5</v>
      </c>
      <c r="DC15" s="102">
        <f>'[4]Проверочная  таблица'!SK13/1000</f>
        <v>2268.5</v>
      </c>
      <c r="DD15" s="102">
        <f>'[4]Проверочная  таблица'!SL13/1000</f>
        <v>2268.5</v>
      </c>
      <c r="DE15" s="100">
        <f t="shared" ref="DE15:DE32" si="29">IF(ISERROR(DD15/DC15*100),,DD15/DC15*100)</f>
        <v>100</v>
      </c>
      <c r="DF15" s="102">
        <f>[3]Субвенция_план!AE10</f>
        <v>0</v>
      </c>
      <c r="DG15" s="102">
        <f>'[4]Проверочная  таблица'!SM13/1000</f>
        <v>0</v>
      </c>
      <c r="DH15" s="102">
        <f>'[4]Проверочная  таблица'!SN13/1000</f>
        <v>0</v>
      </c>
      <c r="DI15" s="100">
        <f t="shared" ref="DI15:DI32" si="30">IF(ISERROR(DH15/DG15*100),,DH15/DG15*100)</f>
        <v>0</v>
      </c>
      <c r="DJ15" s="102">
        <f>[3]Субвенция_план!AF10</f>
        <v>1231.4509499999999</v>
      </c>
      <c r="DK15" s="102">
        <f>'[4]Проверочная  таблица'!TA13/1000</f>
        <v>1231.4509499999999</v>
      </c>
      <c r="DL15" s="102">
        <f>'[4]Проверочная  таблица'!TB13/1000</f>
        <v>1033.47516</v>
      </c>
      <c r="DM15" s="100">
        <f t="shared" ref="DM15:DM32" si="31">IF(ISERROR(DL15/DK15*100),,DL15/DK15*100)</f>
        <v>83.923371856589185</v>
      </c>
      <c r="DN15" s="102">
        <f>[3]Субвенция_план!AG10</f>
        <v>842.67</v>
      </c>
      <c r="DO15" s="102">
        <f>'[4]Субвенция  на  полномочия'!AL9/1000</f>
        <v>842.67</v>
      </c>
      <c r="DP15" s="102">
        <f>'[4]Субвенция  на  полномочия'!AM9/1000</f>
        <v>842.67</v>
      </c>
      <c r="DQ15" s="100">
        <f t="shared" ref="DQ15:DQ32" si="32">IF(ISERROR(DP15/DO15*100),,DP15/DO15*100)</f>
        <v>100</v>
      </c>
      <c r="DS15" s="192"/>
    </row>
    <row r="16" spans="1:136" s="80" customFormat="1" ht="21.75" customHeight="1" x14ac:dyDescent="0.25">
      <c r="A16" s="104" t="s">
        <v>12</v>
      </c>
      <c r="B16" s="189">
        <f t="shared" si="0"/>
        <v>379243.1340100001</v>
      </c>
      <c r="C16" s="189">
        <f t="shared" si="0"/>
        <v>385919.33736</v>
      </c>
      <c r="D16" s="190">
        <f>'[2]Исполнение для администрации_КБ'!T16</f>
        <v>385919.33736000006</v>
      </c>
      <c r="E16" s="190">
        <f t="shared" si="1"/>
        <v>0</v>
      </c>
      <c r="F16" s="190">
        <f>'[2]Исполнение для администрации_КБ'!U16</f>
        <v>379571.84074999986</v>
      </c>
      <c r="G16" s="190">
        <f t="shared" si="2"/>
        <v>0</v>
      </c>
      <c r="H16" s="189">
        <f t="shared" si="3"/>
        <v>379571.84074999997</v>
      </c>
      <c r="I16" s="100">
        <f t="shared" si="4"/>
        <v>98.355227117298128</v>
      </c>
      <c r="J16" s="102">
        <f>[3]Субвенция_план!D11</f>
        <v>0</v>
      </c>
      <c r="K16" s="102">
        <f>'[4]Проверочная  таблица'!SO14/1000</f>
        <v>0</v>
      </c>
      <c r="L16" s="102">
        <f>'[4]Проверочная  таблица'!SP14/1000</f>
        <v>0</v>
      </c>
      <c r="M16" s="100">
        <f t="shared" si="5"/>
        <v>0</v>
      </c>
      <c r="N16" s="102">
        <f>[3]Субвенция_план!E11</f>
        <v>746.22699999999998</v>
      </c>
      <c r="O16" s="102">
        <f>'[4]Проверочная  таблица'!SQ14/1000</f>
        <v>0</v>
      </c>
      <c r="P16" s="102">
        <f>'[4]Проверочная  таблица'!SR14/1000</f>
        <v>0</v>
      </c>
      <c r="Q16" s="100">
        <f t="shared" si="6"/>
        <v>0</v>
      </c>
      <c r="R16" s="102">
        <f>[3]Субвенция_план!F11</f>
        <v>0</v>
      </c>
      <c r="S16" s="102">
        <f>'[4]Проверочная  таблица'!SS14/1000</f>
        <v>0</v>
      </c>
      <c r="T16" s="102">
        <f>'[4]Проверочная  таблица'!ST14/1000</f>
        <v>0</v>
      </c>
      <c r="U16" s="100">
        <f t="shared" si="7"/>
        <v>0</v>
      </c>
      <c r="V16" s="102">
        <f>[3]Субвенция_план!G11</f>
        <v>0</v>
      </c>
      <c r="W16" s="102">
        <f>'[4]Субвенция  на  полномочия'!D10/1000</f>
        <v>6.52135</v>
      </c>
      <c r="X16" s="102">
        <f>'[4]Субвенция  на  полномочия'!E10/1000</f>
        <v>0</v>
      </c>
      <c r="Y16" s="100">
        <f t="shared" si="8"/>
        <v>0</v>
      </c>
      <c r="Z16" s="102">
        <f>[3]Субвенция_план!H11</f>
        <v>950</v>
      </c>
      <c r="AA16" s="102">
        <f>'[4]Субвенция  на  полномочия'!F10/1000</f>
        <v>950</v>
      </c>
      <c r="AB16" s="102">
        <f>'[4]Субвенция  на  полномочия'!G10/1000</f>
        <v>899.91638999999998</v>
      </c>
      <c r="AC16" s="100">
        <f t="shared" si="9"/>
        <v>94.728041052631568</v>
      </c>
      <c r="AD16" s="102">
        <f>[3]Субвенция_план!I11</f>
        <v>2461.4349999999999</v>
      </c>
      <c r="AE16" s="102">
        <f>'[4]Проверочная  таблица'!SI14/1000</f>
        <v>3436.59</v>
      </c>
      <c r="AF16" s="102">
        <f>'[4]Проверочная  таблица'!SJ14/1000</f>
        <v>2977.1432200000004</v>
      </c>
      <c r="AG16" s="100">
        <f t="shared" si="10"/>
        <v>86.630736282186717</v>
      </c>
      <c r="AH16" s="102">
        <f>[3]Субвенция_план!J11</f>
        <v>10751.136289999999</v>
      </c>
      <c r="AI16" s="102">
        <f>'[4]Субвенция  на  полномочия'!H10/1000</f>
        <v>5935.2652900000003</v>
      </c>
      <c r="AJ16" s="102">
        <f>'[4]Субвенция  на  полномочия'!I10/1000</f>
        <v>5935.2652900000003</v>
      </c>
      <c r="AK16" s="100">
        <f t="shared" si="11"/>
        <v>100</v>
      </c>
      <c r="AL16" s="102">
        <f>[3]Субвенция_план!M11+[3]Субвенция_план!N11</f>
        <v>13259.69022</v>
      </c>
      <c r="AM16" s="191">
        <f>'[4]Проверочная  таблица'!SU14/1000</f>
        <v>13259.691219999999</v>
      </c>
      <c r="AN16" s="191">
        <f>'[4]Проверочная  таблица'!SX14/1000</f>
        <v>8024.1733400000003</v>
      </c>
      <c r="AO16" s="100">
        <f t="shared" si="12"/>
        <v>60.515536952300167</v>
      </c>
      <c r="AP16" s="102">
        <f>[3]Субвенция_план!K11</f>
        <v>3096.34</v>
      </c>
      <c r="AQ16" s="102">
        <f>'[4]Субвенция  на  полномочия'!J10/1000</f>
        <v>3096.34</v>
      </c>
      <c r="AR16" s="102">
        <f>'[4]Субвенция  на  полномочия'!K10/1000</f>
        <v>3084.22</v>
      </c>
      <c r="AS16" s="100">
        <f t="shared" si="13"/>
        <v>99.608570118268659</v>
      </c>
      <c r="AT16" s="102">
        <f>[3]Субвенция_план!L11</f>
        <v>1061.5999999999999</v>
      </c>
      <c r="AU16" s="102">
        <f>'[4]Субвенция  на  полномочия'!L10/1000</f>
        <v>1061.5999999999999</v>
      </c>
      <c r="AV16" s="102">
        <f>'[4]Субвенция  на  полномочия'!M10/1000</f>
        <v>1061.5999999999999</v>
      </c>
      <c r="AW16" s="100">
        <f t="shared" si="14"/>
        <v>100</v>
      </c>
      <c r="AX16" s="102">
        <f>[3]Субвенция_план!O11</f>
        <v>50.25</v>
      </c>
      <c r="AY16" s="102">
        <f>'[4]Субвенция  на  полномочия'!N10/1000</f>
        <v>50.25</v>
      </c>
      <c r="AZ16" s="102">
        <f>'[4]Субвенция  на  полномочия'!O10/1000</f>
        <v>0</v>
      </c>
      <c r="BA16" s="100">
        <f t="shared" si="15"/>
        <v>0</v>
      </c>
      <c r="BB16" s="102">
        <f>[3]Субвенция_план!P11</f>
        <v>22056.138999999999</v>
      </c>
      <c r="BC16" s="102">
        <f>'[4]Проверочная  таблица'!SG14/1000</f>
        <v>19540.396999999997</v>
      </c>
      <c r="BD16" s="102">
        <f>'[4]Проверочная  таблица'!SH14/1000</f>
        <v>19406.302010000003</v>
      </c>
      <c r="BE16" s="100">
        <f t="shared" si="16"/>
        <v>99.313755037832692</v>
      </c>
      <c r="BF16" s="102">
        <f>[3]Субвенция_план!Q11</f>
        <v>482.4</v>
      </c>
      <c r="BG16" s="102">
        <f>'[4]Субвенция  на  полномочия'!P10/1000</f>
        <v>675.36</v>
      </c>
      <c r="BH16" s="102">
        <f>'[4]Субвенция  на  полномочия'!Q10/1000</f>
        <v>675.36</v>
      </c>
      <c r="BI16" s="100">
        <f t="shared" si="17"/>
        <v>100</v>
      </c>
      <c r="BJ16" s="102">
        <f>[3]Субвенция_план!R11</f>
        <v>2584.1</v>
      </c>
      <c r="BK16" s="102">
        <f>'[4]Субвенция  на  полномочия'!R10/1000</f>
        <v>2584.1</v>
      </c>
      <c r="BL16" s="102">
        <f>'[4]Субвенция  на  полномочия'!S10/1000</f>
        <v>2580</v>
      </c>
      <c r="BM16" s="100">
        <f t="shared" si="18"/>
        <v>99.841337409542973</v>
      </c>
      <c r="BN16" s="102">
        <f>[3]Субвенция_план!S11</f>
        <v>548.1</v>
      </c>
      <c r="BO16" s="102">
        <f>'[4]Субвенция  на  полномочия'!T10/1000</f>
        <v>548.1</v>
      </c>
      <c r="BP16" s="102">
        <f>'[4]Субвенция  на  полномочия'!U10/1000</f>
        <v>548.1</v>
      </c>
      <c r="BQ16" s="100">
        <f t="shared" si="19"/>
        <v>100</v>
      </c>
      <c r="BR16" s="102">
        <f>[3]Субвенция_план!T11</f>
        <v>117201.74</v>
      </c>
      <c r="BS16" s="102">
        <f>'[4]Субвенция  на  полномочия'!V10/1000</f>
        <v>123828.65000000001</v>
      </c>
      <c r="BT16" s="102">
        <f>'[4]Субвенция  на  полномочия'!W10/1000</f>
        <v>123828.65</v>
      </c>
      <c r="BU16" s="100">
        <f t="shared" si="20"/>
        <v>99.999999999999986</v>
      </c>
      <c r="BV16" s="102">
        <f>[3]Субвенция_план!U11</f>
        <v>194634.22</v>
      </c>
      <c r="BW16" s="102">
        <f>'[4]Субвенция  на  полномочия'!X10/1000</f>
        <v>200973.76</v>
      </c>
      <c r="BX16" s="102">
        <f>'[4]Субвенция  на  полномочия'!Y10/1000</f>
        <v>200973.76</v>
      </c>
      <c r="BY16" s="100">
        <f t="shared" si="21"/>
        <v>100</v>
      </c>
      <c r="BZ16" s="102">
        <f>[3]Субвенция_план!V11</f>
        <v>0</v>
      </c>
      <c r="CA16" s="102">
        <f>'[4]Субвенция  на  полномочия'!Z10/1000</f>
        <v>0</v>
      </c>
      <c r="CB16" s="102">
        <f>'[4]Субвенция  на  полномочия'!AA10/1000</f>
        <v>0</v>
      </c>
      <c r="CC16" s="100">
        <f t="shared" si="22"/>
        <v>0</v>
      </c>
      <c r="CD16" s="102">
        <f>[3]Субвенция_план!W11</f>
        <v>4</v>
      </c>
      <c r="CE16" s="102">
        <f>'[4]Субвенция  на  полномочия'!AB10/1000</f>
        <v>0</v>
      </c>
      <c r="CF16" s="102">
        <f>'[4]Субвенция  на  полномочия'!AC10/1000</f>
        <v>0</v>
      </c>
      <c r="CG16" s="100">
        <f t="shared" si="23"/>
        <v>0</v>
      </c>
      <c r="CH16" s="102">
        <f>[3]Субвенция_план!X11</f>
        <v>2356.4499999999998</v>
      </c>
      <c r="CI16" s="102">
        <f>'[4]Субвенция  на  полномочия'!AD10/1000</f>
        <v>2356.4499999999998</v>
      </c>
      <c r="CJ16" s="102">
        <f>'[4]Субвенция  на  полномочия'!AE10/1000</f>
        <v>2356.4499999999998</v>
      </c>
      <c r="CK16" s="100">
        <f t="shared" si="24"/>
        <v>100</v>
      </c>
      <c r="CL16" s="102">
        <f>[3]Субвенция_план!Y11</f>
        <v>0</v>
      </c>
      <c r="CM16" s="102">
        <f>'[4]Субвенция  на  полномочия'!AF10/1000</f>
        <v>0</v>
      </c>
      <c r="CN16" s="102">
        <f>'[4]Субвенция  на  полномочия'!AG10/1000</f>
        <v>0</v>
      </c>
      <c r="CO16" s="100">
        <f t="shared" si="25"/>
        <v>0</v>
      </c>
      <c r="CP16" s="102">
        <f>[3]Субвенция_план!Z11</f>
        <v>592.79999999999995</v>
      </c>
      <c r="CQ16" s="102">
        <f>'[4]Субвенция  на  полномочия'!AH10/1000</f>
        <v>592.79999999999995</v>
      </c>
      <c r="CR16" s="102">
        <f>'[4]Субвенция  на  полномочия'!AI10/1000</f>
        <v>592.79999999999995</v>
      </c>
      <c r="CS16" s="100">
        <f t="shared" si="26"/>
        <v>100</v>
      </c>
      <c r="CT16" s="102">
        <f>[3]Субвенция_план!AA11</f>
        <v>643.60199999999998</v>
      </c>
      <c r="CU16" s="102">
        <f>'[4]Субвенция  на  полномочия'!AJ10/1000</f>
        <v>979.55799999999999</v>
      </c>
      <c r="CV16" s="102">
        <f>'[4]Субвенция  на  полномочия'!AK10/1000</f>
        <v>979.33703000000003</v>
      </c>
      <c r="CW16" s="100">
        <f t="shared" si="27"/>
        <v>99.977441866637818</v>
      </c>
      <c r="CX16" s="102">
        <f>[3]Субвенция_план!AB11+[3]Субвенция_план!AC11</f>
        <v>3012.93</v>
      </c>
      <c r="CY16" s="102">
        <f>'[4]Проверочная  таблица'!TC14/1000</f>
        <v>3293.93</v>
      </c>
      <c r="CZ16" s="102">
        <f>'[4]Проверочная  таблица'!TF14/1000</f>
        <v>3293.93</v>
      </c>
      <c r="DA16" s="100">
        <f t="shared" si="28"/>
        <v>100</v>
      </c>
      <c r="DB16" s="102">
        <f>[3]Субвенция_план!AD11</f>
        <v>1382</v>
      </c>
      <c r="DC16" s="102">
        <f>'[4]Проверочная  таблица'!SK14/1000</f>
        <v>1382</v>
      </c>
      <c r="DD16" s="102">
        <f>'[4]Проверочная  таблица'!SL14/1000</f>
        <v>1382</v>
      </c>
      <c r="DE16" s="100">
        <f t="shared" si="29"/>
        <v>100</v>
      </c>
      <c r="DF16" s="102">
        <f>[3]Субвенция_план!AE11</f>
        <v>3</v>
      </c>
      <c r="DG16" s="102">
        <f>'[4]Проверочная  таблица'!SM14/1000</f>
        <v>3</v>
      </c>
      <c r="DH16" s="102">
        <f>'[4]Проверочная  таблица'!SN14/1000</f>
        <v>3</v>
      </c>
      <c r="DI16" s="100">
        <f t="shared" si="30"/>
        <v>100</v>
      </c>
      <c r="DJ16" s="102">
        <f>[3]Субвенция_план!AF11</f>
        <v>464.80450000000002</v>
      </c>
      <c r="DK16" s="102">
        <f>'[4]Проверочная  таблица'!TA14/1000</f>
        <v>464.80450000000002</v>
      </c>
      <c r="DL16" s="102">
        <f>'[4]Проверочная  таблица'!TB14/1000</f>
        <v>69.663470000000004</v>
      </c>
      <c r="DM16" s="100">
        <f t="shared" si="31"/>
        <v>14.987692675092431</v>
      </c>
      <c r="DN16" s="102">
        <f>[3]Субвенция_план!AG11</f>
        <v>900.17</v>
      </c>
      <c r="DO16" s="102">
        <f>'[4]Субвенция  на  полномочия'!AL10/1000</f>
        <v>900.17</v>
      </c>
      <c r="DP16" s="102">
        <f>'[4]Субвенция  на  полномочия'!AM10/1000</f>
        <v>900.17</v>
      </c>
      <c r="DQ16" s="100">
        <f t="shared" si="32"/>
        <v>100</v>
      </c>
      <c r="DS16" s="192"/>
    </row>
    <row r="17" spans="1:123" s="80" customFormat="1" ht="21.75" customHeight="1" x14ac:dyDescent="0.25">
      <c r="A17" s="104" t="s">
        <v>13</v>
      </c>
      <c r="B17" s="189">
        <f t="shared" si="0"/>
        <v>372315.75229999993</v>
      </c>
      <c r="C17" s="189">
        <f t="shared" si="0"/>
        <v>368626.67164999986</v>
      </c>
      <c r="D17" s="190">
        <f>'[2]Исполнение для администрации_КБ'!T17</f>
        <v>368626.67165000003</v>
      </c>
      <c r="E17" s="190">
        <f t="shared" si="1"/>
        <v>0</v>
      </c>
      <c r="F17" s="190">
        <f>'[2]Исполнение для администрации_КБ'!U17</f>
        <v>366118.50935000001</v>
      </c>
      <c r="G17" s="190">
        <f t="shared" si="2"/>
        <v>0</v>
      </c>
      <c r="H17" s="189">
        <f t="shared" si="3"/>
        <v>366118.50935000001</v>
      </c>
      <c r="I17" s="100">
        <f t="shared" si="4"/>
        <v>99.319592831204233</v>
      </c>
      <c r="J17" s="102">
        <f>[3]Субвенция_план!D12</f>
        <v>0</v>
      </c>
      <c r="K17" s="102">
        <f>'[4]Проверочная  таблица'!SO15/1000</f>
        <v>0</v>
      </c>
      <c r="L17" s="102">
        <f>'[4]Проверочная  таблица'!SP15/1000</f>
        <v>0</v>
      </c>
      <c r="M17" s="100">
        <f t="shared" si="5"/>
        <v>0</v>
      </c>
      <c r="N17" s="102">
        <f>[3]Субвенция_план!E12</f>
        <v>0</v>
      </c>
      <c r="O17" s="102">
        <f>'[4]Проверочная  таблица'!SQ15/1000</f>
        <v>0</v>
      </c>
      <c r="P17" s="102">
        <f>'[4]Проверочная  таблица'!SR15/1000</f>
        <v>0</v>
      </c>
      <c r="Q17" s="100">
        <f t="shared" si="6"/>
        <v>0</v>
      </c>
      <c r="R17" s="102">
        <f>[3]Субвенция_план!F12</f>
        <v>0</v>
      </c>
      <c r="S17" s="102">
        <f>'[4]Проверочная  таблица'!SS15/1000</f>
        <v>0</v>
      </c>
      <c r="T17" s="102">
        <f>'[4]Проверочная  таблица'!ST15/1000</f>
        <v>0</v>
      </c>
      <c r="U17" s="100">
        <f t="shared" si="7"/>
        <v>0</v>
      </c>
      <c r="V17" s="102">
        <f>[3]Субвенция_план!G12</f>
        <v>0</v>
      </c>
      <c r="W17" s="102">
        <f>'[4]Субвенция  на  полномочия'!D11/1000</f>
        <v>6.52135</v>
      </c>
      <c r="X17" s="102">
        <f>'[4]Субвенция  на  полномочия'!E11/1000</f>
        <v>0</v>
      </c>
      <c r="Y17" s="100">
        <f t="shared" si="8"/>
        <v>0</v>
      </c>
      <c r="Z17" s="102">
        <f>[3]Субвенция_план!H12</f>
        <v>2380</v>
      </c>
      <c r="AA17" s="102">
        <f>'[4]Субвенция  на  полномочия'!F11/1000</f>
        <v>2380</v>
      </c>
      <c r="AB17" s="102">
        <f>'[4]Субвенция  на  полномочия'!G11/1000</f>
        <v>2207.1970000000001</v>
      </c>
      <c r="AC17" s="100">
        <f t="shared" si="9"/>
        <v>92.739369747899175</v>
      </c>
      <c r="AD17" s="102">
        <f>[3]Субвенция_план!I12</f>
        <v>1892.636</v>
      </c>
      <c r="AE17" s="102">
        <f>'[4]Проверочная  таблица'!SI15/1000</f>
        <v>1836.098</v>
      </c>
      <c r="AF17" s="102">
        <f>'[4]Проверочная  таблица'!SJ15/1000</f>
        <v>1836.098</v>
      </c>
      <c r="AG17" s="100">
        <f t="shared" si="10"/>
        <v>100</v>
      </c>
      <c r="AH17" s="102">
        <f>[3]Субвенция_план!J12</f>
        <v>7748.6269299999994</v>
      </c>
      <c r="AI17" s="102">
        <f>'[4]Субвенция  на  полномочия'!H11/1000</f>
        <v>6979.3569299999999</v>
      </c>
      <c r="AJ17" s="102">
        <f>'[4]Субвенция  на  полномочия'!I11/1000</f>
        <v>6979.3569299999999</v>
      </c>
      <c r="AK17" s="100">
        <f t="shared" si="11"/>
        <v>100</v>
      </c>
      <c r="AL17" s="102">
        <f>[3]Субвенция_план!M12+[3]Субвенция_план!N12</f>
        <v>10686.381880000001</v>
      </c>
      <c r="AM17" s="191">
        <f>'[4]Проверочная  таблица'!SU15/1000</f>
        <v>10686.381880000001</v>
      </c>
      <c r="AN17" s="191">
        <f>'[4]Проверочная  таблица'!SX15/1000</f>
        <v>8757.0939199999993</v>
      </c>
      <c r="AO17" s="100">
        <f t="shared" si="12"/>
        <v>81.946294062251852</v>
      </c>
      <c r="AP17" s="102">
        <f>[3]Субвенция_план!K12</f>
        <v>3331.44</v>
      </c>
      <c r="AQ17" s="102">
        <f>'[4]Субвенция  на  полномочия'!J11/1000</f>
        <v>3458.93</v>
      </c>
      <c r="AR17" s="102">
        <f>'[4]Субвенция  на  полномочия'!K11/1000</f>
        <v>3458.93</v>
      </c>
      <c r="AS17" s="100">
        <f t="shared" si="13"/>
        <v>100</v>
      </c>
      <c r="AT17" s="102">
        <f>[3]Субвенция_план!L12</f>
        <v>1087.2</v>
      </c>
      <c r="AU17" s="102">
        <f>'[4]Субвенция  на  полномочия'!L11/1000</f>
        <v>1122</v>
      </c>
      <c r="AV17" s="102">
        <f>'[4]Субвенция  на  полномочия'!M11/1000</f>
        <v>1122</v>
      </c>
      <c r="AW17" s="100">
        <f t="shared" si="14"/>
        <v>100</v>
      </c>
      <c r="AX17" s="102">
        <f>[3]Субвенция_план!O12</f>
        <v>150.75</v>
      </c>
      <c r="AY17" s="102">
        <f>'[4]Субвенция  на  полномочия'!N11/1000</f>
        <v>0</v>
      </c>
      <c r="AZ17" s="102">
        <f>'[4]Субвенция  на  полномочия'!O11/1000</f>
        <v>0</v>
      </c>
      <c r="BA17" s="100">
        <f t="shared" si="15"/>
        <v>0</v>
      </c>
      <c r="BB17" s="102">
        <f>[3]Субвенция_план!P12</f>
        <v>10474.84</v>
      </c>
      <c r="BC17" s="102">
        <f>'[4]Проверочная  таблица'!SG15/1000</f>
        <v>9461.3689999999988</v>
      </c>
      <c r="BD17" s="102">
        <f>'[4]Проверочная  таблица'!SH15/1000</f>
        <v>9461.3690000000006</v>
      </c>
      <c r="BE17" s="100">
        <f t="shared" si="16"/>
        <v>100.00000000000003</v>
      </c>
      <c r="BF17" s="102">
        <f>[3]Субвенция_план!Q12</f>
        <v>96.48</v>
      </c>
      <c r="BG17" s="102">
        <f>'[4]Субвенция  на  полномочия'!P11/1000</f>
        <v>96.48</v>
      </c>
      <c r="BH17" s="102">
        <f>'[4]Субвенция  на  полномочия'!Q11/1000</f>
        <v>96.48</v>
      </c>
      <c r="BI17" s="100">
        <f t="shared" si="17"/>
        <v>100</v>
      </c>
      <c r="BJ17" s="102">
        <f>[3]Субвенция_план!R12</f>
        <v>3219.5</v>
      </c>
      <c r="BK17" s="102">
        <f>'[4]Субвенция  на  полномочия'!R11/1000</f>
        <v>3259.5</v>
      </c>
      <c r="BL17" s="102">
        <f>'[4]Субвенция  на  полномочия'!S11/1000</f>
        <v>3243.5</v>
      </c>
      <c r="BM17" s="100">
        <f t="shared" si="18"/>
        <v>99.509127166743355</v>
      </c>
      <c r="BN17" s="102">
        <f>[3]Субвенция_план!S12</f>
        <v>545.79999999999995</v>
      </c>
      <c r="BO17" s="102">
        <f>'[4]Субвенция  на  полномочия'!T11/1000</f>
        <v>545.79999999999995</v>
      </c>
      <c r="BP17" s="102">
        <f>'[4]Субвенция  на  полномочия'!U11/1000</f>
        <v>185.08895000000001</v>
      </c>
      <c r="BQ17" s="100">
        <f t="shared" si="19"/>
        <v>33.911496885305972</v>
      </c>
      <c r="BR17" s="102">
        <f>[3]Субвенция_план!T12</f>
        <v>36891.64</v>
      </c>
      <c r="BS17" s="102">
        <f>'[4]Субвенция  на  полномочия'!V11/1000</f>
        <v>37734.116999999998</v>
      </c>
      <c r="BT17" s="102">
        <f>'[4]Субвенция  на  полномочия'!W11/1000</f>
        <v>37734.116999999998</v>
      </c>
      <c r="BU17" s="100">
        <f t="shared" si="20"/>
        <v>100</v>
      </c>
      <c r="BV17" s="102">
        <f>[3]Субвенция_план!U12</f>
        <v>285604.56</v>
      </c>
      <c r="BW17" s="102">
        <f>'[4]Субвенция  на  полномочия'!X11/1000</f>
        <v>282679.52299999999</v>
      </c>
      <c r="BX17" s="102">
        <f>'[4]Субвенция  на  полномочия'!Y11/1000</f>
        <v>282679.52299999999</v>
      </c>
      <c r="BY17" s="100">
        <f t="shared" si="21"/>
        <v>100</v>
      </c>
      <c r="BZ17" s="102">
        <f>[3]Субвенция_план!V12</f>
        <v>0</v>
      </c>
      <c r="CA17" s="102">
        <f>'[4]Субвенция  на  полномочия'!Z11/1000</f>
        <v>0</v>
      </c>
      <c r="CB17" s="102">
        <f>'[4]Субвенция  на  полномочия'!AA11/1000</f>
        <v>0</v>
      </c>
      <c r="CC17" s="100">
        <f t="shared" si="22"/>
        <v>0</v>
      </c>
      <c r="CD17" s="102">
        <f>[3]Субвенция_план!W12</f>
        <v>4</v>
      </c>
      <c r="CE17" s="102">
        <f>'[4]Субвенция  на  полномочия'!AB11/1000</f>
        <v>4</v>
      </c>
      <c r="CF17" s="102">
        <f>'[4]Субвенция  на  полномочия'!AC11/1000</f>
        <v>4</v>
      </c>
      <c r="CG17" s="100">
        <f t="shared" si="23"/>
        <v>100</v>
      </c>
      <c r="CH17" s="102">
        <f>[3]Субвенция_план!X12</f>
        <v>1748.8</v>
      </c>
      <c r="CI17" s="102">
        <f>'[4]Субвенция  на  полномочия'!AD11/1000</f>
        <v>1748.8</v>
      </c>
      <c r="CJ17" s="102">
        <f>'[4]Субвенция  на  полномочия'!AE11/1000</f>
        <v>1748.8</v>
      </c>
      <c r="CK17" s="100">
        <f t="shared" si="24"/>
        <v>100</v>
      </c>
      <c r="CL17" s="102">
        <f>[3]Субвенция_план!Y12</f>
        <v>0</v>
      </c>
      <c r="CM17" s="102">
        <f>'[4]Субвенция  на  полномочия'!AF11/1000</f>
        <v>0</v>
      </c>
      <c r="CN17" s="102">
        <f>'[4]Субвенция  на  полномочия'!AG11/1000</f>
        <v>0</v>
      </c>
      <c r="CO17" s="100">
        <f t="shared" si="25"/>
        <v>0</v>
      </c>
      <c r="CP17" s="102">
        <f>[3]Субвенция_план!Z12</f>
        <v>585</v>
      </c>
      <c r="CQ17" s="102">
        <f>'[4]Субвенция  на  полномочия'!AH11/1000</f>
        <v>585</v>
      </c>
      <c r="CR17" s="102">
        <f>'[4]Субвенция  на  полномочия'!AI11/1000</f>
        <v>585</v>
      </c>
      <c r="CS17" s="100">
        <f t="shared" si="26"/>
        <v>100</v>
      </c>
      <c r="CT17" s="102">
        <f>[3]Субвенция_план!AA12</f>
        <v>257.44099999999997</v>
      </c>
      <c r="CU17" s="102">
        <f>'[4]Субвенция  на  полномочия'!AJ11/1000</f>
        <v>432.13799999999998</v>
      </c>
      <c r="CV17" s="102">
        <f>'[4]Субвенция  на  полномочия'!AK11/1000</f>
        <v>413.26135999999997</v>
      </c>
      <c r="CW17" s="100">
        <f t="shared" si="27"/>
        <v>95.63180280373399</v>
      </c>
      <c r="CX17" s="102">
        <f>[3]Субвенция_план!AB12+[3]Субвенция_план!AC12</f>
        <v>2109.1750000000002</v>
      </c>
      <c r="CY17" s="102">
        <f>'[4]Проверочная  таблица'!TC15/1000</f>
        <v>2109.1750000000002</v>
      </c>
      <c r="CZ17" s="102">
        <f>'[4]Проверочная  таблица'!TF15/1000</f>
        <v>2109.1750000000002</v>
      </c>
      <c r="DA17" s="100">
        <f t="shared" si="28"/>
        <v>100</v>
      </c>
      <c r="DB17" s="102">
        <f>[3]Субвенция_план!AD12</f>
        <v>2114.9</v>
      </c>
      <c r="DC17" s="102">
        <f>'[4]Проверочная  таблица'!SK15/1000</f>
        <v>2114.9</v>
      </c>
      <c r="DD17" s="102">
        <f>'[4]Проверочная  таблица'!SL15/1000</f>
        <v>2114.9</v>
      </c>
      <c r="DE17" s="100">
        <f t="shared" si="29"/>
        <v>100</v>
      </c>
      <c r="DF17" s="102">
        <f>[3]Субвенция_план!AE12</f>
        <v>0</v>
      </c>
      <c r="DG17" s="102">
        <f>'[4]Проверочная  таблица'!SM15/1000</f>
        <v>0</v>
      </c>
      <c r="DH17" s="102">
        <f>'[4]Проверочная  таблица'!SN15/1000</f>
        <v>0</v>
      </c>
      <c r="DI17" s="100">
        <f t="shared" si="30"/>
        <v>0</v>
      </c>
      <c r="DJ17" s="102">
        <f>[3]Субвенция_план!AF12</f>
        <v>515.11149</v>
      </c>
      <c r="DK17" s="102">
        <f>'[4]Проверочная  таблица'!TA15/1000</f>
        <v>515.11149</v>
      </c>
      <c r="DL17" s="102">
        <f>'[4]Проверочная  таблица'!TB15/1000</f>
        <v>511.14918999999998</v>
      </c>
      <c r="DM17" s="100">
        <f t="shared" si="31"/>
        <v>99.230787882444631</v>
      </c>
      <c r="DN17" s="102">
        <f>[3]Субвенция_план!AG12</f>
        <v>871.47</v>
      </c>
      <c r="DO17" s="102">
        <f>'[4]Субвенция  на  полномочия'!AL11/1000</f>
        <v>871.47</v>
      </c>
      <c r="DP17" s="102">
        <f>'[4]Субвенция  на  полномочия'!AM11/1000</f>
        <v>871.47</v>
      </c>
      <c r="DQ17" s="100">
        <f t="shared" si="32"/>
        <v>100</v>
      </c>
      <c r="DS17" s="192"/>
    </row>
    <row r="18" spans="1:123" s="80" customFormat="1" ht="21.75" customHeight="1" x14ac:dyDescent="0.25">
      <c r="A18" s="104" t="s">
        <v>14</v>
      </c>
      <c r="B18" s="189">
        <f t="shared" si="0"/>
        <v>342431.28821999999</v>
      </c>
      <c r="C18" s="189">
        <f t="shared" si="0"/>
        <v>352824.14656999992</v>
      </c>
      <c r="D18" s="190">
        <f>'[2]Исполнение для администрации_КБ'!T18</f>
        <v>352824.14657000004</v>
      </c>
      <c r="E18" s="190">
        <f t="shared" si="1"/>
        <v>0</v>
      </c>
      <c r="F18" s="190">
        <f>'[2]Исполнение для администрации_КБ'!U18</f>
        <v>351512.95299000002</v>
      </c>
      <c r="G18" s="190">
        <f t="shared" si="2"/>
        <v>0</v>
      </c>
      <c r="H18" s="189">
        <f t="shared" si="3"/>
        <v>351512.95299000008</v>
      </c>
      <c r="I18" s="100">
        <f t="shared" si="4"/>
        <v>99.628371926143174</v>
      </c>
      <c r="J18" s="102">
        <f>[3]Субвенция_план!D13</f>
        <v>0</v>
      </c>
      <c r="K18" s="102">
        <f>'[4]Проверочная  таблица'!SO16/1000</f>
        <v>0</v>
      </c>
      <c r="L18" s="102">
        <f>'[4]Проверочная  таблица'!SP16/1000</f>
        <v>0</v>
      </c>
      <c r="M18" s="100">
        <f t="shared" si="5"/>
        <v>0</v>
      </c>
      <c r="N18" s="102">
        <f>[3]Субвенция_план!E13</f>
        <v>0</v>
      </c>
      <c r="O18" s="102">
        <f>'[4]Проверочная  таблица'!SQ16/1000</f>
        <v>0</v>
      </c>
      <c r="P18" s="102">
        <f>'[4]Проверочная  таблица'!SR16/1000</f>
        <v>0</v>
      </c>
      <c r="Q18" s="100">
        <f t="shared" si="6"/>
        <v>0</v>
      </c>
      <c r="R18" s="102">
        <f>[3]Субвенция_план!F13</f>
        <v>0</v>
      </c>
      <c r="S18" s="102">
        <f>'[4]Проверочная  таблица'!SS16/1000</f>
        <v>0</v>
      </c>
      <c r="T18" s="102">
        <f>'[4]Проверочная  таблица'!ST16/1000</f>
        <v>0</v>
      </c>
      <c r="U18" s="100">
        <f t="shared" si="7"/>
        <v>0</v>
      </c>
      <c r="V18" s="102">
        <f>[3]Субвенция_план!G13</f>
        <v>0</v>
      </c>
      <c r="W18" s="102">
        <f>'[4]Субвенция  на  полномочия'!D12/1000</f>
        <v>6.52135</v>
      </c>
      <c r="X18" s="102">
        <f>'[4]Субвенция  на  полномочия'!E12/1000</f>
        <v>0</v>
      </c>
      <c r="Y18" s="100">
        <f t="shared" si="8"/>
        <v>0</v>
      </c>
      <c r="Z18" s="102">
        <f>[3]Субвенция_план!H13</f>
        <v>2258</v>
      </c>
      <c r="AA18" s="102">
        <f>'[4]Субвенция  на  полномочия'!F12/1000</f>
        <v>2258</v>
      </c>
      <c r="AB18" s="102">
        <f>'[4]Субвенция  на  полномочия'!G12/1000</f>
        <v>2136.37</v>
      </c>
      <c r="AC18" s="100">
        <f t="shared" si="9"/>
        <v>94.613374667847651</v>
      </c>
      <c r="AD18" s="102">
        <f>[3]Субвенция_план!I13</f>
        <v>3004.1770000000001</v>
      </c>
      <c r="AE18" s="102">
        <f>'[4]Проверочная  таблица'!SI16/1000</f>
        <v>4004.1769999999997</v>
      </c>
      <c r="AF18" s="102">
        <f>'[4]Проверочная  таблица'!SJ16/1000</f>
        <v>3757.09503</v>
      </c>
      <c r="AG18" s="100">
        <f t="shared" si="10"/>
        <v>93.829394404892696</v>
      </c>
      <c r="AH18" s="102">
        <f>[3]Субвенция_план!J13</f>
        <v>6631.3113099999991</v>
      </c>
      <c r="AI18" s="102">
        <f>'[4]Субвенция  на  полномочия'!H12/1000</f>
        <v>7507.8363099999997</v>
      </c>
      <c r="AJ18" s="102">
        <f>'[4]Субвенция  на  полномочия'!I12/1000</f>
        <v>7507.8363099999997</v>
      </c>
      <c r="AK18" s="100">
        <f t="shared" si="11"/>
        <v>100</v>
      </c>
      <c r="AL18" s="102">
        <f>[3]Субвенция_план!M13+[3]Субвенция_план!N13</f>
        <v>8452.6064000000006</v>
      </c>
      <c r="AM18" s="191">
        <f>'[4]Проверочная  таблица'!SU16/1000</f>
        <v>8452.6064000000006</v>
      </c>
      <c r="AN18" s="191">
        <f>'[4]Проверочная  таблица'!SX16/1000</f>
        <v>7766.79324</v>
      </c>
      <c r="AO18" s="100">
        <f t="shared" si="12"/>
        <v>91.886370575589552</v>
      </c>
      <c r="AP18" s="102">
        <f>[3]Субвенция_план!K13</f>
        <v>2097.12</v>
      </c>
      <c r="AQ18" s="102">
        <f>'[4]Субвенция  на  полномочия'!J12/1000</f>
        <v>2800.65</v>
      </c>
      <c r="AR18" s="102">
        <f>'[4]Субвенция  на  полномочия'!K12/1000</f>
        <v>2778.01</v>
      </c>
      <c r="AS18" s="100">
        <f t="shared" si="13"/>
        <v>99.191616231946156</v>
      </c>
      <c r="AT18" s="102">
        <f>[3]Субвенция_план!L13</f>
        <v>1248.5</v>
      </c>
      <c r="AU18" s="102">
        <f>'[4]Субвенция  на  полномочия'!L12/1000</f>
        <v>1248.5</v>
      </c>
      <c r="AV18" s="102">
        <f>'[4]Субвенция  на  полномочия'!M12/1000</f>
        <v>1248.5</v>
      </c>
      <c r="AW18" s="100">
        <f t="shared" si="14"/>
        <v>100</v>
      </c>
      <c r="AX18" s="102">
        <f>[3]Субвенция_план!O13</f>
        <v>50.25</v>
      </c>
      <c r="AY18" s="102">
        <f>'[4]Субвенция  на  полномочия'!N12/1000</f>
        <v>0</v>
      </c>
      <c r="AZ18" s="102">
        <f>'[4]Субвенция  на  полномочия'!O12/1000</f>
        <v>0</v>
      </c>
      <c r="BA18" s="100">
        <f t="shared" si="15"/>
        <v>0</v>
      </c>
      <c r="BB18" s="102">
        <f>[3]Субвенция_план!P13</f>
        <v>13576.644</v>
      </c>
      <c r="BC18" s="102">
        <f>'[4]Проверочная  таблица'!SG16/1000</f>
        <v>11174.960000000003</v>
      </c>
      <c r="BD18" s="102">
        <f>'[4]Проверочная  таблица'!SH16/1000</f>
        <v>11113.03969</v>
      </c>
      <c r="BE18" s="100">
        <f t="shared" si="16"/>
        <v>99.445901282868093</v>
      </c>
      <c r="BF18" s="102">
        <f>[3]Субвенция_план!Q13</f>
        <v>964.8</v>
      </c>
      <c r="BG18" s="102">
        <f>'[4]Субвенция  на  полномочия'!P12/1000</f>
        <v>1149.72</v>
      </c>
      <c r="BH18" s="102">
        <f>'[4]Субвенция  на  полномочия'!Q12/1000</f>
        <v>1149.72</v>
      </c>
      <c r="BI18" s="100">
        <f t="shared" si="17"/>
        <v>100</v>
      </c>
      <c r="BJ18" s="102">
        <f>[3]Субвенция_план!R13</f>
        <v>2527.1999999999998</v>
      </c>
      <c r="BK18" s="102">
        <f>'[4]Субвенция  на  полномочия'!R12/1000</f>
        <v>2543.1999999999998</v>
      </c>
      <c r="BL18" s="102">
        <f>'[4]Субвенция  на  полномочия'!S12/1000</f>
        <v>2543.1999999999998</v>
      </c>
      <c r="BM18" s="100">
        <f t="shared" si="18"/>
        <v>100</v>
      </c>
      <c r="BN18" s="102">
        <f>[3]Субвенция_план!S13</f>
        <v>532.5</v>
      </c>
      <c r="BO18" s="102">
        <f>'[4]Субвенция  на  полномочия'!T12/1000</f>
        <v>532.5</v>
      </c>
      <c r="BP18" s="102">
        <f>'[4]Субвенция  на  полномочия'!U12/1000</f>
        <v>532.5</v>
      </c>
      <c r="BQ18" s="100">
        <f t="shared" si="19"/>
        <v>100</v>
      </c>
      <c r="BR18" s="102">
        <f>[3]Субвенция_план!T13</f>
        <v>75532</v>
      </c>
      <c r="BS18" s="102">
        <f>'[4]Субвенция  на  полномочия'!V12/1000</f>
        <v>79055.189999999988</v>
      </c>
      <c r="BT18" s="102">
        <f>'[4]Субвенция  на  полномочия'!W12/1000</f>
        <v>79055.19</v>
      </c>
      <c r="BU18" s="100">
        <f t="shared" si="20"/>
        <v>100.00000000000003</v>
      </c>
      <c r="BV18" s="102">
        <f>[3]Субвенция_план!U13</f>
        <v>218256.75</v>
      </c>
      <c r="BW18" s="102">
        <f>'[4]Субвенция  на  полномочия'!X12/1000</f>
        <v>224179.53</v>
      </c>
      <c r="BX18" s="102">
        <f>'[4]Субвенция  на  полномочия'!Y12/1000</f>
        <v>224179.53</v>
      </c>
      <c r="BY18" s="100">
        <f t="shared" si="21"/>
        <v>100</v>
      </c>
      <c r="BZ18" s="102">
        <f>[3]Субвенция_план!V13</f>
        <v>0</v>
      </c>
      <c r="CA18" s="102">
        <f>'[4]Субвенция  на  полномочия'!Z12/1000</f>
        <v>0</v>
      </c>
      <c r="CB18" s="102">
        <f>'[4]Субвенция  на  полномочия'!AA12/1000</f>
        <v>0</v>
      </c>
      <c r="CC18" s="100">
        <f t="shared" si="22"/>
        <v>0</v>
      </c>
      <c r="CD18" s="102">
        <f>[3]Субвенция_план!W13</f>
        <v>3.5</v>
      </c>
      <c r="CE18" s="102">
        <f>'[4]Субвенция  на  полномочия'!AB12/1000</f>
        <v>13.5</v>
      </c>
      <c r="CF18" s="102">
        <f>'[4]Субвенция  на  полномочия'!AC12/1000</f>
        <v>9.5</v>
      </c>
      <c r="CG18" s="100">
        <f t="shared" si="23"/>
        <v>70.370370370370367</v>
      </c>
      <c r="CH18" s="102">
        <f>[3]Субвенция_план!X13</f>
        <v>1677.45</v>
      </c>
      <c r="CI18" s="102">
        <f>'[4]Субвенция  на  полномочия'!AD12/1000</f>
        <v>1677.45</v>
      </c>
      <c r="CJ18" s="102">
        <f>'[4]Субвенция  на  полномочия'!AE12/1000</f>
        <v>1677.45</v>
      </c>
      <c r="CK18" s="100">
        <f t="shared" si="24"/>
        <v>100</v>
      </c>
      <c r="CL18" s="102">
        <f>[3]Субвенция_план!Y13</f>
        <v>0</v>
      </c>
      <c r="CM18" s="102">
        <f>'[4]Субвенция  на  полномочия'!AF12/1000</f>
        <v>0</v>
      </c>
      <c r="CN18" s="102">
        <f>'[4]Субвенция  на  полномочия'!AG12/1000</f>
        <v>0</v>
      </c>
      <c r="CO18" s="100">
        <f t="shared" si="25"/>
        <v>0</v>
      </c>
      <c r="CP18" s="102">
        <f>[3]Субвенция_план!Z13</f>
        <v>598.70000000000005</v>
      </c>
      <c r="CQ18" s="102">
        <f>'[4]Субвенция  на  полномочия'!AH12/1000</f>
        <v>598.70000000000005</v>
      </c>
      <c r="CR18" s="102">
        <f>'[4]Субвенция  на  полномочия'!AI12/1000</f>
        <v>598.70000000000005</v>
      </c>
      <c r="CS18" s="100">
        <f t="shared" si="26"/>
        <v>100</v>
      </c>
      <c r="CT18" s="102">
        <f>[3]Субвенция_план!AA13</f>
        <v>150.17400000000001</v>
      </c>
      <c r="CU18" s="102">
        <f>'[4]Субвенция  на  полномочия'!AJ12/1000</f>
        <v>405.5</v>
      </c>
      <c r="CV18" s="102">
        <f>'[4]Субвенция  на  полномочия'!AK12/1000</f>
        <v>403.74374</v>
      </c>
      <c r="CW18" s="100">
        <f t="shared" si="27"/>
        <v>99.56689025893958</v>
      </c>
      <c r="CX18" s="102">
        <f>[3]Субвенция_план!AB13+[3]Субвенция_план!AC13</f>
        <v>1824.345</v>
      </c>
      <c r="CY18" s="102">
        <f>'[4]Проверочная  таблица'!TC16/1000</f>
        <v>2170.3449999999998</v>
      </c>
      <c r="CZ18" s="102">
        <f>'[4]Проверочная  таблица'!TF16/1000</f>
        <v>2170.3449999999998</v>
      </c>
      <c r="DA18" s="100">
        <f t="shared" si="28"/>
        <v>100</v>
      </c>
      <c r="DB18" s="102">
        <f>[3]Субвенция_план!AD13</f>
        <v>1824.8</v>
      </c>
      <c r="DC18" s="102">
        <f>'[4]Проверочная  таблица'!SK16/1000</f>
        <v>1824.8</v>
      </c>
      <c r="DD18" s="102">
        <f>'[4]Проверочная  таблица'!SL16/1000</f>
        <v>1824.8</v>
      </c>
      <c r="DE18" s="100">
        <f t="shared" si="29"/>
        <v>100</v>
      </c>
      <c r="DF18" s="102">
        <f>[3]Субвенция_план!AE13</f>
        <v>4</v>
      </c>
      <c r="DG18" s="102">
        <f>'[4]Проверочная  таблица'!SM16/1000</f>
        <v>4</v>
      </c>
      <c r="DH18" s="102">
        <f>'[4]Проверочная  таблица'!SN16/1000</f>
        <v>4</v>
      </c>
      <c r="DI18" s="100">
        <f t="shared" si="30"/>
        <v>100</v>
      </c>
      <c r="DJ18" s="102">
        <f>[3]Субвенция_план!AF13</f>
        <v>364.19051000000002</v>
      </c>
      <c r="DK18" s="102">
        <f>'[4]Проверочная  таблица'!TA16/1000</f>
        <v>364.19051000000002</v>
      </c>
      <c r="DL18" s="102">
        <f>'[4]Проверочная  таблица'!TB16/1000</f>
        <v>204.35998000000001</v>
      </c>
      <c r="DM18" s="100">
        <f t="shared" si="31"/>
        <v>56.113483022937636</v>
      </c>
      <c r="DN18" s="102">
        <f>[3]Субвенция_план!AG13</f>
        <v>852.27</v>
      </c>
      <c r="DO18" s="102">
        <f>'[4]Субвенция  на  полномочия'!AL12/1000</f>
        <v>852.27</v>
      </c>
      <c r="DP18" s="102">
        <f>'[4]Субвенция  на  полномочия'!AM12/1000</f>
        <v>852.27</v>
      </c>
      <c r="DQ18" s="100">
        <f t="shared" si="32"/>
        <v>100</v>
      </c>
      <c r="DS18" s="192"/>
    </row>
    <row r="19" spans="1:123" s="80" customFormat="1" ht="21.75" customHeight="1" x14ac:dyDescent="0.25">
      <c r="A19" s="104" t="s">
        <v>15</v>
      </c>
      <c r="B19" s="189">
        <f t="shared" si="0"/>
        <v>230664.35047</v>
      </c>
      <c r="C19" s="189">
        <f t="shared" si="0"/>
        <v>233960.17782000001</v>
      </c>
      <c r="D19" s="190">
        <f>'[2]Исполнение для администрации_КБ'!T19</f>
        <v>233960.17782000001</v>
      </c>
      <c r="E19" s="190">
        <f t="shared" si="1"/>
        <v>0</v>
      </c>
      <c r="F19" s="190">
        <f>'[2]Исполнение для администрации_КБ'!U19</f>
        <v>232421.96679000001</v>
      </c>
      <c r="G19" s="190">
        <f t="shared" si="2"/>
        <v>0</v>
      </c>
      <c r="H19" s="189">
        <f t="shared" si="3"/>
        <v>232421.96679000001</v>
      </c>
      <c r="I19" s="100">
        <f t="shared" si="4"/>
        <v>99.342532971066788</v>
      </c>
      <c r="J19" s="102">
        <f>[3]Субвенция_план!D14</f>
        <v>0</v>
      </c>
      <c r="K19" s="102">
        <f>'[4]Проверочная  таблица'!SO17/1000</f>
        <v>0</v>
      </c>
      <c r="L19" s="102">
        <f>'[4]Проверочная  таблица'!SP17/1000</f>
        <v>0</v>
      </c>
      <c r="M19" s="100">
        <f t="shared" si="5"/>
        <v>0</v>
      </c>
      <c r="N19" s="102">
        <f>[3]Субвенция_план!E14</f>
        <v>0</v>
      </c>
      <c r="O19" s="102">
        <f>'[4]Проверочная  таблица'!SQ17/1000</f>
        <v>0</v>
      </c>
      <c r="P19" s="102">
        <f>'[4]Проверочная  таблица'!SR17/1000</f>
        <v>0</v>
      </c>
      <c r="Q19" s="100">
        <f t="shared" si="6"/>
        <v>0</v>
      </c>
      <c r="R19" s="102">
        <f>[3]Субвенция_план!F14</f>
        <v>0</v>
      </c>
      <c r="S19" s="102">
        <f>'[4]Проверочная  таблица'!SS17/1000</f>
        <v>0</v>
      </c>
      <c r="T19" s="102">
        <f>'[4]Проверочная  таблица'!ST17/1000</f>
        <v>0</v>
      </c>
      <c r="U19" s="100">
        <f t="shared" si="7"/>
        <v>0</v>
      </c>
      <c r="V19" s="102">
        <f>[3]Субвенция_план!G14</f>
        <v>0</v>
      </c>
      <c r="W19" s="102">
        <f>'[4]Субвенция  на  полномочия'!D13/1000</f>
        <v>6.52135</v>
      </c>
      <c r="X19" s="102">
        <f>'[4]Субвенция  на  полномочия'!E13/1000</f>
        <v>0</v>
      </c>
      <c r="Y19" s="100">
        <f t="shared" si="8"/>
        <v>0</v>
      </c>
      <c r="Z19" s="102">
        <f>[3]Субвенция_план!H14</f>
        <v>1672</v>
      </c>
      <c r="AA19" s="102">
        <f>'[4]Субвенция  на  полномочия'!F13/1000</f>
        <v>1672</v>
      </c>
      <c r="AB19" s="102">
        <f>'[4]Субвенция  на  полномочия'!G13/1000</f>
        <v>1554.25577</v>
      </c>
      <c r="AC19" s="100">
        <f t="shared" si="9"/>
        <v>92.957880980861233</v>
      </c>
      <c r="AD19" s="102">
        <f>[3]Субвенция_план!I14</f>
        <v>1216.27</v>
      </c>
      <c r="AE19" s="102">
        <f>'[4]Проверочная  таблица'!SI17/1000</f>
        <v>966.44599999999991</v>
      </c>
      <c r="AF19" s="102">
        <f>'[4]Проверочная  таблица'!SJ17/1000</f>
        <v>910.12037999999995</v>
      </c>
      <c r="AG19" s="100">
        <f t="shared" si="10"/>
        <v>94.171881305318664</v>
      </c>
      <c r="AH19" s="102">
        <f>[3]Субвенция_план!J14</f>
        <v>4871.3256100000008</v>
      </c>
      <c r="AI19" s="102">
        <f>'[4]Субвенция  на  полномочия'!H13/1000</f>
        <v>4145.2626099999998</v>
      </c>
      <c r="AJ19" s="102">
        <f>'[4]Субвенция  на  полномочия'!I13/1000</f>
        <v>3703.1273099999999</v>
      </c>
      <c r="AK19" s="100">
        <f t="shared" si="11"/>
        <v>89.333961642541155</v>
      </c>
      <c r="AL19" s="102">
        <f>[3]Субвенция_план!M14+[3]Субвенция_план!N14</f>
        <v>4851.7603300000001</v>
      </c>
      <c r="AM19" s="191">
        <f>'[4]Проверочная  таблица'!SU17/1000</f>
        <v>4851.7603300000001</v>
      </c>
      <c r="AN19" s="191">
        <f>'[4]Проверочная  таблица'!SX17/1000</f>
        <v>3970.5826299999999</v>
      </c>
      <c r="AO19" s="100">
        <f t="shared" si="12"/>
        <v>81.837979618420263</v>
      </c>
      <c r="AP19" s="102">
        <f>[3]Субвенция_план!K14</f>
        <v>1812.24</v>
      </c>
      <c r="AQ19" s="102">
        <f>'[4]Субвенция  на  полномочия'!J13/1000</f>
        <v>2070.8000000000002</v>
      </c>
      <c r="AR19" s="102">
        <f>'[4]Субвенция  на  полномочия'!K13/1000</f>
        <v>2070.8000000000002</v>
      </c>
      <c r="AS19" s="100">
        <f t="shared" si="13"/>
        <v>100</v>
      </c>
      <c r="AT19" s="102">
        <f>[3]Субвенция_план!L14</f>
        <v>588</v>
      </c>
      <c r="AU19" s="102">
        <f>'[4]Субвенция  на  полномочия'!L13/1000</f>
        <v>588</v>
      </c>
      <c r="AV19" s="102">
        <f>'[4]Субвенция  на  полномочия'!M13/1000</f>
        <v>588</v>
      </c>
      <c r="AW19" s="100">
        <f t="shared" si="14"/>
        <v>100</v>
      </c>
      <c r="AX19" s="102">
        <f>[3]Субвенция_план!O14</f>
        <v>100.5</v>
      </c>
      <c r="AY19" s="102">
        <f>'[4]Субвенция  на  полномочия'!N13/1000</f>
        <v>100.5</v>
      </c>
      <c r="AZ19" s="102">
        <f>'[4]Субвенция  на  полномочия'!O13/1000</f>
        <v>100.5</v>
      </c>
      <c r="BA19" s="100">
        <f t="shared" si="15"/>
        <v>100</v>
      </c>
      <c r="BB19" s="102">
        <f>[3]Субвенция_план!P14</f>
        <v>9776.9369999999999</v>
      </c>
      <c r="BC19" s="102">
        <f>'[4]Проверочная  таблица'!SG17/1000</f>
        <v>9406.8190000000013</v>
      </c>
      <c r="BD19" s="102">
        <f>'[4]Проверочная  таблица'!SH17/1000</f>
        <v>9396.6520199999995</v>
      </c>
      <c r="BE19" s="100">
        <f t="shared" si="16"/>
        <v>99.891919042983588</v>
      </c>
      <c r="BF19" s="102">
        <f>[3]Субвенция_план!Q14</f>
        <v>385.92</v>
      </c>
      <c r="BG19" s="102">
        <f>'[4]Субвенция  на  полномочия'!P13/1000</f>
        <v>385.91999999999996</v>
      </c>
      <c r="BH19" s="102">
        <f>'[4]Субвенция  на  полномочия'!Q13/1000</f>
        <v>385.92</v>
      </c>
      <c r="BI19" s="100">
        <f t="shared" si="17"/>
        <v>100.00000000000003</v>
      </c>
      <c r="BJ19" s="102">
        <f>[3]Субвенция_план!R14</f>
        <v>1943.1</v>
      </c>
      <c r="BK19" s="102">
        <f>'[4]Субвенция  на  полномочия'!R13/1000</f>
        <v>1967.1</v>
      </c>
      <c r="BL19" s="102">
        <f>'[4]Субвенция  на  полномочия'!S13/1000</f>
        <v>1967.1</v>
      </c>
      <c r="BM19" s="100">
        <f t="shared" si="18"/>
        <v>100</v>
      </c>
      <c r="BN19" s="102">
        <f>[3]Субвенция_план!S14</f>
        <v>549.1</v>
      </c>
      <c r="BO19" s="102">
        <f>'[4]Субвенция  на  полномочия'!T13/1000</f>
        <v>549.1</v>
      </c>
      <c r="BP19" s="102">
        <f>'[4]Субвенция  на  полномочия'!U13/1000</f>
        <v>549.1</v>
      </c>
      <c r="BQ19" s="100">
        <f t="shared" si="19"/>
        <v>100</v>
      </c>
      <c r="BR19" s="102">
        <f>[3]Субвенция_план!T14</f>
        <v>27609.73</v>
      </c>
      <c r="BS19" s="102">
        <f>'[4]Субвенция  на  полномочия'!V13/1000</f>
        <v>28754.75</v>
      </c>
      <c r="BT19" s="102">
        <f>'[4]Субвенция  на  полномочия'!W13/1000</f>
        <v>28754.75</v>
      </c>
      <c r="BU19" s="100">
        <f t="shared" si="20"/>
        <v>100</v>
      </c>
      <c r="BV19" s="102">
        <f>[3]Субвенция_план!U14</f>
        <v>168784.98</v>
      </c>
      <c r="BW19" s="102">
        <f>'[4]Субвенция  на  полномочия'!X13/1000</f>
        <v>171543.07000000004</v>
      </c>
      <c r="BX19" s="102">
        <f>'[4]Субвенция  на  полномочия'!Y13/1000</f>
        <v>171543.07</v>
      </c>
      <c r="BY19" s="100">
        <f t="shared" si="21"/>
        <v>99.999999999999972</v>
      </c>
      <c r="BZ19" s="102">
        <f>[3]Субвенция_план!V14</f>
        <v>0</v>
      </c>
      <c r="CA19" s="102">
        <f>'[4]Субвенция  на  полномочия'!Z13/1000</f>
        <v>0</v>
      </c>
      <c r="CB19" s="102">
        <f>'[4]Субвенция  на  полномочия'!AA13/1000</f>
        <v>0</v>
      </c>
      <c r="CC19" s="100">
        <f t="shared" si="22"/>
        <v>0</v>
      </c>
      <c r="CD19" s="102">
        <f>[3]Субвенция_план!W14</f>
        <v>2</v>
      </c>
      <c r="CE19" s="102">
        <f>'[4]Субвенция  на  полномочия'!AB13/1000</f>
        <v>0</v>
      </c>
      <c r="CF19" s="102">
        <f>'[4]Субвенция  на  полномочия'!AC13/1000</f>
        <v>0</v>
      </c>
      <c r="CG19" s="100">
        <f t="shared" si="23"/>
        <v>0</v>
      </c>
      <c r="CH19" s="102">
        <f>[3]Субвенция_план!X14</f>
        <v>1907</v>
      </c>
      <c r="CI19" s="102">
        <f>'[4]Субвенция  на  полномочия'!AD13/1000</f>
        <v>2063</v>
      </c>
      <c r="CJ19" s="102">
        <f>'[4]Субвенция  на  полномочия'!AE13/1000</f>
        <v>2063</v>
      </c>
      <c r="CK19" s="100">
        <f t="shared" si="24"/>
        <v>100</v>
      </c>
      <c r="CL19" s="102">
        <f>[3]Субвенция_план!Y14</f>
        <v>0</v>
      </c>
      <c r="CM19" s="102">
        <f>'[4]Субвенция  на  полномочия'!AF13/1000</f>
        <v>0</v>
      </c>
      <c r="CN19" s="102">
        <f>'[4]Субвенция  на  полномочия'!AG13/1000</f>
        <v>0</v>
      </c>
      <c r="CO19" s="100">
        <f t="shared" si="25"/>
        <v>0</v>
      </c>
      <c r="CP19" s="102">
        <f>[3]Субвенция_план!Z14</f>
        <v>573.5</v>
      </c>
      <c r="CQ19" s="102">
        <f>'[4]Субвенция  на  полномочия'!AH13/1000</f>
        <v>573.5</v>
      </c>
      <c r="CR19" s="102">
        <f>'[4]Субвенция  на  полномочия'!AI13/1000</f>
        <v>573.5</v>
      </c>
      <c r="CS19" s="100">
        <f t="shared" si="26"/>
        <v>100</v>
      </c>
      <c r="CT19" s="102">
        <f>[3]Субвенция_план!AA14</f>
        <v>257.44099999999997</v>
      </c>
      <c r="CU19" s="102">
        <f>'[4]Субвенция  на  полномочия'!AJ13/1000</f>
        <v>553.08199999999999</v>
      </c>
      <c r="CV19" s="102">
        <f>'[4]Субвенция  на  полномочия'!AK13/1000</f>
        <v>547.24866000000009</v>
      </c>
      <c r="CW19" s="100">
        <f t="shared" si="27"/>
        <v>98.945302866482749</v>
      </c>
      <c r="CX19" s="102">
        <f>[3]Субвенция_план!AB14+[3]Субвенция_план!AC14</f>
        <v>1548</v>
      </c>
      <c r="CY19" s="102">
        <f>'[4]Проверочная  таблица'!TC17/1000</f>
        <v>1548</v>
      </c>
      <c r="CZ19" s="102">
        <f>'[4]Проверочная  таблица'!TF17/1000</f>
        <v>1548</v>
      </c>
      <c r="DA19" s="100">
        <f t="shared" si="28"/>
        <v>100</v>
      </c>
      <c r="DB19" s="102">
        <f>[3]Субвенция_план!AD14</f>
        <v>1146.5999999999999</v>
      </c>
      <c r="DC19" s="102">
        <f>'[4]Проверочная  таблица'!SK17/1000</f>
        <v>1146.5999999999999</v>
      </c>
      <c r="DD19" s="102">
        <f>'[4]Проверочная  таблица'!SL17/1000</f>
        <v>1146.5999999999999</v>
      </c>
      <c r="DE19" s="100">
        <f t="shared" si="29"/>
        <v>100</v>
      </c>
      <c r="DF19" s="102">
        <f>[3]Субвенция_план!AE14</f>
        <v>5</v>
      </c>
      <c r="DG19" s="102">
        <f>'[4]Проверочная  таблица'!SM17/1000</f>
        <v>5</v>
      </c>
      <c r="DH19" s="102">
        <f>'[4]Проверочная  таблица'!SN17/1000</f>
        <v>5</v>
      </c>
      <c r="DI19" s="100">
        <f t="shared" si="30"/>
        <v>100</v>
      </c>
      <c r="DJ19" s="102">
        <f>[3]Субвенция_план!AF14</f>
        <v>263.57652999999999</v>
      </c>
      <c r="DK19" s="102">
        <f>'[4]Проверочная  таблица'!TA17/1000</f>
        <v>263.57652999999999</v>
      </c>
      <c r="DL19" s="102">
        <f>'[4]Проверочная  таблица'!TB17/1000</f>
        <v>245.27001999999999</v>
      </c>
      <c r="DM19" s="100">
        <f t="shared" si="31"/>
        <v>93.05457507919995</v>
      </c>
      <c r="DN19" s="102">
        <f>[3]Субвенция_план!AG14</f>
        <v>799.37</v>
      </c>
      <c r="DO19" s="102">
        <f>'[4]Субвенция  на  полномочия'!AL13/1000</f>
        <v>799.37</v>
      </c>
      <c r="DP19" s="102">
        <f>'[4]Субвенция  на  полномочия'!AM13/1000</f>
        <v>799.37</v>
      </c>
      <c r="DQ19" s="100">
        <f t="shared" si="32"/>
        <v>100</v>
      </c>
      <c r="DS19" s="192"/>
    </row>
    <row r="20" spans="1:123" s="80" customFormat="1" ht="21.75" customHeight="1" x14ac:dyDescent="0.25">
      <c r="A20" s="104" t="s">
        <v>16</v>
      </c>
      <c r="B20" s="189">
        <f t="shared" si="0"/>
        <v>349737.40745</v>
      </c>
      <c r="C20" s="189">
        <f t="shared" si="0"/>
        <v>360088.51580000005</v>
      </c>
      <c r="D20" s="190">
        <f>'[2]Исполнение для администрации_КБ'!T20</f>
        <v>360088.51579999999</v>
      </c>
      <c r="E20" s="190">
        <f t="shared" si="1"/>
        <v>0</v>
      </c>
      <c r="F20" s="190">
        <f>'[2]Исполнение для администрации_КБ'!U20</f>
        <v>357322.27891000005</v>
      </c>
      <c r="G20" s="190">
        <f t="shared" si="2"/>
        <v>0</v>
      </c>
      <c r="H20" s="189">
        <f t="shared" si="3"/>
        <v>357322.27891000005</v>
      </c>
      <c r="I20" s="100">
        <f t="shared" si="4"/>
        <v>99.231789749291423</v>
      </c>
      <c r="J20" s="102">
        <f>[3]Субвенция_план!D15</f>
        <v>0</v>
      </c>
      <c r="K20" s="102">
        <f>'[4]Проверочная  таблица'!SO18/1000</f>
        <v>1407.8519999999999</v>
      </c>
      <c r="L20" s="102">
        <f>'[4]Проверочная  таблица'!SP18/1000</f>
        <v>1407.8520000000001</v>
      </c>
      <c r="M20" s="100">
        <f t="shared" si="5"/>
        <v>100.00000000000003</v>
      </c>
      <c r="N20" s="102">
        <f>[3]Субвенция_план!E15</f>
        <v>0</v>
      </c>
      <c r="O20" s="102">
        <f>'[4]Проверочная  таблица'!SQ18/1000</f>
        <v>0</v>
      </c>
      <c r="P20" s="102">
        <f>'[4]Проверочная  таблица'!SR18/1000</f>
        <v>0</v>
      </c>
      <c r="Q20" s="100">
        <f t="shared" si="6"/>
        <v>0</v>
      </c>
      <c r="R20" s="102">
        <f>[3]Субвенция_план!F15</f>
        <v>1499.077</v>
      </c>
      <c r="S20" s="102">
        <f>'[4]Проверочная  таблица'!SS18/1000</f>
        <v>1499.077</v>
      </c>
      <c r="T20" s="102">
        <f>'[4]Проверочная  таблица'!ST18/1000</f>
        <v>1407.8520000000001</v>
      </c>
      <c r="U20" s="100">
        <f t="shared" si="7"/>
        <v>93.914588776960755</v>
      </c>
      <c r="V20" s="102">
        <f>[3]Субвенция_план!G15</f>
        <v>0</v>
      </c>
      <c r="W20" s="102">
        <f>'[4]Субвенция  на  полномочия'!D14/1000</f>
        <v>6.52135</v>
      </c>
      <c r="X20" s="102">
        <f>'[4]Субвенция  на  полномочия'!E14/1000</f>
        <v>0</v>
      </c>
      <c r="Y20" s="100">
        <f t="shared" si="8"/>
        <v>0</v>
      </c>
      <c r="Z20" s="102">
        <f>[3]Субвенция_план!H15</f>
        <v>1900</v>
      </c>
      <c r="AA20" s="102">
        <f>'[4]Субвенция  на  полномочия'!F14/1000</f>
        <v>1900</v>
      </c>
      <c r="AB20" s="102">
        <f>'[4]Субвенция  на  полномочия'!G14/1000</f>
        <v>1735.9441999999999</v>
      </c>
      <c r="AC20" s="100">
        <f t="shared" si="9"/>
        <v>91.365484210526319</v>
      </c>
      <c r="AD20" s="102">
        <f>[3]Субвенция_план!I15</f>
        <v>2299.1419999999998</v>
      </c>
      <c r="AE20" s="102">
        <f>'[4]Проверочная  таблица'!SI18/1000</f>
        <v>3035.2269999999999</v>
      </c>
      <c r="AF20" s="102">
        <f>'[4]Проверочная  таблица'!SJ18/1000</f>
        <v>3030</v>
      </c>
      <c r="AG20" s="100">
        <f t="shared" si="10"/>
        <v>99.827788827656065</v>
      </c>
      <c r="AH20" s="102">
        <f>[3]Субвенция_план!J15</f>
        <v>6326.3917499999998</v>
      </c>
      <c r="AI20" s="102">
        <f>'[4]Субвенция  на  полномочия'!H14/1000</f>
        <v>6925.0717500000001</v>
      </c>
      <c r="AJ20" s="102">
        <f>'[4]Субвенция  на  полномочия'!I14/1000</f>
        <v>6925.0717500000001</v>
      </c>
      <c r="AK20" s="100">
        <f t="shared" si="11"/>
        <v>100</v>
      </c>
      <c r="AL20" s="102">
        <f>[3]Субвенция_план!M15+[3]Субвенция_план!N15</f>
        <v>9399.7271999999994</v>
      </c>
      <c r="AM20" s="191">
        <f>'[4]Проверочная  таблица'!SU18/1000</f>
        <v>9399.7271999999994</v>
      </c>
      <c r="AN20" s="191">
        <f>'[4]Проверочная  таблица'!SX18/1000</f>
        <v>7238.1662500000002</v>
      </c>
      <c r="AO20" s="100">
        <f t="shared" si="12"/>
        <v>77.004003371502108</v>
      </c>
      <c r="AP20" s="102">
        <f>[3]Субвенция_план!K15</f>
        <v>2186.6</v>
      </c>
      <c r="AQ20" s="102">
        <f>'[4]Субвенция  на  полномочия'!J14/1000</f>
        <v>2432.54</v>
      </c>
      <c r="AR20" s="102">
        <f>'[4]Субвенция  на  полномочия'!K14/1000</f>
        <v>2408.33</v>
      </c>
      <c r="AS20" s="100">
        <f t="shared" si="13"/>
        <v>99.004744012431445</v>
      </c>
      <c r="AT20" s="102">
        <f>[3]Субвенция_план!L15</f>
        <v>1106.9000000000001</v>
      </c>
      <c r="AU20" s="102">
        <f>'[4]Субвенция  на  полномочия'!L14/1000</f>
        <v>1106.9000000000001</v>
      </c>
      <c r="AV20" s="102">
        <f>'[4]Субвенция  на  полномочия'!M14/1000</f>
        <v>1106.9000000000001</v>
      </c>
      <c r="AW20" s="100">
        <f t="shared" si="14"/>
        <v>100</v>
      </c>
      <c r="AX20" s="102">
        <f>[3]Субвенция_план!O15</f>
        <v>201</v>
      </c>
      <c r="AY20" s="102">
        <f>'[4]Субвенция  на  полномочия'!N14/1000</f>
        <v>150.75</v>
      </c>
      <c r="AZ20" s="102">
        <f>'[4]Субвенция  на  полномочия'!O14/1000</f>
        <v>150.75</v>
      </c>
      <c r="BA20" s="100">
        <f t="shared" si="15"/>
        <v>100</v>
      </c>
      <c r="BB20" s="102">
        <f>[3]Субвенция_план!P15</f>
        <v>11312.661</v>
      </c>
      <c r="BC20" s="102">
        <f>'[4]Проверочная  таблица'!SG18/1000</f>
        <v>8728.5319999999992</v>
      </c>
      <c r="BD20" s="102">
        <f>'[4]Проверочная  таблица'!SH18/1000</f>
        <v>8636.7545600000012</v>
      </c>
      <c r="BE20" s="100">
        <f t="shared" si="16"/>
        <v>98.948535217605922</v>
      </c>
      <c r="BF20" s="102">
        <f>[3]Субвенция_план!Q15</f>
        <v>289.44</v>
      </c>
      <c r="BG20" s="102">
        <f>'[4]Субвенция  на  полномочия'!P14/1000</f>
        <v>192.95999999999998</v>
      </c>
      <c r="BH20" s="102">
        <f>'[4]Субвенция  на  полномочия'!Q14/1000</f>
        <v>192.96</v>
      </c>
      <c r="BI20" s="100">
        <f t="shared" si="17"/>
        <v>100.00000000000003</v>
      </c>
      <c r="BJ20" s="102">
        <f>[3]Субвенция_план!R15</f>
        <v>3111.5</v>
      </c>
      <c r="BK20" s="102">
        <f>'[4]Субвенция  на  полномочия'!R14/1000</f>
        <v>3111.5</v>
      </c>
      <c r="BL20" s="102">
        <f>'[4]Субвенция  на  полномочия'!S14/1000</f>
        <v>3111.5</v>
      </c>
      <c r="BM20" s="100">
        <f t="shared" si="18"/>
        <v>100</v>
      </c>
      <c r="BN20" s="102">
        <f>[3]Субвенция_план!S15</f>
        <v>543.4</v>
      </c>
      <c r="BO20" s="102">
        <f>'[4]Субвенция  на  полномочия'!T14/1000</f>
        <v>543.4</v>
      </c>
      <c r="BP20" s="102">
        <f>'[4]Субвенция  на  полномочия'!U14/1000</f>
        <v>543.4</v>
      </c>
      <c r="BQ20" s="100">
        <f t="shared" si="19"/>
        <v>100</v>
      </c>
      <c r="BR20" s="102">
        <f>[3]Субвенция_план!T15</f>
        <v>83769.5</v>
      </c>
      <c r="BS20" s="102">
        <f>'[4]Субвенция  на  полномочия'!V14/1000</f>
        <v>87057.8</v>
      </c>
      <c r="BT20" s="102">
        <f>'[4]Субвенция  на  полномочия'!W14/1000</f>
        <v>87057.8</v>
      </c>
      <c r="BU20" s="100">
        <f t="shared" si="20"/>
        <v>100</v>
      </c>
      <c r="BV20" s="102">
        <f>[3]Субвенция_план!U15</f>
        <v>217415.21</v>
      </c>
      <c r="BW20" s="102">
        <f>'[4]Субвенция  на  полномочия'!X14/1000</f>
        <v>223539.82</v>
      </c>
      <c r="BX20" s="102">
        <f>'[4]Субвенция  на  полномочия'!Y14/1000</f>
        <v>223539.82</v>
      </c>
      <c r="BY20" s="100">
        <f t="shared" si="21"/>
        <v>100</v>
      </c>
      <c r="BZ20" s="102">
        <f>[3]Субвенция_план!V15</f>
        <v>0</v>
      </c>
      <c r="CA20" s="102">
        <f>'[4]Субвенция  на  полномочия'!Z14/1000</f>
        <v>0</v>
      </c>
      <c r="CB20" s="102">
        <f>'[4]Субвенция  на  полномочия'!AA14/1000</f>
        <v>0</v>
      </c>
      <c r="CC20" s="100">
        <f t="shared" si="22"/>
        <v>0</v>
      </c>
      <c r="CD20" s="102">
        <f>[3]Субвенция_план!W15</f>
        <v>1.5</v>
      </c>
      <c r="CE20" s="102">
        <f>'[4]Субвенция  на  полномочия'!AB14/1000</f>
        <v>0</v>
      </c>
      <c r="CF20" s="102">
        <f>'[4]Субвенция  на  полномочия'!AC14/1000</f>
        <v>0</v>
      </c>
      <c r="CG20" s="100">
        <f t="shared" si="23"/>
        <v>0</v>
      </c>
      <c r="CH20" s="102">
        <f>[3]Субвенция_план!X15</f>
        <v>1558.7</v>
      </c>
      <c r="CI20" s="102">
        <f>'[4]Субвенция  на  полномочия'!AD14/1000</f>
        <v>1558.7</v>
      </c>
      <c r="CJ20" s="102">
        <f>'[4]Субвенция  на  полномочия'!AE14/1000</f>
        <v>1558.7</v>
      </c>
      <c r="CK20" s="100">
        <f t="shared" si="24"/>
        <v>100</v>
      </c>
      <c r="CL20" s="102">
        <f>[3]Субвенция_план!Y15</f>
        <v>0</v>
      </c>
      <c r="CM20" s="102">
        <f>'[4]Субвенция  на  полномочия'!AF14/1000</f>
        <v>0</v>
      </c>
      <c r="CN20" s="102">
        <f>'[4]Субвенция  на  полномочия'!AG14/1000</f>
        <v>0</v>
      </c>
      <c r="CO20" s="100">
        <f t="shared" si="25"/>
        <v>0</v>
      </c>
      <c r="CP20" s="102">
        <f>[3]Субвенция_план!Z15</f>
        <v>576.4</v>
      </c>
      <c r="CQ20" s="102">
        <f>'[4]Субвенция  на  полномочия'!AH14/1000</f>
        <v>576.4</v>
      </c>
      <c r="CR20" s="102">
        <f>'[4]Субвенция  на  полномочия'!AI14/1000</f>
        <v>576.4</v>
      </c>
      <c r="CS20" s="100">
        <f t="shared" si="26"/>
        <v>100</v>
      </c>
      <c r="CT20" s="102">
        <f>[3]Субвенция_план!AA15</f>
        <v>343.25400000000002</v>
      </c>
      <c r="CU20" s="102">
        <f>'[4]Субвенция  на  полномочия'!AJ14/1000</f>
        <v>652.33300000000008</v>
      </c>
      <c r="CV20" s="102">
        <f>'[4]Субвенция  на  полномочия'!AK14/1000</f>
        <v>641.91</v>
      </c>
      <c r="CW20" s="100">
        <f t="shared" si="27"/>
        <v>98.4021964242189</v>
      </c>
      <c r="CX20" s="102">
        <f>[3]Субвенция_план!AB15+[3]Субвенция_план!AC15</f>
        <v>2773.93</v>
      </c>
      <c r="CY20" s="102">
        <f>'[4]Проверочная  таблица'!TC18/1000</f>
        <v>3140.33</v>
      </c>
      <c r="CZ20" s="102">
        <f>'[4]Проверочная  таблица'!TF18/1000</f>
        <v>3140.33</v>
      </c>
      <c r="DA20" s="100">
        <f t="shared" si="28"/>
        <v>100</v>
      </c>
      <c r="DB20" s="102">
        <f>[3]Субвенция_план!AD15</f>
        <v>1865.1</v>
      </c>
      <c r="DC20" s="102">
        <f>'[4]Проверочная  таблица'!SK18/1000</f>
        <v>1865.1</v>
      </c>
      <c r="DD20" s="102">
        <f>'[4]Проверочная  таблица'!SL18/1000</f>
        <v>1865.1</v>
      </c>
      <c r="DE20" s="100">
        <f t="shared" si="29"/>
        <v>100</v>
      </c>
      <c r="DF20" s="102">
        <f>[3]Субвенция_план!AE15</f>
        <v>5</v>
      </c>
      <c r="DG20" s="102">
        <f>'[4]Проверочная  таблица'!SM18/1000</f>
        <v>5</v>
      </c>
      <c r="DH20" s="102">
        <f>'[4]Проверочная  таблица'!SN18/1000</f>
        <v>5</v>
      </c>
      <c r="DI20" s="100">
        <f t="shared" si="30"/>
        <v>100</v>
      </c>
      <c r="DJ20" s="102">
        <f>[3]Субвенция_план!AF15</f>
        <v>464.80450000000002</v>
      </c>
      <c r="DK20" s="102">
        <f>'[4]Проверочная  таблица'!TA18/1000</f>
        <v>464.80450000000002</v>
      </c>
      <c r="DL20" s="102">
        <f>'[4]Проверочная  таблица'!TB18/1000</f>
        <v>253.56815</v>
      </c>
      <c r="DM20" s="100">
        <f t="shared" si="31"/>
        <v>54.553720973011231</v>
      </c>
      <c r="DN20" s="102">
        <f>[3]Субвенция_план!AG15</f>
        <v>788.17</v>
      </c>
      <c r="DO20" s="102">
        <f>'[4]Субвенция  на  полномочия'!AL14/1000</f>
        <v>788.17</v>
      </c>
      <c r="DP20" s="102">
        <f>'[4]Субвенция  на  полномочия'!AM14/1000</f>
        <v>788.17</v>
      </c>
      <c r="DQ20" s="100">
        <f t="shared" si="32"/>
        <v>100</v>
      </c>
      <c r="DS20" s="192"/>
    </row>
    <row r="21" spans="1:123" s="80" customFormat="1" ht="21.75" customHeight="1" x14ac:dyDescent="0.25">
      <c r="A21" s="104" t="s">
        <v>17</v>
      </c>
      <c r="B21" s="189">
        <f t="shared" si="0"/>
        <v>300241.32197000005</v>
      </c>
      <c r="C21" s="189">
        <f t="shared" si="0"/>
        <v>306484.80932</v>
      </c>
      <c r="D21" s="190">
        <f>'[2]Исполнение для администрации_КБ'!T21</f>
        <v>306484.80932</v>
      </c>
      <c r="E21" s="190">
        <f t="shared" si="1"/>
        <v>0</v>
      </c>
      <c r="F21" s="190">
        <f>'[2]Исполнение для администрации_КБ'!U21</f>
        <v>302070.36462000001</v>
      </c>
      <c r="G21" s="190">
        <f t="shared" si="2"/>
        <v>0</v>
      </c>
      <c r="H21" s="189">
        <f t="shared" si="3"/>
        <v>302070.36461999995</v>
      </c>
      <c r="I21" s="100">
        <f t="shared" si="4"/>
        <v>98.559653018433636</v>
      </c>
      <c r="J21" s="102">
        <f>[3]Субвенция_план!D16</f>
        <v>1611.62</v>
      </c>
      <c r="K21" s="102">
        <f>'[4]Проверочная  таблица'!SO19/1000</f>
        <v>0</v>
      </c>
      <c r="L21" s="102">
        <f>'[4]Проверочная  таблица'!SP19/1000</f>
        <v>0</v>
      </c>
      <c r="M21" s="100">
        <f t="shared" si="5"/>
        <v>0</v>
      </c>
      <c r="N21" s="102">
        <f>[3]Субвенция_план!E16</f>
        <v>746.22699999999998</v>
      </c>
      <c r="O21" s="102">
        <f>'[4]Проверочная  таблица'!SQ19/1000</f>
        <v>746.22699999999998</v>
      </c>
      <c r="P21" s="102">
        <f>'[4]Проверочная  таблица'!SR19/1000</f>
        <v>735.60599999999999</v>
      </c>
      <c r="Q21" s="100">
        <f t="shared" si="6"/>
        <v>98.576706551759713</v>
      </c>
      <c r="R21" s="102">
        <f>[3]Субвенция_план!F16</f>
        <v>0</v>
      </c>
      <c r="S21" s="102">
        <f>'[4]Проверочная  таблица'!SS19/1000</f>
        <v>0</v>
      </c>
      <c r="T21" s="102">
        <f>'[4]Проверочная  таблица'!ST19/1000</f>
        <v>0</v>
      </c>
      <c r="U21" s="100">
        <f t="shared" si="7"/>
        <v>0</v>
      </c>
      <c r="V21" s="102">
        <f>[3]Субвенция_план!G16</f>
        <v>0</v>
      </c>
      <c r="W21" s="102">
        <f>'[4]Субвенция  на  полномочия'!D15/1000</f>
        <v>6.52135</v>
      </c>
      <c r="X21" s="102">
        <f>'[4]Субвенция  на  полномочия'!E15/1000</f>
        <v>6.4249799999999997</v>
      </c>
      <c r="Y21" s="100">
        <f t="shared" si="8"/>
        <v>98.522238493563435</v>
      </c>
      <c r="Z21" s="102">
        <f>[3]Субвенция_план!H16</f>
        <v>700</v>
      </c>
      <c r="AA21" s="102">
        <f>'[4]Субвенция  на  полномочия'!F15/1000</f>
        <v>700</v>
      </c>
      <c r="AB21" s="102">
        <f>'[4]Субвенция  на  полномочия'!G15/1000</f>
        <v>543.37400000000002</v>
      </c>
      <c r="AC21" s="100">
        <f t="shared" si="9"/>
        <v>77.624857142857152</v>
      </c>
      <c r="AD21" s="102">
        <f>[3]Субвенция_план!I16</f>
        <v>2644.1509999999998</v>
      </c>
      <c r="AE21" s="102">
        <f>'[4]Проверочная  таблица'!SI19/1000</f>
        <v>3312.7780000000002</v>
      </c>
      <c r="AF21" s="102">
        <f>'[4]Проверочная  таблица'!SJ19/1000</f>
        <v>3185.78865</v>
      </c>
      <c r="AG21" s="100">
        <f t="shared" si="10"/>
        <v>96.166680954775714</v>
      </c>
      <c r="AH21" s="102">
        <f>[3]Субвенция_план!J16</f>
        <v>7718.7032300000001</v>
      </c>
      <c r="AI21" s="102">
        <f>'[4]Субвенция  на  полномочия'!H15/1000</f>
        <v>6903.8952300000001</v>
      </c>
      <c r="AJ21" s="102">
        <f>'[4]Субвенция  на  полномочия'!I15/1000</f>
        <v>6252.1219000000001</v>
      </c>
      <c r="AK21" s="100">
        <f t="shared" si="11"/>
        <v>90.559339209439301</v>
      </c>
      <c r="AL21" s="102">
        <f>[3]Субвенция_план!M16+[3]Субвенция_план!N16</f>
        <v>11070.591249999999</v>
      </c>
      <c r="AM21" s="191">
        <f>'[4]Проверочная  таблица'!SU19/1000</f>
        <v>11070.591249999999</v>
      </c>
      <c r="AN21" s="191">
        <f>'[4]Проверочная  таблица'!SX19/1000</f>
        <v>8022.0108699999992</v>
      </c>
      <c r="AO21" s="100">
        <f t="shared" si="12"/>
        <v>72.46235263179824</v>
      </c>
      <c r="AP21" s="102">
        <f>[3]Субвенция_план!K16</f>
        <v>3312.63</v>
      </c>
      <c r="AQ21" s="102">
        <f>'[4]Субвенция  на  полномочия'!J15/1000</f>
        <v>3312.63</v>
      </c>
      <c r="AR21" s="102">
        <f>'[4]Субвенция  на  полномочия'!K15/1000</f>
        <v>2973.14</v>
      </c>
      <c r="AS21" s="100">
        <f t="shared" si="13"/>
        <v>89.751647482513889</v>
      </c>
      <c r="AT21" s="102">
        <f>[3]Субвенция_план!L16</f>
        <v>1272.5</v>
      </c>
      <c r="AU21" s="102">
        <f>'[4]Субвенция  на  полномочия'!L15/1000</f>
        <v>1272.5</v>
      </c>
      <c r="AV21" s="102">
        <f>'[4]Субвенция  на  полномочия'!M15/1000</f>
        <v>1272.5</v>
      </c>
      <c r="AW21" s="100">
        <f t="shared" si="14"/>
        <v>100</v>
      </c>
      <c r="AX21" s="102">
        <f>[3]Субвенция_план!O16</f>
        <v>50.25</v>
      </c>
      <c r="AY21" s="102">
        <f>'[4]Субвенция  на  полномочия'!N15/1000</f>
        <v>50.25</v>
      </c>
      <c r="AZ21" s="102">
        <f>'[4]Субвенция  на  полномочия'!O15/1000</f>
        <v>50.25</v>
      </c>
      <c r="BA21" s="100">
        <f t="shared" si="15"/>
        <v>100</v>
      </c>
      <c r="BB21" s="102">
        <f>[3]Субвенция_план!P16</f>
        <v>10488.885</v>
      </c>
      <c r="BC21" s="102">
        <f>'[4]Проверочная  таблица'!SG19/1000</f>
        <v>9568.0920000000006</v>
      </c>
      <c r="BD21" s="102">
        <f>'[4]Проверочная  таблица'!SH19/1000</f>
        <v>9568.0920000000006</v>
      </c>
      <c r="BE21" s="100">
        <f t="shared" si="16"/>
        <v>100</v>
      </c>
      <c r="BF21" s="102">
        <f>[3]Субвенция_план!Q16</f>
        <v>771.84</v>
      </c>
      <c r="BG21" s="102">
        <f>'[4]Субвенция  на  полномочия'!P15/1000</f>
        <v>691.44</v>
      </c>
      <c r="BH21" s="102">
        <f>'[4]Субвенция  на  полномочия'!Q15/1000</f>
        <v>691.44</v>
      </c>
      <c r="BI21" s="100">
        <f t="shared" si="17"/>
        <v>100</v>
      </c>
      <c r="BJ21" s="102">
        <f>[3]Субвенция_план!R16</f>
        <v>2527.3000000000002</v>
      </c>
      <c r="BK21" s="102">
        <f>'[4]Субвенция  на  полномочия'!R15/1000</f>
        <v>2535.3000000000002</v>
      </c>
      <c r="BL21" s="102">
        <f>'[4]Субвенция  на  полномочия'!S15/1000</f>
        <v>2535.3000000000002</v>
      </c>
      <c r="BM21" s="100">
        <f t="shared" si="18"/>
        <v>100</v>
      </c>
      <c r="BN21" s="102">
        <f>[3]Субвенция_план!S16</f>
        <v>546.1</v>
      </c>
      <c r="BO21" s="102">
        <f>'[4]Субвенция  на  полномочия'!T15/1000</f>
        <v>546.1</v>
      </c>
      <c r="BP21" s="102">
        <f>'[4]Субвенция  на  полномочия'!U15/1000</f>
        <v>546.1</v>
      </c>
      <c r="BQ21" s="100">
        <f t="shared" si="19"/>
        <v>100</v>
      </c>
      <c r="BR21" s="102">
        <f>[3]Субвенция_план!T16</f>
        <v>70126.509999999995</v>
      </c>
      <c r="BS21" s="102">
        <f>'[4]Субвенция  на  полномочия'!V15/1000</f>
        <v>73418.969999999987</v>
      </c>
      <c r="BT21" s="102">
        <f>'[4]Субвенция  на  полномочия'!W15/1000</f>
        <v>73418.97</v>
      </c>
      <c r="BU21" s="100">
        <f t="shared" si="20"/>
        <v>100.00000000000003</v>
      </c>
      <c r="BV21" s="102">
        <f>[3]Субвенция_план!U16</f>
        <v>177984.84</v>
      </c>
      <c r="BW21" s="102">
        <f>'[4]Субвенция  на  полномочия'!X15/1000</f>
        <v>183479.84</v>
      </c>
      <c r="BX21" s="102">
        <f>'[4]Субвенция  на  полномочия'!Y15/1000</f>
        <v>183479.84</v>
      </c>
      <c r="BY21" s="100">
        <f t="shared" si="21"/>
        <v>100</v>
      </c>
      <c r="BZ21" s="102">
        <f>[3]Субвенция_план!V16</f>
        <v>0</v>
      </c>
      <c r="CA21" s="102">
        <f>'[4]Субвенция  на  полномочия'!Z15/1000</f>
        <v>0</v>
      </c>
      <c r="CB21" s="102">
        <f>'[4]Субвенция  на  полномочия'!AA15/1000</f>
        <v>0</v>
      </c>
      <c r="CC21" s="100">
        <f t="shared" si="22"/>
        <v>0</v>
      </c>
      <c r="CD21" s="102">
        <f>[3]Субвенция_план!W16</f>
        <v>3.5</v>
      </c>
      <c r="CE21" s="102">
        <f>'[4]Субвенция  на  полномочия'!AB15/1000</f>
        <v>0</v>
      </c>
      <c r="CF21" s="102">
        <f>'[4]Субвенция  на  полномочия'!AC15/1000</f>
        <v>0</v>
      </c>
      <c r="CG21" s="100">
        <f t="shared" si="23"/>
        <v>0</v>
      </c>
      <c r="CH21" s="102">
        <f>[3]Субвенция_план!X16</f>
        <v>1625</v>
      </c>
      <c r="CI21" s="102">
        <f>'[4]Субвенция  на  полномочия'!AD15/1000</f>
        <v>1829</v>
      </c>
      <c r="CJ21" s="102">
        <f>'[4]Субвенция  на  полномочия'!AE15/1000</f>
        <v>1829</v>
      </c>
      <c r="CK21" s="100">
        <f t="shared" si="24"/>
        <v>100</v>
      </c>
      <c r="CL21" s="102">
        <f>[3]Субвенция_план!Y16</f>
        <v>0</v>
      </c>
      <c r="CM21" s="102">
        <f>'[4]Субвенция  на  полномочия'!AF15/1000</f>
        <v>0</v>
      </c>
      <c r="CN21" s="102">
        <f>'[4]Субвенция  на  полномочия'!AG15/1000</f>
        <v>0</v>
      </c>
      <c r="CO21" s="100">
        <f t="shared" si="25"/>
        <v>0</v>
      </c>
      <c r="CP21" s="102">
        <f>[3]Субвенция_план!Z16</f>
        <v>586</v>
      </c>
      <c r="CQ21" s="102">
        <f>'[4]Субвенция  на  полномочия'!AH15/1000</f>
        <v>586</v>
      </c>
      <c r="CR21" s="102">
        <f>'[4]Субвенция  на  полномочия'!AI15/1000</f>
        <v>586</v>
      </c>
      <c r="CS21" s="100">
        <f t="shared" si="26"/>
        <v>100</v>
      </c>
      <c r="CT21" s="102">
        <f>[3]Субвенция_план!AA16</f>
        <v>300.34800000000001</v>
      </c>
      <c r="CU21" s="102">
        <f>'[4]Субвенция  на  полномочия'!AJ15/1000</f>
        <v>300.34800000000001</v>
      </c>
      <c r="CV21" s="102">
        <f>'[4]Субвенция  на  полномочия'!AK15/1000</f>
        <v>283.37846999999999</v>
      </c>
      <c r="CW21" s="100">
        <f t="shared" si="27"/>
        <v>94.350043949019138</v>
      </c>
      <c r="CX21" s="102">
        <f>[3]Субвенция_план!AB16+[3]Субвенция_план!AC16</f>
        <v>2853.3449999999998</v>
      </c>
      <c r="CY21" s="102">
        <f>'[4]Проверочная  таблица'!TC19/1000</f>
        <v>2853.3449999999998</v>
      </c>
      <c r="CZ21" s="102">
        <f>'[4]Проверочная  таблица'!TF19/1000</f>
        <v>2853.3449999999998</v>
      </c>
      <c r="DA21" s="100">
        <f t="shared" si="28"/>
        <v>100</v>
      </c>
      <c r="DB21" s="102">
        <f>[3]Субвенция_план!AD16</f>
        <v>1930.5</v>
      </c>
      <c r="DC21" s="102">
        <f>'[4]Проверочная  таблица'!SK19/1000</f>
        <v>1930.5</v>
      </c>
      <c r="DD21" s="102">
        <f>'[4]Проверочная  таблица'!SL19/1000</f>
        <v>1930.5</v>
      </c>
      <c r="DE21" s="100">
        <f t="shared" si="29"/>
        <v>100</v>
      </c>
      <c r="DF21" s="102">
        <f>[3]Субвенция_план!AE16</f>
        <v>3.2</v>
      </c>
      <c r="DG21" s="102">
        <f>'[4]Проверочная  таблица'!SM19/1000</f>
        <v>3.2</v>
      </c>
      <c r="DH21" s="102">
        <f>'[4]Проверочная  таблица'!SN19/1000</f>
        <v>3.2</v>
      </c>
      <c r="DI21" s="100">
        <f t="shared" si="30"/>
        <v>100</v>
      </c>
      <c r="DJ21" s="102">
        <f>[3]Субвенция_план!AF16</f>
        <v>515.11149</v>
      </c>
      <c r="DK21" s="102">
        <f>'[4]Проверочная  таблица'!TA19/1000</f>
        <v>515.11149</v>
      </c>
      <c r="DL21" s="102">
        <f>'[4]Проверочная  таблица'!TB19/1000</f>
        <v>451.81274999999999</v>
      </c>
      <c r="DM21" s="100">
        <f t="shared" si="31"/>
        <v>87.711642774654479</v>
      </c>
      <c r="DN21" s="102">
        <f>[3]Субвенция_план!AG16</f>
        <v>852.17</v>
      </c>
      <c r="DO21" s="102">
        <f>'[4]Субвенция  на  полномочия'!AL15/1000</f>
        <v>852.17</v>
      </c>
      <c r="DP21" s="102">
        <f>'[4]Субвенция  на  полномочия'!AM15/1000</f>
        <v>852.17</v>
      </c>
      <c r="DQ21" s="100">
        <f t="shared" si="32"/>
        <v>100</v>
      </c>
      <c r="DS21" s="192"/>
    </row>
    <row r="22" spans="1:123" s="80" customFormat="1" ht="21.75" customHeight="1" x14ac:dyDescent="0.25">
      <c r="A22" s="104" t="s">
        <v>18</v>
      </c>
      <c r="B22" s="189">
        <f t="shared" si="0"/>
        <v>214447.99472000002</v>
      </c>
      <c r="C22" s="189">
        <f t="shared" si="0"/>
        <v>222039.34506999998</v>
      </c>
      <c r="D22" s="190">
        <f>'[2]Исполнение для администрации_КБ'!T22</f>
        <v>222039.34506999998</v>
      </c>
      <c r="E22" s="190">
        <f t="shared" si="1"/>
        <v>0</v>
      </c>
      <c r="F22" s="190">
        <f>'[2]Исполнение для администрации_КБ'!U22</f>
        <v>219540.38916999998</v>
      </c>
      <c r="G22" s="190">
        <f t="shared" si="2"/>
        <v>0</v>
      </c>
      <c r="H22" s="189">
        <f t="shared" si="3"/>
        <v>219540.38917000001</v>
      </c>
      <c r="I22" s="100">
        <f t="shared" si="4"/>
        <v>98.874543653868116</v>
      </c>
      <c r="J22" s="102">
        <f>[3]Субвенция_план!D17</f>
        <v>0</v>
      </c>
      <c r="K22" s="102">
        <f>'[4]Проверочная  таблица'!SO20/1000</f>
        <v>1407.62</v>
      </c>
      <c r="L22" s="102">
        <f>'[4]Проверочная  таблица'!SP20/1000</f>
        <v>0</v>
      </c>
      <c r="M22" s="100">
        <f t="shared" si="5"/>
        <v>0</v>
      </c>
      <c r="N22" s="102">
        <f>[3]Субвенция_план!E17</f>
        <v>0</v>
      </c>
      <c r="O22" s="102">
        <f>'[4]Проверочная  таблица'!SQ20/1000</f>
        <v>0</v>
      </c>
      <c r="P22" s="102">
        <f>'[4]Проверочная  таблица'!SR20/1000</f>
        <v>0</v>
      </c>
      <c r="Q22" s="100">
        <f t="shared" si="6"/>
        <v>0</v>
      </c>
      <c r="R22" s="102">
        <f>[3]Субвенция_план!F17</f>
        <v>749.53800000000001</v>
      </c>
      <c r="S22" s="102">
        <f>'[4]Проверочная  таблица'!SS20/1000</f>
        <v>749.53800000000001</v>
      </c>
      <c r="T22" s="102">
        <f>'[4]Проверочная  таблица'!ST20/1000</f>
        <v>703.92600000000004</v>
      </c>
      <c r="U22" s="100">
        <f t="shared" si="7"/>
        <v>93.914651425277967</v>
      </c>
      <c r="V22" s="102">
        <f>[3]Субвенция_план!G17</f>
        <v>0</v>
      </c>
      <c r="W22" s="102">
        <f>'[4]Субвенция  на  полномочия'!D16/1000</f>
        <v>6.52135</v>
      </c>
      <c r="X22" s="102">
        <f>'[4]Субвенция  на  полномочия'!E16/1000</f>
        <v>0</v>
      </c>
      <c r="Y22" s="100">
        <f t="shared" si="8"/>
        <v>0</v>
      </c>
      <c r="Z22" s="102">
        <f>[3]Субвенция_план!H17</f>
        <v>1660</v>
      </c>
      <c r="AA22" s="102">
        <f>'[4]Субвенция  на  полномочия'!F16/1000</f>
        <v>1660</v>
      </c>
      <c r="AB22" s="102">
        <f>'[4]Субвенция  на  полномочия'!G16/1000</f>
        <v>1498.423</v>
      </c>
      <c r="AC22" s="100">
        <f t="shared" si="9"/>
        <v>90.266445783132525</v>
      </c>
      <c r="AD22" s="102">
        <f>[3]Субвенция_план!I17</f>
        <v>1016.79</v>
      </c>
      <c r="AE22" s="102">
        <f>'[4]Проверочная  таблица'!SI20/1000</f>
        <v>1115.595</v>
      </c>
      <c r="AF22" s="102">
        <f>'[4]Проверочная  таблица'!SJ20/1000</f>
        <v>1115.595</v>
      </c>
      <c r="AG22" s="100">
        <f t="shared" si="10"/>
        <v>100</v>
      </c>
      <c r="AH22" s="102">
        <f>[3]Субвенция_план!J17</f>
        <v>4753.2074000000002</v>
      </c>
      <c r="AI22" s="102">
        <f>'[4]Субвенция  на  полномочия'!H16/1000</f>
        <v>3964.7484000000004</v>
      </c>
      <c r="AJ22" s="102">
        <f>'[4]Субвенция  на  полномочия'!I16/1000</f>
        <v>3964.7483999999999</v>
      </c>
      <c r="AK22" s="100">
        <f t="shared" si="11"/>
        <v>99.999999999999986</v>
      </c>
      <c r="AL22" s="102">
        <f>[3]Субвенция_план!M17+[3]Субвенция_план!N17</f>
        <v>5155.5537899999999</v>
      </c>
      <c r="AM22" s="191">
        <f>'[4]Проверочная  таблица'!SU20/1000</f>
        <v>5155.5537899999999</v>
      </c>
      <c r="AN22" s="191">
        <f>'[4]Проверочная  таблица'!SX20/1000</f>
        <v>4285.5534800000005</v>
      </c>
      <c r="AO22" s="100">
        <f t="shared" si="12"/>
        <v>83.12498820810481</v>
      </c>
      <c r="AP22" s="102">
        <f>[3]Субвенция_план!K17</f>
        <v>1789.45</v>
      </c>
      <c r="AQ22" s="102">
        <f>'[4]Субвенция  на  полномочия'!J16/1000</f>
        <v>2048.65</v>
      </c>
      <c r="AR22" s="102">
        <f>'[4]Субвенция  на  полномочия'!K16/1000</f>
        <v>2048.65</v>
      </c>
      <c r="AS22" s="100">
        <f t="shared" si="13"/>
        <v>100</v>
      </c>
      <c r="AT22" s="102">
        <f>[3]Субвенция_план!L17</f>
        <v>581.9</v>
      </c>
      <c r="AU22" s="102">
        <f>'[4]Субвенция  на  полномочия'!L16/1000</f>
        <v>603.9</v>
      </c>
      <c r="AV22" s="102">
        <f>'[4]Субвенция  на  полномочия'!M16/1000</f>
        <v>603.9</v>
      </c>
      <c r="AW22" s="100">
        <f t="shared" si="14"/>
        <v>100</v>
      </c>
      <c r="AX22" s="102">
        <f>[3]Субвенция_план!O17</f>
        <v>0</v>
      </c>
      <c r="AY22" s="102">
        <f>'[4]Субвенция  на  полномочия'!N16/1000</f>
        <v>0</v>
      </c>
      <c r="AZ22" s="102">
        <f>'[4]Субвенция  на  полномочия'!O16/1000</f>
        <v>0</v>
      </c>
      <c r="BA22" s="100">
        <f t="shared" si="15"/>
        <v>0</v>
      </c>
      <c r="BB22" s="102">
        <f>[3]Субвенция_план!P17</f>
        <v>10228.92</v>
      </c>
      <c r="BC22" s="102">
        <f>'[4]Проверочная  таблица'!SG20/1000</f>
        <v>10704.585999999999</v>
      </c>
      <c r="BD22" s="102">
        <f>'[4]Проверочная  таблица'!SH20/1000</f>
        <v>10704.585999999999</v>
      </c>
      <c r="BE22" s="100">
        <f t="shared" si="16"/>
        <v>100</v>
      </c>
      <c r="BF22" s="102">
        <f>[3]Субвенция_план!Q17</f>
        <v>0</v>
      </c>
      <c r="BG22" s="102">
        <f>'[4]Субвенция  на  полномочия'!P16/1000</f>
        <v>0</v>
      </c>
      <c r="BH22" s="102">
        <f>'[4]Субвенция  на  полномочия'!Q16/1000</f>
        <v>0</v>
      </c>
      <c r="BI22" s="100">
        <f t="shared" si="17"/>
        <v>0</v>
      </c>
      <c r="BJ22" s="102">
        <f>[3]Субвенция_план!R17</f>
        <v>1963.6</v>
      </c>
      <c r="BK22" s="102">
        <f>'[4]Субвенция  на  полномочия'!R16/1000</f>
        <v>1963.6</v>
      </c>
      <c r="BL22" s="102">
        <f>'[4]Субвенция  на  полномочия'!S16/1000</f>
        <v>1963.6</v>
      </c>
      <c r="BM22" s="100">
        <f t="shared" si="18"/>
        <v>100</v>
      </c>
      <c r="BN22" s="102">
        <f>[3]Субвенция_план!S17</f>
        <v>560</v>
      </c>
      <c r="BO22" s="102">
        <f>'[4]Субвенция  на  полномочия'!T16/1000</f>
        <v>560</v>
      </c>
      <c r="BP22" s="102">
        <f>'[4]Субвенция  на  полномочия'!U16/1000</f>
        <v>560</v>
      </c>
      <c r="BQ22" s="100">
        <f t="shared" si="19"/>
        <v>100</v>
      </c>
      <c r="BR22" s="102">
        <f>[3]Субвенция_план!T17</f>
        <v>33481.599999999999</v>
      </c>
      <c r="BS22" s="102">
        <f>'[4]Субвенция  на  полномочия'!V16/1000</f>
        <v>34936.959999999999</v>
      </c>
      <c r="BT22" s="102">
        <f>'[4]Субвенция  на  полномочия'!W16/1000</f>
        <v>34936.959999999999</v>
      </c>
      <c r="BU22" s="100">
        <f t="shared" si="20"/>
        <v>100</v>
      </c>
      <c r="BV22" s="102">
        <f>[3]Субвенция_план!U17</f>
        <v>145538.03</v>
      </c>
      <c r="BW22" s="102">
        <f>'[4]Субвенция  на  полномочия'!X16/1000</f>
        <v>149984.47</v>
      </c>
      <c r="BX22" s="102">
        <f>'[4]Субвенция  на  полномочия'!Y16/1000</f>
        <v>149984.47</v>
      </c>
      <c r="BY22" s="100">
        <f t="shared" si="21"/>
        <v>100</v>
      </c>
      <c r="BZ22" s="102">
        <f>[3]Субвенция_план!V17</f>
        <v>0</v>
      </c>
      <c r="CA22" s="102">
        <f>'[4]Субвенция  на  полномочия'!Z16/1000</f>
        <v>0</v>
      </c>
      <c r="CB22" s="102">
        <f>'[4]Субвенция  на  полномочия'!AA16/1000</f>
        <v>0</v>
      </c>
      <c r="CC22" s="100">
        <f t="shared" si="22"/>
        <v>0</v>
      </c>
      <c r="CD22" s="102">
        <f>[3]Субвенция_план!W17</f>
        <v>3.5</v>
      </c>
      <c r="CE22" s="102">
        <f>'[4]Субвенция  на  полномочия'!AB16/1000</f>
        <v>0</v>
      </c>
      <c r="CF22" s="102">
        <f>'[4]Субвенция  на  полномочия'!AC16/1000</f>
        <v>0</v>
      </c>
      <c r="CG22" s="100">
        <f t="shared" si="23"/>
        <v>0</v>
      </c>
      <c r="CH22" s="102">
        <f>[3]Субвенция_план!X17</f>
        <v>1865</v>
      </c>
      <c r="CI22" s="102">
        <f>'[4]Субвенция  на  полномочия'!AD16/1000</f>
        <v>1902</v>
      </c>
      <c r="CJ22" s="102">
        <f>'[4]Субвенция  на  полномочия'!AE16/1000</f>
        <v>1902</v>
      </c>
      <c r="CK22" s="100">
        <f t="shared" si="24"/>
        <v>100</v>
      </c>
      <c r="CL22" s="102">
        <f>[3]Субвенция_план!Y17</f>
        <v>0</v>
      </c>
      <c r="CM22" s="102">
        <f>'[4]Субвенция  на  полномочия'!AF16/1000</f>
        <v>0</v>
      </c>
      <c r="CN22" s="102">
        <f>'[4]Субвенция  на  полномочия'!AG16/1000</f>
        <v>0</v>
      </c>
      <c r="CO22" s="100">
        <f t="shared" si="25"/>
        <v>0</v>
      </c>
      <c r="CP22" s="102">
        <f>[3]Субвенция_план!Z17</f>
        <v>573.70000000000005</v>
      </c>
      <c r="CQ22" s="102">
        <f>'[4]Субвенция  на  полномочия'!AH16/1000</f>
        <v>573.70000000000005</v>
      </c>
      <c r="CR22" s="102">
        <f>'[4]Субвенция  на  полномочия'!AI16/1000</f>
        <v>573.70000000000005</v>
      </c>
      <c r="CS22" s="100">
        <f t="shared" si="26"/>
        <v>100</v>
      </c>
      <c r="CT22" s="102">
        <f>[3]Субвенция_план!AA17</f>
        <v>85.813999999999993</v>
      </c>
      <c r="CU22" s="102">
        <f>'[4]Субвенция  на  полномочия'!AJ16/1000</f>
        <v>260.51099999999997</v>
      </c>
      <c r="CV22" s="102">
        <f>'[4]Субвенция  на  полномочия'!AK16/1000</f>
        <v>255.386</v>
      </c>
      <c r="CW22" s="100">
        <f t="shared" si="27"/>
        <v>98.03271263017686</v>
      </c>
      <c r="CX22" s="102">
        <f>[3]Субвенция_план!AB17+[3]Субвенция_план!AC17</f>
        <v>2034.345</v>
      </c>
      <c r="CY22" s="102">
        <f>'[4]Проверочная  таблица'!TC20/1000</f>
        <v>2034.345</v>
      </c>
      <c r="CZ22" s="102">
        <f>'[4]Проверочная  таблица'!TF20/1000</f>
        <v>2034.345</v>
      </c>
      <c r="DA22" s="100">
        <f t="shared" si="28"/>
        <v>100</v>
      </c>
      <c r="DB22" s="102">
        <f>[3]Субвенция_план!AD17</f>
        <v>1352.7</v>
      </c>
      <c r="DC22" s="102">
        <f>'[4]Проверочная  таблица'!SK20/1000</f>
        <v>1352.7</v>
      </c>
      <c r="DD22" s="102">
        <f>'[4]Проверочная  таблица'!SL20/1000</f>
        <v>1352.7</v>
      </c>
      <c r="DE22" s="100">
        <f t="shared" si="29"/>
        <v>100</v>
      </c>
      <c r="DF22" s="102">
        <f>[3]Субвенция_план!AE17</f>
        <v>1</v>
      </c>
      <c r="DG22" s="102">
        <f>'[4]Проверочная  таблица'!SM20/1000</f>
        <v>1</v>
      </c>
      <c r="DH22" s="102">
        <f>'[4]Проверочная  таблица'!SN20/1000</f>
        <v>0</v>
      </c>
      <c r="DI22" s="100">
        <f t="shared" si="30"/>
        <v>0</v>
      </c>
      <c r="DJ22" s="102">
        <f>[3]Субвенция_план!AF17</f>
        <v>263.57652999999999</v>
      </c>
      <c r="DK22" s="102">
        <f>'[4]Проверочная  таблица'!TA20/1000</f>
        <v>263.57652999999999</v>
      </c>
      <c r="DL22" s="102">
        <f>'[4]Проверочная  таблица'!TB20/1000</f>
        <v>262.07629000000003</v>
      </c>
      <c r="DM22" s="100">
        <f t="shared" si="31"/>
        <v>99.430814268630073</v>
      </c>
      <c r="DN22" s="102">
        <f>[3]Субвенция_план!AG17</f>
        <v>789.77</v>
      </c>
      <c r="DO22" s="102">
        <f>'[4]Субвенция  на  полномочия'!AL16/1000</f>
        <v>789.77</v>
      </c>
      <c r="DP22" s="102">
        <f>'[4]Субвенция  на  полномочия'!AM16/1000</f>
        <v>789.77</v>
      </c>
      <c r="DQ22" s="100">
        <f t="shared" si="32"/>
        <v>100</v>
      </c>
      <c r="DS22" s="192"/>
    </row>
    <row r="23" spans="1:123" s="80" customFormat="1" ht="21.75" customHeight="1" x14ac:dyDescent="0.25">
      <c r="A23" s="104" t="s">
        <v>19</v>
      </c>
      <c r="B23" s="189">
        <f t="shared" si="0"/>
        <v>183687.85517</v>
      </c>
      <c r="C23" s="189">
        <f t="shared" si="0"/>
        <v>185796.34551999997</v>
      </c>
      <c r="D23" s="190">
        <f>'[2]Исполнение для администрации_КБ'!T23</f>
        <v>185796.34552</v>
      </c>
      <c r="E23" s="190">
        <f t="shared" si="1"/>
        <v>0</v>
      </c>
      <c r="F23" s="190">
        <f>'[2]Исполнение для администрации_КБ'!U23</f>
        <v>181681.85085999998</v>
      </c>
      <c r="G23" s="190">
        <f t="shared" si="2"/>
        <v>0</v>
      </c>
      <c r="H23" s="189">
        <f t="shared" si="3"/>
        <v>181681.85085999995</v>
      </c>
      <c r="I23" s="100">
        <f t="shared" si="4"/>
        <v>97.785481383670643</v>
      </c>
      <c r="J23" s="102">
        <f>[3]Субвенция_план!D18</f>
        <v>0</v>
      </c>
      <c r="K23" s="102">
        <f>'[4]Проверочная  таблица'!SO21/1000</f>
        <v>0</v>
      </c>
      <c r="L23" s="102">
        <f>'[4]Проверочная  таблица'!SP21/1000</f>
        <v>0</v>
      </c>
      <c r="M23" s="100">
        <f t="shared" si="5"/>
        <v>0</v>
      </c>
      <c r="N23" s="102">
        <f>[3]Субвенция_план!E18</f>
        <v>0</v>
      </c>
      <c r="O23" s="102">
        <f>'[4]Проверочная  таблица'!SQ21/1000</f>
        <v>0</v>
      </c>
      <c r="P23" s="102">
        <f>'[4]Проверочная  таблица'!SR21/1000</f>
        <v>0</v>
      </c>
      <c r="Q23" s="100">
        <f t="shared" si="6"/>
        <v>0</v>
      </c>
      <c r="R23" s="102">
        <f>[3]Субвенция_план!F18</f>
        <v>0</v>
      </c>
      <c r="S23" s="102">
        <f>'[4]Проверочная  таблица'!SS21/1000</f>
        <v>0</v>
      </c>
      <c r="T23" s="102">
        <f>'[4]Проверочная  таблица'!ST21/1000</f>
        <v>0</v>
      </c>
      <c r="U23" s="100">
        <f t="shared" si="7"/>
        <v>0</v>
      </c>
      <c r="V23" s="102">
        <f>[3]Субвенция_план!G18</f>
        <v>0</v>
      </c>
      <c r="W23" s="102">
        <f>'[4]Субвенция  на  полномочия'!D17/1000</f>
        <v>6.52135</v>
      </c>
      <c r="X23" s="102">
        <f>'[4]Субвенция  на  полномочия'!E17/1000</f>
        <v>0</v>
      </c>
      <c r="Y23" s="100">
        <f t="shared" si="8"/>
        <v>0</v>
      </c>
      <c r="Z23" s="102">
        <f>[3]Субвенция_план!H18</f>
        <v>1247</v>
      </c>
      <c r="AA23" s="102">
        <f>'[4]Субвенция  на  полномочия'!F17/1000</f>
        <v>1247</v>
      </c>
      <c r="AB23" s="102">
        <f>'[4]Субвенция  на  полномочия'!G17/1000</f>
        <v>1020.963</v>
      </c>
      <c r="AC23" s="100">
        <f t="shared" si="9"/>
        <v>81.873536487570163</v>
      </c>
      <c r="AD23" s="102">
        <f>[3]Субвенция_план!I18</f>
        <v>892.11400000000003</v>
      </c>
      <c r="AE23" s="102">
        <f>'[4]Проверочная  таблица'!SI21/1000</f>
        <v>1058.8130000000001</v>
      </c>
      <c r="AF23" s="102">
        <f>'[4]Проверочная  таблица'!SJ21/1000</f>
        <v>996.59579000000008</v>
      </c>
      <c r="AG23" s="100">
        <f t="shared" si="10"/>
        <v>94.12387173183555</v>
      </c>
      <c r="AH23" s="102">
        <f>[3]Субвенция_план!J18</f>
        <v>3832.9103999999998</v>
      </c>
      <c r="AI23" s="102">
        <f>'[4]Субвенция  на  полномочия'!H17/1000</f>
        <v>3138.3504000000003</v>
      </c>
      <c r="AJ23" s="102">
        <f>'[4]Субвенция  на  полномочия'!I17/1000</f>
        <v>2908.3503999999998</v>
      </c>
      <c r="AK23" s="100">
        <f t="shared" si="11"/>
        <v>92.671309105573414</v>
      </c>
      <c r="AL23" s="102">
        <f>[3]Субвенция_план!M18+[3]Субвенция_план!N18</f>
        <v>4842.8252300000004</v>
      </c>
      <c r="AM23" s="191">
        <f>'[4]Проверочная  таблица'!SU21/1000</f>
        <v>4842.8252300000004</v>
      </c>
      <c r="AN23" s="191">
        <f>'[4]Проверочная  таблица'!SX21/1000</f>
        <v>3524.5874399999998</v>
      </c>
      <c r="AO23" s="100">
        <f t="shared" si="12"/>
        <v>72.779571275174831</v>
      </c>
      <c r="AP23" s="102">
        <f>[3]Субвенция_план!K18</f>
        <v>1272.77</v>
      </c>
      <c r="AQ23" s="102">
        <f>'[4]Субвенция  на  полномочия'!J17/1000</f>
        <v>1563.55</v>
      </c>
      <c r="AR23" s="102">
        <f>'[4]Субвенция  на  полномочия'!K17/1000</f>
        <v>1538.16</v>
      </c>
      <c r="AS23" s="100">
        <f t="shared" si="13"/>
        <v>98.376131239806867</v>
      </c>
      <c r="AT23" s="102">
        <f>[3]Субвенция_план!L18</f>
        <v>689</v>
      </c>
      <c r="AU23" s="102">
        <f>'[4]Субвенция  на  полномочия'!L17/1000</f>
        <v>689</v>
      </c>
      <c r="AV23" s="102">
        <f>'[4]Субвенция  на  полномочия'!M17/1000</f>
        <v>689</v>
      </c>
      <c r="AW23" s="100">
        <f t="shared" si="14"/>
        <v>100</v>
      </c>
      <c r="AX23" s="102">
        <f>[3]Субвенция_план!O18</f>
        <v>0</v>
      </c>
      <c r="AY23" s="102">
        <f>'[4]Субвенция  на  полномочия'!N17/1000</f>
        <v>0</v>
      </c>
      <c r="AZ23" s="102">
        <f>'[4]Субвенция  на  полномочия'!O17/1000</f>
        <v>0</v>
      </c>
      <c r="BA23" s="100">
        <f t="shared" si="15"/>
        <v>0</v>
      </c>
      <c r="BB23" s="102">
        <f>[3]Субвенция_план!P18</f>
        <v>7426.85</v>
      </c>
      <c r="BC23" s="102">
        <f>'[4]Проверочная  таблица'!SG21/1000</f>
        <v>7301.3320000000003</v>
      </c>
      <c r="BD23" s="102">
        <f>'[4]Проверочная  таблица'!SH21/1000</f>
        <v>7207.3823499999999</v>
      </c>
      <c r="BE23" s="100">
        <f t="shared" si="16"/>
        <v>98.713253280360348</v>
      </c>
      <c r="BF23" s="102">
        <f>[3]Субвенция_план!Q18</f>
        <v>1350.72</v>
      </c>
      <c r="BG23" s="102">
        <f>'[4]Субвенция  на  полномочия'!P17/1000</f>
        <v>1085.4000000000001</v>
      </c>
      <c r="BH23" s="102">
        <f>'[4]Субвенция  на  полномочия'!Q17/1000</f>
        <v>1085.4000000000001</v>
      </c>
      <c r="BI23" s="100">
        <f t="shared" si="17"/>
        <v>100</v>
      </c>
      <c r="BJ23" s="102">
        <f>[3]Субвенция_план!R18</f>
        <v>1951.1</v>
      </c>
      <c r="BK23" s="102">
        <f>'[4]Субвенция  на  полномочия'!R17/1000</f>
        <v>1951.1</v>
      </c>
      <c r="BL23" s="102">
        <f>'[4]Субвенция  на  полномочия'!S17/1000</f>
        <v>1951.1</v>
      </c>
      <c r="BM23" s="100">
        <f t="shared" si="18"/>
        <v>100</v>
      </c>
      <c r="BN23" s="102">
        <f>[3]Субвенция_план!S18</f>
        <v>539.70000000000005</v>
      </c>
      <c r="BO23" s="102">
        <f>'[4]Субвенция  на  полномочия'!T17/1000</f>
        <v>539.70000000000005</v>
      </c>
      <c r="BP23" s="102">
        <f>'[4]Субвенция  на  полномочия'!U17/1000</f>
        <v>539.70000000000005</v>
      </c>
      <c r="BQ23" s="100">
        <f t="shared" si="19"/>
        <v>100</v>
      </c>
      <c r="BR23" s="102">
        <f>[3]Субвенция_план!T18</f>
        <v>48366.2</v>
      </c>
      <c r="BS23" s="102">
        <f>'[4]Субвенция  на  полномочия'!V17/1000</f>
        <v>47463.34</v>
      </c>
      <c r="BT23" s="102">
        <f>'[4]Субвенция  на  полномочия'!W17/1000</f>
        <v>45372.461929999998</v>
      </c>
      <c r="BU23" s="100">
        <f t="shared" si="20"/>
        <v>95.59475150716321</v>
      </c>
      <c r="BV23" s="102">
        <f>[3]Субвенция_план!U18</f>
        <v>105282.47</v>
      </c>
      <c r="BW23" s="102">
        <f>'[4]Субвенция  на  полномочия'!X17/1000</f>
        <v>108046.43</v>
      </c>
      <c r="BX23" s="102">
        <f>'[4]Субвенция  на  полномочия'!Y17/1000</f>
        <v>108046.43</v>
      </c>
      <c r="BY23" s="100">
        <f t="shared" si="21"/>
        <v>100</v>
      </c>
      <c r="BZ23" s="102">
        <f>[3]Субвенция_план!V18</f>
        <v>0</v>
      </c>
      <c r="CA23" s="102">
        <f>'[4]Субвенция  на  полномочия'!Z17/1000</f>
        <v>0</v>
      </c>
      <c r="CB23" s="102">
        <f>'[4]Субвенция  на  полномочия'!AA17/1000</f>
        <v>0</v>
      </c>
      <c r="CC23" s="100">
        <f t="shared" si="22"/>
        <v>0</v>
      </c>
      <c r="CD23" s="102">
        <f>[3]Субвенция_план!W18</f>
        <v>3</v>
      </c>
      <c r="CE23" s="102">
        <f>'[4]Субвенция  на  полномочия'!AB17/1000</f>
        <v>0</v>
      </c>
      <c r="CF23" s="102">
        <f>'[4]Субвенция  на  полномочия'!AC17/1000</f>
        <v>0</v>
      </c>
      <c r="CG23" s="100">
        <f t="shared" si="23"/>
        <v>0</v>
      </c>
      <c r="CH23" s="102">
        <f>[3]Субвенция_план!X18</f>
        <v>1763.6</v>
      </c>
      <c r="CI23" s="102">
        <f>'[4]Субвенция  на  полномочия'!AD17/1000</f>
        <v>1763.6</v>
      </c>
      <c r="CJ23" s="102">
        <f>'[4]Субвенция  на  полномочия'!AE17/1000</f>
        <v>1763.6</v>
      </c>
      <c r="CK23" s="100">
        <f t="shared" si="24"/>
        <v>100</v>
      </c>
      <c r="CL23" s="102">
        <f>[3]Субвенция_план!Y18</f>
        <v>0</v>
      </c>
      <c r="CM23" s="102">
        <f>'[4]Субвенция  на  полномочия'!AF17/1000</f>
        <v>0</v>
      </c>
      <c r="CN23" s="102">
        <f>'[4]Субвенция  на  полномочия'!AG17/1000</f>
        <v>0</v>
      </c>
      <c r="CO23" s="100">
        <f t="shared" si="25"/>
        <v>0</v>
      </c>
      <c r="CP23" s="102">
        <f>[3]Субвенция_план!Z18</f>
        <v>576.29999999999995</v>
      </c>
      <c r="CQ23" s="102">
        <f>'[4]Субвенция  на  полномочия'!AH17/1000</f>
        <v>576.29999999999995</v>
      </c>
      <c r="CR23" s="102">
        <f>'[4]Субвенция  на  полномочия'!AI17/1000</f>
        <v>576.29999999999995</v>
      </c>
      <c r="CS23" s="100">
        <f t="shared" si="26"/>
        <v>100</v>
      </c>
      <c r="CT23" s="102">
        <f>[3]Субвенция_план!AA18</f>
        <v>193.08099999999999</v>
      </c>
      <c r="CU23" s="102">
        <f>'[4]Субвенция  на  полномочия'!AJ17/1000</f>
        <v>891.86900000000003</v>
      </c>
      <c r="CV23" s="102">
        <f>'[4]Субвенция  на  полномочия'!AK17/1000</f>
        <v>882.35136</v>
      </c>
      <c r="CW23" s="100">
        <f t="shared" si="27"/>
        <v>98.932843276310763</v>
      </c>
      <c r="CX23" s="102">
        <f>[3]Субвенция_план!AB18+[3]Субвенция_план!AC18</f>
        <v>1736.175</v>
      </c>
      <c r="CY23" s="102">
        <f>'[4]Проверочная  таблица'!TC21/1000</f>
        <v>1909.175</v>
      </c>
      <c r="CZ23" s="102">
        <f>'[4]Проверочная  таблица'!TF21/1000</f>
        <v>1909.175</v>
      </c>
      <c r="DA23" s="100">
        <f t="shared" si="28"/>
        <v>100</v>
      </c>
      <c r="DB23" s="102">
        <f>[3]Субвенция_план!AD18</f>
        <v>747.8</v>
      </c>
      <c r="DC23" s="102">
        <f>'[4]Проверочная  таблица'!SK21/1000</f>
        <v>747.8</v>
      </c>
      <c r="DD23" s="102">
        <f>'[4]Проверочная  таблица'!SL21/1000</f>
        <v>747.8</v>
      </c>
      <c r="DE23" s="100">
        <f t="shared" si="29"/>
        <v>100</v>
      </c>
      <c r="DF23" s="102">
        <f>[3]Субвенция_план!AE18</f>
        <v>0</v>
      </c>
      <c r="DG23" s="102">
        <f>'[4]Проверочная  таблица'!SM21/1000</f>
        <v>0</v>
      </c>
      <c r="DH23" s="102">
        <f>'[4]Проверочная  таблица'!SN21/1000</f>
        <v>0</v>
      </c>
      <c r="DI23" s="100">
        <f t="shared" si="30"/>
        <v>0</v>
      </c>
      <c r="DJ23" s="102">
        <f>[3]Субвенция_план!AF18</f>
        <v>213.26954000000001</v>
      </c>
      <c r="DK23" s="102">
        <f>'[4]Проверочная  таблица'!TA21/1000</f>
        <v>213.26954000000001</v>
      </c>
      <c r="DL23" s="102">
        <f>'[4]Проверочная  таблица'!TB21/1000</f>
        <v>187.00504000000001</v>
      </c>
      <c r="DM23" s="100">
        <f t="shared" si="31"/>
        <v>87.684833005219602</v>
      </c>
      <c r="DN23" s="102">
        <f>[3]Субвенция_план!AG18</f>
        <v>760.97</v>
      </c>
      <c r="DO23" s="102">
        <f>'[4]Субвенция  на  полномочия'!AL17/1000</f>
        <v>760.97</v>
      </c>
      <c r="DP23" s="102">
        <f>'[4]Субвенция  на  полномочия'!AM17/1000</f>
        <v>735.48855000000003</v>
      </c>
      <c r="DQ23" s="100">
        <f t="shared" si="32"/>
        <v>96.651451436981745</v>
      </c>
      <c r="DS23" s="192"/>
    </row>
    <row r="24" spans="1:123" s="80" customFormat="1" ht="21.75" customHeight="1" x14ac:dyDescent="0.25">
      <c r="A24" s="104" t="s">
        <v>20</v>
      </c>
      <c r="B24" s="189">
        <f t="shared" si="0"/>
        <v>426127.74144999991</v>
      </c>
      <c r="C24" s="189">
        <f t="shared" si="0"/>
        <v>436050.59579999995</v>
      </c>
      <c r="D24" s="190">
        <f>'[2]Исполнение для администрации_КБ'!T24</f>
        <v>436050.59580000007</v>
      </c>
      <c r="E24" s="190">
        <f t="shared" si="1"/>
        <v>0</v>
      </c>
      <c r="F24" s="190">
        <f>'[2]Исполнение для администрации_КБ'!U24</f>
        <v>429145.52122000005</v>
      </c>
      <c r="G24" s="190">
        <f t="shared" si="2"/>
        <v>0</v>
      </c>
      <c r="H24" s="189">
        <f t="shared" si="3"/>
        <v>429145.52122</v>
      </c>
      <c r="I24" s="100">
        <f t="shared" si="4"/>
        <v>98.416451061755453</v>
      </c>
      <c r="J24" s="102">
        <f>[3]Субвенция_план!D19</f>
        <v>0</v>
      </c>
      <c r="K24" s="102">
        <f>'[4]Проверочная  таблица'!SO22/1000</f>
        <v>0</v>
      </c>
      <c r="L24" s="102">
        <f>'[4]Проверочная  таблица'!SP22/1000</f>
        <v>0</v>
      </c>
      <c r="M24" s="100">
        <f t="shared" si="5"/>
        <v>0</v>
      </c>
      <c r="N24" s="102">
        <f>[3]Субвенция_план!E19</f>
        <v>0</v>
      </c>
      <c r="O24" s="102">
        <f>'[4]Проверочная  таблица'!SQ22/1000</f>
        <v>0</v>
      </c>
      <c r="P24" s="102">
        <f>'[4]Проверочная  таблица'!SR22/1000</f>
        <v>0</v>
      </c>
      <c r="Q24" s="100">
        <f t="shared" si="6"/>
        <v>0</v>
      </c>
      <c r="R24" s="102">
        <f>[3]Субвенция_план!F19</f>
        <v>0</v>
      </c>
      <c r="S24" s="102">
        <f>'[4]Проверочная  таблица'!SS22/1000</f>
        <v>0</v>
      </c>
      <c r="T24" s="102">
        <f>'[4]Проверочная  таблица'!ST22/1000</f>
        <v>0</v>
      </c>
      <c r="U24" s="100">
        <f t="shared" si="7"/>
        <v>0</v>
      </c>
      <c r="V24" s="102">
        <f>[3]Субвенция_план!G19</f>
        <v>0</v>
      </c>
      <c r="W24" s="102">
        <f>'[4]Субвенция  на  полномочия'!D18/1000</f>
        <v>6.52135</v>
      </c>
      <c r="X24" s="102">
        <f>'[4]Субвенция  на  полномочия'!E18/1000</f>
        <v>0</v>
      </c>
      <c r="Y24" s="100">
        <f t="shared" si="8"/>
        <v>0</v>
      </c>
      <c r="Z24" s="102">
        <f>[3]Субвенция_план!H19</f>
        <v>1410</v>
      </c>
      <c r="AA24" s="102">
        <f>'[4]Субвенция  на  полномочия'!F18/1000</f>
        <v>1410</v>
      </c>
      <c r="AB24" s="102">
        <f>'[4]Субвенция  на  полномочия'!G18/1000</f>
        <v>1277.0313999999998</v>
      </c>
      <c r="AC24" s="100">
        <f t="shared" si="9"/>
        <v>90.569602836879426</v>
      </c>
      <c r="AD24" s="102">
        <f>[3]Субвенция_план!I19</f>
        <v>3130.7750000000001</v>
      </c>
      <c r="AE24" s="102">
        <f>'[4]Проверочная  таблица'!SI22/1000</f>
        <v>3110.5900000000006</v>
      </c>
      <c r="AF24" s="102">
        <f>'[4]Проверочная  таблица'!SJ22/1000</f>
        <v>3008.84238</v>
      </c>
      <c r="AG24" s="100">
        <f t="shared" si="10"/>
        <v>96.728992892023683</v>
      </c>
      <c r="AH24" s="102">
        <f>[3]Субвенция_план!J19</f>
        <v>12956.61059</v>
      </c>
      <c r="AI24" s="102">
        <f>'[4]Субвенция  на  полномочия'!H18/1000</f>
        <v>9041.1545900000001</v>
      </c>
      <c r="AJ24" s="102">
        <f>'[4]Субвенция  на  полномочия'!I18/1000</f>
        <v>7538.2485199999992</v>
      </c>
      <c r="AK24" s="100">
        <f t="shared" si="11"/>
        <v>83.3770559386044</v>
      </c>
      <c r="AL24" s="102">
        <f>[3]Субвенция_план!M19+[3]Субвенция_план!N19</f>
        <v>17745.112379999999</v>
      </c>
      <c r="AM24" s="191">
        <f>'[4]Проверочная  таблица'!SU22/1000</f>
        <v>17745.112379999999</v>
      </c>
      <c r="AN24" s="191">
        <f>'[4]Проверочная  таблица'!SX22/1000</f>
        <v>12860.065339999999</v>
      </c>
      <c r="AO24" s="100">
        <f t="shared" si="12"/>
        <v>72.47102787860733</v>
      </c>
      <c r="AP24" s="102">
        <f>[3]Субвенция_план!K19</f>
        <v>3779.07</v>
      </c>
      <c r="AQ24" s="102">
        <f>'[4]Субвенция  на  полномочия'!J18/1000</f>
        <v>4010.23</v>
      </c>
      <c r="AR24" s="102">
        <f>'[4]Субвенция  на  полномочия'!K18/1000</f>
        <v>4008.61</v>
      </c>
      <c r="AS24" s="100">
        <f t="shared" si="13"/>
        <v>99.959603314523108</v>
      </c>
      <c r="AT24" s="102">
        <f>[3]Субвенция_план!L19</f>
        <v>1102.3</v>
      </c>
      <c r="AU24" s="102">
        <f>'[4]Субвенция  на  полномочия'!L18/1000</f>
        <v>1102.3</v>
      </c>
      <c r="AV24" s="102">
        <f>'[4]Субвенция  на  полномочия'!M18/1000</f>
        <v>1100</v>
      </c>
      <c r="AW24" s="100">
        <f t="shared" si="14"/>
        <v>99.791345368774387</v>
      </c>
      <c r="AX24" s="102">
        <f>[3]Субвенция_план!O19</f>
        <v>150.75</v>
      </c>
      <c r="AY24" s="102">
        <f>'[4]Субвенция  на  полномочия'!N18/1000</f>
        <v>100.5</v>
      </c>
      <c r="AZ24" s="102">
        <f>'[4]Субвенция  на  полномочия'!O18/1000</f>
        <v>100.5</v>
      </c>
      <c r="BA24" s="100">
        <f t="shared" si="15"/>
        <v>100</v>
      </c>
      <c r="BB24" s="102">
        <f>[3]Субвенция_план!P19</f>
        <v>12034.293</v>
      </c>
      <c r="BC24" s="102">
        <f>'[4]Проверочная  таблица'!SG22/1000</f>
        <v>11238.168</v>
      </c>
      <c r="BD24" s="102">
        <f>'[4]Проверочная  таблица'!SH22/1000</f>
        <v>11238.168</v>
      </c>
      <c r="BE24" s="100">
        <f t="shared" si="16"/>
        <v>100</v>
      </c>
      <c r="BF24" s="102">
        <f>[3]Субвенция_план!Q19</f>
        <v>289.44</v>
      </c>
      <c r="BG24" s="102">
        <f>'[4]Субвенция  на  полномочия'!P18/1000</f>
        <v>402</v>
      </c>
      <c r="BH24" s="102">
        <f>'[4]Субвенция  на  полномочия'!Q18/1000</f>
        <v>402</v>
      </c>
      <c r="BI24" s="100">
        <f t="shared" si="17"/>
        <v>100</v>
      </c>
      <c r="BJ24" s="102">
        <f>[3]Субвенция_план!R19</f>
        <v>3209</v>
      </c>
      <c r="BK24" s="102">
        <f>'[4]Субвенция  на  полномочия'!R18/1000</f>
        <v>3217</v>
      </c>
      <c r="BL24" s="102">
        <f>'[4]Субвенция  на  полномочия'!S18/1000</f>
        <v>3217</v>
      </c>
      <c r="BM24" s="100">
        <f t="shared" si="18"/>
        <v>100</v>
      </c>
      <c r="BN24" s="102">
        <f>[3]Субвенция_план!S19</f>
        <v>532.1</v>
      </c>
      <c r="BO24" s="102">
        <f>'[4]Субвенция  на  полномочия'!T18/1000</f>
        <v>532.1</v>
      </c>
      <c r="BP24" s="102">
        <f>'[4]Субвенция  на  полномочия'!U18/1000</f>
        <v>532.1</v>
      </c>
      <c r="BQ24" s="100">
        <f t="shared" si="19"/>
        <v>100</v>
      </c>
      <c r="BR24" s="102">
        <f>[3]Субвенция_план!T19</f>
        <v>118714.3</v>
      </c>
      <c r="BS24" s="102">
        <f>'[4]Субвенция  на  полномочия'!V18/1000</f>
        <v>124506.54000000001</v>
      </c>
      <c r="BT24" s="102">
        <f>'[4]Субвенция  на  полномочия'!W18/1000</f>
        <v>124506.54</v>
      </c>
      <c r="BU24" s="100">
        <f t="shared" si="20"/>
        <v>99.999999999999986</v>
      </c>
      <c r="BV24" s="102">
        <f>[3]Субвенция_план!U19</f>
        <v>242180.18</v>
      </c>
      <c r="BW24" s="102">
        <f>'[4]Субвенция  на  полномочия'!X18/1000</f>
        <v>249528.77</v>
      </c>
      <c r="BX24" s="102">
        <f>'[4]Субвенция  на  полномочия'!Y18/1000</f>
        <v>249528.77</v>
      </c>
      <c r="BY24" s="100">
        <f t="shared" si="21"/>
        <v>100</v>
      </c>
      <c r="BZ24" s="102">
        <f>[3]Субвенция_план!V19</f>
        <v>0</v>
      </c>
      <c r="CA24" s="102">
        <f>'[4]Субвенция  на  полномочия'!Z18/1000</f>
        <v>0</v>
      </c>
      <c r="CB24" s="102">
        <f>'[4]Субвенция  на  полномочия'!AA18/1000</f>
        <v>0</v>
      </c>
      <c r="CC24" s="100">
        <f t="shared" si="22"/>
        <v>0</v>
      </c>
      <c r="CD24" s="102">
        <f>[3]Субвенция_план!W19</f>
        <v>9</v>
      </c>
      <c r="CE24" s="102">
        <f>'[4]Субвенция  на  полномочия'!AB18/1000</f>
        <v>0</v>
      </c>
      <c r="CF24" s="102">
        <f>'[4]Субвенция  на  полномочия'!AC18/1000</f>
        <v>0</v>
      </c>
      <c r="CG24" s="100">
        <f t="shared" si="23"/>
        <v>0</v>
      </c>
      <c r="CH24" s="102">
        <f>[3]Субвенция_план!X19</f>
        <v>1944.15</v>
      </c>
      <c r="CI24" s="102">
        <f>'[4]Субвенция  на  полномочия'!AD18/1000</f>
        <v>1994.15</v>
      </c>
      <c r="CJ24" s="102">
        <f>'[4]Субвенция  на  полномочия'!AE18/1000</f>
        <v>1994.15</v>
      </c>
      <c r="CK24" s="100">
        <f t="shared" si="24"/>
        <v>100</v>
      </c>
      <c r="CL24" s="102">
        <f>[3]Субвенция_план!Y19</f>
        <v>0</v>
      </c>
      <c r="CM24" s="102">
        <f>'[4]Субвенция  на  полномочия'!AF18/1000</f>
        <v>0</v>
      </c>
      <c r="CN24" s="102">
        <f>'[4]Субвенция  на  полномочия'!AG18/1000</f>
        <v>0</v>
      </c>
      <c r="CO24" s="100">
        <f t="shared" si="25"/>
        <v>0</v>
      </c>
      <c r="CP24" s="102">
        <f>[3]Субвенция_план!Z19</f>
        <v>583.29999999999995</v>
      </c>
      <c r="CQ24" s="102">
        <f>'[4]Субвенция  на  полномочия'!AH18/1000</f>
        <v>583.29999999999995</v>
      </c>
      <c r="CR24" s="102">
        <f>'[4]Субвенция  на  полномочия'!AI18/1000</f>
        <v>583.29999999999995</v>
      </c>
      <c r="CS24" s="100">
        <f t="shared" si="26"/>
        <v>100</v>
      </c>
      <c r="CT24" s="102">
        <f>[3]Субвенция_план!AA19</f>
        <v>171.62700000000001</v>
      </c>
      <c r="CU24" s="102">
        <f>'[4]Субвенция  на  полномочия'!AJ18/1000</f>
        <v>601.65100000000007</v>
      </c>
      <c r="CV24" s="102">
        <f>'[4]Субвенция  на  полномочия'!AK18/1000</f>
        <v>590.03030000000001</v>
      </c>
      <c r="CW24" s="100">
        <f t="shared" si="27"/>
        <v>98.068531424363954</v>
      </c>
      <c r="CX24" s="102">
        <f>[3]Субвенция_план!AB19+[3]Субвенция_план!AC19</f>
        <v>2741.3449999999998</v>
      </c>
      <c r="CY24" s="102">
        <f>'[4]Проверочная  таблица'!TC22/1000</f>
        <v>3476.12</v>
      </c>
      <c r="CZ24" s="102">
        <f>'[4]Проверочная  таблица'!TF22/1000</f>
        <v>3476.12</v>
      </c>
      <c r="DA24" s="100">
        <f t="shared" si="28"/>
        <v>100</v>
      </c>
      <c r="DB24" s="102">
        <f>[3]Субвенция_план!AD19</f>
        <v>2032.4</v>
      </c>
      <c r="DC24" s="102">
        <f>'[4]Проверочная  таблица'!SK22/1000</f>
        <v>2032.4</v>
      </c>
      <c r="DD24" s="102">
        <f>'[4]Проверочная  таблица'!SL22/1000</f>
        <v>2032.4</v>
      </c>
      <c r="DE24" s="100">
        <f t="shared" si="29"/>
        <v>100</v>
      </c>
      <c r="DF24" s="102">
        <f>[3]Субвенция_план!AE19</f>
        <v>4</v>
      </c>
      <c r="DG24" s="102">
        <f>'[4]Проверочная  таблица'!SM22/1000</f>
        <v>4</v>
      </c>
      <c r="DH24" s="102">
        <f>'[4]Проверочная  таблица'!SN22/1000</f>
        <v>4</v>
      </c>
      <c r="DI24" s="100">
        <f t="shared" si="30"/>
        <v>100</v>
      </c>
      <c r="DJ24" s="102">
        <f>[3]Субвенция_план!AF19</f>
        <v>565.41848000000005</v>
      </c>
      <c r="DK24" s="102">
        <f>'[4]Проверочная  таблица'!TA22/1000</f>
        <v>565.41848000000005</v>
      </c>
      <c r="DL24" s="102">
        <f>'[4]Проверочная  таблица'!TB22/1000</f>
        <v>305.07528000000002</v>
      </c>
      <c r="DM24" s="100">
        <f t="shared" si="31"/>
        <v>53.955661300635235</v>
      </c>
      <c r="DN24" s="102">
        <f>[3]Субвенция_план!AG19</f>
        <v>842.57</v>
      </c>
      <c r="DO24" s="102">
        <f>'[4]Субвенция  на  полномочия'!AL18/1000</f>
        <v>842.57</v>
      </c>
      <c r="DP24" s="102">
        <f>'[4]Субвенция  на  полномочия'!AM18/1000</f>
        <v>842.57</v>
      </c>
      <c r="DQ24" s="100">
        <f t="shared" si="32"/>
        <v>100</v>
      </c>
      <c r="DS24" s="192"/>
    </row>
    <row r="25" spans="1:123" s="80" customFormat="1" ht="21.75" customHeight="1" x14ac:dyDescent="0.25">
      <c r="A25" s="104" t="s">
        <v>21</v>
      </c>
      <c r="B25" s="189">
        <f t="shared" si="0"/>
        <v>262523.56646</v>
      </c>
      <c r="C25" s="189">
        <f t="shared" si="0"/>
        <v>269278.69172</v>
      </c>
      <c r="D25" s="190">
        <f>'[2]Исполнение для администрации_КБ'!T25</f>
        <v>269278.69172</v>
      </c>
      <c r="E25" s="190">
        <f t="shared" si="1"/>
        <v>0</v>
      </c>
      <c r="F25" s="190">
        <f>'[2]Исполнение для администрации_КБ'!U25</f>
        <v>266333.77453</v>
      </c>
      <c r="G25" s="190">
        <f t="shared" si="2"/>
        <v>0</v>
      </c>
      <c r="H25" s="189">
        <f t="shared" si="3"/>
        <v>266333.77452999994</v>
      </c>
      <c r="I25" s="100">
        <f t="shared" si="4"/>
        <v>98.906368279201899</v>
      </c>
      <c r="J25" s="102">
        <f>[3]Субвенция_план!D20</f>
        <v>0</v>
      </c>
      <c r="K25" s="102">
        <f>'[4]Проверочная  таблица'!SO23/1000</f>
        <v>0</v>
      </c>
      <c r="L25" s="102">
        <f>'[4]Проверочная  таблица'!SP23/1000</f>
        <v>0</v>
      </c>
      <c r="M25" s="100">
        <f t="shared" si="5"/>
        <v>0</v>
      </c>
      <c r="N25" s="102">
        <f>[3]Субвенция_план!E20</f>
        <v>0</v>
      </c>
      <c r="O25" s="102">
        <f>'[4]Проверочная  таблица'!SQ23/1000</f>
        <v>0</v>
      </c>
      <c r="P25" s="102">
        <f>'[4]Проверочная  таблица'!SR23/1000</f>
        <v>0</v>
      </c>
      <c r="Q25" s="100">
        <f t="shared" si="6"/>
        <v>0</v>
      </c>
      <c r="R25" s="102">
        <f>[3]Субвенция_план!F20</f>
        <v>0</v>
      </c>
      <c r="S25" s="102">
        <f>'[4]Проверочная  таблица'!SS23/1000</f>
        <v>0</v>
      </c>
      <c r="T25" s="102">
        <f>'[4]Проверочная  таблица'!ST23/1000</f>
        <v>0</v>
      </c>
      <c r="U25" s="100">
        <f t="shared" si="7"/>
        <v>0</v>
      </c>
      <c r="V25" s="102">
        <f>[3]Субвенция_план!G20</f>
        <v>0</v>
      </c>
      <c r="W25" s="102">
        <f>'[4]Субвенция  на  полномочия'!D19/1000</f>
        <v>6.52135</v>
      </c>
      <c r="X25" s="102">
        <f>'[4]Субвенция  на  полномочия'!E19/1000</f>
        <v>6.52135</v>
      </c>
      <c r="Y25" s="100">
        <f t="shared" si="8"/>
        <v>100</v>
      </c>
      <c r="Z25" s="102">
        <f>[3]Субвенция_план!H20</f>
        <v>1648</v>
      </c>
      <c r="AA25" s="102">
        <f>'[4]Субвенция  на  полномочия'!F19/1000</f>
        <v>1648</v>
      </c>
      <c r="AB25" s="102">
        <f>'[4]Субвенция  на  полномочия'!G19/1000</f>
        <v>1641.4780000000001</v>
      </c>
      <c r="AC25" s="100">
        <f t="shared" si="9"/>
        <v>99.604247572815538</v>
      </c>
      <c r="AD25" s="102">
        <f>[3]Субвенция_план!I20</f>
        <v>2010.568</v>
      </c>
      <c r="AE25" s="102">
        <f>'[4]Проверочная  таблица'!SI23/1000</f>
        <v>1514.6550000000002</v>
      </c>
      <c r="AF25" s="102">
        <f>'[4]Проверочная  таблица'!SJ23/1000</f>
        <v>1415.2691100000002</v>
      </c>
      <c r="AG25" s="100">
        <f t="shared" si="10"/>
        <v>93.43838101745942</v>
      </c>
      <c r="AH25" s="102">
        <f>[3]Субвенция_план!J20</f>
        <v>4961.3226799999993</v>
      </c>
      <c r="AI25" s="102">
        <f>'[4]Субвенция  на  полномочия'!H19/1000</f>
        <v>4400</v>
      </c>
      <c r="AJ25" s="102">
        <f>'[4]Субвенция  на  полномочия'!I19/1000</f>
        <v>3662.00126</v>
      </c>
      <c r="AK25" s="100">
        <f t="shared" si="11"/>
        <v>83.227301363636357</v>
      </c>
      <c r="AL25" s="102">
        <f>[3]Субвенция_план!M20+[3]Субвенция_план!N20</f>
        <v>5897.1672500000004</v>
      </c>
      <c r="AM25" s="191">
        <f>'[4]Проверочная  таблица'!SU23/1000</f>
        <v>5897.1672500000004</v>
      </c>
      <c r="AN25" s="191">
        <f>'[4]Проверочная  таблица'!SX23/1000</f>
        <v>4042.7628400000003</v>
      </c>
      <c r="AO25" s="100">
        <f t="shared" si="12"/>
        <v>68.55431885537925</v>
      </c>
      <c r="AP25" s="102">
        <f>[3]Субвенция_план!K20</f>
        <v>2026.26</v>
      </c>
      <c r="AQ25" s="102">
        <f>'[4]Субвенция  на  полномочия'!J19/1000</f>
        <v>2026.26</v>
      </c>
      <c r="AR25" s="102">
        <f>'[4]Субвенция  на  полномочия'!K19/1000</f>
        <v>1900.39</v>
      </c>
      <c r="AS25" s="100">
        <f t="shared" si="13"/>
        <v>93.788062736272749</v>
      </c>
      <c r="AT25" s="102">
        <f>[3]Субвенция_план!L20</f>
        <v>585.4</v>
      </c>
      <c r="AU25" s="102">
        <f>'[4]Субвенция  на  полномочия'!L19/1000</f>
        <v>585.4</v>
      </c>
      <c r="AV25" s="102">
        <f>'[4]Субвенция  на  полномочия'!M19/1000</f>
        <v>585.4</v>
      </c>
      <c r="AW25" s="100">
        <f t="shared" si="14"/>
        <v>100</v>
      </c>
      <c r="AX25" s="102">
        <f>[3]Субвенция_план!O20</f>
        <v>150.75</v>
      </c>
      <c r="AY25" s="102">
        <f>'[4]Субвенция  на  полномочия'!N19/1000</f>
        <v>50.25</v>
      </c>
      <c r="AZ25" s="102">
        <f>'[4]Субвенция  на  полномочия'!O19/1000</f>
        <v>50.25</v>
      </c>
      <c r="BA25" s="100">
        <f t="shared" si="15"/>
        <v>100</v>
      </c>
      <c r="BB25" s="102">
        <f>[3]Субвенция_план!P20</f>
        <v>8423.9599999999991</v>
      </c>
      <c r="BC25" s="102">
        <f>'[4]Проверочная  таблица'!SG23/1000</f>
        <v>8636.0389999999989</v>
      </c>
      <c r="BD25" s="102">
        <f>'[4]Проверочная  таблица'!SH23/1000</f>
        <v>8636.0390000000007</v>
      </c>
      <c r="BE25" s="100">
        <f t="shared" si="16"/>
        <v>100.00000000000003</v>
      </c>
      <c r="BF25" s="102">
        <f>[3]Субвенция_план!Q20</f>
        <v>192.96</v>
      </c>
      <c r="BG25" s="102">
        <f>'[4]Субвенция  на  полномочия'!P19/1000</f>
        <v>120.60000000000001</v>
      </c>
      <c r="BH25" s="102">
        <f>'[4]Субвенция  на  полномочия'!Q19/1000</f>
        <v>99.592479999999995</v>
      </c>
      <c r="BI25" s="100">
        <f t="shared" si="17"/>
        <v>82.580829187396347</v>
      </c>
      <c r="BJ25" s="102">
        <f>[3]Субвенция_план!R20</f>
        <v>1907</v>
      </c>
      <c r="BK25" s="102">
        <f>'[4]Субвенция  на  полномочия'!R19/1000</f>
        <v>1949.8055899999999</v>
      </c>
      <c r="BL25" s="102">
        <f>'[4]Субвенция  на  полномочия'!S19/1000</f>
        <v>1949.8055900000002</v>
      </c>
      <c r="BM25" s="100">
        <f t="shared" si="18"/>
        <v>100.00000000000003</v>
      </c>
      <c r="BN25" s="102">
        <f>[3]Субвенция_план!S20</f>
        <v>537.79999999999995</v>
      </c>
      <c r="BO25" s="102">
        <f>'[4]Субвенция  на  полномочия'!T19/1000</f>
        <v>537.79999999999995</v>
      </c>
      <c r="BP25" s="102">
        <f>'[4]Субвенция  на  полномочия'!U19/1000</f>
        <v>537.79999999999995</v>
      </c>
      <c r="BQ25" s="100">
        <f t="shared" si="19"/>
        <v>100</v>
      </c>
      <c r="BR25" s="102">
        <f>[3]Субвенция_план!T20</f>
        <v>50552.5</v>
      </c>
      <c r="BS25" s="102">
        <f>'[4]Субвенция  на  полномочия'!V19/1000</f>
        <v>52871.950000000004</v>
      </c>
      <c r="BT25" s="102">
        <f>'[4]Субвенция  на  полномочия'!W19/1000</f>
        <v>52871.95</v>
      </c>
      <c r="BU25" s="100">
        <f t="shared" si="20"/>
        <v>99.999999999999986</v>
      </c>
      <c r="BV25" s="102">
        <f>[3]Субвенция_план!U20</f>
        <v>176175.27</v>
      </c>
      <c r="BW25" s="102">
        <f>'[4]Субвенция  на  полномочия'!X19/1000</f>
        <v>181099.91</v>
      </c>
      <c r="BX25" s="102">
        <f>'[4]Субвенция  на  полномочия'!Y19/1000</f>
        <v>181099.91</v>
      </c>
      <c r="BY25" s="100">
        <f t="shared" si="21"/>
        <v>100</v>
      </c>
      <c r="BZ25" s="102">
        <f>[3]Субвенция_план!V20</f>
        <v>0</v>
      </c>
      <c r="CA25" s="102">
        <f>'[4]Субвенция  на  полномочия'!Z19/1000</f>
        <v>0</v>
      </c>
      <c r="CB25" s="102">
        <f>'[4]Субвенция  на  полномочия'!AA19/1000</f>
        <v>0</v>
      </c>
      <c r="CC25" s="100">
        <f t="shared" si="22"/>
        <v>0</v>
      </c>
      <c r="CD25" s="102">
        <f>[3]Субвенция_план!W20</f>
        <v>8.5</v>
      </c>
      <c r="CE25" s="102">
        <f>'[4]Субвенция  на  полномочия'!AB19/1000</f>
        <v>1</v>
      </c>
      <c r="CF25" s="102">
        <f>'[4]Субвенция  на  полномочия'!AC19/1000</f>
        <v>1</v>
      </c>
      <c r="CG25" s="100">
        <f t="shared" si="23"/>
        <v>100</v>
      </c>
      <c r="CH25" s="102">
        <f>[3]Субвенция_план!X20</f>
        <v>2326.1</v>
      </c>
      <c r="CI25" s="102">
        <f>'[4]Субвенция  на  полномочия'!AD19/1000</f>
        <v>2572.3249999999998</v>
      </c>
      <c r="CJ25" s="102">
        <f>'[4]Субвенция  на  полномочия'!AE19/1000</f>
        <v>2572.3249999999998</v>
      </c>
      <c r="CK25" s="100">
        <f t="shared" si="24"/>
        <v>100</v>
      </c>
      <c r="CL25" s="102">
        <f>[3]Субвенция_план!Y20</f>
        <v>0</v>
      </c>
      <c r="CM25" s="102">
        <f>'[4]Субвенция  на  полномочия'!AF19/1000</f>
        <v>0</v>
      </c>
      <c r="CN25" s="102">
        <f>'[4]Субвенция  на  полномочия'!AG19/1000</f>
        <v>0</v>
      </c>
      <c r="CO25" s="100">
        <f t="shared" si="25"/>
        <v>0</v>
      </c>
      <c r="CP25" s="102">
        <f>[3]Субвенция_план!Z20</f>
        <v>575</v>
      </c>
      <c r="CQ25" s="102">
        <f>'[4]Субвенция  на  полномочия'!AH19/1000</f>
        <v>575</v>
      </c>
      <c r="CR25" s="102">
        <f>'[4]Субвенция  на  полномочия'!AI19/1000</f>
        <v>575</v>
      </c>
      <c r="CS25" s="100">
        <f t="shared" si="26"/>
        <v>100</v>
      </c>
      <c r="CT25" s="102">
        <f>[3]Субвенция_план!AA20</f>
        <v>235.98699999999999</v>
      </c>
      <c r="CU25" s="102">
        <f>'[4]Субвенция  на  полномочия'!AJ19/1000</f>
        <v>385.98699999999997</v>
      </c>
      <c r="CV25" s="102">
        <f>'[4]Субвенция  на  полномочия'!AK19/1000</f>
        <v>385.98700000000002</v>
      </c>
      <c r="CW25" s="100">
        <f t="shared" si="27"/>
        <v>100.00000000000003</v>
      </c>
      <c r="CX25" s="102">
        <f>[3]Субвенция_план!AB20+[3]Субвенция_план!AC20</f>
        <v>2005.175</v>
      </c>
      <c r="CY25" s="102">
        <f>'[4]Проверочная  таблица'!TC23/1000</f>
        <v>2096.1750000000002</v>
      </c>
      <c r="CZ25" s="102">
        <f>'[4]Проверочная  таблица'!TF23/1000</f>
        <v>2096.1750000000002</v>
      </c>
      <c r="DA25" s="100">
        <f t="shared" si="28"/>
        <v>100</v>
      </c>
      <c r="DB25" s="102">
        <f>[3]Субвенция_план!AD20</f>
        <v>1279.3</v>
      </c>
      <c r="DC25" s="102">
        <f>'[4]Проверочная  таблица'!SK23/1000</f>
        <v>1279.3</v>
      </c>
      <c r="DD25" s="102">
        <f>'[4]Проверочная  таблица'!SL23/1000</f>
        <v>1279.3</v>
      </c>
      <c r="DE25" s="100">
        <f t="shared" si="29"/>
        <v>100</v>
      </c>
      <c r="DF25" s="102">
        <f>[3]Субвенция_план!AE20</f>
        <v>0</v>
      </c>
      <c r="DG25" s="102">
        <f>'[4]Проверочная  таблица'!SM23/1000</f>
        <v>0</v>
      </c>
      <c r="DH25" s="102">
        <f>'[4]Проверочная  таблица'!SN23/1000</f>
        <v>0</v>
      </c>
      <c r="DI25" s="100">
        <f t="shared" si="30"/>
        <v>0</v>
      </c>
      <c r="DJ25" s="102">
        <f>[3]Субвенция_план!AF20</f>
        <v>263.57652999999999</v>
      </c>
      <c r="DK25" s="102">
        <f>'[4]Проверочная  таблица'!TA23/1000</f>
        <v>263.57652999999999</v>
      </c>
      <c r="DL25" s="102">
        <f>'[4]Проверочная  таблица'!TB23/1000</f>
        <v>163.84789999999998</v>
      </c>
      <c r="DM25" s="100">
        <f t="shared" si="31"/>
        <v>62.163311733408122</v>
      </c>
      <c r="DN25" s="102">
        <f>[3]Субвенция_план!AG20</f>
        <v>760.97</v>
      </c>
      <c r="DO25" s="102">
        <f>'[4]Субвенция  на  полномочия'!AL19/1000</f>
        <v>760.97</v>
      </c>
      <c r="DP25" s="102">
        <f>'[4]Субвенция  на  полномочия'!AM19/1000</f>
        <v>760.97</v>
      </c>
      <c r="DQ25" s="100">
        <f t="shared" si="32"/>
        <v>100</v>
      </c>
      <c r="DS25" s="192"/>
    </row>
    <row r="26" spans="1:123" s="80" customFormat="1" ht="21.75" customHeight="1" x14ac:dyDescent="0.25">
      <c r="A26" s="104" t="s">
        <v>22</v>
      </c>
      <c r="B26" s="189">
        <f t="shared" si="0"/>
        <v>616990.71702999994</v>
      </c>
      <c r="C26" s="189">
        <f t="shared" si="0"/>
        <v>633486.08330000006</v>
      </c>
      <c r="D26" s="190">
        <f>'[2]Исполнение для администрации_КБ'!T26</f>
        <v>633486.08329999982</v>
      </c>
      <c r="E26" s="190">
        <f t="shared" si="1"/>
        <v>0</v>
      </c>
      <c r="F26" s="190">
        <f>'[2]Исполнение для администрации_КБ'!U26</f>
        <v>624398.6894700001</v>
      </c>
      <c r="G26" s="190">
        <f t="shared" si="2"/>
        <v>0</v>
      </c>
      <c r="H26" s="189">
        <f t="shared" si="3"/>
        <v>624398.68946999998</v>
      </c>
      <c r="I26" s="100">
        <f t="shared" si="4"/>
        <v>98.565494322675349</v>
      </c>
      <c r="J26" s="102">
        <f>[3]Субвенция_план!D21</f>
        <v>0</v>
      </c>
      <c r="K26" s="102">
        <f>'[4]Проверочная  таблица'!SO24/1000</f>
        <v>1471.212</v>
      </c>
      <c r="L26" s="102">
        <f>'[4]Проверочная  таблица'!SP24/1000</f>
        <v>1471.212</v>
      </c>
      <c r="M26" s="100">
        <f t="shared" si="5"/>
        <v>100</v>
      </c>
      <c r="N26" s="102">
        <f>[3]Субвенция_план!E21</f>
        <v>0</v>
      </c>
      <c r="O26" s="102">
        <f>'[4]Проверочная  таблица'!SQ24/1000</f>
        <v>0</v>
      </c>
      <c r="P26" s="102">
        <f>'[4]Проверочная  таблица'!SR24/1000</f>
        <v>0</v>
      </c>
      <c r="Q26" s="100">
        <f t="shared" si="6"/>
        <v>0</v>
      </c>
      <c r="R26" s="102">
        <f>[3]Субвенция_план!F21</f>
        <v>0</v>
      </c>
      <c r="S26" s="102">
        <f>'[4]Проверочная  таблица'!SS24/1000</f>
        <v>0</v>
      </c>
      <c r="T26" s="102">
        <f>'[4]Проверочная  таблица'!ST24/1000</f>
        <v>0</v>
      </c>
      <c r="U26" s="100">
        <f t="shared" si="7"/>
        <v>0</v>
      </c>
      <c r="V26" s="102">
        <f>[3]Субвенция_план!G21</f>
        <v>0</v>
      </c>
      <c r="W26" s="102">
        <f>'[4]Субвенция  на  полномочия'!D20/1000</f>
        <v>6.52135</v>
      </c>
      <c r="X26" s="102">
        <f>'[4]Субвенция  на  полномочия'!E20/1000</f>
        <v>0</v>
      </c>
      <c r="Y26" s="100">
        <f t="shared" si="8"/>
        <v>0</v>
      </c>
      <c r="Z26" s="102">
        <f>[3]Субвенция_план!H21</f>
        <v>3140</v>
      </c>
      <c r="AA26" s="102">
        <f>'[4]Субвенция  на  полномочия'!F20/1000</f>
        <v>3140</v>
      </c>
      <c r="AB26" s="102">
        <f>'[4]Субвенция  на  полномочия'!G20/1000</f>
        <v>3140</v>
      </c>
      <c r="AC26" s="100">
        <f t="shared" si="9"/>
        <v>100</v>
      </c>
      <c r="AD26" s="102">
        <f>[3]Субвенция_план!I21</f>
        <v>4445.8789999999999</v>
      </c>
      <c r="AE26" s="102">
        <f>'[4]Проверочная  таблица'!SI24/1000</f>
        <v>5312.6179200000006</v>
      </c>
      <c r="AF26" s="102">
        <f>'[4]Проверочная  таблица'!SJ24/1000</f>
        <v>4629.2352300000002</v>
      </c>
      <c r="AG26" s="100">
        <f t="shared" si="10"/>
        <v>87.136611360148393</v>
      </c>
      <c r="AH26" s="102">
        <f>[3]Субвенция_план!J21</f>
        <v>13428.3109</v>
      </c>
      <c r="AI26" s="102">
        <f>'[4]Субвенция  на  полномочия'!H20/1000</f>
        <v>12329.3809</v>
      </c>
      <c r="AJ26" s="102">
        <f>'[4]Субвенция  на  полномочия'!I20/1000</f>
        <v>11470.6191</v>
      </c>
      <c r="AK26" s="100">
        <f t="shared" si="11"/>
        <v>93.034834376801513</v>
      </c>
      <c r="AL26" s="102">
        <f>[3]Субвенция_план!M21+[3]Субвенция_план!N21</f>
        <v>20791.982120000001</v>
      </c>
      <c r="AM26" s="191">
        <f>'[4]Проверочная  таблица'!SU24/1000</f>
        <v>20791.982120000001</v>
      </c>
      <c r="AN26" s="191">
        <f>'[4]Проверочная  таблица'!SX24/1000</f>
        <v>15774.217739999998</v>
      </c>
      <c r="AO26" s="100">
        <f t="shared" si="12"/>
        <v>75.866830054776884</v>
      </c>
      <c r="AP26" s="102">
        <f>[3]Субвенция_план!K21</f>
        <v>4114.49</v>
      </c>
      <c r="AQ26" s="102">
        <f>'[4]Субвенция  на  полномочия'!J20/1000</f>
        <v>4759.3999999999996</v>
      </c>
      <c r="AR26" s="102">
        <f>'[4]Субвенция  на  полномочия'!K20/1000</f>
        <v>4750.0200000000004</v>
      </c>
      <c r="AS26" s="100">
        <f t="shared" si="13"/>
        <v>99.802916333991703</v>
      </c>
      <c r="AT26" s="102">
        <f>[3]Субвенция_план!L21</f>
        <v>1098.3</v>
      </c>
      <c r="AU26" s="102">
        <f>'[4]Субвенция  на  полномочия'!L20/1000</f>
        <v>1113.3</v>
      </c>
      <c r="AV26" s="102">
        <f>'[4]Субвенция  на  полномочия'!M20/1000</f>
        <v>1094.7173799999998</v>
      </c>
      <c r="AW26" s="100">
        <f t="shared" si="14"/>
        <v>98.330852420731148</v>
      </c>
      <c r="AX26" s="102">
        <f>[3]Субвенция_план!O21</f>
        <v>0</v>
      </c>
      <c r="AY26" s="102">
        <f>'[4]Субвенция  на  полномочия'!N20/1000</f>
        <v>0</v>
      </c>
      <c r="AZ26" s="102">
        <f>'[4]Субвенция  на  полномочия'!O20/1000</f>
        <v>0</v>
      </c>
      <c r="BA26" s="100">
        <f t="shared" si="15"/>
        <v>0</v>
      </c>
      <c r="BB26" s="102">
        <f>[3]Субвенция_план!P21</f>
        <v>18123.944</v>
      </c>
      <c r="BC26" s="102">
        <f>'[4]Проверочная  таблица'!SG24/1000</f>
        <v>16609.252</v>
      </c>
      <c r="BD26" s="102">
        <f>'[4]Проверочная  таблица'!SH24/1000</f>
        <v>16298.73509</v>
      </c>
      <c r="BE26" s="100">
        <f t="shared" si="16"/>
        <v>98.130458192819276</v>
      </c>
      <c r="BF26" s="102">
        <f>[3]Субвенция_план!Q21</f>
        <v>1254.24</v>
      </c>
      <c r="BG26" s="102">
        <f>'[4]Субвенция  на  полномочия'!P20/1000</f>
        <v>1109.52</v>
      </c>
      <c r="BH26" s="102">
        <f>'[4]Субвенция  на  полномочия'!Q20/1000</f>
        <v>1104</v>
      </c>
      <c r="BI26" s="100">
        <f t="shared" si="17"/>
        <v>99.50248756218906</v>
      </c>
      <c r="BJ26" s="102">
        <f>[3]Субвенция_план!R21</f>
        <v>4806.8</v>
      </c>
      <c r="BK26" s="102">
        <f>'[4]Субвенция  на  полномочия'!R20/1000</f>
        <v>4806.8</v>
      </c>
      <c r="BL26" s="102">
        <f>'[4]Субвенция  на  полномочия'!S20/1000</f>
        <v>4806.8</v>
      </c>
      <c r="BM26" s="100">
        <f t="shared" si="18"/>
        <v>100</v>
      </c>
      <c r="BN26" s="102">
        <f>[3]Субвенция_план!S21</f>
        <v>553.20000000000005</v>
      </c>
      <c r="BO26" s="102">
        <f>'[4]Субвенция  на  полномочия'!T20/1000</f>
        <v>553.20000000000005</v>
      </c>
      <c r="BP26" s="102">
        <f>'[4]Субвенция  на  полномочия'!U20/1000</f>
        <v>532.29606000000001</v>
      </c>
      <c r="BQ26" s="100">
        <f t="shared" si="19"/>
        <v>96.22126898047722</v>
      </c>
      <c r="BR26" s="102">
        <f>[3]Субвенция_план!T21</f>
        <v>95294.2</v>
      </c>
      <c r="BS26" s="102">
        <f>'[4]Субвенция  на  полномочия'!V20/1000</f>
        <v>107565.269</v>
      </c>
      <c r="BT26" s="102">
        <f>'[4]Субвенция  на  полномочия'!W20/1000</f>
        <v>105872.28554000001</v>
      </c>
      <c r="BU26" s="100">
        <f t="shared" si="20"/>
        <v>98.426087271719652</v>
      </c>
      <c r="BV26" s="102">
        <f>[3]Субвенция_план!U21</f>
        <v>439255.43</v>
      </c>
      <c r="BW26" s="102">
        <f>'[4]Субвенция  на  полномочия'!X20/1000</f>
        <v>442333.28099999996</v>
      </c>
      <c r="BX26" s="102">
        <f>'[4]Субвенция  на  полномочия'!Y20/1000</f>
        <v>442333.28100000002</v>
      </c>
      <c r="BY26" s="100">
        <f t="shared" si="21"/>
        <v>100.00000000000003</v>
      </c>
      <c r="BZ26" s="102">
        <f>[3]Субвенция_план!V21</f>
        <v>0</v>
      </c>
      <c r="CA26" s="102">
        <f>'[4]Субвенция  на  полномочия'!Z20/1000</f>
        <v>0</v>
      </c>
      <c r="CB26" s="102">
        <f>'[4]Субвенция  на  полномочия'!AA20/1000</f>
        <v>0</v>
      </c>
      <c r="CC26" s="100">
        <f t="shared" si="22"/>
        <v>0</v>
      </c>
      <c r="CD26" s="102">
        <f>[3]Субвенция_план!W21</f>
        <v>5</v>
      </c>
      <c r="CE26" s="102">
        <f>'[4]Субвенция  на  полномочия'!AB20/1000</f>
        <v>1</v>
      </c>
      <c r="CF26" s="102">
        <f>'[4]Субвенция  на  полномочия'!AC20/1000</f>
        <v>0</v>
      </c>
      <c r="CG26" s="100">
        <f t="shared" si="23"/>
        <v>0</v>
      </c>
      <c r="CH26" s="102">
        <f>[3]Субвенция_план!X21</f>
        <v>1782.1</v>
      </c>
      <c r="CI26" s="102">
        <f>'[4]Субвенция  на  полномочия'!AD20/1000</f>
        <v>1782.1</v>
      </c>
      <c r="CJ26" s="102">
        <f>'[4]Субвенция  на  полномочия'!AE20/1000</f>
        <v>1782.1</v>
      </c>
      <c r="CK26" s="100">
        <f t="shared" si="24"/>
        <v>100</v>
      </c>
      <c r="CL26" s="102">
        <f>[3]Субвенция_план!Y21</f>
        <v>0</v>
      </c>
      <c r="CM26" s="102">
        <f>'[4]Субвенция  на  полномочия'!AF20/1000</f>
        <v>0</v>
      </c>
      <c r="CN26" s="102">
        <f>'[4]Субвенция  на  полномочия'!AG20/1000</f>
        <v>0</v>
      </c>
      <c r="CO26" s="100">
        <f t="shared" si="25"/>
        <v>0</v>
      </c>
      <c r="CP26" s="102">
        <f>[3]Субвенция_план!Z21</f>
        <v>573.1</v>
      </c>
      <c r="CQ26" s="102">
        <f>'[4]Субвенция  на  полномочия'!AH20/1000</f>
        <v>573.1</v>
      </c>
      <c r="CR26" s="102">
        <f>'[4]Субвенция  на  полномочия'!AI20/1000</f>
        <v>573.1</v>
      </c>
      <c r="CS26" s="100">
        <f t="shared" si="26"/>
        <v>100</v>
      </c>
      <c r="CT26" s="102">
        <f>[3]Субвенция_план!AA21</f>
        <v>793.77599999999995</v>
      </c>
      <c r="CU26" s="102">
        <f>'[4]Субвенция  на  полномочия'!AJ20/1000</f>
        <v>1358.1819999999998</v>
      </c>
      <c r="CV26" s="102">
        <f>'[4]Субвенция  на  полномочия'!AK20/1000</f>
        <v>1339.50107</v>
      </c>
      <c r="CW26" s="100">
        <f t="shared" si="27"/>
        <v>98.624563571008906</v>
      </c>
      <c r="CX26" s="102">
        <f>[3]Субвенция_план!AB21+[3]Субвенция_план!AC21</f>
        <v>2455</v>
      </c>
      <c r="CY26" s="102">
        <f>'[4]Проверочная  таблица'!TC24/1000</f>
        <v>2795</v>
      </c>
      <c r="CZ26" s="102">
        <f>'[4]Проверочная  таблица'!TF24/1000</f>
        <v>2795</v>
      </c>
      <c r="DA26" s="100">
        <f t="shared" si="28"/>
        <v>100</v>
      </c>
      <c r="DB26" s="102">
        <f>[3]Субвенция_план!AD21</f>
        <v>3348.3</v>
      </c>
      <c r="DC26" s="102">
        <f>'[4]Проверочная  таблица'!SK24/1000</f>
        <v>3348.3</v>
      </c>
      <c r="DD26" s="102">
        <f>'[4]Проверочная  таблица'!SL24/1000</f>
        <v>3338.7133900000003</v>
      </c>
      <c r="DE26" s="100">
        <f t="shared" si="29"/>
        <v>99.713687244273217</v>
      </c>
      <c r="DF26" s="102">
        <f>[3]Субвенция_план!AE21</f>
        <v>7</v>
      </c>
      <c r="DG26" s="102">
        <f>'[4]Проверочная  таблица'!SM24/1000</f>
        <v>7</v>
      </c>
      <c r="DH26" s="102">
        <f>'[4]Проверочная  таблица'!SN24/1000</f>
        <v>7</v>
      </c>
      <c r="DI26" s="100">
        <f t="shared" si="30"/>
        <v>100</v>
      </c>
      <c r="DJ26" s="102">
        <f>[3]Субвенция_план!AF21</f>
        <v>828.99500999999998</v>
      </c>
      <c r="DK26" s="102">
        <f>'[4]Проверочная  таблица'!TA24/1000</f>
        <v>828.99500999999998</v>
      </c>
      <c r="DL26" s="102">
        <f>'[4]Проверочная  таблица'!TB24/1000</f>
        <v>489.03275000000002</v>
      </c>
      <c r="DM26" s="100">
        <f t="shared" si="31"/>
        <v>58.991036628797076</v>
      </c>
      <c r="DN26" s="102">
        <f>[3]Субвенция_план!AG21</f>
        <v>890.67</v>
      </c>
      <c r="DO26" s="102">
        <f>'[4]Субвенция  на  полномочия'!AL20/1000</f>
        <v>890.67</v>
      </c>
      <c r="DP26" s="102">
        <f>'[4]Субвенция  на  полномочия'!AM20/1000</f>
        <v>796.82312000000002</v>
      </c>
      <c r="DQ26" s="100">
        <f t="shared" si="32"/>
        <v>89.463338834809761</v>
      </c>
      <c r="DS26" s="192"/>
    </row>
    <row r="27" spans="1:123" s="80" customFormat="1" ht="21.75" customHeight="1" x14ac:dyDescent="0.25">
      <c r="A27" s="104" t="s">
        <v>23</v>
      </c>
      <c r="B27" s="189">
        <f t="shared" si="0"/>
        <v>217524.41206000003</v>
      </c>
      <c r="C27" s="189">
        <f t="shared" si="0"/>
        <v>219048.28040999998</v>
      </c>
      <c r="D27" s="190">
        <f>'[2]Исполнение для администрации_КБ'!T27</f>
        <v>219048.28040999998</v>
      </c>
      <c r="E27" s="190">
        <f t="shared" si="1"/>
        <v>0</v>
      </c>
      <c r="F27" s="190">
        <f>'[2]Исполнение для администрации_КБ'!U27</f>
        <v>217404.24948999996</v>
      </c>
      <c r="G27" s="190">
        <f t="shared" si="2"/>
        <v>0</v>
      </c>
      <c r="H27" s="189">
        <f t="shared" si="3"/>
        <v>217404.24948999999</v>
      </c>
      <c r="I27" s="100">
        <f t="shared" si="4"/>
        <v>99.249466411275719</v>
      </c>
      <c r="J27" s="102">
        <f>[3]Субвенция_план!D22</f>
        <v>0</v>
      </c>
      <c r="K27" s="102">
        <f>'[4]Проверочная  таблица'!SO25/1000</f>
        <v>0</v>
      </c>
      <c r="L27" s="102">
        <f>'[4]Проверочная  таблица'!SP25/1000</f>
        <v>0</v>
      </c>
      <c r="M27" s="100">
        <f t="shared" si="5"/>
        <v>0</v>
      </c>
      <c r="N27" s="102">
        <f>[3]Субвенция_план!E22</f>
        <v>0</v>
      </c>
      <c r="O27" s="102">
        <f>'[4]Проверочная  таблица'!SQ25/1000</f>
        <v>0</v>
      </c>
      <c r="P27" s="102">
        <f>'[4]Проверочная  таблица'!SR25/1000</f>
        <v>0</v>
      </c>
      <c r="Q27" s="100">
        <f t="shared" si="6"/>
        <v>0</v>
      </c>
      <c r="R27" s="102">
        <f>[3]Субвенция_план!F22</f>
        <v>0</v>
      </c>
      <c r="S27" s="102">
        <f>'[4]Проверочная  таблица'!SS25/1000</f>
        <v>0</v>
      </c>
      <c r="T27" s="102">
        <f>'[4]Проверочная  таблица'!ST25/1000</f>
        <v>0</v>
      </c>
      <c r="U27" s="100">
        <f t="shared" si="7"/>
        <v>0</v>
      </c>
      <c r="V27" s="102">
        <f>[3]Субвенция_план!G22</f>
        <v>0</v>
      </c>
      <c r="W27" s="102">
        <f>'[4]Субвенция  на  полномочия'!D21/1000</f>
        <v>6.52135</v>
      </c>
      <c r="X27" s="102">
        <f>'[4]Субвенция  на  полномочия'!E21/1000</f>
        <v>0</v>
      </c>
      <c r="Y27" s="100">
        <f t="shared" si="8"/>
        <v>0</v>
      </c>
      <c r="Z27" s="102">
        <f>[3]Субвенция_план!H22</f>
        <v>1350</v>
      </c>
      <c r="AA27" s="102">
        <f>'[4]Субвенция  на  полномочия'!F21/1000</f>
        <v>1350</v>
      </c>
      <c r="AB27" s="102">
        <f>'[4]Субвенция  на  полномочия'!G21/1000</f>
        <v>1280.8430000000001</v>
      </c>
      <c r="AC27" s="100">
        <f t="shared" si="9"/>
        <v>94.877259259259262</v>
      </c>
      <c r="AD27" s="102">
        <f>[3]Субвенция_план!I22</f>
        <v>1394.172</v>
      </c>
      <c r="AE27" s="102">
        <f>'[4]Проверочная  таблица'!SI25/1000</f>
        <v>1394.172</v>
      </c>
      <c r="AF27" s="102">
        <f>'[4]Проверочная  таблица'!SJ25/1000</f>
        <v>1394.172</v>
      </c>
      <c r="AG27" s="100">
        <f t="shared" si="10"/>
        <v>100</v>
      </c>
      <c r="AH27" s="102">
        <f>[3]Субвенция_план!J22</f>
        <v>4129.3894799999998</v>
      </c>
      <c r="AI27" s="102">
        <f>'[4]Субвенция  на  полномочия'!H21/1000</f>
        <v>2675.1844799999999</v>
      </c>
      <c r="AJ27" s="102">
        <f>'[4]Субвенция  на  полномочия'!I21/1000</f>
        <v>2675.1844799999999</v>
      </c>
      <c r="AK27" s="100">
        <f t="shared" si="11"/>
        <v>100</v>
      </c>
      <c r="AL27" s="102">
        <f>[3]Субвенция_план!M22+[3]Субвенция_план!N22</f>
        <v>5879.2970499999992</v>
      </c>
      <c r="AM27" s="191">
        <f>'[4]Проверочная  таблица'!SU25/1000</f>
        <v>5879.2970500000001</v>
      </c>
      <c r="AN27" s="191">
        <f>'[4]Проверочная  таблица'!SX25/1000</f>
        <v>4642.0058099999997</v>
      </c>
      <c r="AO27" s="100">
        <f t="shared" si="12"/>
        <v>78.955116071231672</v>
      </c>
      <c r="AP27" s="102">
        <f>[3]Субвенция_план!K22</f>
        <v>1735.58</v>
      </c>
      <c r="AQ27" s="102">
        <f>'[4]Субвенция  на  полномочия'!J21/1000</f>
        <v>1886.1499999999999</v>
      </c>
      <c r="AR27" s="102">
        <f>'[4]Субвенция  на  полномочия'!K21/1000</f>
        <v>1865.87</v>
      </c>
      <c r="AS27" s="100">
        <f t="shared" si="13"/>
        <v>98.924793892320338</v>
      </c>
      <c r="AT27" s="102">
        <f>[3]Субвенция_план!L22</f>
        <v>544.79999999999995</v>
      </c>
      <c r="AU27" s="102">
        <f>'[4]Субвенция  на  полномочия'!L21/1000</f>
        <v>552.39199999999994</v>
      </c>
      <c r="AV27" s="102">
        <f>'[4]Субвенция  на  полномочия'!M21/1000</f>
        <v>442.85609999999997</v>
      </c>
      <c r="AW27" s="100">
        <f t="shared" si="14"/>
        <v>80.170621587568249</v>
      </c>
      <c r="AX27" s="102">
        <f>[3]Субвенция_план!O22</f>
        <v>50.25</v>
      </c>
      <c r="AY27" s="102">
        <f>'[4]Субвенция  на  полномочия'!N21/1000</f>
        <v>50.25</v>
      </c>
      <c r="AZ27" s="102">
        <f>'[4]Субвенция  на  полномочия'!O21/1000</f>
        <v>50.25</v>
      </c>
      <c r="BA27" s="100">
        <f t="shared" si="15"/>
        <v>100</v>
      </c>
      <c r="BB27" s="102">
        <f>[3]Субвенция_план!P22</f>
        <v>5976.2780000000002</v>
      </c>
      <c r="BC27" s="102">
        <f>'[4]Проверочная  таблица'!SG25/1000</f>
        <v>5290.4140000000007</v>
      </c>
      <c r="BD27" s="102">
        <f>'[4]Проверочная  таблица'!SH25/1000</f>
        <v>5259.3431</v>
      </c>
      <c r="BE27" s="100">
        <f t="shared" si="16"/>
        <v>99.412694356245083</v>
      </c>
      <c r="BF27" s="102">
        <f>[3]Субвенция_план!Q22</f>
        <v>96.48</v>
      </c>
      <c r="BG27" s="102">
        <f>'[4]Субвенция  на  полномочия'!P21/1000</f>
        <v>96.48</v>
      </c>
      <c r="BH27" s="102">
        <f>'[4]Субвенция  на  полномочия'!Q21/1000</f>
        <v>96.48</v>
      </c>
      <c r="BI27" s="100">
        <f t="shared" si="17"/>
        <v>100</v>
      </c>
      <c r="BJ27" s="102">
        <f>[3]Субвенция_план!R22</f>
        <v>1796.4</v>
      </c>
      <c r="BK27" s="102">
        <f>'[4]Субвенция  на  полномочия'!R21/1000</f>
        <v>1796.4</v>
      </c>
      <c r="BL27" s="102">
        <f>'[4]Субвенция  на  полномочия'!S21/1000</f>
        <v>1796.4</v>
      </c>
      <c r="BM27" s="100">
        <f t="shared" si="18"/>
        <v>100</v>
      </c>
      <c r="BN27" s="102">
        <f>[3]Субвенция_план!S22</f>
        <v>558.20000000000005</v>
      </c>
      <c r="BO27" s="102">
        <f>'[4]Субвенция  на  полномочия'!T21/1000</f>
        <v>558.20000000000005</v>
      </c>
      <c r="BP27" s="102">
        <f>'[4]Субвенция  на  полномочия'!U21/1000</f>
        <v>558.20000000000005</v>
      </c>
      <c r="BQ27" s="100">
        <f t="shared" si="19"/>
        <v>100</v>
      </c>
      <c r="BR27" s="102">
        <f>[3]Субвенция_план!T22</f>
        <v>42700.54</v>
      </c>
      <c r="BS27" s="102">
        <f>'[4]Субвенция  на  полномочия'!V21/1000</f>
        <v>43228.060000000005</v>
      </c>
      <c r="BT27" s="102">
        <f>'[4]Субвенция  на  полномочия'!W21/1000</f>
        <v>43228.06</v>
      </c>
      <c r="BU27" s="100">
        <f t="shared" si="20"/>
        <v>99.999999999999972</v>
      </c>
      <c r="BV27" s="102">
        <f>[3]Субвенция_план!U22</f>
        <v>143877.6</v>
      </c>
      <c r="BW27" s="102">
        <f>'[4]Субвенция  на  полномочия'!X21/1000</f>
        <v>146067.31</v>
      </c>
      <c r="BX27" s="102">
        <f>'[4]Субвенция  на  полномочия'!Y21/1000</f>
        <v>146067.31</v>
      </c>
      <c r="BY27" s="100">
        <f t="shared" si="21"/>
        <v>100</v>
      </c>
      <c r="BZ27" s="102">
        <f>[3]Субвенция_план!V22</f>
        <v>0</v>
      </c>
      <c r="CA27" s="102">
        <f>'[4]Субвенция  на  полномочия'!Z21/1000</f>
        <v>0</v>
      </c>
      <c r="CB27" s="102">
        <f>'[4]Субвенция  на  полномочия'!AA21/1000</f>
        <v>0</v>
      </c>
      <c r="CC27" s="100">
        <f t="shared" si="22"/>
        <v>0</v>
      </c>
      <c r="CD27" s="102">
        <f>[3]Субвенция_план!W22</f>
        <v>0.5</v>
      </c>
      <c r="CE27" s="102">
        <f>'[4]Субвенция  на  полномочия'!AB21/1000</f>
        <v>0.5</v>
      </c>
      <c r="CF27" s="102">
        <f>'[4]Субвенция  на  полномочия'!AC21/1000</f>
        <v>0.5</v>
      </c>
      <c r="CG27" s="100">
        <f t="shared" si="23"/>
        <v>100</v>
      </c>
      <c r="CH27" s="102">
        <f>[3]Субвенция_план!X22</f>
        <v>1884.1</v>
      </c>
      <c r="CI27" s="102">
        <f>'[4]Субвенция  на  полномочия'!AD21/1000</f>
        <v>1884.1</v>
      </c>
      <c r="CJ27" s="102">
        <f>'[4]Субвенция  на  полномочия'!AE21/1000</f>
        <v>1884.1</v>
      </c>
      <c r="CK27" s="100">
        <f t="shared" si="24"/>
        <v>100</v>
      </c>
      <c r="CL27" s="102">
        <f>[3]Субвенция_план!Y22</f>
        <v>0</v>
      </c>
      <c r="CM27" s="102">
        <f>'[4]Субвенция  на  полномочия'!AF21/1000</f>
        <v>0</v>
      </c>
      <c r="CN27" s="102">
        <f>'[4]Субвенция  на  полномочия'!AG21/1000</f>
        <v>0</v>
      </c>
      <c r="CO27" s="100">
        <f t="shared" si="25"/>
        <v>0</v>
      </c>
      <c r="CP27" s="102">
        <f>[3]Субвенция_план!Z22</f>
        <v>586.79999999999995</v>
      </c>
      <c r="CQ27" s="102">
        <f>'[4]Субвенция  на  полномочия'!AH21/1000</f>
        <v>616.79999999999995</v>
      </c>
      <c r="CR27" s="102">
        <f>'[4]Субвенция  на  полномочия'!AI21/1000</f>
        <v>616.79999999999995</v>
      </c>
      <c r="CS27" s="100">
        <f t="shared" si="26"/>
        <v>100</v>
      </c>
      <c r="CT27" s="102">
        <f>[3]Субвенция_план!AA22</f>
        <v>214.53399999999999</v>
      </c>
      <c r="CU27" s="102">
        <f>'[4]Субвенция  на  полномочия'!AJ21/1000</f>
        <v>644.55799999999999</v>
      </c>
      <c r="CV27" s="102">
        <f>'[4]Субвенция  на  полномочия'!AK21/1000</f>
        <v>623.08000000000004</v>
      </c>
      <c r="CW27" s="100">
        <f t="shared" si="27"/>
        <v>96.66779405422011</v>
      </c>
      <c r="CX27" s="102">
        <f>[3]Субвенция_план!AB22+[3]Субвенция_план!AC22</f>
        <v>2121.3449999999998</v>
      </c>
      <c r="CY27" s="102">
        <f>'[4]Проверочная  таблица'!TC25/1000</f>
        <v>2443.3449999999998</v>
      </c>
      <c r="CZ27" s="102">
        <f>'[4]Проверочная  таблица'!TF25/1000</f>
        <v>2443.3449999999998</v>
      </c>
      <c r="DA27" s="100">
        <f t="shared" si="28"/>
        <v>100</v>
      </c>
      <c r="DB27" s="102">
        <f>[3]Субвенция_план!AD22</f>
        <v>1502.7</v>
      </c>
      <c r="DC27" s="102">
        <f>'[4]Проверочная  таблица'!SK25/1000</f>
        <v>1502.7</v>
      </c>
      <c r="DD27" s="102">
        <f>'[4]Проверочная  таблица'!SL25/1000</f>
        <v>1502.7</v>
      </c>
      <c r="DE27" s="100">
        <f t="shared" si="29"/>
        <v>100</v>
      </c>
      <c r="DF27" s="102">
        <f>[3]Субвенция_план!AE22</f>
        <v>0</v>
      </c>
      <c r="DG27" s="102">
        <f>'[4]Проверочная  таблица'!SM25/1000</f>
        <v>0</v>
      </c>
      <c r="DH27" s="102">
        <f>'[4]Проверочная  таблица'!SN25/1000</f>
        <v>0</v>
      </c>
      <c r="DI27" s="100">
        <f t="shared" si="30"/>
        <v>0</v>
      </c>
      <c r="DJ27" s="102">
        <f>[3]Субвенция_план!AF22</f>
        <v>263.57652999999999</v>
      </c>
      <c r="DK27" s="102">
        <f>'[4]Проверочная  таблица'!TA25/1000</f>
        <v>263.57652999999999</v>
      </c>
      <c r="DL27" s="102">
        <f>'[4]Проверочная  таблица'!TB25/1000</f>
        <v>114.88</v>
      </c>
      <c r="DM27" s="100">
        <f t="shared" si="31"/>
        <v>43.585064269569067</v>
      </c>
      <c r="DN27" s="102">
        <f>[3]Субвенция_план!AG22</f>
        <v>861.87</v>
      </c>
      <c r="DO27" s="102">
        <f>'[4]Субвенция  на  полномочия'!AL21/1000</f>
        <v>861.87</v>
      </c>
      <c r="DP27" s="102">
        <f>'[4]Субвенция  на  полномочия'!AM21/1000</f>
        <v>861.87</v>
      </c>
      <c r="DQ27" s="100">
        <f t="shared" si="32"/>
        <v>100</v>
      </c>
      <c r="DS27" s="192"/>
    </row>
    <row r="28" spans="1:123" s="80" customFormat="1" ht="21.75" customHeight="1" x14ac:dyDescent="0.25">
      <c r="A28" s="104" t="s">
        <v>24</v>
      </c>
      <c r="B28" s="189">
        <f t="shared" si="0"/>
        <v>294404.54358999996</v>
      </c>
      <c r="C28" s="189">
        <f t="shared" si="0"/>
        <v>301638.16093999997</v>
      </c>
      <c r="D28" s="190">
        <f>'[2]Исполнение для администрации_КБ'!T28</f>
        <v>301638.16093999997</v>
      </c>
      <c r="E28" s="190">
        <f t="shared" si="1"/>
        <v>0</v>
      </c>
      <c r="F28" s="190">
        <f>'[2]Исполнение для администрации_КБ'!U28</f>
        <v>299419.53036999999</v>
      </c>
      <c r="G28" s="190">
        <f t="shared" si="2"/>
        <v>0</v>
      </c>
      <c r="H28" s="189">
        <f t="shared" si="3"/>
        <v>299419.53036999993</v>
      </c>
      <c r="I28" s="100">
        <f t="shared" si="4"/>
        <v>99.264472849494211</v>
      </c>
      <c r="J28" s="102">
        <f>[3]Субвенция_план!D23</f>
        <v>1611.62</v>
      </c>
      <c r="K28" s="102">
        <f>'[4]Проверочная  таблица'!SO26/1000</f>
        <v>1407.8519999999999</v>
      </c>
      <c r="L28" s="102">
        <f>'[4]Проверочная  таблица'!SP26/1000</f>
        <v>1407.8520000000001</v>
      </c>
      <c r="M28" s="100">
        <f t="shared" si="5"/>
        <v>100.00000000000003</v>
      </c>
      <c r="N28" s="102">
        <f>[3]Субвенция_план!E23</f>
        <v>0</v>
      </c>
      <c r="O28" s="102">
        <f>'[4]Проверочная  таблица'!SQ26/1000</f>
        <v>0</v>
      </c>
      <c r="P28" s="102">
        <f>'[4]Проверочная  таблица'!SR26/1000</f>
        <v>0</v>
      </c>
      <c r="Q28" s="100">
        <f t="shared" si="6"/>
        <v>0</v>
      </c>
      <c r="R28" s="102">
        <f>[3]Субвенция_план!F23</f>
        <v>0</v>
      </c>
      <c r="S28" s="102">
        <f>'[4]Проверочная  таблица'!SS26/1000</f>
        <v>0</v>
      </c>
      <c r="T28" s="102">
        <f>'[4]Проверочная  таблица'!ST26/1000</f>
        <v>0</v>
      </c>
      <c r="U28" s="100">
        <f t="shared" si="7"/>
        <v>0</v>
      </c>
      <c r="V28" s="102">
        <f>[3]Субвенция_план!G23</f>
        <v>0</v>
      </c>
      <c r="W28" s="102">
        <f>'[4]Субвенция  на  полномочия'!D22/1000</f>
        <v>6.52135</v>
      </c>
      <c r="X28" s="102">
        <f>'[4]Субвенция  на  полномочия'!E22/1000</f>
        <v>0</v>
      </c>
      <c r="Y28" s="100">
        <f t="shared" si="8"/>
        <v>0</v>
      </c>
      <c r="Z28" s="102">
        <f>[3]Субвенция_план!H23</f>
        <v>2085</v>
      </c>
      <c r="AA28" s="102">
        <f>'[4]Субвенция  на  полномочия'!F22/1000</f>
        <v>2085</v>
      </c>
      <c r="AB28" s="102">
        <f>'[4]Субвенция  на  полномочия'!G22/1000</f>
        <v>1994.4988000000001</v>
      </c>
      <c r="AC28" s="100">
        <f t="shared" si="9"/>
        <v>95.659414868105515</v>
      </c>
      <c r="AD28" s="102">
        <f>[3]Субвенция_план!I23</f>
        <v>1841.643</v>
      </c>
      <c r="AE28" s="102">
        <f>'[4]Проверочная  таблица'!SI26/1000</f>
        <v>1757.7830000000001</v>
      </c>
      <c r="AF28" s="102">
        <f>'[4]Проверочная  таблица'!SJ26/1000</f>
        <v>1619.5176299999998</v>
      </c>
      <c r="AG28" s="100">
        <f t="shared" si="10"/>
        <v>92.134104721686342</v>
      </c>
      <c r="AH28" s="102">
        <f>[3]Субвенция_план!J23</f>
        <v>5991.4609500000006</v>
      </c>
      <c r="AI28" s="102">
        <f>'[4]Субвенция  на  полномочия'!H22/1000</f>
        <v>5138.2129499999992</v>
      </c>
      <c r="AJ28" s="102">
        <f>'[4]Субвенция  на  полномочия'!I22/1000</f>
        <v>5138.2129500000001</v>
      </c>
      <c r="AK28" s="100">
        <f t="shared" si="11"/>
        <v>100.00000000000003</v>
      </c>
      <c r="AL28" s="102">
        <f>[3]Субвенция_план!M23+[3]Субвенция_план!N23</f>
        <v>7639.5121300000001</v>
      </c>
      <c r="AM28" s="191">
        <f>'[4]Проверочная  таблица'!SU26/1000</f>
        <v>7639.512130000001</v>
      </c>
      <c r="AN28" s="191">
        <f>'[4]Проверочная  таблица'!SX26/1000</f>
        <v>6241.4309299999995</v>
      </c>
      <c r="AO28" s="100">
        <f t="shared" si="12"/>
        <v>81.699339222071487</v>
      </c>
      <c r="AP28" s="102">
        <f>[3]Субвенция_план!K23</f>
        <v>2769.71</v>
      </c>
      <c r="AQ28" s="102">
        <f>'[4]Субвенция  на  полномочия'!J22/1000</f>
        <v>2832.62</v>
      </c>
      <c r="AR28" s="102">
        <f>'[4]Субвенция  на  полномочия'!K22/1000</f>
        <v>2713.69</v>
      </c>
      <c r="AS28" s="100">
        <f t="shared" si="13"/>
        <v>95.80141353234815</v>
      </c>
      <c r="AT28" s="102">
        <f>[3]Субвенция_план!L23</f>
        <v>1127.5999999999999</v>
      </c>
      <c r="AU28" s="102">
        <f>'[4]Субвенция  на  полномочия'!L22/1000</f>
        <v>1127.5999999999999</v>
      </c>
      <c r="AV28" s="102">
        <f>'[4]Субвенция  на  полномочия'!M22/1000</f>
        <v>1127.5999999999999</v>
      </c>
      <c r="AW28" s="100">
        <f t="shared" si="14"/>
        <v>100</v>
      </c>
      <c r="AX28" s="102">
        <f>[3]Субвенция_план!O23</f>
        <v>150.75</v>
      </c>
      <c r="AY28" s="102">
        <f>'[4]Субвенция  на  полномочия'!N22/1000</f>
        <v>0</v>
      </c>
      <c r="AZ28" s="102">
        <f>'[4]Субвенция  на  полномочия'!O22/1000</f>
        <v>0</v>
      </c>
      <c r="BA28" s="100">
        <f t="shared" si="15"/>
        <v>0</v>
      </c>
      <c r="BB28" s="102">
        <f>[3]Субвенция_план!P23</f>
        <v>3994.971</v>
      </c>
      <c r="BC28" s="102">
        <f>'[4]Проверочная  таблица'!SG26/1000</f>
        <v>3358.2629999999999</v>
      </c>
      <c r="BD28" s="102">
        <f>'[4]Проверочная  таблица'!SH26/1000</f>
        <v>3358.2629999999999</v>
      </c>
      <c r="BE28" s="100">
        <f t="shared" si="16"/>
        <v>100</v>
      </c>
      <c r="BF28" s="102">
        <f>[3]Субвенция_план!Q23</f>
        <v>96.48</v>
      </c>
      <c r="BG28" s="102">
        <f>'[4]Субвенция  на  полномочия'!P22/1000</f>
        <v>0</v>
      </c>
      <c r="BH28" s="102">
        <f>'[4]Субвенция  на  полномочия'!Q22/1000</f>
        <v>0</v>
      </c>
      <c r="BI28" s="100">
        <f t="shared" si="17"/>
        <v>0</v>
      </c>
      <c r="BJ28" s="102">
        <f>[3]Субвенция_план!R23</f>
        <v>1893.2</v>
      </c>
      <c r="BK28" s="102">
        <f>'[4]Субвенция  на  полномочия'!R22/1000</f>
        <v>1893.2</v>
      </c>
      <c r="BL28" s="102">
        <f>'[4]Субвенция  на  полномочия'!S22/1000</f>
        <v>1893.2</v>
      </c>
      <c r="BM28" s="100">
        <f t="shared" si="18"/>
        <v>100</v>
      </c>
      <c r="BN28" s="102">
        <f>[3]Субвенция_план!S23</f>
        <v>553.79999999999995</v>
      </c>
      <c r="BO28" s="102">
        <f>'[4]Субвенция  на  полномочия'!T22/1000</f>
        <v>553.79999999999995</v>
      </c>
      <c r="BP28" s="102">
        <f>'[4]Субвенция  на  полномочия'!U22/1000</f>
        <v>265.28395</v>
      </c>
      <c r="BQ28" s="100">
        <f t="shared" si="19"/>
        <v>47.902482845792711</v>
      </c>
      <c r="BR28" s="102">
        <f>[3]Субвенция_план!T23</f>
        <v>44603.7</v>
      </c>
      <c r="BS28" s="102">
        <f>'[4]Субвенция  на  полномочия'!V22/1000</f>
        <v>46927.31</v>
      </c>
      <c r="BT28" s="102">
        <f>'[4]Субвенция  на  полномочия'!W22/1000</f>
        <v>46927.31</v>
      </c>
      <c r="BU28" s="100">
        <f t="shared" si="20"/>
        <v>100</v>
      </c>
      <c r="BV28" s="102">
        <f>[3]Субвенция_план!U23</f>
        <v>212534.78</v>
      </c>
      <c r="BW28" s="102">
        <f>'[4]Субвенция  на  полномочия'!X22/1000</f>
        <v>218716.32</v>
      </c>
      <c r="BX28" s="102">
        <f>'[4]Субвенция  на  полномочия'!Y22/1000</f>
        <v>218716.32</v>
      </c>
      <c r="BY28" s="100">
        <f t="shared" si="21"/>
        <v>100</v>
      </c>
      <c r="BZ28" s="102">
        <f>[3]Субвенция_план!V23</f>
        <v>0</v>
      </c>
      <c r="CA28" s="102">
        <f>'[4]Субвенция  на  полномочия'!Z22/1000</f>
        <v>0</v>
      </c>
      <c r="CB28" s="102">
        <f>'[4]Субвенция  на  полномочия'!AA22/1000</f>
        <v>0</v>
      </c>
      <c r="CC28" s="100">
        <f t="shared" si="22"/>
        <v>0</v>
      </c>
      <c r="CD28" s="102">
        <f>[3]Субвенция_план!W23</f>
        <v>4</v>
      </c>
      <c r="CE28" s="102">
        <f>'[4]Субвенция  на  полномочия'!AB22/1000</f>
        <v>2.5</v>
      </c>
      <c r="CF28" s="102">
        <f>'[4]Субвенция  на  полномочия'!AC22/1000</f>
        <v>2.5</v>
      </c>
      <c r="CG28" s="100">
        <f t="shared" si="23"/>
        <v>100</v>
      </c>
      <c r="CH28" s="102">
        <f>[3]Субвенция_план!X23</f>
        <v>2162.6999999999998</v>
      </c>
      <c r="CI28" s="102">
        <f>'[4]Субвенция  на  полномочия'!AD22/1000</f>
        <v>2162.6999999999998</v>
      </c>
      <c r="CJ28" s="102">
        <f>'[4]Субвенция  на  полномочия'!AE22/1000</f>
        <v>2162.6999999999998</v>
      </c>
      <c r="CK28" s="100">
        <f t="shared" si="24"/>
        <v>100</v>
      </c>
      <c r="CL28" s="102">
        <f>[3]Субвенция_план!Y23</f>
        <v>0</v>
      </c>
      <c r="CM28" s="102">
        <f>'[4]Субвенция  на  полномочия'!AF22/1000</f>
        <v>0</v>
      </c>
      <c r="CN28" s="102">
        <f>'[4]Субвенция  на  полномочия'!AG22/1000</f>
        <v>0</v>
      </c>
      <c r="CO28" s="100">
        <f t="shared" si="25"/>
        <v>0</v>
      </c>
      <c r="CP28" s="102">
        <f>[3]Субвенция_план!Z23</f>
        <v>595.20000000000005</v>
      </c>
      <c r="CQ28" s="102">
        <f>'[4]Субвенция  на  полномочия'!AH22/1000</f>
        <v>595.20000000000005</v>
      </c>
      <c r="CR28" s="102">
        <f>'[4]Субвенция  на  полномочия'!AI22/1000</f>
        <v>595.20000000000005</v>
      </c>
      <c r="CS28" s="100">
        <f t="shared" si="26"/>
        <v>100</v>
      </c>
      <c r="CT28" s="102">
        <f>[3]Субвенция_план!AA23</f>
        <v>193.08099999999999</v>
      </c>
      <c r="CU28" s="102">
        <f>'[4]Субвенция  на  полномочия'!AJ22/1000</f>
        <v>878.43100000000004</v>
      </c>
      <c r="CV28" s="102">
        <f>'[4]Субвенция  на  полномочия'!AK22/1000</f>
        <v>869.26685999999995</v>
      </c>
      <c r="CW28" s="100">
        <f t="shared" si="27"/>
        <v>98.956760405768904</v>
      </c>
      <c r="CX28" s="102">
        <f>[3]Субвенция_план!AB23+[3]Субвенция_план!AC23</f>
        <v>2000.345</v>
      </c>
      <c r="CY28" s="102">
        <f>'[4]Проверочная  таблица'!TC26/1000</f>
        <v>2000.345</v>
      </c>
      <c r="CZ28" s="102">
        <f>'[4]Проверочная  таблица'!TF26/1000</f>
        <v>2000.345</v>
      </c>
      <c r="DA28" s="100">
        <f t="shared" si="28"/>
        <v>100</v>
      </c>
      <c r="DB28" s="102">
        <f>[3]Субвенция_план!AD23</f>
        <v>1397.4</v>
      </c>
      <c r="DC28" s="102">
        <f>'[4]Проверочная  таблица'!SK26/1000</f>
        <v>1397.4</v>
      </c>
      <c r="DD28" s="102">
        <f>'[4]Проверочная  таблица'!SL26/1000</f>
        <v>1397.4</v>
      </c>
      <c r="DE28" s="100">
        <f t="shared" si="29"/>
        <v>100</v>
      </c>
      <c r="DF28" s="102">
        <f>[3]Субвенция_план!AE23</f>
        <v>4</v>
      </c>
      <c r="DG28" s="102">
        <f>'[4]Проверочная  таблица'!SM26/1000</f>
        <v>4</v>
      </c>
      <c r="DH28" s="102">
        <f>'[4]Проверочная  таблица'!SN26/1000</f>
        <v>4</v>
      </c>
      <c r="DI28" s="100">
        <f t="shared" si="30"/>
        <v>100</v>
      </c>
      <c r="DJ28" s="102">
        <f>[3]Субвенция_план!AF23</f>
        <v>364.19051000000002</v>
      </c>
      <c r="DK28" s="102">
        <f>'[4]Проверочная  таблица'!TA26/1000</f>
        <v>364.19051000000002</v>
      </c>
      <c r="DL28" s="102">
        <f>'[4]Проверочная  таблица'!TB26/1000</f>
        <v>195.53925000000001</v>
      </c>
      <c r="DM28" s="100">
        <f t="shared" si="31"/>
        <v>53.691473179792624</v>
      </c>
      <c r="DN28" s="102">
        <f>[3]Субвенция_план!AG23</f>
        <v>789.4</v>
      </c>
      <c r="DO28" s="102">
        <f>'[4]Субвенция  на  полномочия'!AL22/1000</f>
        <v>789.4</v>
      </c>
      <c r="DP28" s="102">
        <f>'[4]Субвенция  на  полномочия'!AM22/1000</f>
        <v>789.4</v>
      </c>
      <c r="DQ28" s="100">
        <f t="shared" si="32"/>
        <v>100</v>
      </c>
      <c r="DS28" s="192"/>
    </row>
    <row r="29" spans="1:123" s="80" customFormat="1" ht="21.75" customHeight="1" x14ac:dyDescent="0.25">
      <c r="A29" s="104" t="s">
        <v>25</v>
      </c>
      <c r="B29" s="189">
        <f t="shared" si="0"/>
        <v>482784.03052999993</v>
      </c>
      <c r="C29" s="189">
        <f t="shared" si="0"/>
        <v>468474.58888</v>
      </c>
      <c r="D29" s="190">
        <f>'[2]Исполнение для администрации_КБ'!T29</f>
        <v>468474.58888000005</v>
      </c>
      <c r="E29" s="190">
        <f t="shared" si="1"/>
        <v>0</v>
      </c>
      <c r="F29" s="190">
        <f>'[2]Исполнение для администрации_КБ'!U29</f>
        <v>465655.24317000003</v>
      </c>
      <c r="G29" s="190">
        <f t="shared" si="2"/>
        <v>0</v>
      </c>
      <c r="H29" s="189">
        <f t="shared" si="3"/>
        <v>465655.24316999991</v>
      </c>
      <c r="I29" s="100">
        <f t="shared" si="4"/>
        <v>99.39818598982275</v>
      </c>
      <c r="J29" s="102">
        <f>[3]Субвенция_план!D24</f>
        <v>1611.62</v>
      </c>
      <c r="K29" s="102">
        <f>'[4]Проверочная  таблица'!SO27/1000</f>
        <v>1407.8519999999999</v>
      </c>
      <c r="L29" s="102">
        <f>'[4]Проверочная  таблица'!SP27/1000</f>
        <v>1407.8520000000001</v>
      </c>
      <c r="M29" s="100">
        <f t="shared" si="5"/>
        <v>100.00000000000003</v>
      </c>
      <c r="N29" s="102">
        <f>[3]Субвенция_план!E24</f>
        <v>0</v>
      </c>
      <c r="O29" s="102">
        <f>'[4]Проверочная  таблица'!SQ27/1000</f>
        <v>0</v>
      </c>
      <c r="P29" s="102">
        <f>'[4]Проверочная  таблица'!SR27/1000</f>
        <v>0</v>
      </c>
      <c r="Q29" s="100">
        <f t="shared" si="6"/>
        <v>0</v>
      </c>
      <c r="R29" s="102">
        <f>[3]Субвенция_план!F24</f>
        <v>0</v>
      </c>
      <c r="S29" s="102">
        <f>'[4]Проверочная  таблица'!SS27/1000</f>
        <v>0</v>
      </c>
      <c r="T29" s="102">
        <f>'[4]Проверочная  таблица'!ST27/1000</f>
        <v>0</v>
      </c>
      <c r="U29" s="100">
        <f t="shared" si="7"/>
        <v>0</v>
      </c>
      <c r="V29" s="102">
        <f>[3]Субвенция_план!G24</f>
        <v>0</v>
      </c>
      <c r="W29" s="102">
        <f>'[4]Субвенция  на  полномочия'!D23/1000</f>
        <v>6.52135</v>
      </c>
      <c r="X29" s="102">
        <f>'[4]Субвенция  на  полномочия'!E23/1000</f>
        <v>0</v>
      </c>
      <c r="Y29" s="100">
        <f t="shared" si="8"/>
        <v>0</v>
      </c>
      <c r="Z29" s="102">
        <f>[3]Субвенция_план!H24</f>
        <v>1575</v>
      </c>
      <c r="AA29" s="102">
        <f>'[4]Субвенция  на  полномочия'!F23/1000</f>
        <v>1575</v>
      </c>
      <c r="AB29" s="102">
        <f>'[4]Субвенция  на  полномочия'!G23/1000</f>
        <v>1474.8579999999999</v>
      </c>
      <c r="AC29" s="100">
        <f t="shared" si="9"/>
        <v>93.641777777777776</v>
      </c>
      <c r="AD29" s="102">
        <f>[3]Субвенция_план!I24</f>
        <v>3938.0569999999998</v>
      </c>
      <c r="AE29" s="102">
        <f>'[4]Проверочная  таблица'!SI27/1000</f>
        <v>5469.3649999999998</v>
      </c>
      <c r="AF29" s="102">
        <f>'[4]Проверочная  таблица'!SJ27/1000</f>
        <v>5469.3649999999998</v>
      </c>
      <c r="AG29" s="100">
        <f t="shared" si="10"/>
        <v>100</v>
      </c>
      <c r="AH29" s="102">
        <f>[3]Субвенция_план!J24</f>
        <v>13565.149949999999</v>
      </c>
      <c r="AI29" s="102">
        <f>'[4]Субвенция  на  полномочия'!H23/1000</f>
        <v>13278.705950000001</v>
      </c>
      <c r="AJ29" s="102">
        <f>'[4]Субвенция  на  полномочия'!I23/1000</f>
        <v>13278.70595</v>
      </c>
      <c r="AK29" s="100">
        <f t="shared" si="11"/>
        <v>99.999999999999986</v>
      </c>
      <c r="AL29" s="102">
        <f>[3]Субвенция_план!M24+[3]Субвенция_план!N24</f>
        <v>17548.540130000001</v>
      </c>
      <c r="AM29" s="191">
        <f>'[4]Проверочная  таблица'!SU27/1000</f>
        <v>17548.540130000001</v>
      </c>
      <c r="AN29" s="191">
        <f>'[4]Проверочная  таблица'!SX27/1000</f>
        <v>15397.23072</v>
      </c>
      <c r="AO29" s="100">
        <f t="shared" si="12"/>
        <v>87.740806961359468</v>
      </c>
      <c r="AP29" s="102">
        <f>[3]Субвенция_план!K24</f>
        <v>4749.29</v>
      </c>
      <c r="AQ29" s="102">
        <f>'[4]Субвенция  на  полномочия'!J23/1000</f>
        <v>5326.8600000000006</v>
      </c>
      <c r="AR29" s="102">
        <f>'[4]Субвенция  на  полномочия'!K23/1000</f>
        <v>5326.86</v>
      </c>
      <c r="AS29" s="100">
        <f t="shared" si="13"/>
        <v>99.999999999999972</v>
      </c>
      <c r="AT29" s="102">
        <f>[3]Субвенция_план!L24</f>
        <v>1067</v>
      </c>
      <c r="AU29" s="102">
        <f>'[4]Субвенция  на  полномочия'!L23/1000</f>
        <v>1167</v>
      </c>
      <c r="AV29" s="102">
        <f>'[4]Субвенция  на  полномочия'!M23/1000</f>
        <v>1167</v>
      </c>
      <c r="AW29" s="100">
        <f t="shared" si="14"/>
        <v>100</v>
      </c>
      <c r="AX29" s="102">
        <f>[3]Субвенция_план!O24</f>
        <v>100.5</v>
      </c>
      <c r="AY29" s="102">
        <f>'[4]Субвенция  на  полномочия'!N23/1000</f>
        <v>0</v>
      </c>
      <c r="AZ29" s="102">
        <f>'[4]Субвенция  на  полномочия'!O23/1000</f>
        <v>0</v>
      </c>
      <c r="BA29" s="100">
        <f t="shared" si="15"/>
        <v>0</v>
      </c>
      <c r="BB29" s="102">
        <f>[3]Субвенция_план!P24</f>
        <v>17133.982</v>
      </c>
      <c r="BC29" s="102">
        <f>'[4]Проверочная  таблица'!SG27/1000</f>
        <v>15904.333000000001</v>
      </c>
      <c r="BD29" s="102">
        <f>'[4]Проверочная  таблица'!SH27/1000</f>
        <v>15766.59714</v>
      </c>
      <c r="BE29" s="100">
        <f t="shared" si="16"/>
        <v>99.133972735606065</v>
      </c>
      <c r="BF29" s="102">
        <f>[3]Субвенция_план!Q24</f>
        <v>1543.68</v>
      </c>
      <c r="BG29" s="102">
        <f>'[4]Субвенция  на  полномочия'!P23/1000</f>
        <v>1358.7600000000002</v>
      </c>
      <c r="BH29" s="102">
        <f>'[4]Субвенция  на  полномочия'!Q23/1000</f>
        <v>1352</v>
      </c>
      <c r="BI29" s="100">
        <f t="shared" si="17"/>
        <v>99.502487562189032</v>
      </c>
      <c r="BJ29" s="102">
        <f>[3]Субвенция_план!R24</f>
        <v>3603.6</v>
      </c>
      <c r="BK29" s="102">
        <f>'[4]Субвенция  на  полномочия'!R23/1000</f>
        <v>3603.6</v>
      </c>
      <c r="BL29" s="102">
        <f>'[4]Субвенция  на  полномочия'!S23/1000</f>
        <v>3603.6</v>
      </c>
      <c r="BM29" s="100">
        <f t="shared" si="18"/>
        <v>100</v>
      </c>
      <c r="BN29" s="102">
        <f>[3]Субвенция_план!S24</f>
        <v>538.5</v>
      </c>
      <c r="BO29" s="102">
        <f>'[4]Субвенция  на  полномочия'!T23/1000</f>
        <v>538.5</v>
      </c>
      <c r="BP29" s="102">
        <f>'[4]Субвенция  на  полномочия'!U23/1000</f>
        <v>538.5</v>
      </c>
      <c r="BQ29" s="100">
        <f t="shared" si="19"/>
        <v>100</v>
      </c>
      <c r="BR29" s="102">
        <f>[3]Субвенция_план!T24</f>
        <v>107289.14</v>
      </c>
      <c r="BS29" s="102">
        <f>'[4]Субвенция  на  полномочия'!V23/1000</f>
        <v>109264.86</v>
      </c>
      <c r="BT29" s="102">
        <f>'[4]Субвенция  на  полномочия'!W23/1000</f>
        <v>109264.86</v>
      </c>
      <c r="BU29" s="100">
        <f t="shared" si="20"/>
        <v>100</v>
      </c>
      <c r="BV29" s="102">
        <f>[3]Субвенция_план!U24</f>
        <v>296963.93</v>
      </c>
      <c r="BW29" s="102">
        <f>'[4]Субвенция  на  полномочия'!X23/1000</f>
        <v>280196.85000000003</v>
      </c>
      <c r="BX29" s="102">
        <f>'[4]Субвенция  на  полномочия'!Y23/1000</f>
        <v>280196.84999999998</v>
      </c>
      <c r="BY29" s="100">
        <f t="shared" si="21"/>
        <v>99.999999999999972</v>
      </c>
      <c r="BZ29" s="102">
        <f>[3]Субвенция_план!V24</f>
        <v>485.57900000000001</v>
      </c>
      <c r="CA29" s="102">
        <f>'[4]Субвенция  на  полномочия'!Z23/1000</f>
        <v>485.57900000000001</v>
      </c>
      <c r="CB29" s="102">
        <f>'[4]Субвенция  на  полномочия'!AA23/1000</f>
        <v>485.57900000000001</v>
      </c>
      <c r="CC29" s="100">
        <f t="shared" si="22"/>
        <v>100</v>
      </c>
      <c r="CD29" s="102">
        <f>[3]Субвенция_план!W24</f>
        <v>5</v>
      </c>
      <c r="CE29" s="102">
        <f>'[4]Субвенция  на  полномочия'!AB23/1000</f>
        <v>11</v>
      </c>
      <c r="CF29" s="102">
        <f>'[4]Субвенция  на  полномочия'!AC23/1000</f>
        <v>11</v>
      </c>
      <c r="CG29" s="100">
        <f t="shared" si="23"/>
        <v>100</v>
      </c>
      <c r="CH29" s="102">
        <f>[3]Субвенция_план!X24</f>
        <v>2290.8000000000002</v>
      </c>
      <c r="CI29" s="102">
        <f>'[4]Субвенция  на  полномочия'!AD23/1000</f>
        <v>2332</v>
      </c>
      <c r="CJ29" s="102">
        <f>'[4]Субвенция  на  полномочия'!AE23/1000</f>
        <v>2332</v>
      </c>
      <c r="CK29" s="100">
        <f t="shared" si="24"/>
        <v>100</v>
      </c>
      <c r="CL29" s="102">
        <f>[3]Субвенция_план!Y24</f>
        <v>0</v>
      </c>
      <c r="CM29" s="102">
        <f>'[4]Субвенция  на  полномочия'!AF23/1000</f>
        <v>0</v>
      </c>
      <c r="CN29" s="102">
        <f>'[4]Субвенция  на  полномочия'!AG23/1000</f>
        <v>0</v>
      </c>
      <c r="CO29" s="100">
        <f t="shared" si="25"/>
        <v>0</v>
      </c>
      <c r="CP29" s="102">
        <f>[3]Субвенция_план!Z24</f>
        <v>1091.0999999999999</v>
      </c>
      <c r="CQ29" s="102">
        <f>'[4]Субвенция  на  полномочия'!AH23/1000</f>
        <v>1091.0999999999999</v>
      </c>
      <c r="CR29" s="102">
        <f>'[4]Субвенция  на  полномочия'!AI23/1000</f>
        <v>1091.0999999999999</v>
      </c>
      <c r="CS29" s="100">
        <f t="shared" si="26"/>
        <v>100</v>
      </c>
      <c r="CT29" s="102">
        <f>[3]Субвенция_план!AA24</f>
        <v>321.80099999999999</v>
      </c>
      <c r="CU29" s="102">
        <f>'[4]Субвенция  на  полномочия'!AJ23/1000</f>
        <v>416.80099999999999</v>
      </c>
      <c r="CV29" s="102">
        <f>'[4]Субвенция  на  полномочия'!AK23/1000</f>
        <v>411.31398999999999</v>
      </c>
      <c r="CW29" s="100">
        <f t="shared" si="27"/>
        <v>98.683542026050802</v>
      </c>
      <c r="CX29" s="102">
        <f>[3]Субвенция_план!AB24+[3]Субвенция_план!AC24</f>
        <v>2973.3449999999998</v>
      </c>
      <c r="CY29" s="102">
        <f>'[4]Проверочная  таблица'!TC27/1000</f>
        <v>3102.9450000000002</v>
      </c>
      <c r="CZ29" s="102">
        <f>'[4]Проверочная  таблица'!TF27/1000</f>
        <v>3102.9450000000002</v>
      </c>
      <c r="DA29" s="100">
        <f t="shared" si="28"/>
        <v>100</v>
      </c>
      <c r="DB29" s="102">
        <f>[3]Субвенция_план!AD24</f>
        <v>2697.3</v>
      </c>
      <c r="DC29" s="102">
        <f>'[4]Проверочная  таблица'!SK27/1000</f>
        <v>2697.3</v>
      </c>
      <c r="DD29" s="102">
        <f>'[4]Проверочная  таблица'!SL27/1000</f>
        <v>2697.3</v>
      </c>
      <c r="DE29" s="100">
        <f t="shared" si="29"/>
        <v>100</v>
      </c>
      <c r="DF29" s="102">
        <f>[3]Субвенция_план!AE24</f>
        <v>5</v>
      </c>
      <c r="DG29" s="102">
        <f>'[4]Проверочная  таблица'!SM27/1000</f>
        <v>5</v>
      </c>
      <c r="DH29" s="102">
        <f>'[4]Проверочная  таблица'!SN27/1000</f>
        <v>0.28949999999999998</v>
      </c>
      <c r="DI29" s="100">
        <f t="shared" si="30"/>
        <v>5.7899999999999991</v>
      </c>
      <c r="DJ29" s="102">
        <f>[3]Субвенция_план!AF24</f>
        <v>766.64644999999996</v>
      </c>
      <c r="DK29" s="102">
        <f>'[4]Проверочная  таблица'!TA27/1000</f>
        <v>766.64644999999996</v>
      </c>
      <c r="DL29" s="102">
        <f>'[4]Проверочная  таблица'!TB27/1000</f>
        <v>359.96686999999997</v>
      </c>
      <c r="DM29" s="100">
        <f t="shared" si="31"/>
        <v>46.953438576543334</v>
      </c>
      <c r="DN29" s="102">
        <f>[3]Субвенция_план!AG24</f>
        <v>919.47</v>
      </c>
      <c r="DO29" s="102">
        <f>'[4]Субвенция  на  полномочия'!AL23/1000</f>
        <v>919.47</v>
      </c>
      <c r="DP29" s="102">
        <f>'[4]Субвенция  на  полномочия'!AM23/1000</f>
        <v>919.47</v>
      </c>
      <c r="DQ29" s="100">
        <f t="shared" si="32"/>
        <v>100</v>
      </c>
      <c r="DS29" s="192"/>
    </row>
    <row r="30" spans="1:123" s="80" customFormat="1" ht="21.75" customHeight="1" x14ac:dyDescent="0.25">
      <c r="A30" s="104" t="s">
        <v>26</v>
      </c>
      <c r="B30" s="189">
        <f t="shared" si="0"/>
        <v>227421.93150999999</v>
      </c>
      <c r="C30" s="189">
        <f t="shared" si="0"/>
        <v>234482.48586000002</v>
      </c>
      <c r="D30" s="190">
        <f>'[2]Исполнение для администрации_КБ'!T30</f>
        <v>234482.48585999999</v>
      </c>
      <c r="E30" s="190">
        <f t="shared" si="1"/>
        <v>0</v>
      </c>
      <c r="F30" s="190">
        <f>'[2]Исполнение для администрации_КБ'!U30</f>
        <v>231773.38618999999</v>
      </c>
      <c r="G30" s="190">
        <f t="shared" si="2"/>
        <v>0</v>
      </c>
      <c r="H30" s="189">
        <f t="shared" si="3"/>
        <v>231773.38619000002</v>
      </c>
      <c r="I30" s="100">
        <f t="shared" si="4"/>
        <v>98.844647326189857</v>
      </c>
      <c r="J30" s="102">
        <f>[3]Субвенция_план!D25</f>
        <v>0</v>
      </c>
      <c r="K30" s="102">
        <f>'[4]Проверочная  таблица'!SO28/1000</f>
        <v>0</v>
      </c>
      <c r="L30" s="102">
        <f>'[4]Проверочная  таблица'!SP28/1000</f>
        <v>0</v>
      </c>
      <c r="M30" s="100">
        <f t="shared" si="5"/>
        <v>0</v>
      </c>
      <c r="N30" s="102">
        <f>[3]Субвенция_план!E25</f>
        <v>0</v>
      </c>
      <c r="O30" s="102">
        <f>'[4]Проверочная  таблица'!SQ28/1000</f>
        <v>0</v>
      </c>
      <c r="P30" s="102">
        <f>'[4]Проверочная  таблица'!SR28/1000</f>
        <v>0</v>
      </c>
      <c r="Q30" s="100">
        <f t="shared" si="6"/>
        <v>0</v>
      </c>
      <c r="R30" s="102">
        <f>[3]Субвенция_план!F25</f>
        <v>0</v>
      </c>
      <c r="S30" s="102">
        <f>'[4]Проверочная  таблица'!SS28/1000</f>
        <v>0</v>
      </c>
      <c r="T30" s="102">
        <f>'[4]Проверочная  таблица'!ST28/1000</f>
        <v>0</v>
      </c>
      <c r="U30" s="100">
        <f t="shared" si="7"/>
        <v>0</v>
      </c>
      <c r="V30" s="102">
        <f>[3]Субвенция_план!G25</f>
        <v>0</v>
      </c>
      <c r="W30" s="102">
        <f>'[4]Субвенция  на  полномочия'!D24/1000</f>
        <v>6.52135</v>
      </c>
      <c r="X30" s="102">
        <f>'[4]Субвенция  на  полномочия'!E24/1000</f>
        <v>0</v>
      </c>
      <c r="Y30" s="100">
        <f t="shared" si="8"/>
        <v>0</v>
      </c>
      <c r="Z30" s="102">
        <f>[3]Субвенция_план!H25</f>
        <v>1950</v>
      </c>
      <c r="AA30" s="102">
        <f>'[4]Субвенция  на  полномочия'!F24/1000</f>
        <v>1950</v>
      </c>
      <c r="AB30" s="102">
        <f>'[4]Субвенция  на  полномочия'!G24/1000</f>
        <v>1911.5066100000001</v>
      </c>
      <c r="AC30" s="100">
        <f t="shared" si="9"/>
        <v>98.025980000000018</v>
      </c>
      <c r="AD30" s="102">
        <f>[3]Субвенция_план!I25</f>
        <v>1494.181</v>
      </c>
      <c r="AE30" s="102">
        <f>'[4]Проверочная  таблица'!SI28/1000</f>
        <v>1598.5850000000003</v>
      </c>
      <c r="AF30" s="102">
        <f>'[4]Проверочная  таблица'!SJ28/1000</f>
        <v>1578.27423</v>
      </c>
      <c r="AG30" s="100">
        <f t="shared" si="10"/>
        <v>98.729453235204872</v>
      </c>
      <c r="AH30" s="102">
        <f>[3]Субвенция_план!J25</f>
        <v>4770.5962599999993</v>
      </c>
      <c r="AI30" s="102">
        <f>'[4]Субвенция  на  полномочия'!H24/1000</f>
        <v>4616.5962600000003</v>
      </c>
      <c r="AJ30" s="102">
        <f>'[4]Субвенция  на  полномочия'!I24/1000</f>
        <v>4108.6879100000006</v>
      </c>
      <c r="AK30" s="100">
        <f t="shared" si="11"/>
        <v>88.998207306956502</v>
      </c>
      <c r="AL30" s="102">
        <f>[3]Субвенция_план!M25+[3]Субвенция_план!N25</f>
        <v>6728.1317299999992</v>
      </c>
      <c r="AM30" s="191">
        <f>'[4]Проверочная  таблица'!SU28/1000</f>
        <v>6728.1317299999992</v>
      </c>
      <c r="AN30" s="191">
        <f>'[4]Проверочная  таблица'!SX28/1000</f>
        <v>4593.9444399999993</v>
      </c>
      <c r="AO30" s="100">
        <f t="shared" si="12"/>
        <v>68.279644697146864</v>
      </c>
      <c r="AP30" s="102">
        <f>[3]Субвенция_план!K25</f>
        <v>1694.38</v>
      </c>
      <c r="AQ30" s="102">
        <f>'[4]Субвенция  на  полномочия'!J24/1000</f>
        <v>1784.2</v>
      </c>
      <c r="AR30" s="102">
        <f>'[4]Субвенция  на  полномочия'!K24/1000</f>
        <v>1784.2</v>
      </c>
      <c r="AS30" s="100">
        <f t="shared" si="13"/>
        <v>100</v>
      </c>
      <c r="AT30" s="102">
        <f>[3]Субвенция_план!L25</f>
        <v>576</v>
      </c>
      <c r="AU30" s="102">
        <f>'[4]Субвенция  на  полномочия'!L24/1000</f>
        <v>596</v>
      </c>
      <c r="AV30" s="102">
        <f>'[4]Субвенция  на  полномочия'!M24/1000</f>
        <v>596</v>
      </c>
      <c r="AW30" s="100">
        <f t="shared" si="14"/>
        <v>100</v>
      </c>
      <c r="AX30" s="102">
        <f>[3]Субвенция_план!O25</f>
        <v>0</v>
      </c>
      <c r="AY30" s="102">
        <f>'[4]Субвенция  на  полномочия'!N24/1000</f>
        <v>0</v>
      </c>
      <c r="AZ30" s="102">
        <f>'[4]Субвенция  на  полномочия'!O24/1000</f>
        <v>0</v>
      </c>
      <c r="BA30" s="100">
        <f t="shared" si="15"/>
        <v>0</v>
      </c>
      <c r="BB30" s="102">
        <f>[3]Субвенция_план!P25</f>
        <v>5335.9650000000001</v>
      </c>
      <c r="BC30" s="102">
        <f>'[4]Проверочная  таблица'!SG28/1000</f>
        <v>5206.8149999999996</v>
      </c>
      <c r="BD30" s="102">
        <f>'[4]Проверочная  таблица'!SH28/1000</f>
        <v>5206.6364800000001</v>
      </c>
      <c r="BE30" s="100">
        <f t="shared" si="16"/>
        <v>99.99657141649935</v>
      </c>
      <c r="BF30" s="102">
        <f>[3]Субвенция_план!Q25</f>
        <v>675.36</v>
      </c>
      <c r="BG30" s="102">
        <f>'[4]Субвенция  на  полномочия'!P24/1000</f>
        <v>699.48</v>
      </c>
      <c r="BH30" s="102">
        <f>'[4]Субвенция  на  полномочия'!Q24/1000</f>
        <v>699.48</v>
      </c>
      <c r="BI30" s="100">
        <f t="shared" si="17"/>
        <v>100</v>
      </c>
      <c r="BJ30" s="102">
        <f>[3]Субвенция_план!R25</f>
        <v>1922.9</v>
      </c>
      <c r="BK30" s="102">
        <f>'[4]Субвенция  на  полномочия'!R24/1000</f>
        <v>1922.9</v>
      </c>
      <c r="BL30" s="102">
        <f>'[4]Субвенция  на  полномочия'!S24/1000</f>
        <v>1922.9</v>
      </c>
      <c r="BM30" s="100">
        <f t="shared" si="18"/>
        <v>100</v>
      </c>
      <c r="BN30" s="102">
        <f>[3]Субвенция_план!S25</f>
        <v>537.20000000000005</v>
      </c>
      <c r="BO30" s="102">
        <f>'[4]Субвенция  на  полномочия'!T24/1000</f>
        <v>537.20000000000005</v>
      </c>
      <c r="BP30" s="102">
        <f>'[4]Субвенция  на  полномочия'!U24/1000</f>
        <v>537.20000000000005</v>
      </c>
      <c r="BQ30" s="100">
        <f t="shared" si="19"/>
        <v>100</v>
      </c>
      <c r="BR30" s="102">
        <f>[3]Субвенция_план!T25</f>
        <v>32121.93</v>
      </c>
      <c r="BS30" s="102">
        <f>'[4]Субвенция  на  полномочия'!V24/1000</f>
        <v>33568.97</v>
      </c>
      <c r="BT30" s="102">
        <f>'[4]Субвенция  на  полномочия'!W24/1000</f>
        <v>33568.97</v>
      </c>
      <c r="BU30" s="100">
        <f t="shared" si="20"/>
        <v>100</v>
      </c>
      <c r="BV30" s="102">
        <f>[3]Субвенция_план!U25</f>
        <v>162547.6</v>
      </c>
      <c r="BW30" s="102">
        <f>'[4]Субвенция  на  полномочия'!X24/1000</f>
        <v>167388.89000000001</v>
      </c>
      <c r="BX30" s="102">
        <f>'[4]Субвенция  на  полномочия'!Y24/1000</f>
        <v>167388.89000000001</v>
      </c>
      <c r="BY30" s="100">
        <f t="shared" si="21"/>
        <v>100</v>
      </c>
      <c r="BZ30" s="102">
        <f>[3]Субвенция_план!V25</f>
        <v>0</v>
      </c>
      <c r="CA30" s="102">
        <f>'[4]Субвенция  на  полномочия'!Z24/1000</f>
        <v>0</v>
      </c>
      <c r="CB30" s="102">
        <f>'[4]Субвенция  на  полномочия'!AA24/1000</f>
        <v>0</v>
      </c>
      <c r="CC30" s="100">
        <f t="shared" si="22"/>
        <v>0</v>
      </c>
      <c r="CD30" s="102">
        <f>[3]Субвенция_план!W25</f>
        <v>7.5</v>
      </c>
      <c r="CE30" s="102">
        <f>'[4]Субвенция  на  полномочия'!AB24/1000</f>
        <v>7.5</v>
      </c>
      <c r="CF30" s="102">
        <f>'[4]Субвенция  на  полномочия'!AC24/1000</f>
        <v>6</v>
      </c>
      <c r="CG30" s="100">
        <f t="shared" si="23"/>
        <v>80</v>
      </c>
      <c r="CH30" s="102">
        <f>[3]Субвенция_план!X25</f>
        <v>2052</v>
      </c>
      <c r="CI30" s="102">
        <f>'[4]Субвенция  на  полномочия'!AD24/1000</f>
        <v>2102</v>
      </c>
      <c r="CJ30" s="102">
        <f>'[4]Субвенция  на  полномочия'!AE24/1000</f>
        <v>2102</v>
      </c>
      <c r="CK30" s="100">
        <f t="shared" si="24"/>
        <v>100</v>
      </c>
      <c r="CL30" s="102">
        <f>[3]Субвенция_план!Y25</f>
        <v>0</v>
      </c>
      <c r="CM30" s="102">
        <f>'[4]Субвенция  на  полномочия'!AF24/1000</f>
        <v>0</v>
      </c>
      <c r="CN30" s="102">
        <f>'[4]Субвенция  на  полномочия'!AG24/1000</f>
        <v>0</v>
      </c>
      <c r="CO30" s="100">
        <f t="shared" si="25"/>
        <v>0</v>
      </c>
      <c r="CP30" s="102">
        <f>[3]Субвенция_план!Z25</f>
        <v>579.70000000000005</v>
      </c>
      <c r="CQ30" s="102">
        <f>'[4]Субвенция  на  полномочия'!AH24/1000</f>
        <v>579.70000000000005</v>
      </c>
      <c r="CR30" s="102">
        <f>'[4]Субвенция  на  полномочия'!AI24/1000</f>
        <v>579.70000000000005</v>
      </c>
      <c r="CS30" s="100">
        <f t="shared" si="26"/>
        <v>100</v>
      </c>
      <c r="CT30" s="102">
        <f>[3]Субвенция_план!AA25</f>
        <v>214.53399999999999</v>
      </c>
      <c r="CU30" s="102">
        <f>'[4]Субвенция  на  полномочия'!AJ24/1000</f>
        <v>604.24299999999994</v>
      </c>
      <c r="CV30" s="102">
        <f>'[4]Субвенция  на  полномочия'!AK24/1000</f>
        <v>604.24300000000005</v>
      </c>
      <c r="CW30" s="100">
        <f t="shared" si="27"/>
        <v>100.00000000000003</v>
      </c>
      <c r="CX30" s="102">
        <f>[3]Субвенция_план!AB25+[3]Субвенция_план!AC25</f>
        <v>1612.9</v>
      </c>
      <c r="CY30" s="102">
        <f>'[4]Проверочная  таблица'!TC28/1000</f>
        <v>1983.7</v>
      </c>
      <c r="CZ30" s="102">
        <f>'[4]Проверочная  таблица'!TF28/1000</f>
        <v>1983.7</v>
      </c>
      <c r="DA30" s="100">
        <f t="shared" si="28"/>
        <v>100</v>
      </c>
      <c r="DB30" s="102">
        <f>[3]Субвенция_план!AD25</f>
        <v>1509</v>
      </c>
      <c r="DC30" s="102">
        <f>'[4]Проверочная  таблица'!SK28/1000</f>
        <v>1509</v>
      </c>
      <c r="DD30" s="102">
        <f>'[4]Проверочная  таблица'!SL28/1000</f>
        <v>1509</v>
      </c>
      <c r="DE30" s="100">
        <f t="shared" si="29"/>
        <v>100</v>
      </c>
      <c r="DF30" s="102">
        <f>[3]Субвенция_план!AE25</f>
        <v>0</v>
      </c>
      <c r="DG30" s="102">
        <f>'[4]Проверочная  таблица'!SM28/1000</f>
        <v>0</v>
      </c>
      <c r="DH30" s="102">
        <f>'[4]Проверочная  таблица'!SN28/1000</f>
        <v>0</v>
      </c>
      <c r="DI30" s="100">
        <f t="shared" si="30"/>
        <v>0</v>
      </c>
      <c r="DJ30" s="102">
        <f>[3]Субвенция_план!AF25</f>
        <v>313.88351999999998</v>
      </c>
      <c r="DK30" s="102">
        <f>'[4]Проверочная  таблица'!TA28/1000</f>
        <v>313.88351999999998</v>
      </c>
      <c r="DL30" s="102">
        <f>'[4]Проверочная  таблица'!TB28/1000</f>
        <v>313.88352000000003</v>
      </c>
      <c r="DM30" s="100">
        <f t="shared" si="31"/>
        <v>100.00000000000003</v>
      </c>
      <c r="DN30" s="102">
        <f>[3]Субвенция_план!AG25</f>
        <v>778.17</v>
      </c>
      <c r="DO30" s="102">
        <f>'[4]Субвенция  на  полномочия'!AL24/1000</f>
        <v>778.17</v>
      </c>
      <c r="DP30" s="102">
        <f>'[4]Субвенция  на  полномочия'!AM24/1000</f>
        <v>778.17</v>
      </c>
      <c r="DQ30" s="100">
        <f t="shared" si="32"/>
        <v>100</v>
      </c>
      <c r="DS30" s="192"/>
    </row>
    <row r="31" spans="1:123" s="80" customFormat="1" ht="21.75" customHeight="1" thickBot="1" x14ac:dyDescent="0.3">
      <c r="A31" s="105" t="s">
        <v>27</v>
      </c>
      <c r="B31" s="189">
        <f t="shared" si="0"/>
        <v>340241.6734400001</v>
      </c>
      <c r="C31" s="189">
        <f t="shared" si="0"/>
        <v>338741.60902000003</v>
      </c>
      <c r="D31" s="190">
        <f>'[2]Исполнение для администрации_КБ'!T31</f>
        <v>338741.60901999997</v>
      </c>
      <c r="E31" s="190">
        <f t="shared" si="1"/>
        <v>0</v>
      </c>
      <c r="F31" s="190">
        <f>'[2]Исполнение для администрации_КБ'!U31</f>
        <v>336215.11217999994</v>
      </c>
      <c r="G31" s="190">
        <f t="shared" si="2"/>
        <v>0</v>
      </c>
      <c r="H31" s="189">
        <f t="shared" si="3"/>
        <v>336215.11217999994</v>
      </c>
      <c r="I31" s="193">
        <f t="shared" si="4"/>
        <v>99.254152199574946</v>
      </c>
      <c r="J31" s="102">
        <f>[3]Субвенция_план!D26</f>
        <v>0</v>
      </c>
      <c r="K31" s="118">
        <f>'[4]Проверочная  таблица'!SO29/1000</f>
        <v>0</v>
      </c>
      <c r="L31" s="118">
        <f>'[4]Проверочная  таблица'!SP29/1000</f>
        <v>0</v>
      </c>
      <c r="M31" s="193">
        <f t="shared" si="5"/>
        <v>0</v>
      </c>
      <c r="N31" s="102">
        <f>[3]Субвенция_план!E26</f>
        <v>0</v>
      </c>
      <c r="O31" s="118">
        <f>'[4]Проверочная  таблица'!SQ29/1000</f>
        <v>0</v>
      </c>
      <c r="P31" s="118">
        <f>'[4]Проверочная  таблица'!SR29/1000</f>
        <v>0</v>
      </c>
      <c r="Q31" s="193">
        <f t="shared" si="6"/>
        <v>0</v>
      </c>
      <c r="R31" s="102">
        <f>[3]Субвенция_план!F26</f>
        <v>0</v>
      </c>
      <c r="S31" s="118">
        <f>'[4]Проверочная  таблица'!SS29/1000</f>
        <v>0</v>
      </c>
      <c r="T31" s="118">
        <f>'[4]Проверочная  таблица'!ST29/1000</f>
        <v>0</v>
      </c>
      <c r="U31" s="193">
        <f t="shared" si="7"/>
        <v>0</v>
      </c>
      <c r="V31" s="102">
        <f>[3]Субвенция_план!G26</f>
        <v>0</v>
      </c>
      <c r="W31" s="102">
        <f>'[4]Субвенция  на  полномочия'!D25/1000</f>
        <v>6.52135</v>
      </c>
      <c r="X31" s="102">
        <f>'[4]Субвенция  на  полномочия'!E25/1000</f>
        <v>0</v>
      </c>
      <c r="Y31" s="100">
        <f t="shared" si="8"/>
        <v>0</v>
      </c>
      <c r="Z31" s="102">
        <f>[3]Субвенция_план!H26</f>
        <v>1255</v>
      </c>
      <c r="AA31" s="118">
        <f>'[4]Субвенция  на  полномочия'!F25/1000</f>
        <v>1255</v>
      </c>
      <c r="AB31" s="118">
        <f>'[4]Субвенция  на  полномочия'!G25/1000</f>
        <v>1158.51676</v>
      </c>
      <c r="AC31" s="193">
        <f t="shared" si="9"/>
        <v>92.312092430278881</v>
      </c>
      <c r="AD31" s="102">
        <f>[3]Субвенция_план!I26</f>
        <v>3086.8319999999999</v>
      </c>
      <c r="AE31" s="118">
        <f>'[4]Проверочная  таблица'!SI29/1000</f>
        <v>2453.018</v>
      </c>
      <c r="AF31" s="118">
        <f>'[4]Проверочная  таблица'!SJ29/1000</f>
        <v>2453.018</v>
      </c>
      <c r="AG31" s="193">
        <f t="shared" si="10"/>
        <v>100</v>
      </c>
      <c r="AH31" s="102">
        <f>[3]Субвенция_план!J26</f>
        <v>9670.1943200000005</v>
      </c>
      <c r="AI31" s="118">
        <f>'[4]Субвенция  на  полномочия'!H25/1000</f>
        <v>6171.7883200000006</v>
      </c>
      <c r="AJ31" s="118">
        <f>'[4]Субвенция  на  полномочия'!I25/1000</f>
        <v>6171.7883200000006</v>
      </c>
      <c r="AK31" s="193">
        <f t="shared" si="11"/>
        <v>100</v>
      </c>
      <c r="AL31" s="102">
        <f>[3]Субвенция_план!M26+[3]Субвенция_план!N26</f>
        <v>10927.62962</v>
      </c>
      <c r="AM31" s="191">
        <f>'[4]Проверочная  таблица'!SU29/1000</f>
        <v>10927.629620000002</v>
      </c>
      <c r="AN31" s="191">
        <f>'[4]Проверочная  таблица'!SX29/1000</f>
        <v>8630.3296200000004</v>
      </c>
      <c r="AO31" s="193">
        <f t="shared" si="12"/>
        <v>78.977142528738071</v>
      </c>
      <c r="AP31" s="102">
        <f>[3]Субвенция_план!K26</f>
        <v>3584.85</v>
      </c>
      <c r="AQ31" s="118">
        <f>'[4]Субвенция  на  полномочия'!J25/1000</f>
        <v>3612.64</v>
      </c>
      <c r="AR31" s="118">
        <f>'[4]Субвенция  на  полномочия'!K25/1000</f>
        <v>3612.64</v>
      </c>
      <c r="AS31" s="193">
        <f t="shared" si="13"/>
        <v>100</v>
      </c>
      <c r="AT31" s="102">
        <f>[3]Субвенция_план!L26</f>
        <v>1149.7</v>
      </c>
      <c r="AU31" s="118">
        <f>'[4]Субвенция  на  полномочия'!L25/1000</f>
        <v>1300.7</v>
      </c>
      <c r="AV31" s="118">
        <f>'[4]Субвенция  на  полномочия'!M25/1000</f>
        <v>1300.7</v>
      </c>
      <c r="AW31" s="193">
        <f t="shared" si="14"/>
        <v>100</v>
      </c>
      <c r="AX31" s="102">
        <f>[3]Субвенция_план!O26</f>
        <v>50.25</v>
      </c>
      <c r="AY31" s="118">
        <f>'[4]Субвенция  на  полномочия'!N25/1000</f>
        <v>50.25</v>
      </c>
      <c r="AZ31" s="118">
        <f>'[4]Субвенция  на  полномочия'!O25/1000</f>
        <v>0</v>
      </c>
      <c r="BA31" s="193">
        <f t="shared" si="15"/>
        <v>0</v>
      </c>
      <c r="BB31" s="102">
        <f>[3]Субвенция_план!P26</f>
        <v>9766.0339999999997</v>
      </c>
      <c r="BC31" s="118">
        <f>'[4]Проверочная  таблица'!SG29/1000</f>
        <v>7592.8649999999998</v>
      </c>
      <c r="BD31" s="118">
        <f>'[4]Проверочная  таблица'!SH29/1000</f>
        <v>7592.8649999999998</v>
      </c>
      <c r="BE31" s="193">
        <f t="shared" si="16"/>
        <v>100</v>
      </c>
      <c r="BF31" s="102">
        <f>[3]Субвенция_план!Q26</f>
        <v>771.84</v>
      </c>
      <c r="BG31" s="118">
        <f>'[4]Субвенция  на  полномочия'!P25/1000</f>
        <v>804</v>
      </c>
      <c r="BH31" s="118">
        <f>'[4]Субвенция  на  полномочия'!Q25/1000</f>
        <v>804</v>
      </c>
      <c r="BI31" s="193">
        <f t="shared" si="17"/>
        <v>100</v>
      </c>
      <c r="BJ31" s="102">
        <f>[3]Субвенция_план!R26</f>
        <v>2583</v>
      </c>
      <c r="BK31" s="118">
        <f>'[4]Субвенция  на  полномочия'!R25/1000</f>
        <v>2583</v>
      </c>
      <c r="BL31" s="118">
        <f>'[4]Субвенция  на  полномочия'!S25/1000</f>
        <v>2583</v>
      </c>
      <c r="BM31" s="193">
        <f t="shared" si="18"/>
        <v>100</v>
      </c>
      <c r="BN31" s="102">
        <f>[3]Субвенция_план!S26</f>
        <v>552.9</v>
      </c>
      <c r="BO31" s="118">
        <f>'[4]Субвенция  на  полномочия'!T25/1000</f>
        <v>552.9</v>
      </c>
      <c r="BP31" s="118">
        <f>'[4]Субвенция  на  полномочия'!U25/1000</f>
        <v>552.9</v>
      </c>
      <c r="BQ31" s="193">
        <f t="shared" si="19"/>
        <v>100</v>
      </c>
      <c r="BR31" s="102">
        <f>[3]Субвенция_план!T26</f>
        <v>69750.100000000006</v>
      </c>
      <c r="BS31" s="118">
        <f>'[4]Субвенция  на  полномочия'!V25/1000</f>
        <v>73529.69</v>
      </c>
      <c r="BT31" s="118">
        <f>'[4]Субвенция  на  полномочия'!W25/1000</f>
        <v>73529.69</v>
      </c>
      <c r="BU31" s="193">
        <f t="shared" si="20"/>
        <v>100</v>
      </c>
      <c r="BV31" s="102">
        <f>[3]Субвенция_план!U26</f>
        <v>217639.62</v>
      </c>
      <c r="BW31" s="118">
        <f>'[4]Субвенция  на  полномочия'!X25/1000</f>
        <v>217645.05122999998</v>
      </c>
      <c r="BX31" s="118">
        <f>'[4]Субвенция  на  полномочия'!Y25/1000</f>
        <v>217645.05122999998</v>
      </c>
      <c r="BY31" s="193">
        <f t="shared" si="21"/>
        <v>100</v>
      </c>
      <c r="BZ31" s="102">
        <f>[3]Субвенция_план!V26</f>
        <v>0</v>
      </c>
      <c r="CA31" s="118">
        <f>'[4]Субвенция  на  полномочия'!Z25/1000</f>
        <v>0</v>
      </c>
      <c r="CB31" s="118">
        <f>'[4]Субвенция  на  полномочия'!AA25/1000</f>
        <v>0</v>
      </c>
      <c r="CC31" s="193">
        <f t="shared" si="22"/>
        <v>0</v>
      </c>
      <c r="CD31" s="102">
        <f>[3]Субвенция_план!W26</f>
        <v>8.5</v>
      </c>
      <c r="CE31" s="118">
        <f>'[4]Субвенция  на  полномочия'!AB25/1000</f>
        <v>9.5</v>
      </c>
      <c r="CF31" s="118">
        <f>'[4]Субвенция  на  полномочия'!AC25/1000</f>
        <v>9.5</v>
      </c>
      <c r="CG31" s="193">
        <f t="shared" si="23"/>
        <v>100</v>
      </c>
      <c r="CH31" s="102">
        <f>[3]Субвенция_план!X26</f>
        <v>2293.15</v>
      </c>
      <c r="CI31" s="118">
        <f>'[4]Субвенция  на  полномочия'!AD25/1000</f>
        <v>2293.15</v>
      </c>
      <c r="CJ31" s="118">
        <f>'[4]Субвенция  на  полномочия'!AE25/1000</f>
        <v>2293.15</v>
      </c>
      <c r="CK31" s="193">
        <f t="shared" si="24"/>
        <v>100</v>
      </c>
      <c r="CL31" s="102">
        <f>[3]Субвенция_план!Y26</f>
        <v>0</v>
      </c>
      <c r="CM31" s="118">
        <f>'[4]Субвенция  на  полномочия'!AF25/1000</f>
        <v>0</v>
      </c>
      <c r="CN31" s="118">
        <f>'[4]Субвенция  на  полномочия'!AG25/1000</f>
        <v>0</v>
      </c>
      <c r="CO31" s="193">
        <f t="shared" si="25"/>
        <v>0</v>
      </c>
      <c r="CP31" s="102">
        <f>[3]Субвенция_план!Z26</f>
        <v>677.7</v>
      </c>
      <c r="CQ31" s="118">
        <f>'[4]Субвенция  на  полномочия'!AH25/1000</f>
        <v>677.7</v>
      </c>
      <c r="CR31" s="118">
        <f>'[4]Субвенция  на  полномочия'!AI25/1000</f>
        <v>677.7</v>
      </c>
      <c r="CS31" s="193">
        <f t="shared" si="26"/>
        <v>100</v>
      </c>
      <c r="CT31" s="102">
        <f>[3]Субвенция_план!AA26</f>
        <v>343.25400000000002</v>
      </c>
      <c r="CU31" s="118">
        <f>'[4]Субвенция  на  полномочия'!AJ25/1000</f>
        <v>706.08600000000001</v>
      </c>
      <c r="CV31" s="118">
        <f>'[4]Субвенция  на  полномочия'!AK25/1000</f>
        <v>700.25254000000007</v>
      </c>
      <c r="CW31" s="193">
        <f t="shared" si="27"/>
        <v>99.17383151627422</v>
      </c>
      <c r="CX31" s="102">
        <f>[3]Субвенция_план!AB26+[3]Субвенция_план!AC26</f>
        <v>2675.3449999999998</v>
      </c>
      <c r="CY31" s="118">
        <f>'[4]Проверочная  таблица'!TC29/1000</f>
        <v>3114.3449999999998</v>
      </c>
      <c r="CZ31" s="118">
        <f>'[4]Проверочная  таблица'!TF29/1000</f>
        <v>3114.3449999999998</v>
      </c>
      <c r="DA31" s="193">
        <f t="shared" si="28"/>
        <v>100</v>
      </c>
      <c r="DB31" s="102">
        <f>[3]Субвенция_план!AD26</f>
        <v>2088</v>
      </c>
      <c r="DC31" s="118">
        <f>'[4]Проверочная  таблица'!SK29/1000</f>
        <v>2088</v>
      </c>
      <c r="DD31" s="118">
        <f>'[4]Проверочная  таблица'!SL29/1000</f>
        <v>2088</v>
      </c>
      <c r="DE31" s="193">
        <f t="shared" si="29"/>
        <v>100</v>
      </c>
      <c r="DF31" s="102">
        <f>[3]Субвенция_план!AE26</f>
        <v>2</v>
      </c>
      <c r="DG31" s="118">
        <f>'[4]Проверочная  таблица'!SM29/1000</f>
        <v>2</v>
      </c>
      <c r="DH31" s="118">
        <f>'[4]Проверочная  таблица'!SN29/1000</f>
        <v>2</v>
      </c>
      <c r="DI31" s="193">
        <f t="shared" si="30"/>
        <v>100</v>
      </c>
      <c r="DJ31" s="102">
        <f>[3]Субвенция_план!AF26</f>
        <v>464.80450000000002</v>
      </c>
      <c r="DK31" s="102">
        <f>'[4]Проверочная  таблица'!TA29/1000</f>
        <v>464.80450000000002</v>
      </c>
      <c r="DL31" s="102">
        <f>'[4]Проверочная  таблица'!TB29/1000</f>
        <v>394.69571000000002</v>
      </c>
      <c r="DM31" s="193">
        <f t="shared" si="31"/>
        <v>84.916499302394882</v>
      </c>
      <c r="DN31" s="102">
        <f>[3]Субвенция_план!AG26</f>
        <v>900.97</v>
      </c>
      <c r="DO31" s="118">
        <f>'[4]Субвенция  на  полномочия'!AL25/1000</f>
        <v>900.97</v>
      </c>
      <c r="DP31" s="118">
        <f>'[4]Субвенция  на  полномочия'!AM25/1000</f>
        <v>900.97</v>
      </c>
      <c r="DQ31" s="193">
        <f t="shared" si="32"/>
        <v>100</v>
      </c>
      <c r="DS31" s="192"/>
    </row>
    <row r="32" spans="1:123" s="80" customFormat="1" ht="21.75" customHeight="1" thickBot="1" x14ac:dyDescent="0.3">
      <c r="A32" s="106" t="s">
        <v>28</v>
      </c>
      <c r="B32" s="107">
        <f t="shared" ref="B32" si="33">SUM(B14:B31)</f>
        <v>6067220.5931399986</v>
      </c>
      <c r="C32" s="107">
        <f t="shared" ref="C32:H32" si="34">SUM(C14:C31)</f>
        <v>6158192.5714999996</v>
      </c>
      <c r="D32" s="107">
        <f t="shared" si="34"/>
        <v>6158192.5715000005</v>
      </c>
      <c r="E32" s="107">
        <f t="shared" si="34"/>
        <v>0</v>
      </c>
      <c r="F32" s="107">
        <f t="shared" si="34"/>
        <v>6091421.99175</v>
      </c>
      <c r="G32" s="107">
        <f t="shared" si="34"/>
        <v>0</v>
      </c>
      <c r="H32" s="107">
        <f t="shared" si="34"/>
        <v>6091421.99175</v>
      </c>
      <c r="I32" s="112">
        <f t="shared" si="4"/>
        <v>98.915743881426948</v>
      </c>
      <c r="J32" s="107">
        <f>SUM(J14:J31)</f>
        <v>4834.8599999999997</v>
      </c>
      <c r="K32" s="107">
        <f>SUM(K14:K31)</f>
        <v>7102.387999999999</v>
      </c>
      <c r="L32" s="107">
        <f>SUM(L14:L31)</f>
        <v>5694.768</v>
      </c>
      <c r="M32" s="112">
        <f t="shared" si="5"/>
        <v>80.181032069777103</v>
      </c>
      <c r="N32" s="107">
        <f>SUM(N14:N31)</f>
        <v>2984.9089999999997</v>
      </c>
      <c r="O32" s="107">
        <f>SUM(O14:O31)</f>
        <v>1450.1529999999998</v>
      </c>
      <c r="P32" s="107">
        <f>SUM(P14:P31)</f>
        <v>1439.5320000000002</v>
      </c>
      <c r="Q32" s="112">
        <f t="shared" si="6"/>
        <v>99.267594522784862</v>
      </c>
      <c r="R32" s="107">
        <f>SUM(R14:R31)</f>
        <v>2248.6149999999998</v>
      </c>
      <c r="S32" s="107">
        <f>SUM(S14:S31)</f>
        <v>2248.6149999999998</v>
      </c>
      <c r="T32" s="107">
        <f>SUM(T14:T31)</f>
        <v>2111.7780000000002</v>
      </c>
      <c r="U32" s="112">
        <f t="shared" si="7"/>
        <v>93.914609659723894</v>
      </c>
      <c r="V32" s="107">
        <f>SUM(V14:V31)</f>
        <v>0</v>
      </c>
      <c r="W32" s="107">
        <f>SUM(W14:W31)</f>
        <v>117.38429999999998</v>
      </c>
      <c r="X32" s="107">
        <f>SUM(X14:X31)</f>
        <v>12.94633</v>
      </c>
      <c r="Y32" s="112">
        <f t="shared" si="8"/>
        <v>11.029013249642414</v>
      </c>
      <c r="Z32" s="107">
        <f>SUM(Z14:Z31)</f>
        <v>29990</v>
      </c>
      <c r="AA32" s="107">
        <f>SUM(AA14:AA31)</f>
        <v>29990</v>
      </c>
      <c r="AB32" s="107">
        <f>SUM(AB14:AB31)</f>
        <v>28084.397930000003</v>
      </c>
      <c r="AC32" s="112">
        <f t="shared" si="9"/>
        <v>93.645875058352786</v>
      </c>
      <c r="AD32" s="107">
        <f>SUM(AD14:AD31)</f>
        <v>41977.390000000007</v>
      </c>
      <c r="AE32" s="107">
        <f>SUM(AE14:AE31)</f>
        <v>43449.359920000003</v>
      </c>
      <c r="AF32" s="107">
        <f>SUM(AF14:AF31)</f>
        <v>41361.039650000006</v>
      </c>
      <c r="AG32" s="112">
        <f t="shared" si="10"/>
        <v>95.193668505485334</v>
      </c>
      <c r="AH32" s="107">
        <f>SUM(AH14:AH31)</f>
        <v>150800.54200999998</v>
      </c>
      <c r="AI32" s="107">
        <f>SUM(AI14:AI31)</f>
        <v>126596.44833000001</v>
      </c>
      <c r="AJ32" s="107">
        <f>SUM(AJ14:AJ31)</f>
        <v>121479.19054999998</v>
      </c>
      <c r="AK32" s="112">
        <f t="shared" si="11"/>
        <v>95.957818842862935</v>
      </c>
      <c r="AL32" s="107">
        <f>SUM(AL14:AL31)</f>
        <v>197117.28201999998</v>
      </c>
      <c r="AM32" s="107">
        <f>SUM(AM14:AM31)</f>
        <v>197117.28301999997</v>
      </c>
      <c r="AN32" s="107">
        <f>SUM(AN14:AN31)</f>
        <v>150874.80851</v>
      </c>
      <c r="AO32" s="112">
        <f t="shared" si="12"/>
        <v>76.540629110990693</v>
      </c>
      <c r="AP32" s="107">
        <f>SUM(AP14:AP31)</f>
        <v>51786.229999999996</v>
      </c>
      <c r="AQ32" s="107">
        <f>SUM(AQ14:AQ31)</f>
        <v>56080.990000000005</v>
      </c>
      <c r="AR32" s="107">
        <f>SUM(AR14:AR31)</f>
        <v>55379.439999999995</v>
      </c>
      <c r="AS32" s="112">
        <f t="shared" si="13"/>
        <v>98.749041341816522</v>
      </c>
      <c r="AT32" s="107">
        <f>SUM(AT14:AT31)</f>
        <v>16577.099999999999</v>
      </c>
      <c r="AU32" s="107">
        <f>SUM(AU14:AU31)</f>
        <v>16892.863999999998</v>
      </c>
      <c r="AV32" s="107">
        <f>SUM(AV14:AV31)</f>
        <v>16757.904329999998</v>
      </c>
      <c r="AW32" s="112">
        <f t="shared" si="14"/>
        <v>99.201084730215072</v>
      </c>
      <c r="AX32" s="107">
        <f>SUM(AX14:AX31)</f>
        <v>1306.5</v>
      </c>
      <c r="AY32" s="107">
        <f>SUM(AY14:AY31)</f>
        <v>653.25</v>
      </c>
      <c r="AZ32" s="107">
        <f>SUM(AZ14:AZ31)</f>
        <v>552.75</v>
      </c>
      <c r="BA32" s="112">
        <f t="shared" si="15"/>
        <v>84.615384615384613</v>
      </c>
      <c r="BB32" s="107">
        <f>SUM(BB14:BB31)</f>
        <v>200008.39499999996</v>
      </c>
      <c r="BC32" s="107">
        <f>SUM(BC14:BC31)</f>
        <v>182367.98900000003</v>
      </c>
      <c r="BD32" s="107">
        <f>SUM(BD14:BD31)</f>
        <v>181317.30122999998</v>
      </c>
      <c r="BE32" s="112">
        <f t="shared" si="16"/>
        <v>99.42386392712811</v>
      </c>
      <c r="BF32" s="107">
        <f>SUM(BF14:BF31)</f>
        <v>11674.08</v>
      </c>
      <c r="BG32" s="107">
        <f>SUM(BG14:BG31)</f>
        <v>11682.12</v>
      </c>
      <c r="BH32" s="107">
        <f>SUM(BH14:BH31)</f>
        <v>11648.832480000001</v>
      </c>
      <c r="BI32" s="112">
        <f t="shared" si="17"/>
        <v>99.715055828907779</v>
      </c>
      <c r="BJ32" s="107">
        <f>SUM(BJ14:BJ31)</f>
        <v>49795.299999999996</v>
      </c>
      <c r="BK32" s="107">
        <f>SUM(BK14:BK31)</f>
        <v>50001.705589999998</v>
      </c>
      <c r="BL32" s="107">
        <f>SUM(BL14:BL31)</f>
        <v>49846.213329999999</v>
      </c>
      <c r="BM32" s="112">
        <f t="shared" si="18"/>
        <v>99.689026087879895</v>
      </c>
      <c r="BN32" s="107">
        <f>SUM(BN14:BN31)</f>
        <v>9802.4</v>
      </c>
      <c r="BO32" s="107">
        <f>SUM(BO14:BO31)</f>
        <v>9802.4</v>
      </c>
      <c r="BP32" s="107">
        <f>SUM(BP14:BP31)</f>
        <v>9067.5941299999995</v>
      </c>
      <c r="BQ32" s="112">
        <f t="shared" si="19"/>
        <v>92.503816718354699</v>
      </c>
      <c r="BR32" s="107">
        <f>SUM(BR14:BR31)</f>
        <v>1238413.0599999998</v>
      </c>
      <c r="BS32" s="107">
        <f>SUM(BS14:BS31)</f>
        <v>1288353.79</v>
      </c>
      <c r="BT32" s="107">
        <f>SUM(BT14:BT31)</f>
        <v>1284569.9284699999</v>
      </c>
      <c r="BU32" s="112">
        <f t="shared" si="20"/>
        <v>99.706302604193837</v>
      </c>
      <c r="BV32" s="107">
        <f>SUM(BV14:BV31)</f>
        <v>3907545.0700000003</v>
      </c>
      <c r="BW32" s="107">
        <f>SUM(BW14:BW31)</f>
        <v>3973549.3012300003</v>
      </c>
      <c r="BX32" s="107">
        <f>SUM(BX14:BX31)</f>
        <v>3973549.3012300003</v>
      </c>
      <c r="BY32" s="112">
        <f t="shared" si="21"/>
        <v>100</v>
      </c>
      <c r="BZ32" s="107">
        <f>SUM(BZ14:BZ31)</f>
        <v>485.57900000000001</v>
      </c>
      <c r="CA32" s="107">
        <f>SUM(CA14:CA31)</f>
        <v>485.57900000000001</v>
      </c>
      <c r="CB32" s="107">
        <f>SUM(CB14:CB31)</f>
        <v>485.57900000000001</v>
      </c>
      <c r="CC32" s="112">
        <f t="shared" si="22"/>
        <v>100</v>
      </c>
      <c r="CD32" s="107">
        <f>SUM(CD14:CD31)</f>
        <v>78.5</v>
      </c>
      <c r="CE32" s="107">
        <f>SUM(CE14:CE31)</f>
        <v>51</v>
      </c>
      <c r="CF32" s="107">
        <f>SUM(CF14:CF31)</f>
        <v>44.5</v>
      </c>
      <c r="CG32" s="112">
        <f t="shared" si="23"/>
        <v>87.254901960784309</v>
      </c>
      <c r="CH32" s="107">
        <f>SUM(CH14:CH31)</f>
        <v>35410.5</v>
      </c>
      <c r="CI32" s="107">
        <f>SUM(CI14:CI31)</f>
        <v>36294.925000000003</v>
      </c>
      <c r="CJ32" s="107">
        <f>SUM(CJ14:CJ31)</f>
        <v>36294.925000000003</v>
      </c>
      <c r="CK32" s="112">
        <f t="shared" si="24"/>
        <v>100</v>
      </c>
      <c r="CL32" s="107">
        <f>SUM(CL14:CL31)</f>
        <v>0</v>
      </c>
      <c r="CM32" s="107">
        <f>SUM(CM14:CM31)</f>
        <v>0</v>
      </c>
      <c r="CN32" s="107">
        <f>SUM(CN14:CN31)</f>
        <v>0</v>
      </c>
      <c r="CO32" s="112">
        <f t="shared" si="25"/>
        <v>0</v>
      </c>
      <c r="CP32" s="107">
        <f>SUM(CP14:CP31)</f>
        <v>11586.100000000002</v>
      </c>
      <c r="CQ32" s="107">
        <f>SUM(CQ14:CQ31)</f>
        <v>11566.100000000002</v>
      </c>
      <c r="CR32" s="107">
        <f>SUM(CR14:CR31)</f>
        <v>11566.100000000002</v>
      </c>
      <c r="CS32" s="112">
        <f t="shared" si="26"/>
        <v>100</v>
      </c>
      <c r="CT32" s="107">
        <f>SUM(CT14:CT31)</f>
        <v>5663.6989999999996</v>
      </c>
      <c r="CU32" s="107">
        <f>SUM(CU14:CU31)</f>
        <v>11540.869000000001</v>
      </c>
      <c r="CV32" s="107">
        <f>SUM(CV14:CV31)</f>
        <v>11397.938340000001</v>
      </c>
      <c r="CW32" s="112">
        <f t="shared" si="27"/>
        <v>98.761526016801682</v>
      </c>
      <c r="CX32" s="107">
        <f>SUM(CX14:CX31)</f>
        <v>41682.735000000001</v>
      </c>
      <c r="CY32" s="107">
        <f>SUM(CY14:CY31)</f>
        <v>45346.31</v>
      </c>
      <c r="CZ32" s="107">
        <f>SUM(CZ14:CZ31)</f>
        <v>45241.440149999995</v>
      </c>
      <c r="DA32" s="112">
        <f t="shared" si="28"/>
        <v>99.76873564795018</v>
      </c>
      <c r="DB32" s="107">
        <f>SUM(DB14:DB31)</f>
        <v>32076</v>
      </c>
      <c r="DC32" s="107">
        <f>SUM(DC14:DC31)</f>
        <v>32076</v>
      </c>
      <c r="DD32" s="107">
        <f>SUM(DD14:DD31)</f>
        <v>32066.413390000002</v>
      </c>
      <c r="DE32" s="112">
        <f t="shared" si="29"/>
        <v>99.97011282578876</v>
      </c>
      <c r="DF32" s="107">
        <f>SUM(DF14:DF31)</f>
        <v>46.2</v>
      </c>
      <c r="DG32" s="107">
        <f>SUM(DG14:DG31)</f>
        <v>46.2</v>
      </c>
      <c r="DH32" s="107">
        <f>SUM(DH14:DH31)</f>
        <v>40.4895</v>
      </c>
      <c r="DI32" s="112">
        <f t="shared" si="30"/>
        <v>87.639610389610382</v>
      </c>
      <c r="DJ32" s="107">
        <f>SUM(DJ14:DJ31)</f>
        <v>8340.2571100000023</v>
      </c>
      <c r="DK32" s="107">
        <f>SUM(DK14:DK31)</f>
        <v>8340.2571100000023</v>
      </c>
      <c r="DL32" s="107">
        <f>SUM(DL14:DL31)</f>
        <v>5666.9185300000008</v>
      </c>
      <c r="DM32" s="112">
        <f t="shared" si="31"/>
        <v>67.946568735936722</v>
      </c>
      <c r="DN32" s="107">
        <f>SUM(DN14:DN31)</f>
        <v>14989.289999999997</v>
      </c>
      <c r="DO32" s="107">
        <f>SUM(DO14:DO31)</f>
        <v>14989.289999999997</v>
      </c>
      <c r="DP32" s="107">
        <f>SUM(DP14:DP31)</f>
        <v>14869.961669999999</v>
      </c>
      <c r="DQ32" s="112">
        <f t="shared" si="32"/>
        <v>99.203909391305402</v>
      </c>
      <c r="DS32" s="192"/>
    </row>
    <row r="33" spans="1:136" s="80" customFormat="1" ht="21.75" customHeight="1" x14ac:dyDescent="0.25">
      <c r="A33" s="127"/>
      <c r="B33" s="189"/>
      <c r="C33" s="189"/>
      <c r="D33" s="190"/>
      <c r="E33" s="190"/>
      <c r="F33" s="190"/>
      <c r="G33" s="190"/>
      <c r="H33" s="189"/>
      <c r="I33" s="117"/>
      <c r="J33" s="102"/>
      <c r="K33" s="102"/>
      <c r="L33" s="102"/>
      <c r="M33" s="103"/>
      <c r="N33" s="102"/>
      <c r="O33" s="102"/>
      <c r="P33" s="102"/>
      <c r="Q33" s="103"/>
      <c r="R33" s="102"/>
      <c r="S33" s="102"/>
      <c r="T33" s="102"/>
      <c r="U33" s="103"/>
      <c r="V33" s="102"/>
      <c r="W33" s="102"/>
      <c r="X33" s="102"/>
      <c r="Y33" s="103"/>
      <c r="Z33" s="102"/>
      <c r="AA33" s="102"/>
      <c r="AB33" s="102"/>
      <c r="AC33" s="103"/>
      <c r="AD33" s="102"/>
      <c r="AE33" s="102"/>
      <c r="AF33" s="102"/>
      <c r="AG33" s="103"/>
      <c r="AH33" s="102"/>
      <c r="AI33" s="102"/>
      <c r="AJ33" s="102"/>
      <c r="AK33" s="103"/>
      <c r="AL33" s="102"/>
      <c r="AM33" s="102"/>
      <c r="AN33" s="102"/>
      <c r="AO33" s="103"/>
      <c r="AP33" s="102"/>
      <c r="AQ33" s="102"/>
      <c r="AR33" s="102"/>
      <c r="AS33" s="103"/>
      <c r="AT33" s="102"/>
      <c r="AU33" s="102"/>
      <c r="AV33" s="102"/>
      <c r="AW33" s="103"/>
      <c r="AX33" s="102"/>
      <c r="AY33" s="102"/>
      <c r="AZ33" s="102"/>
      <c r="BA33" s="103"/>
      <c r="BB33" s="102"/>
      <c r="BC33" s="102"/>
      <c r="BD33" s="102"/>
      <c r="BE33" s="103"/>
      <c r="BF33" s="102"/>
      <c r="BG33" s="102"/>
      <c r="BH33" s="102"/>
      <c r="BI33" s="103"/>
      <c r="BJ33" s="102"/>
      <c r="BK33" s="102"/>
      <c r="BL33" s="102"/>
      <c r="BM33" s="103"/>
      <c r="BN33" s="102"/>
      <c r="BO33" s="102"/>
      <c r="BP33" s="102"/>
      <c r="BQ33" s="103"/>
      <c r="BR33" s="102"/>
      <c r="BS33" s="102"/>
      <c r="BT33" s="102"/>
      <c r="BU33" s="103"/>
      <c r="BV33" s="102"/>
      <c r="BW33" s="102"/>
      <c r="BX33" s="102"/>
      <c r="BY33" s="103"/>
      <c r="BZ33" s="102"/>
      <c r="CA33" s="102"/>
      <c r="CB33" s="102"/>
      <c r="CC33" s="103"/>
      <c r="CD33" s="102"/>
      <c r="CE33" s="102"/>
      <c r="CF33" s="102"/>
      <c r="CG33" s="103"/>
      <c r="CH33" s="102"/>
      <c r="CI33" s="102"/>
      <c r="CJ33" s="102"/>
      <c r="CK33" s="103"/>
      <c r="CL33" s="102"/>
      <c r="CM33" s="102"/>
      <c r="CN33" s="102"/>
      <c r="CO33" s="103"/>
      <c r="CP33" s="102"/>
      <c r="CQ33" s="102"/>
      <c r="CR33" s="102"/>
      <c r="CS33" s="103"/>
      <c r="CT33" s="102"/>
      <c r="CU33" s="102"/>
      <c r="CV33" s="102"/>
      <c r="CW33" s="103"/>
      <c r="CX33" s="102"/>
      <c r="CY33" s="102"/>
      <c r="CZ33" s="102"/>
      <c r="DA33" s="103"/>
      <c r="DB33" s="102"/>
      <c r="DC33" s="102"/>
      <c r="DD33" s="102"/>
      <c r="DE33" s="103"/>
      <c r="DF33" s="102"/>
      <c r="DG33" s="102"/>
      <c r="DH33" s="102"/>
      <c r="DI33" s="103"/>
      <c r="DJ33" s="102"/>
      <c r="DK33" s="102"/>
      <c r="DL33" s="102"/>
      <c r="DM33" s="103"/>
      <c r="DN33" s="102"/>
      <c r="DO33" s="102"/>
      <c r="DP33" s="102"/>
      <c r="DQ33" s="103"/>
      <c r="DS33" s="192"/>
    </row>
    <row r="34" spans="1:136" s="80" customFormat="1" ht="21.75" customHeight="1" x14ac:dyDescent="0.25">
      <c r="A34" s="104" t="s">
        <v>29</v>
      </c>
      <c r="B34" s="189">
        <f t="shared" ref="B34:C35" si="35">CX34+J34+CH34+CP34+AT34+AD34+AH34+AP34+BZ34+BB34+AX34+BJ34+Z34+DN34+CL34+DB34+BV34+BN34+DF34+BR34+CT34+N34+BF34+CD34+R34+AL34+DJ34+V34</f>
        <v>884827.83867000008</v>
      </c>
      <c r="C34" s="189">
        <f t="shared" si="35"/>
        <v>924785.5915900002</v>
      </c>
      <c r="D34" s="190">
        <f>'[2]Исполнение для администрации_КБ'!T34</f>
        <v>924785.59159000008</v>
      </c>
      <c r="E34" s="190">
        <f t="shared" ref="E34:E35" si="36">C34-D34</f>
        <v>0</v>
      </c>
      <c r="F34" s="190">
        <f>'[2]Исполнение для администрации_КБ'!U34</f>
        <v>918121.18281000014</v>
      </c>
      <c r="G34" s="190">
        <f t="shared" ref="G34:G35" si="37">H34-F34</f>
        <v>0</v>
      </c>
      <c r="H34" s="189">
        <f t="shared" ref="H34:H35" si="38">L34+P34+T34+AB34+AF34+AJ34+AR34+AV34+AZ34+BD34+BH34+BL34+BP34+BT34+BX34+CB34+CF34+CJ34+CN34+CR34+CV34+CZ34+DD34+DH34+DP34+AN34+DL34+X34</f>
        <v>918121.18281000014</v>
      </c>
      <c r="I34" s="100">
        <f t="shared" si="4"/>
        <v>99.279356335067689</v>
      </c>
      <c r="J34" s="102">
        <f>[3]Субвенция_план!D29</f>
        <v>0</v>
      </c>
      <c r="K34" s="102">
        <f>'[4]Проверочная  таблица'!SO32/1000</f>
        <v>1471.212</v>
      </c>
      <c r="L34" s="102">
        <f>'[4]Проверочная  таблица'!SP32/1000</f>
        <v>1471.212</v>
      </c>
      <c r="M34" s="100">
        <f t="shared" ref="M34:M35" si="39">IF(ISERROR(L34/K34*100),,L34/K34*100)</f>
        <v>100</v>
      </c>
      <c r="N34" s="102">
        <f>[3]Субвенция_план!E29</f>
        <v>746.22699999999998</v>
      </c>
      <c r="O34" s="102">
        <f>'[4]Проверочная  таблица'!SQ32/1000</f>
        <v>746.22699999999998</v>
      </c>
      <c r="P34" s="102">
        <f>'[4]Проверочная  таблица'!SR32/1000</f>
        <v>703.92600000000004</v>
      </c>
      <c r="Q34" s="100">
        <f t="shared" ref="Q34:Q35" si="40">IF(ISERROR(P34/O34*100),,P34/O34*100)</f>
        <v>94.331349575933345</v>
      </c>
      <c r="R34" s="102">
        <f>[3]Субвенция_план!F29</f>
        <v>1499.077</v>
      </c>
      <c r="S34" s="102">
        <f>'[4]Проверочная  таблица'!SS32/1000</f>
        <v>1499.077</v>
      </c>
      <c r="T34" s="102">
        <f>'[4]Проверочная  таблица'!ST32/1000</f>
        <v>1407.8520000000001</v>
      </c>
      <c r="U34" s="100">
        <f t="shared" ref="U34:U35" si="41">IF(ISERROR(T34/S34*100),,T34/S34*100)</f>
        <v>93.914588776960755</v>
      </c>
      <c r="V34" s="102">
        <f>[3]Субвенция_план!G29</f>
        <v>0</v>
      </c>
      <c r="W34" s="102">
        <f>'[4]Субвенция  на  полномочия'!D26/1000</f>
        <v>26.085419999999999</v>
      </c>
      <c r="X34" s="102">
        <f>'[4]Субвенция  на  полномочия'!E26/1000</f>
        <v>0</v>
      </c>
      <c r="Y34" s="100">
        <f t="shared" ref="Y34:Y35" si="42">IF(ISERROR(X34/W34*100),,X34/W34*100)</f>
        <v>0</v>
      </c>
      <c r="Z34" s="102">
        <f>[3]Субвенция_план!H29</f>
        <v>0</v>
      </c>
      <c r="AA34" s="102">
        <f>'[4]Субвенция  на  полномочия'!F26/1000</f>
        <v>0</v>
      </c>
      <c r="AB34" s="102">
        <f>'[4]Субвенция  на  полномочия'!G26/1000</f>
        <v>0</v>
      </c>
      <c r="AC34" s="100">
        <f t="shared" ref="AC34:AC35" si="43">IF(ISERROR(AB34/AA34*100),,AB34/AA34*100)</f>
        <v>0</v>
      </c>
      <c r="AD34" s="102">
        <f>[3]Субвенция_план!I29</f>
        <v>7999.64</v>
      </c>
      <c r="AE34" s="102">
        <f>'[4]Проверочная  таблица'!SI32/1000</f>
        <v>12149.455</v>
      </c>
      <c r="AF34" s="102">
        <f>'[4]Проверочная  таблица'!SJ32/1000</f>
        <v>12149.455</v>
      </c>
      <c r="AG34" s="100">
        <f t="shared" ref="AG34:AG35" si="44">IF(ISERROR(AF34/AE34*100),,AF34/AE34*100)</f>
        <v>100</v>
      </c>
      <c r="AH34" s="102">
        <f>[3]Субвенция_план!J29</f>
        <v>27966.149699999998</v>
      </c>
      <c r="AI34" s="102">
        <f>'[4]Субвенция  на  полномочия'!H26/1000</f>
        <v>26122.627700000001</v>
      </c>
      <c r="AJ34" s="102">
        <f>'[4]Субвенция  на  полномочия'!I26/1000</f>
        <v>26122.627700000001</v>
      </c>
      <c r="AK34" s="100">
        <f t="shared" ref="AK34:AK35" si="45">IF(ISERROR(AJ34/AI34*100),,AJ34/AI34*100)</f>
        <v>100</v>
      </c>
      <c r="AL34" s="102">
        <f>[3]Субвенция_план!M29+[3]Субвенция_план!N29</f>
        <v>37974.183069999999</v>
      </c>
      <c r="AM34" s="191">
        <f>'[4]Проверочная  таблица'!SU32/1000</f>
        <v>37974.183069999999</v>
      </c>
      <c r="AN34" s="191">
        <f>'[4]Проверочная  таблица'!SX32/1000</f>
        <v>33148.163130000001</v>
      </c>
      <c r="AO34" s="100">
        <f t="shared" ref="AO34:AO35" si="46">IF(ISERROR(AN34/AM34*100),,AN34/AM34*100)</f>
        <v>87.291313334894085</v>
      </c>
      <c r="AP34" s="102">
        <f>[3]Субвенция_план!K29</f>
        <v>6155.38</v>
      </c>
      <c r="AQ34" s="102">
        <f>'[4]Субвенция  на  полномочия'!J26/1000</f>
        <v>6620.55</v>
      </c>
      <c r="AR34" s="102">
        <f>'[4]Субвенция  на  полномочия'!K26/1000</f>
        <v>6611.71</v>
      </c>
      <c r="AS34" s="100">
        <f t="shared" ref="AS34:AS35" si="47">IF(ISERROR(AR34/AQ34*100),,AR34/AQ34*100)</f>
        <v>99.866476350152183</v>
      </c>
      <c r="AT34" s="102">
        <f>[3]Субвенция_план!L29</f>
        <v>1225.7</v>
      </c>
      <c r="AU34" s="102">
        <f>'[4]Субвенция  на  полномочия'!L26/1000</f>
        <v>1225.7</v>
      </c>
      <c r="AV34" s="102">
        <f>'[4]Субвенция  на  полномочия'!M26/1000</f>
        <v>1225.7</v>
      </c>
      <c r="AW34" s="100">
        <f t="shared" ref="AW34:AW35" si="48">IF(ISERROR(AV34/AU34*100),,AV34/AU34*100)</f>
        <v>100</v>
      </c>
      <c r="AX34" s="102">
        <f>[3]Субвенция_план!O29</f>
        <v>351.75</v>
      </c>
      <c r="AY34" s="102">
        <f>'[4]Субвенция  на  полномочия'!N26/1000</f>
        <v>351.75</v>
      </c>
      <c r="AZ34" s="102">
        <f>'[4]Субвенция  на  полномочия'!O26/1000</f>
        <v>351.75</v>
      </c>
      <c r="BA34" s="100">
        <f t="shared" ref="BA34:BA35" si="49">IF(ISERROR(AZ34/AY34*100),,AZ34/AY34*100)</f>
        <v>100</v>
      </c>
      <c r="BB34" s="102">
        <f>[3]Субвенция_план!P29</f>
        <v>29395.631000000001</v>
      </c>
      <c r="BC34" s="102">
        <f>'[4]Проверочная  таблица'!SG32/1000</f>
        <v>26457.567999999999</v>
      </c>
      <c r="BD34" s="102">
        <f>'[4]Проверочная  таблица'!SH32/1000</f>
        <v>26340.343690000002</v>
      </c>
      <c r="BE34" s="100">
        <f t="shared" ref="BE34:BE35" si="50">IF(ISERROR(BD34/BC34*100),,BD34/BC34*100)</f>
        <v>99.556934673663136</v>
      </c>
      <c r="BF34" s="102">
        <f>[3]Субвенция_план!Q29</f>
        <v>2508.48</v>
      </c>
      <c r="BG34" s="102">
        <f>'[4]Субвенция  на  полномочия'!P26/1000</f>
        <v>2532.6</v>
      </c>
      <c r="BH34" s="102">
        <f>'[4]Субвенция  на  полномочия'!Q26/1000</f>
        <v>2532.6</v>
      </c>
      <c r="BI34" s="100">
        <f t="shared" ref="BI34:BI35" si="51">IF(ISERROR(BH34/BG34*100),,BH34/BG34*100)</f>
        <v>100</v>
      </c>
      <c r="BJ34" s="102">
        <f>[3]Субвенция_план!R29</f>
        <v>5097.1000000000004</v>
      </c>
      <c r="BK34" s="102">
        <f>'[4]Субвенция  на  полномочия'!R26/1000</f>
        <v>5137.1000000000004</v>
      </c>
      <c r="BL34" s="102">
        <f>'[4]Субвенция  на  полномочия'!S26/1000</f>
        <v>5137.1000000000004</v>
      </c>
      <c r="BM34" s="100">
        <f t="shared" ref="BM34:BM35" si="52">IF(ISERROR(BL34/BK34*100),,BL34/BK34*100)</f>
        <v>100</v>
      </c>
      <c r="BN34" s="102">
        <f>[3]Субвенция_план!S29</f>
        <v>1044.2</v>
      </c>
      <c r="BO34" s="102">
        <f>'[4]Субвенция  на  полномочия'!T26/1000</f>
        <v>1044.2</v>
      </c>
      <c r="BP34" s="102">
        <f>'[4]Субвенция  на  полномочия'!U26/1000</f>
        <v>1044.2</v>
      </c>
      <c r="BQ34" s="100">
        <f t="shared" ref="BQ34:BQ35" si="53">IF(ISERROR(BP34/BO34*100),,BP34/BO34*100)</f>
        <v>100</v>
      </c>
      <c r="BR34" s="102">
        <f>[3]Субвенция_план!T29</f>
        <v>360751.1</v>
      </c>
      <c r="BS34" s="102">
        <f>'[4]Субвенция  на  полномочия'!V26/1000</f>
        <v>380434.58</v>
      </c>
      <c r="BT34" s="102">
        <f>'[4]Субвенция  на  полномочия'!W26/1000</f>
        <v>380434.58</v>
      </c>
      <c r="BU34" s="100">
        <f t="shared" ref="BU34:BU35" si="54">IF(ISERROR(BT34/BS34*100),,BT34/BS34*100)</f>
        <v>100</v>
      </c>
      <c r="BV34" s="102">
        <f>[3]Субвенция_план!U29</f>
        <v>376683.88</v>
      </c>
      <c r="BW34" s="102">
        <f>'[4]Субвенция  на  полномочия'!X26/1000</f>
        <v>390240.51</v>
      </c>
      <c r="BX34" s="102">
        <f>'[4]Субвенция  на  полномочия'!Y26/1000</f>
        <v>390240.51</v>
      </c>
      <c r="BY34" s="100">
        <f t="shared" ref="BY34:BY35" si="55">IF(ISERROR(BX34/BW34*100),,BX34/BW34*100)</f>
        <v>100</v>
      </c>
      <c r="BZ34" s="102">
        <f>[3]Субвенция_план!V29</f>
        <v>10256.726000000001</v>
      </c>
      <c r="CA34" s="102">
        <f>'[4]Субвенция  на  полномочия'!Z26/1000</f>
        <v>10256.726000000001</v>
      </c>
      <c r="CB34" s="102">
        <f>'[4]Субвенция  на  полномочия'!AA26/1000</f>
        <v>10256.726000000001</v>
      </c>
      <c r="CC34" s="100">
        <f t="shared" ref="CC34:CC35" si="56">IF(ISERROR(CB34/CA34*100),,CB34/CA34*100)</f>
        <v>100</v>
      </c>
      <c r="CD34" s="102">
        <f>[3]Субвенция_план!W29</f>
        <v>4.5</v>
      </c>
      <c r="CE34" s="102">
        <f>'[4]Субвенция  на  полномочия'!AB26/1000</f>
        <v>3.6465000000000001</v>
      </c>
      <c r="CF34" s="102">
        <f>'[4]Субвенция  на  полномочия'!AC26/1000</f>
        <v>3.6465000000000001</v>
      </c>
      <c r="CG34" s="100">
        <f t="shared" ref="CG34:CG35" si="57">IF(ISERROR(CF34/CE34*100),,CF34/CE34*100)</f>
        <v>100</v>
      </c>
      <c r="CH34" s="102">
        <f>[3]Субвенция_план!X29</f>
        <v>3878</v>
      </c>
      <c r="CI34" s="102">
        <f>'[4]Субвенция  на  полномочия'!AD26/1000</f>
        <v>3961</v>
      </c>
      <c r="CJ34" s="102">
        <f>'[4]Субвенция  на  полномочия'!AE26/1000</f>
        <v>3961</v>
      </c>
      <c r="CK34" s="100">
        <f t="shared" ref="CK34:CK35" si="58">IF(ISERROR(CJ34/CI34*100),,CJ34/CI34*100)</f>
        <v>100</v>
      </c>
      <c r="CL34" s="102">
        <f>[3]Субвенция_план!Y29</f>
        <v>3000</v>
      </c>
      <c r="CM34" s="102">
        <f>'[4]Субвенция  на  полномочия'!AF26/1000</f>
        <v>6032</v>
      </c>
      <c r="CN34" s="102">
        <f>'[4]Субвенция  на  полномочия'!AG26/1000</f>
        <v>5989.6585300000006</v>
      </c>
      <c r="CO34" s="100">
        <f t="shared" ref="CO34:CO35" si="59">IF(ISERROR(CN34/CM34*100),,CN34/CM34*100)</f>
        <v>99.298052553050411</v>
      </c>
      <c r="CP34" s="102">
        <f>[3]Субвенция_план!Z29</f>
        <v>1151.5</v>
      </c>
      <c r="CQ34" s="102">
        <f>'[4]Субвенция  на  полномочия'!AH26/1000</f>
        <v>1223.5</v>
      </c>
      <c r="CR34" s="102">
        <f>'[4]Субвенция  на  полномочия'!AI26/1000</f>
        <v>1223.5</v>
      </c>
      <c r="CS34" s="100">
        <f t="shared" ref="CS34:CS35" si="60">IF(ISERROR(CR34/CQ34*100),,CR34/CQ34*100)</f>
        <v>100</v>
      </c>
      <c r="CT34" s="102">
        <f>[3]Субвенция_план!AA29</f>
        <v>1072.67</v>
      </c>
      <c r="CU34" s="102">
        <f>'[4]Субвенция  на  полномочия'!AJ26/1000</f>
        <v>3209.3490000000002</v>
      </c>
      <c r="CV34" s="102">
        <f>'[4]Субвенция  на  полномочия'!AK26/1000</f>
        <v>3170.4766099999997</v>
      </c>
      <c r="CW34" s="100">
        <f t="shared" ref="CW34:CW35" si="61">IF(ISERROR(CV34/CU34*100),,CV34/CU34*100)</f>
        <v>98.788776477721797</v>
      </c>
      <c r="CX34" s="102">
        <f>[3]Субвенция_план!AB29+[3]Субвенция_план!AC29</f>
        <v>4466.3450000000003</v>
      </c>
      <c r="CY34" s="102">
        <f>'[4]Проверочная  таблица'!TC32/1000</f>
        <v>4466.3450000000003</v>
      </c>
      <c r="CZ34" s="102">
        <f>'[4]Проверочная  таблица'!TF32/1000</f>
        <v>4466.3450000000003</v>
      </c>
      <c r="DA34" s="100">
        <f t="shared" ref="DA34:DA35" si="62">IF(ISERROR(CZ34/CY34*100),,CZ34/CY34*100)</f>
        <v>100</v>
      </c>
      <c r="DB34" s="102">
        <f>[3]Субвенция_план!AD29</f>
        <v>0</v>
      </c>
      <c r="DC34" s="102">
        <f>'[4]Проверочная  таблица'!SK32/1000</f>
        <v>0</v>
      </c>
      <c r="DD34" s="102">
        <f>'[4]Проверочная  таблица'!SL32/1000</f>
        <v>0</v>
      </c>
      <c r="DE34" s="100">
        <f t="shared" ref="DE34:DE35" si="63">IF(ISERROR(DD34/DC34*100),,DD34/DC34*100)</f>
        <v>0</v>
      </c>
      <c r="DF34" s="102">
        <f>[3]Субвенция_план!AE29</f>
        <v>16</v>
      </c>
      <c r="DG34" s="102">
        <f>'[4]Проверочная  таблица'!SM32/1000</f>
        <v>16</v>
      </c>
      <c r="DH34" s="102">
        <f>'[4]Проверочная  таблица'!SN32/1000</f>
        <v>16</v>
      </c>
      <c r="DI34" s="100">
        <f t="shared" ref="DI34:DI35" si="64">IF(ISERROR(DH34/DG34*100),,DH34/DG34*100)</f>
        <v>100</v>
      </c>
      <c r="DJ34" s="102">
        <f>[3]Субвенция_план!AF29</f>
        <v>1583.5998999999999</v>
      </c>
      <c r="DK34" s="102">
        <f>'[4]Проверочная  таблица'!TA32/1000</f>
        <v>1583.5998999999999</v>
      </c>
      <c r="DL34" s="102">
        <f>'[4]Проверочная  таблица'!TB32/1000</f>
        <v>112.10064999999999</v>
      </c>
      <c r="DM34" s="100">
        <f t="shared" ref="DM34:DM35" si="65">IF(ISERROR(DL34/DK34*100),,DL34/DK34*100)</f>
        <v>7.0788492724709062</v>
      </c>
      <c r="DN34" s="102"/>
      <c r="DO34" s="102">
        <f>'[4]Субвенция  на  полномочия'!AL26/1000</f>
        <v>0</v>
      </c>
      <c r="DP34" s="102">
        <f>'[4]Субвенция  на  полномочия'!AM26/1000</f>
        <v>0</v>
      </c>
      <c r="DQ34" s="100">
        <f t="shared" ref="DQ34:DQ35" si="66">IF(ISERROR(DP34/DO34*100),,DP34/DO34*100)</f>
        <v>0</v>
      </c>
      <c r="DS34" s="192"/>
    </row>
    <row r="35" spans="1:136" s="80" customFormat="1" ht="21.75" customHeight="1" thickBot="1" x14ac:dyDescent="0.3">
      <c r="A35" s="127" t="s">
        <v>30</v>
      </c>
      <c r="B35" s="189">
        <f t="shared" si="35"/>
        <v>4895231.6281900005</v>
      </c>
      <c r="C35" s="189">
        <f t="shared" si="35"/>
        <v>5101748.8112400007</v>
      </c>
      <c r="D35" s="190">
        <f>'[2]Исполнение для администрации_КБ'!T35</f>
        <v>5101748.8112399988</v>
      </c>
      <c r="E35" s="190">
        <f t="shared" si="36"/>
        <v>0</v>
      </c>
      <c r="F35" s="190">
        <f>'[2]Исполнение для администрации_КБ'!U35</f>
        <v>5062024.9790000003</v>
      </c>
      <c r="G35" s="190">
        <f t="shared" si="37"/>
        <v>0</v>
      </c>
      <c r="H35" s="189">
        <f t="shared" si="38"/>
        <v>5062024.9790000012</v>
      </c>
      <c r="I35" s="193">
        <f t="shared" si="4"/>
        <v>99.221368324671701</v>
      </c>
      <c r="J35" s="102">
        <f>[3]Субвенция_план!D30</f>
        <v>3223.24</v>
      </c>
      <c r="K35" s="102">
        <f>'[4]Проверочная  таблица'!SO33/1000</f>
        <v>0</v>
      </c>
      <c r="L35" s="102">
        <f>'[4]Проверочная  таблица'!SP33/1000</f>
        <v>0</v>
      </c>
      <c r="M35" s="100">
        <f t="shared" si="39"/>
        <v>0</v>
      </c>
      <c r="N35" s="102">
        <f>[3]Субвенция_план!E30</f>
        <v>4477.3639999999996</v>
      </c>
      <c r="O35" s="102">
        <f>'[4]Проверочная  таблица'!SQ33/1000</f>
        <v>6012.12</v>
      </c>
      <c r="P35" s="102">
        <f>'[4]Проверочная  таблица'!SR33/1000</f>
        <v>4191.942</v>
      </c>
      <c r="Q35" s="100">
        <f t="shared" si="40"/>
        <v>69.724855791301579</v>
      </c>
      <c r="R35" s="102">
        <f>[3]Субвенция_план!F30</f>
        <v>5996.308</v>
      </c>
      <c r="S35" s="102">
        <f>'[4]Проверочная  таблица'!SS33/1000</f>
        <v>5996.308</v>
      </c>
      <c r="T35" s="102">
        <f>'[4]Проверочная  таблица'!ST33/1000</f>
        <v>6224.37</v>
      </c>
      <c r="U35" s="100">
        <f t="shared" si="41"/>
        <v>103.80337367593526</v>
      </c>
      <c r="V35" s="102">
        <f>[3]Субвенция_план!G30</f>
        <v>0</v>
      </c>
      <c r="W35" s="102">
        <f>'[4]Субвенция  на  полномочия'!D27/1000</f>
        <v>267.37554</v>
      </c>
      <c r="X35" s="102">
        <f>'[4]Субвенция  на  полномочия'!E27/1000</f>
        <v>208.68335000000002</v>
      </c>
      <c r="Y35" s="100">
        <f t="shared" si="42"/>
        <v>78.048781126351358</v>
      </c>
      <c r="Z35" s="102">
        <f>[3]Субвенция_план!H30</f>
        <v>0</v>
      </c>
      <c r="AA35" s="102">
        <f>'[4]Субвенция  на  полномочия'!F27/1000</f>
        <v>0</v>
      </c>
      <c r="AB35" s="102">
        <f>'[4]Субвенция  на  полномочия'!G27/1000</f>
        <v>0</v>
      </c>
      <c r="AC35" s="100">
        <f t="shared" si="43"/>
        <v>0</v>
      </c>
      <c r="AD35" s="102">
        <f>[3]Субвенция_план!I30</f>
        <v>50022.97</v>
      </c>
      <c r="AE35" s="102">
        <f>'[4]Проверочная  таблица'!SI33/1000</f>
        <v>70256.201290000012</v>
      </c>
      <c r="AF35" s="102">
        <f>'[4]Проверочная  таблица'!SJ33/1000</f>
        <v>70256.201290000012</v>
      </c>
      <c r="AG35" s="100">
        <f t="shared" si="44"/>
        <v>100</v>
      </c>
      <c r="AH35" s="102">
        <f>[3]Субвенция_план!J30</f>
        <v>147120.48150999998</v>
      </c>
      <c r="AI35" s="102">
        <f>'[4]Субвенция  на  полномочия'!H27/1000</f>
        <v>127068.04151000001</v>
      </c>
      <c r="AJ35" s="102">
        <f>'[4]Субвенция  на  полномочия'!I27/1000</f>
        <v>123614.44387999999</v>
      </c>
      <c r="AK35" s="100">
        <f t="shared" si="45"/>
        <v>97.282087935755087</v>
      </c>
      <c r="AL35" s="102">
        <f>[3]Субвенция_план!M30+[3]Субвенция_план!N30</f>
        <v>226817.56169</v>
      </c>
      <c r="AM35" s="191">
        <f>'[4]Проверочная  таблица'!SU33/1000</f>
        <v>226817.56190999999</v>
      </c>
      <c r="AN35" s="191">
        <f>'[4]Проверочная  таблица'!SX33/1000</f>
        <v>196269.58092999997</v>
      </c>
      <c r="AO35" s="100">
        <f t="shared" si="46"/>
        <v>86.531915464234956</v>
      </c>
      <c r="AP35" s="102">
        <f>[3]Субвенция_план!K30</f>
        <v>31872</v>
      </c>
      <c r="AQ35" s="102">
        <f>'[4]Субвенция  на  полномочия'!J27/1000</f>
        <v>31872</v>
      </c>
      <c r="AR35" s="102">
        <f>'[4]Субвенция  на  полномочия'!K27/1000</f>
        <v>31660.33</v>
      </c>
      <c r="AS35" s="100">
        <f t="shared" si="47"/>
        <v>99.335874748995991</v>
      </c>
      <c r="AT35" s="102">
        <f>[3]Субвенция_план!L30</f>
        <v>5851.8</v>
      </c>
      <c r="AU35" s="102">
        <f>'[4]Субвенция  на  полномочия'!L27/1000</f>
        <v>5851.8</v>
      </c>
      <c r="AV35" s="102">
        <f>'[4]Субвенция  на  полномочия'!M27/1000</f>
        <v>5837.8573399999996</v>
      </c>
      <c r="AW35" s="100">
        <f t="shared" si="48"/>
        <v>99.761737243241384</v>
      </c>
      <c r="AX35" s="102">
        <f>[3]Субвенция_план!O30</f>
        <v>1005</v>
      </c>
      <c r="AY35" s="102">
        <f>'[4]Субвенция  на  полномочия'!N27/1000</f>
        <v>1005</v>
      </c>
      <c r="AZ35" s="102">
        <f>'[4]Субвенция  на  полномочия'!O27/1000</f>
        <v>1005</v>
      </c>
      <c r="BA35" s="100">
        <f t="shared" si="49"/>
        <v>100</v>
      </c>
      <c r="BB35" s="102">
        <f>[3]Субвенция_план!P30</f>
        <v>84722.623999999996</v>
      </c>
      <c r="BC35" s="102">
        <f>'[4]Проверочная  таблица'!SG33/1000</f>
        <v>80358.300999999992</v>
      </c>
      <c r="BD35" s="102">
        <f>'[4]Проверочная  таблица'!SH33/1000</f>
        <v>80358.301000000007</v>
      </c>
      <c r="BE35" s="100">
        <f t="shared" si="50"/>
        <v>100.00000000000003</v>
      </c>
      <c r="BF35" s="102">
        <f>[3]Субвенция_план!Q30</f>
        <v>8200.7999999999993</v>
      </c>
      <c r="BG35" s="102">
        <f>'[4]Субвенция  на  полномочия'!P27/1000</f>
        <v>9702.2699999999986</v>
      </c>
      <c r="BH35" s="102">
        <f>'[4]Субвенция  на  полномочия'!Q27/1000</f>
        <v>9702.27</v>
      </c>
      <c r="BI35" s="100">
        <f t="shared" si="51"/>
        <v>100.00000000000003</v>
      </c>
      <c r="BJ35" s="102">
        <f>[3]Субвенция_план!R30</f>
        <v>25199.1</v>
      </c>
      <c r="BK35" s="102">
        <f>'[4]Субвенция  на  полномочия'!R27/1000</f>
        <v>27137.109999999997</v>
      </c>
      <c r="BL35" s="102">
        <f>'[4]Субвенция  на  полномочия'!S27/1000</f>
        <v>27137.11</v>
      </c>
      <c r="BM35" s="100">
        <f t="shared" si="52"/>
        <v>100.00000000000003</v>
      </c>
      <c r="BN35" s="102">
        <f>[3]Субвенция_план!S30</f>
        <v>1122.0999999999999</v>
      </c>
      <c r="BO35" s="102">
        <f>'[4]Субвенция  на  полномочия'!T27/1000</f>
        <v>1122.0999999999999</v>
      </c>
      <c r="BP35" s="102">
        <f>'[4]Субвенция  на  полномочия'!U27/1000</f>
        <v>1122.0999999999999</v>
      </c>
      <c r="BQ35" s="100">
        <f t="shared" si="53"/>
        <v>100</v>
      </c>
      <c r="BR35" s="102">
        <f>[3]Субвенция_план!T30</f>
        <v>1864637.14</v>
      </c>
      <c r="BS35" s="102">
        <f>'[4]Субвенция  на  полномочия'!V27/1000</f>
        <v>1961942.7399999998</v>
      </c>
      <c r="BT35" s="102">
        <f>'[4]Субвенция  на  полномочия'!W27/1000</f>
        <v>1961942.74</v>
      </c>
      <c r="BU35" s="100">
        <f t="shared" si="54"/>
        <v>100.00000000000003</v>
      </c>
      <c r="BV35" s="102">
        <f>[3]Субвенция_план!U30</f>
        <v>2343264.0499999998</v>
      </c>
      <c r="BW35" s="102">
        <f>'[4]Субвенция  на  полномочия'!X27/1000</f>
        <v>2440861.9069999997</v>
      </c>
      <c r="BX35" s="102">
        <f>'[4]Субвенция  на  полномочия'!Y27/1000</f>
        <v>2440861.9070000001</v>
      </c>
      <c r="BY35" s="100">
        <f t="shared" si="55"/>
        <v>100.00000000000003</v>
      </c>
      <c r="BZ35" s="102">
        <f>[3]Субвенция_план!V30</f>
        <v>22106.195</v>
      </c>
      <c r="CA35" s="102">
        <f>'[4]Субвенция  на  полномочия'!Z27/1000</f>
        <v>22106.195</v>
      </c>
      <c r="CB35" s="102">
        <f>'[4]Субвенция  на  полномочия'!AA27/1000</f>
        <v>22106.195</v>
      </c>
      <c r="CC35" s="100">
        <f t="shared" si="56"/>
        <v>100</v>
      </c>
      <c r="CD35" s="102">
        <f>[3]Субвенция_план!W30</f>
        <v>120.5</v>
      </c>
      <c r="CE35" s="102">
        <f>'[4]Субвенция  на  полномочия'!AB27/1000</f>
        <v>0</v>
      </c>
      <c r="CF35" s="102">
        <f>'[4]Субвенция  на  полномочия'!AC27/1000</f>
        <v>0</v>
      </c>
      <c r="CG35" s="100">
        <f t="shared" si="57"/>
        <v>0</v>
      </c>
      <c r="CH35" s="102">
        <f>[3]Субвенция_план!X30</f>
        <v>8524</v>
      </c>
      <c r="CI35" s="102">
        <f>'[4]Субвенция  на  полномочия'!AD27/1000</f>
        <v>8524</v>
      </c>
      <c r="CJ35" s="102">
        <f>'[4]Субвенция  на  полномочия'!AE27/1000</f>
        <v>8524</v>
      </c>
      <c r="CK35" s="100">
        <f t="shared" si="58"/>
        <v>100</v>
      </c>
      <c r="CL35" s="102">
        <f>[3]Субвенция_план!Y30</f>
        <v>7000</v>
      </c>
      <c r="CM35" s="102">
        <f>'[4]Субвенция  на  полномочия'!AF27/1000</f>
        <v>15000</v>
      </c>
      <c r="CN35" s="102">
        <f>'[4]Субвенция  на  полномочия'!AG27/1000</f>
        <v>15000</v>
      </c>
      <c r="CO35" s="100">
        <f t="shared" si="59"/>
        <v>100</v>
      </c>
      <c r="CP35" s="102">
        <f>[3]Субвенция_план!Z30</f>
        <v>5262.4</v>
      </c>
      <c r="CQ35" s="102">
        <f>'[4]Субвенция  на  полномочия'!AH27/1000</f>
        <v>5262.4</v>
      </c>
      <c r="CR35" s="102">
        <f>'[4]Субвенция  на  полномочия'!AI27/1000</f>
        <v>5236.9110700000001</v>
      </c>
      <c r="CS35" s="100">
        <f t="shared" si="60"/>
        <v>99.515640582243847</v>
      </c>
      <c r="CT35" s="102">
        <f>[3]Субвенция_план!AA30</f>
        <v>14717.031000000001</v>
      </c>
      <c r="CU35" s="102">
        <f>'[4]Субвенция  на  полномочия'!AJ27/1000</f>
        <v>20616.417000000001</v>
      </c>
      <c r="CV35" s="102">
        <f>'[4]Субвенция  на  полномочия'!AK27/1000</f>
        <v>20579.544579999998</v>
      </c>
      <c r="CW35" s="100">
        <f t="shared" si="61"/>
        <v>99.821150202772856</v>
      </c>
      <c r="CX35" s="102">
        <f>[3]Субвенция_план!AB30+[3]Субвенция_план!AC30</f>
        <v>26098.92</v>
      </c>
      <c r="CY35" s="102">
        <f>'[4]Проверочная  таблица'!TC33/1000</f>
        <v>26098.92</v>
      </c>
      <c r="CZ35" s="102">
        <f>'[4]Проверочная  таблица'!TF33/1000</f>
        <v>26098.92</v>
      </c>
      <c r="DA35" s="100">
        <f t="shared" si="62"/>
        <v>100</v>
      </c>
      <c r="DB35" s="102">
        <f>[3]Субвенция_план!AD30</f>
        <v>0</v>
      </c>
      <c r="DC35" s="102">
        <f>'[4]Проверочная  таблица'!SK33/1000</f>
        <v>0</v>
      </c>
      <c r="DD35" s="102">
        <f>'[4]Проверочная  таблица'!SL33/1000</f>
        <v>0</v>
      </c>
      <c r="DE35" s="100">
        <f t="shared" si="63"/>
        <v>0</v>
      </c>
      <c r="DF35" s="102">
        <f>[3]Субвенция_план!AE30</f>
        <v>74.599999999999994</v>
      </c>
      <c r="DG35" s="102">
        <f>'[4]Проверочная  таблица'!SM33/1000</f>
        <v>74.599999999999994</v>
      </c>
      <c r="DH35" s="102">
        <f>'[4]Проверочная  таблица'!SN33/1000</f>
        <v>25.367999999999999</v>
      </c>
      <c r="DI35" s="100">
        <f t="shared" si="64"/>
        <v>34.00536193029491</v>
      </c>
      <c r="DJ35" s="102">
        <f>[3]Субвенция_план!AF30</f>
        <v>7795.4429899999996</v>
      </c>
      <c r="DK35" s="102">
        <f>'[4]Проверочная  таблица'!TA33/1000</f>
        <v>7795.4429899999996</v>
      </c>
      <c r="DL35" s="102">
        <f>'[4]Проверочная  таблица'!TB33/1000</f>
        <v>4061.2035599999999</v>
      </c>
      <c r="DM35" s="100">
        <f t="shared" si="65"/>
        <v>52.097149131995643</v>
      </c>
      <c r="DN35" s="102"/>
      <c r="DO35" s="102">
        <f>'[4]Субвенция  на  полномочия'!AL27/1000</f>
        <v>0</v>
      </c>
      <c r="DP35" s="102">
        <f>'[4]Субвенция  на  полномочия'!AM27/1000</f>
        <v>0</v>
      </c>
      <c r="DQ35" s="100">
        <f t="shared" si="66"/>
        <v>0</v>
      </c>
      <c r="DS35" s="192"/>
    </row>
    <row r="36" spans="1:136" s="80" customFormat="1" ht="21.75" customHeight="1" thickBot="1" x14ac:dyDescent="0.3">
      <c r="A36" s="128" t="s">
        <v>31</v>
      </c>
      <c r="B36" s="107">
        <f t="shared" ref="B36" si="67">SUM(B34:B35)</f>
        <v>5780059.466860001</v>
      </c>
      <c r="C36" s="107">
        <f t="shared" ref="C36:H36" si="68">SUM(C34:C35)</f>
        <v>6026534.402830001</v>
      </c>
      <c r="D36" s="108">
        <f t="shared" si="68"/>
        <v>6026534.4028299991</v>
      </c>
      <c r="E36" s="109">
        <f t="shared" si="68"/>
        <v>0</v>
      </c>
      <c r="F36" s="108">
        <f t="shared" si="68"/>
        <v>5980146.1618100004</v>
      </c>
      <c r="G36" s="109">
        <f t="shared" si="68"/>
        <v>0</v>
      </c>
      <c r="H36" s="129">
        <f t="shared" si="68"/>
        <v>5980146.1618100014</v>
      </c>
      <c r="I36" s="112">
        <f t="shared" si="4"/>
        <v>99.230266718493866</v>
      </c>
      <c r="J36" s="129">
        <f>SUM(J34:J35)</f>
        <v>3223.24</v>
      </c>
      <c r="K36" s="129">
        <f>SUM(K34:K35)</f>
        <v>1471.212</v>
      </c>
      <c r="L36" s="194">
        <f>SUM(L34:L35)</f>
        <v>1471.212</v>
      </c>
      <c r="M36" s="112">
        <f>IF(ISERROR(L36/K36*100),,L36/K36*100)</f>
        <v>100</v>
      </c>
      <c r="N36" s="129">
        <f>SUM(N34:N35)</f>
        <v>5223.5909999999994</v>
      </c>
      <c r="O36" s="129">
        <f>SUM(O34:O35)</f>
        <v>6758.3469999999998</v>
      </c>
      <c r="P36" s="194">
        <f>SUM(P34:P35)</f>
        <v>4895.8680000000004</v>
      </c>
      <c r="Q36" s="112">
        <f>IF(ISERROR(P36/O36*100),,P36/O36*100)</f>
        <v>72.44179678847506</v>
      </c>
      <c r="R36" s="129">
        <f>SUM(R34:R35)</f>
        <v>7495.3850000000002</v>
      </c>
      <c r="S36" s="129">
        <f>SUM(S34:S35)</f>
        <v>7495.3850000000002</v>
      </c>
      <c r="T36" s="194">
        <f>SUM(T34:T35)</f>
        <v>7632.2219999999998</v>
      </c>
      <c r="U36" s="112">
        <f>IF(ISERROR(T36/S36*100),,T36/S36*100)</f>
        <v>101.82561669614034</v>
      </c>
      <c r="V36" s="129">
        <f>SUM(V34:V35)</f>
        <v>0</v>
      </c>
      <c r="W36" s="129">
        <f>SUM(W34:W35)</f>
        <v>293.46096</v>
      </c>
      <c r="X36" s="194">
        <f>SUM(X34:X35)</f>
        <v>208.68335000000002</v>
      </c>
      <c r="Y36" s="112">
        <f>IF(ISERROR(X36/W36*100),,X36/W36*100)</f>
        <v>71.111111338284999</v>
      </c>
      <c r="Z36" s="129">
        <f>SUM(Z34:Z35)</f>
        <v>0</v>
      </c>
      <c r="AA36" s="129">
        <f>SUM(AA34:AA35)</f>
        <v>0</v>
      </c>
      <c r="AB36" s="194">
        <f>SUM(AB34:AB35)</f>
        <v>0</v>
      </c>
      <c r="AC36" s="112">
        <f>IF(ISERROR(AB36/AA36*100),,AB36/AA36*100)</f>
        <v>0</v>
      </c>
      <c r="AD36" s="129">
        <f>SUM(AD34:AD35)</f>
        <v>58022.61</v>
      </c>
      <c r="AE36" s="129">
        <f>SUM(AE34:AE35)</f>
        <v>82405.656290000014</v>
      </c>
      <c r="AF36" s="194">
        <f>SUM(AF34:AF35)</f>
        <v>82405.656290000014</v>
      </c>
      <c r="AG36" s="112">
        <f>IF(ISERROR(AF36/AE36*100),,AF36/AE36*100)</f>
        <v>100</v>
      </c>
      <c r="AH36" s="129">
        <f>SUM(AH34:AH35)</f>
        <v>175086.63120999999</v>
      </c>
      <c r="AI36" s="129">
        <f>SUM(AI34:AI35)</f>
        <v>153190.66921000002</v>
      </c>
      <c r="AJ36" s="194">
        <f>SUM(AJ34:AJ35)</f>
        <v>149737.07157999999</v>
      </c>
      <c r="AK36" s="112">
        <f>IF(ISERROR(AJ36/AI36*100),,AJ36/AI36*100)</f>
        <v>97.74555614398048</v>
      </c>
      <c r="AL36" s="129">
        <f>SUM(AL34:AL35)</f>
        <v>264791.74476000003</v>
      </c>
      <c r="AM36" s="129">
        <f>SUM(AM34:AM35)</f>
        <v>264791.74497999996</v>
      </c>
      <c r="AN36" s="194">
        <f>SUM(AN34:AN35)</f>
        <v>229417.74405999997</v>
      </c>
      <c r="AO36" s="112">
        <f>IF(ISERROR(AN36/AM36*100),,AN36/AM36*100)</f>
        <v>86.640821856938246</v>
      </c>
      <c r="AP36" s="129">
        <f>SUM(AP34:AP35)</f>
        <v>38027.379999999997</v>
      </c>
      <c r="AQ36" s="129">
        <f>SUM(AQ34:AQ35)</f>
        <v>38492.550000000003</v>
      </c>
      <c r="AR36" s="194">
        <f>SUM(AR34:AR35)</f>
        <v>38272.04</v>
      </c>
      <c r="AS36" s="112">
        <f>IF(ISERROR(AR36/AQ36*100),,AR36/AQ36*100)</f>
        <v>99.427135900323563</v>
      </c>
      <c r="AT36" s="129">
        <f>SUM(AT34:AT35)</f>
        <v>7077.5</v>
      </c>
      <c r="AU36" s="129">
        <f>SUM(AU34:AU35)</f>
        <v>7077.5</v>
      </c>
      <c r="AV36" s="194">
        <f>SUM(AV34:AV35)</f>
        <v>7063.5573399999994</v>
      </c>
      <c r="AW36" s="112">
        <f>IF(ISERROR(AV36/AU36*100),,AV36/AU36*100)</f>
        <v>99.803000211939235</v>
      </c>
      <c r="AX36" s="129">
        <f>SUM(AX34:AX35)</f>
        <v>1356.75</v>
      </c>
      <c r="AY36" s="129">
        <f>SUM(AY34:AY35)</f>
        <v>1356.75</v>
      </c>
      <c r="AZ36" s="194">
        <f>SUM(AZ34:AZ35)</f>
        <v>1356.75</v>
      </c>
      <c r="BA36" s="112">
        <f>IF(ISERROR(AZ36/AY36*100),,AZ36/AY36*100)</f>
        <v>100</v>
      </c>
      <c r="BB36" s="129">
        <f>SUM(BB34:BB35)</f>
        <v>114118.255</v>
      </c>
      <c r="BC36" s="129">
        <f>SUM(BC34:BC35)</f>
        <v>106815.86899999999</v>
      </c>
      <c r="BD36" s="194">
        <f>SUM(BD34:BD35)</f>
        <v>106698.64469000002</v>
      </c>
      <c r="BE36" s="112">
        <f>IF(ISERROR(BD36/BC36*100),,BD36/BC36*100)</f>
        <v>99.890255716592094</v>
      </c>
      <c r="BF36" s="129">
        <f>SUM(BF34:BF35)</f>
        <v>10709.279999999999</v>
      </c>
      <c r="BG36" s="129">
        <f>SUM(BG34:BG35)</f>
        <v>12234.869999999999</v>
      </c>
      <c r="BH36" s="194">
        <f>SUM(BH34:BH35)</f>
        <v>12234.87</v>
      </c>
      <c r="BI36" s="112">
        <f>IF(ISERROR(BH36/BG36*100),,BH36/BG36*100)</f>
        <v>100.00000000000003</v>
      </c>
      <c r="BJ36" s="129">
        <f>SUM(BJ34:BJ35)</f>
        <v>30296.199999999997</v>
      </c>
      <c r="BK36" s="129">
        <f>SUM(BK34:BK35)</f>
        <v>32274.21</v>
      </c>
      <c r="BL36" s="194">
        <f>SUM(BL34:BL35)</f>
        <v>32274.21</v>
      </c>
      <c r="BM36" s="112">
        <f>IF(ISERROR(BL36/BK36*100),,BL36/BK36*100)</f>
        <v>100</v>
      </c>
      <c r="BN36" s="129">
        <f>SUM(BN34:BN35)</f>
        <v>2166.3000000000002</v>
      </c>
      <c r="BO36" s="129">
        <f>SUM(BO34:BO35)</f>
        <v>2166.3000000000002</v>
      </c>
      <c r="BP36" s="194">
        <f>SUM(BP34:BP35)</f>
        <v>2166.3000000000002</v>
      </c>
      <c r="BQ36" s="112">
        <f>IF(ISERROR(BP36/BO36*100),,BP36/BO36*100)</f>
        <v>100</v>
      </c>
      <c r="BR36" s="129">
        <f>SUM(BR34:BR35)</f>
        <v>2225388.2399999998</v>
      </c>
      <c r="BS36" s="129">
        <f>SUM(BS34:BS35)</f>
        <v>2342377.3199999998</v>
      </c>
      <c r="BT36" s="194">
        <f>SUM(BT34:BT35)</f>
        <v>2342377.3199999998</v>
      </c>
      <c r="BU36" s="112">
        <f>IF(ISERROR(BT36/BS36*100),,BT36/BS36*100)</f>
        <v>100</v>
      </c>
      <c r="BV36" s="129">
        <f>SUM(BV34:BV35)</f>
        <v>2719947.9299999997</v>
      </c>
      <c r="BW36" s="129">
        <f>SUM(BW34:BW35)</f>
        <v>2831102.4169999994</v>
      </c>
      <c r="BX36" s="194">
        <f>SUM(BX34:BX35)</f>
        <v>2831102.4170000004</v>
      </c>
      <c r="BY36" s="112">
        <f>IF(ISERROR(BX36/BW36*100),,BX36/BW36*100)</f>
        <v>100.00000000000003</v>
      </c>
      <c r="BZ36" s="129">
        <f>SUM(BZ34:BZ35)</f>
        <v>32362.921000000002</v>
      </c>
      <c r="CA36" s="129">
        <f>SUM(CA34:CA35)</f>
        <v>32362.921000000002</v>
      </c>
      <c r="CB36" s="194">
        <f>SUM(CB34:CB35)</f>
        <v>32362.921000000002</v>
      </c>
      <c r="CC36" s="112">
        <f>IF(ISERROR(CB36/CA36*100),,CB36/CA36*100)</f>
        <v>100</v>
      </c>
      <c r="CD36" s="129">
        <f>SUM(CD34:CD35)</f>
        <v>125</v>
      </c>
      <c r="CE36" s="129">
        <f>SUM(CE34:CE35)</f>
        <v>3.6465000000000001</v>
      </c>
      <c r="CF36" s="194">
        <f>SUM(CF34:CF35)</f>
        <v>3.6465000000000001</v>
      </c>
      <c r="CG36" s="112">
        <f>IF(ISERROR(CF36/CE36*100),,CF36/CE36*100)</f>
        <v>100</v>
      </c>
      <c r="CH36" s="129">
        <f>SUM(CH34:CH35)</f>
        <v>12402</v>
      </c>
      <c r="CI36" s="129">
        <f>SUM(CI34:CI35)</f>
        <v>12485</v>
      </c>
      <c r="CJ36" s="194">
        <f>SUM(CJ34:CJ35)</f>
        <v>12485</v>
      </c>
      <c r="CK36" s="112">
        <f>IF(ISERROR(CJ36/CI36*100),,CJ36/CI36*100)</f>
        <v>100</v>
      </c>
      <c r="CL36" s="129">
        <f>SUM(CL34:CL35)</f>
        <v>10000</v>
      </c>
      <c r="CM36" s="129">
        <f>SUM(CM34:CM35)</f>
        <v>21032</v>
      </c>
      <c r="CN36" s="194">
        <f>SUM(CN34:CN35)</f>
        <v>20989.658530000001</v>
      </c>
      <c r="CO36" s="112">
        <f>IF(ISERROR(CN36/CM36*100),,CN36/CM36*100)</f>
        <v>99.798680724610122</v>
      </c>
      <c r="CP36" s="129">
        <f>SUM(CP34:CP35)</f>
        <v>6413.9</v>
      </c>
      <c r="CQ36" s="129">
        <f>SUM(CQ34:CQ35)</f>
        <v>6485.9</v>
      </c>
      <c r="CR36" s="194">
        <f>SUM(CR34:CR35)</f>
        <v>6460.4110700000001</v>
      </c>
      <c r="CS36" s="112">
        <f>IF(ISERROR(CR36/CQ36*100),,CR36/CQ36*100)</f>
        <v>99.607010129665895</v>
      </c>
      <c r="CT36" s="129">
        <f>SUM(CT34:CT35)</f>
        <v>15789.701000000001</v>
      </c>
      <c r="CU36" s="129">
        <f>SUM(CU34:CU35)</f>
        <v>23825.766000000003</v>
      </c>
      <c r="CV36" s="194">
        <f>SUM(CV34:CV35)</f>
        <v>23750.021189999999</v>
      </c>
      <c r="CW36" s="112">
        <f>IF(ISERROR(CV36/CU36*100),,CV36/CU36*100)</f>
        <v>99.682088668209019</v>
      </c>
      <c r="CX36" s="129">
        <f>SUM(CX34:CX35)</f>
        <v>30565.264999999999</v>
      </c>
      <c r="CY36" s="129">
        <f>SUM(CY34:CY35)</f>
        <v>30565.264999999999</v>
      </c>
      <c r="CZ36" s="194">
        <f>SUM(CZ34:CZ35)</f>
        <v>30565.264999999999</v>
      </c>
      <c r="DA36" s="112">
        <f>IF(ISERROR(CZ36/CY36*100),,CZ36/CY36*100)</f>
        <v>100</v>
      </c>
      <c r="DB36" s="129">
        <f>SUM(DB34:DB35)</f>
        <v>0</v>
      </c>
      <c r="DC36" s="129">
        <f>SUM(DC34:DC35)</f>
        <v>0</v>
      </c>
      <c r="DD36" s="194">
        <f>SUM(DD34:DD35)</f>
        <v>0</v>
      </c>
      <c r="DE36" s="112">
        <f>IF(ISERROR(DD36/DC36*100),,DD36/DC36*100)</f>
        <v>0</v>
      </c>
      <c r="DF36" s="129">
        <f>SUM(DF34:DF35)</f>
        <v>90.6</v>
      </c>
      <c r="DG36" s="129">
        <f>SUM(DG34:DG35)</f>
        <v>90.6</v>
      </c>
      <c r="DH36" s="194">
        <f>SUM(DH34:DH35)</f>
        <v>41.367999999999995</v>
      </c>
      <c r="DI36" s="112">
        <f>IF(ISERROR(DH36/DG36*100),,DH36/DG36*100)</f>
        <v>45.660044150110373</v>
      </c>
      <c r="DJ36" s="129">
        <f>SUM(DJ34:DJ35)</f>
        <v>9379.0428899999988</v>
      </c>
      <c r="DK36" s="129">
        <f>SUM(DK34:DK35)</f>
        <v>9379.0428899999988</v>
      </c>
      <c r="DL36" s="194">
        <f>SUM(DL34:DL35)</f>
        <v>4173.3042100000002</v>
      </c>
      <c r="DM36" s="112">
        <f>IF(ISERROR(DL36/DK36*100),,DL36/DK36*100)</f>
        <v>44.496056356129962</v>
      </c>
      <c r="DN36" s="129">
        <f>SUM(DN34:DN35)</f>
        <v>0</v>
      </c>
      <c r="DO36" s="129">
        <f>SUM(DO34:DO35)</f>
        <v>0</v>
      </c>
      <c r="DP36" s="194">
        <f>SUM(DP34:DP35)</f>
        <v>0</v>
      </c>
      <c r="DQ36" s="112">
        <f>IF(ISERROR(DP36/DO36*100),,DP36/DO36*100)</f>
        <v>0</v>
      </c>
      <c r="DS36" s="192"/>
    </row>
    <row r="37" spans="1:136" s="80" customFormat="1" ht="21.75" customHeight="1" x14ac:dyDescent="0.25">
      <c r="A37" s="128"/>
      <c r="B37" s="195"/>
      <c r="C37" s="195"/>
      <c r="D37" s="196"/>
      <c r="E37" s="197"/>
      <c r="F37" s="196"/>
      <c r="G37" s="197"/>
      <c r="H37" s="198"/>
      <c r="I37" s="119"/>
      <c r="J37" s="133"/>
      <c r="K37" s="133"/>
      <c r="L37" s="199"/>
      <c r="M37" s="129"/>
      <c r="N37" s="133"/>
      <c r="O37" s="133"/>
      <c r="P37" s="199"/>
      <c r="Q37" s="129"/>
      <c r="R37" s="133"/>
      <c r="S37" s="133"/>
      <c r="T37" s="199"/>
      <c r="U37" s="129"/>
      <c r="V37" s="133"/>
      <c r="W37" s="133"/>
      <c r="X37" s="199"/>
      <c r="Y37" s="129"/>
      <c r="Z37" s="133"/>
      <c r="AA37" s="133"/>
      <c r="AB37" s="199"/>
      <c r="AC37" s="129"/>
      <c r="AD37" s="133"/>
      <c r="AE37" s="133"/>
      <c r="AF37" s="199"/>
      <c r="AG37" s="129"/>
      <c r="AH37" s="133"/>
      <c r="AI37" s="133"/>
      <c r="AJ37" s="199"/>
      <c r="AK37" s="129"/>
      <c r="AL37" s="133"/>
      <c r="AM37" s="133"/>
      <c r="AN37" s="199"/>
      <c r="AO37" s="129"/>
      <c r="AP37" s="133"/>
      <c r="AQ37" s="133"/>
      <c r="AR37" s="199"/>
      <c r="AS37" s="129"/>
      <c r="AT37" s="133"/>
      <c r="AU37" s="133"/>
      <c r="AV37" s="199"/>
      <c r="AW37" s="129"/>
      <c r="AX37" s="133"/>
      <c r="AY37" s="133"/>
      <c r="AZ37" s="199"/>
      <c r="BA37" s="129"/>
      <c r="BB37" s="133"/>
      <c r="BC37" s="133"/>
      <c r="BD37" s="199"/>
      <c r="BE37" s="129"/>
      <c r="BF37" s="133"/>
      <c r="BG37" s="133"/>
      <c r="BH37" s="199"/>
      <c r="BI37" s="129"/>
      <c r="BJ37" s="133"/>
      <c r="BK37" s="133"/>
      <c r="BL37" s="199"/>
      <c r="BM37" s="129"/>
      <c r="BN37" s="133"/>
      <c r="BO37" s="133"/>
      <c r="BP37" s="199"/>
      <c r="BQ37" s="129"/>
      <c r="BR37" s="133"/>
      <c r="BS37" s="133"/>
      <c r="BT37" s="199"/>
      <c r="BU37" s="129"/>
      <c r="BV37" s="133"/>
      <c r="BW37" s="133"/>
      <c r="BX37" s="199"/>
      <c r="BY37" s="129"/>
      <c r="BZ37" s="133"/>
      <c r="CA37" s="133"/>
      <c r="CB37" s="199"/>
      <c r="CC37" s="129"/>
      <c r="CD37" s="133"/>
      <c r="CE37" s="133"/>
      <c r="CF37" s="199"/>
      <c r="CG37" s="129"/>
      <c r="CH37" s="133"/>
      <c r="CI37" s="133"/>
      <c r="CJ37" s="199"/>
      <c r="CK37" s="129"/>
      <c r="CL37" s="133"/>
      <c r="CM37" s="133"/>
      <c r="CN37" s="199"/>
      <c r="CO37" s="129"/>
      <c r="CP37" s="133"/>
      <c r="CQ37" s="133"/>
      <c r="CR37" s="199"/>
      <c r="CS37" s="129"/>
      <c r="CT37" s="133"/>
      <c r="CU37" s="133"/>
      <c r="CV37" s="199"/>
      <c r="CW37" s="129"/>
      <c r="CX37" s="133"/>
      <c r="CY37" s="133"/>
      <c r="CZ37" s="199"/>
      <c r="DA37" s="129"/>
      <c r="DB37" s="133"/>
      <c r="DC37" s="133"/>
      <c r="DD37" s="199"/>
      <c r="DE37" s="129"/>
      <c r="DF37" s="133"/>
      <c r="DG37" s="133"/>
      <c r="DH37" s="199"/>
      <c r="DI37" s="129"/>
      <c r="DJ37" s="133"/>
      <c r="DK37" s="133"/>
      <c r="DL37" s="199"/>
      <c r="DM37" s="129"/>
      <c r="DN37" s="133"/>
      <c r="DO37" s="133"/>
      <c r="DP37" s="199"/>
      <c r="DQ37" s="129"/>
      <c r="DS37" s="192"/>
    </row>
    <row r="38" spans="1:136" s="80" customFormat="1" ht="21.75" customHeight="1" thickBot="1" x14ac:dyDescent="0.3">
      <c r="A38" s="139"/>
      <c r="B38" s="200"/>
      <c r="C38" s="200"/>
      <c r="D38" s="201"/>
      <c r="E38" s="202"/>
      <c r="F38" s="201"/>
      <c r="G38" s="202"/>
      <c r="H38" s="203"/>
      <c r="I38" s="140"/>
      <c r="J38" s="144"/>
      <c r="K38" s="144"/>
      <c r="L38" s="199"/>
      <c r="M38" s="145"/>
      <c r="N38" s="144"/>
      <c r="O38" s="144"/>
      <c r="P38" s="199"/>
      <c r="Q38" s="145"/>
      <c r="R38" s="144"/>
      <c r="S38" s="144"/>
      <c r="T38" s="199"/>
      <c r="U38" s="145"/>
      <c r="V38" s="144"/>
      <c r="W38" s="144"/>
      <c r="X38" s="199"/>
      <c r="Y38" s="145"/>
      <c r="Z38" s="144"/>
      <c r="AA38" s="144"/>
      <c r="AB38" s="199"/>
      <c r="AC38" s="145"/>
      <c r="AD38" s="144"/>
      <c r="AE38" s="144"/>
      <c r="AF38" s="199"/>
      <c r="AG38" s="145"/>
      <c r="AH38" s="144"/>
      <c r="AI38" s="144"/>
      <c r="AJ38" s="199"/>
      <c r="AK38" s="145"/>
      <c r="AL38" s="144"/>
      <c r="AM38" s="144"/>
      <c r="AN38" s="199"/>
      <c r="AO38" s="145"/>
      <c r="AP38" s="144"/>
      <c r="AQ38" s="144"/>
      <c r="AR38" s="199"/>
      <c r="AS38" s="145"/>
      <c r="AT38" s="144"/>
      <c r="AU38" s="144"/>
      <c r="AV38" s="199"/>
      <c r="AW38" s="145"/>
      <c r="AX38" s="144"/>
      <c r="AY38" s="144"/>
      <c r="AZ38" s="199"/>
      <c r="BA38" s="145"/>
      <c r="BB38" s="144"/>
      <c r="BC38" s="144"/>
      <c r="BD38" s="199"/>
      <c r="BE38" s="145"/>
      <c r="BF38" s="144"/>
      <c r="BG38" s="144"/>
      <c r="BH38" s="199"/>
      <c r="BI38" s="145"/>
      <c r="BJ38" s="144"/>
      <c r="BK38" s="144"/>
      <c r="BL38" s="199"/>
      <c r="BM38" s="145"/>
      <c r="BN38" s="144"/>
      <c r="BO38" s="144"/>
      <c r="BP38" s="199"/>
      <c r="BQ38" s="145"/>
      <c r="BR38" s="144"/>
      <c r="BS38" s="144"/>
      <c r="BT38" s="199"/>
      <c r="BU38" s="145"/>
      <c r="BV38" s="144"/>
      <c r="BW38" s="144"/>
      <c r="BX38" s="199"/>
      <c r="BY38" s="145"/>
      <c r="BZ38" s="144"/>
      <c r="CA38" s="144"/>
      <c r="CB38" s="199"/>
      <c r="CC38" s="145"/>
      <c r="CD38" s="144"/>
      <c r="CE38" s="144"/>
      <c r="CF38" s="199"/>
      <c r="CG38" s="145"/>
      <c r="CH38" s="144"/>
      <c r="CI38" s="144"/>
      <c r="CJ38" s="199"/>
      <c r="CK38" s="145"/>
      <c r="CL38" s="144"/>
      <c r="CM38" s="144"/>
      <c r="CN38" s="199"/>
      <c r="CO38" s="145"/>
      <c r="CP38" s="144"/>
      <c r="CQ38" s="144"/>
      <c r="CR38" s="199"/>
      <c r="CS38" s="145"/>
      <c r="CT38" s="144"/>
      <c r="CU38" s="144"/>
      <c r="CV38" s="199"/>
      <c r="CW38" s="145"/>
      <c r="CX38" s="144"/>
      <c r="CY38" s="144"/>
      <c r="CZ38" s="199"/>
      <c r="DA38" s="145"/>
      <c r="DB38" s="144"/>
      <c r="DC38" s="144"/>
      <c r="DD38" s="199"/>
      <c r="DE38" s="145"/>
      <c r="DF38" s="144"/>
      <c r="DG38" s="144"/>
      <c r="DH38" s="199"/>
      <c r="DI38" s="145"/>
      <c r="DJ38" s="144"/>
      <c r="DK38" s="144"/>
      <c r="DL38" s="199"/>
      <c r="DM38" s="145"/>
      <c r="DN38" s="144"/>
      <c r="DO38" s="144"/>
      <c r="DP38" s="199"/>
      <c r="DQ38" s="145"/>
      <c r="DS38" s="192"/>
    </row>
    <row r="39" spans="1:136" s="80" customFormat="1" ht="21.75" customHeight="1" thickBot="1" x14ac:dyDescent="0.3">
      <c r="A39" s="146" t="s">
        <v>37</v>
      </c>
      <c r="B39" s="204">
        <f t="shared" ref="B39:H39" si="69">B32+B36</f>
        <v>11847280.059999999</v>
      </c>
      <c r="C39" s="204">
        <f t="shared" si="69"/>
        <v>12184726.974330001</v>
      </c>
      <c r="D39" s="205">
        <f t="shared" si="69"/>
        <v>12184726.974330001</v>
      </c>
      <c r="E39" s="206">
        <f t="shared" si="69"/>
        <v>0</v>
      </c>
      <c r="F39" s="205">
        <f t="shared" si="69"/>
        <v>12071568.153560001</v>
      </c>
      <c r="G39" s="206">
        <f t="shared" si="69"/>
        <v>0</v>
      </c>
      <c r="H39" s="145">
        <f t="shared" si="69"/>
        <v>12071568.153560001</v>
      </c>
      <c r="I39" s="112">
        <f t="shared" si="4"/>
        <v>99.071306062020142</v>
      </c>
      <c r="J39" s="150">
        <f>J32+J36</f>
        <v>8058.0999999999995</v>
      </c>
      <c r="K39" s="150">
        <f>K32+K36</f>
        <v>8573.5999999999985</v>
      </c>
      <c r="L39" s="194">
        <f>L32+L36</f>
        <v>7165.98</v>
      </c>
      <c r="M39" s="112">
        <f>IF(ISERROR(L39/K39*100),,L39/K39*100)</f>
        <v>83.581925912102278</v>
      </c>
      <c r="N39" s="150">
        <f>N32+N36</f>
        <v>8208.5</v>
      </c>
      <c r="O39" s="150">
        <f>O32+O36</f>
        <v>8208.5</v>
      </c>
      <c r="P39" s="194">
        <f>P32+P36</f>
        <v>6335.4000000000005</v>
      </c>
      <c r="Q39" s="112">
        <f>IF(ISERROR(P39/O39*100),,P39/O39*100)</f>
        <v>77.180970944752403</v>
      </c>
      <c r="R39" s="150">
        <f>R32+R36</f>
        <v>9744</v>
      </c>
      <c r="S39" s="150">
        <f>S32+S36</f>
        <v>9744</v>
      </c>
      <c r="T39" s="194">
        <f>T32+T36</f>
        <v>9744</v>
      </c>
      <c r="U39" s="112">
        <f>IF(ISERROR(T39/S39*100),,T39/S39*100)</f>
        <v>100</v>
      </c>
      <c r="V39" s="150">
        <f>V32+V36</f>
        <v>0</v>
      </c>
      <c r="W39" s="150">
        <f>W32+W36</f>
        <v>410.84526</v>
      </c>
      <c r="X39" s="194">
        <f>X32+X36</f>
        <v>221.62968000000001</v>
      </c>
      <c r="Y39" s="112">
        <f>IF(ISERROR(X39/W39*100),,X39/W39*100)</f>
        <v>53.944806373085576</v>
      </c>
      <c r="Z39" s="150">
        <f>Z32+Z36</f>
        <v>29990</v>
      </c>
      <c r="AA39" s="150">
        <f>AA32+AA36</f>
        <v>29990</v>
      </c>
      <c r="AB39" s="194">
        <f>AB32+AB36</f>
        <v>28084.397930000003</v>
      </c>
      <c r="AC39" s="112">
        <f>IF(ISERROR(AB39/AA39*100),,AB39/AA39*100)</f>
        <v>93.645875058352786</v>
      </c>
      <c r="AD39" s="150">
        <f>AD32+AD36</f>
        <v>100000</v>
      </c>
      <c r="AE39" s="150">
        <f>AE32+AE36</f>
        <v>125855.01621000002</v>
      </c>
      <c r="AF39" s="194">
        <f>AF32+AF36</f>
        <v>123766.69594000002</v>
      </c>
      <c r="AG39" s="112">
        <f>IF(ISERROR(AF39/AE39*100),,AF39/AE39*100)</f>
        <v>98.340693654581514</v>
      </c>
      <c r="AH39" s="150">
        <f>AH32+AH36</f>
        <v>325887.17322</v>
      </c>
      <c r="AI39" s="150">
        <f>AI32+AI36</f>
        <v>279787.11754000001</v>
      </c>
      <c r="AJ39" s="194">
        <f>AJ32+AJ36</f>
        <v>271216.26212999999</v>
      </c>
      <c r="AK39" s="112">
        <f>IF(ISERROR(AJ39/AI39*100),,AJ39/AI39*100)</f>
        <v>96.936651163442264</v>
      </c>
      <c r="AL39" s="150">
        <f>AL32+AL36</f>
        <v>461909.02678000001</v>
      </c>
      <c r="AM39" s="150">
        <f>AM32+AM36</f>
        <v>461909.02799999993</v>
      </c>
      <c r="AN39" s="194">
        <f>AN32+AN36</f>
        <v>380292.55256999994</v>
      </c>
      <c r="AO39" s="112">
        <f>IF(ISERROR(AN39/AM39*100),,AN39/AM39*100)</f>
        <v>82.330616965122402</v>
      </c>
      <c r="AP39" s="150">
        <f>AP32+AP36</f>
        <v>89813.609999999986</v>
      </c>
      <c r="AQ39" s="150">
        <f>AQ32+AQ36</f>
        <v>94573.540000000008</v>
      </c>
      <c r="AR39" s="194">
        <f>AR32+AR36</f>
        <v>93651.48</v>
      </c>
      <c r="AS39" s="112">
        <f>IF(ISERROR(AR39/AQ39*100),,AR39/AQ39*100)</f>
        <v>99.025033851963229</v>
      </c>
      <c r="AT39" s="150">
        <f>AT32+AT36</f>
        <v>23654.6</v>
      </c>
      <c r="AU39" s="150">
        <f>AU32+AU36</f>
        <v>23970.363999999998</v>
      </c>
      <c r="AV39" s="194">
        <f>AV32+AV36</f>
        <v>23821.461669999997</v>
      </c>
      <c r="AW39" s="112">
        <f>IF(ISERROR(AV39/AU39*100),,AV39/AU39*100)</f>
        <v>99.378806554627204</v>
      </c>
      <c r="AX39" s="150">
        <f>AX32+AX36</f>
        <v>2663.25</v>
      </c>
      <c r="AY39" s="150">
        <f>AY32+AY36</f>
        <v>2010</v>
      </c>
      <c r="AZ39" s="194">
        <f>AZ32+AZ36</f>
        <v>1909.5</v>
      </c>
      <c r="BA39" s="112">
        <f>IF(ISERROR(AZ39/AY39*100),,AZ39/AY39*100)</f>
        <v>95</v>
      </c>
      <c r="BB39" s="150">
        <f>BB32+BB36</f>
        <v>314126.64999999997</v>
      </c>
      <c r="BC39" s="150">
        <f>BC32+BC36</f>
        <v>289183.85800000001</v>
      </c>
      <c r="BD39" s="194">
        <f>BD32+BD36</f>
        <v>288015.94591999997</v>
      </c>
      <c r="BE39" s="112">
        <f>IF(ISERROR(BD39/BC39*100),,BD39/BC39*100)</f>
        <v>99.596135106545248</v>
      </c>
      <c r="BF39" s="150">
        <f>BF32+BF36</f>
        <v>22383.360000000001</v>
      </c>
      <c r="BG39" s="150">
        <f>BG32+BG36</f>
        <v>23916.989999999998</v>
      </c>
      <c r="BH39" s="194">
        <f>BH32+BH36</f>
        <v>23883.70248</v>
      </c>
      <c r="BI39" s="112">
        <f>IF(ISERROR(BH39/BG39*100),,BH39/BG39*100)</f>
        <v>99.860820613296241</v>
      </c>
      <c r="BJ39" s="150">
        <f>BJ32+BJ36</f>
        <v>80091.5</v>
      </c>
      <c r="BK39" s="150">
        <f>BK32+BK36</f>
        <v>82275.91558999999</v>
      </c>
      <c r="BL39" s="194">
        <f>BL32+BL36</f>
        <v>82120.423329999991</v>
      </c>
      <c r="BM39" s="112">
        <f>IF(ISERROR(BL39/BK39*100),,BL39/BK39*100)</f>
        <v>99.811011206760853</v>
      </c>
      <c r="BN39" s="150">
        <f>BN32+BN36</f>
        <v>11968.7</v>
      </c>
      <c r="BO39" s="150">
        <f>BO32+BO36</f>
        <v>11968.7</v>
      </c>
      <c r="BP39" s="194">
        <f>BP32+BP36</f>
        <v>11233.894130000001</v>
      </c>
      <c r="BQ39" s="112">
        <f>IF(ISERROR(BP39/BO39*100),,BP39/BO39*100)</f>
        <v>93.860604159181875</v>
      </c>
      <c r="BR39" s="150">
        <f>BR32+BR36</f>
        <v>3463801.3</v>
      </c>
      <c r="BS39" s="150">
        <f>BS32+BS36</f>
        <v>3630731.11</v>
      </c>
      <c r="BT39" s="194">
        <f>BT32+BT36</f>
        <v>3626947.24847</v>
      </c>
      <c r="BU39" s="112">
        <f>IF(ISERROR(BT39/BS39*100),,BT39/BS39*100)</f>
        <v>99.89578238059056</v>
      </c>
      <c r="BV39" s="150">
        <f>BV32+BV36</f>
        <v>6627493</v>
      </c>
      <c r="BW39" s="150">
        <f>BW32+BW36</f>
        <v>6804651.7182299998</v>
      </c>
      <c r="BX39" s="194">
        <f>BX32+BX36</f>
        <v>6804651.7182300007</v>
      </c>
      <c r="BY39" s="112">
        <f>IF(ISERROR(BX39/BW39*100),,BX39/BW39*100)</f>
        <v>100.00000000000003</v>
      </c>
      <c r="BZ39" s="150">
        <f>BZ32+BZ36</f>
        <v>32848.5</v>
      </c>
      <c r="CA39" s="150">
        <f>CA32+CA36</f>
        <v>32848.5</v>
      </c>
      <c r="CB39" s="194">
        <f>CB32+CB36</f>
        <v>32848.5</v>
      </c>
      <c r="CC39" s="112">
        <f>IF(ISERROR(CB39/CA39*100),,CB39/CA39*100)</f>
        <v>100</v>
      </c>
      <c r="CD39" s="150">
        <f>CD32+CD36</f>
        <v>203.5</v>
      </c>
      <c r="CE39" s="150">
        <f>CE32+CE36</f>
        <v>54.646500000000003</v>
      </c>
      <c r="CF39" s="194">
        <f>CF32+CF36</f>
        <v>48.146500000000003</v>
      </c>
      <c r="CG39" s="112">
        <f>IF(ISERROR(CF39/CE39*100),,CF39/CE39*100)</f>
        <v>88.105368138856093</v>
      </c>
      <c r="CH39" s="150">
        <f>CH32+CH36</f>
        <v>47812.5</v>
      </c>
      <c r="CI39" s="150">
        <f>CI32+CI36</f>
        <v>48779.925000000003</v>
      </c>
      <c r="CJ39" s="194">
        <f>CJ32+CJ36</f>
        <v>48779.925000000003</v>
      </c>
      <c r="CK39" s="112">
        <f>IF(ISERROR(CJ39/CI39*100),,CJ39/CI39*100)</f>
        <v>100</v>
      </c>
      <c r="CL39" s="150">
        <f>CL32+CL36</f>
        <v>10000</v>
      </c>
      <c r="CM39" s="150">
        <f>CM32+CM36</f>
        <v>21032</v>
      </c>
      <c r="CN39" s="194">
        <f>CN32+CN36</f>
        <v>20989.658530000001</v>
      </c>
      <c r="CO39" s="112">
        <f>IF(ISERROR(CN39/CM39*100),,CN39/CM39*100)</f>
        <v>99.798680724610122</v>
      </c>
      <c r="CP39" s="150">
        <f>CP32+CP36</f>
        <v>18000</v>
      </c>
      <c r="CQ39" s="150">
        <f>CQ32+CQ36</f>
        <v>18052</v>
      </c>
      <c r="CR39" s="194">
        <f>CR32+CR36</f>
        <v>18026.51107</v>
      </c>
      <c r="CS39" s="112">
        <f>IF(ISERROR(CR39/CQ39*100),,CR39/CQ39*100)</f>
        <v>99.858802736538891</v>
      </c>
      <c r="CT39" s="150">
        <f>CT32+CT36</f>
        <v>21453.4</v>
      </c>
      <c r="CU39" s="150">
        <f>CU32+CU36</f>
        <v>35366.635000000002</v>
      </c>
      <c r="CV39" s="194">
        <f>CV32+CV36</f>
        <v>35147.95953</v>
      </c>
      <c r="CW39" s="112">
        <f>IF(ISERROR(CV39/CU39*100),,CV39/CU39*100)</f>
        <v>99.381689917629984</v>
      </c>
      <c r="CX39" s="150">
        <f>CX32+CX36</f>
        <v>72248</v>
      </c>
      <c r="CY39" s="150">
        <f>CY32+CY36</f>
        <v>75911.574999999997</v>
      </c>
      <c r="CZ39" s="194">
        <f>CZ32+CZ36</f>
        <v>75806.705149999994</v>
      </c>
      <c r="DA39" s="112">
        <f>IF(ISERROR(CZ39/CY39*100),,CZ39/CY39*100)</f>
        <v>99.861852622607287</v>
      </c>
      <c r="DB39" s="150">
        <f>DB32+DB36</f>
        <v>32076</v>
      </c>
      <c r="DC39" s="150">
        <f>DC32+DC36</f>
        <v>32076</v>
      </c>
      <c r="DD39" s="194">
        <f>DD32+DD36</f>
        <v>32066.413390000002</v>
      </c>
      <c r="DE39" s="112">
        <f>IF(ISERROR(DD39/DC39*100),,DD39/DC39*100)</f>
        <v>99.97011282578876</v>
      </c>
      <c r="DF39" s="150">
        <f>DF32+DF36</f>
        <v>136.80000000000001</v>
      </c>
      <c r="DG39" s="150">
        <f>DG32+DG36</f>
        <v>136.80000000000001</v>
      </c>
      <c r="DH39" s="194">
        <f>DH32+DH36</f>
        <v>81.857499999999987</v>
      </c>
      <c r="DI39" s="112">
        <f>IF(ISERROR(DH39/DG39*100),,DH39/DG39*100)</f>
        <v>59.837353801169577</v>
      </c>
      <c r="DJ39" s="150">
        <f>DJ32+DJ36</f>
        <v>17719.300000000003</v>
      </c>
      <c r="DK39" s="150">
        <f>DK32+DK36</f>
        <v>17719.300000000003</v>
      </c>
      <c r="DL39" s="194">
        <f>DL32+DL36</f>
        <v>9840.2227400000011</v>
      </c>
      <c r="DM39" s="112">
        <f>IF(ISERROR(DL39/DK39*100),,DL39/DK39*100)</f>
        <v>55.533924816443083</v>
      </c>
      <c r="DN39" s="150">
        <f>DN32+DN36</f>
        <v>14989.289999999997</v>
      </c>
      <c r="DO39" s="150">
        <f>DO32+DO36</f>
        <v>14989.289999999997</v>
      </c>
      <c r="DP39" s="194">
        <f>DP32+DP36</f>
        <v>14869.961669999999</v>
      </c>
      <c r="DQ39" s="112">
        <f>IF(ISERROR(DP39/DO39*100),,DP39/DO39*100)</f>
        <v>99.203909391305402</v>
      </c>
      <c r="DS39" s="192"/>
    </row>
    <row r="40" spans="1:136" ht="16.5" x14ac:dyDescent="0.25">
      <c r="B40" s="151">
        <f>B39-'[3]Финансовая  помощь  (план)'!$B$46</f>
        <v>0</v>
      </c>
      <c r="C40" s="207">
        <f>C39-'[3]Сводная  таблица'!$H$34/1000</f>
        <v>0</v>
      </c>
      <c r="D40" s="208"/>
      <c r="E40" s="208"/>
      <c r="F40" s="208"/>
      <c r="G40" s="208"/>
      <c r="H40" s="209">
        <f>H39-'[3]Сводная  таблица'!$I$34/1000</f>
        <v>0</v>
      </c>
      <c r="I40" s="210"/>
      <c r="J40" s="210"/>
    </row>
    <row r="41" spans="1:136" s="154" customFormat="1" ht="15" x14ac:dyDescent="0.25">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BC41" s="2"/>
      <c r="BD41" s="2"/>
      <c r="BE41" s="2"/>
      <c r="BF41" s="2"/>
      <c r="BO41" s="2"/>
      <c r="BP41" s="2"/>
      <c r="BQ41" s="2"/>
      <c r="BR41" s="2"/>
      <c r="CI41" s="69"/>
      <c r="CJ41" s="69"/>
      <c r="CK41" s="69"/>
      <c r="CL41" s="69"/>
      <c r="CM41" s="2"/>
      <c r="CN41" s="2"/>
      <c r="CO41" s="2"/>
      <c r="CP41" s="2"/>
      <c r="CQ41" s="69"/>
      <c r="CR41" s="69"/>
      <c r="CS41" s="69"/>
      <c r="CT41" s="69"/>
      <c r="CU41" s="2"/>
      <c r="CV41" s="2"/>
      <c r="CW41" s="2"/>
      <c r="CX41" s="2"/>
      <c r="CY41" s="2"/>
      <c r="CZ41" s="2"/>
      <c r="DA41" s="2"/>
      <c r="DB41" s="2"/>
      <c r="DC41" s="2"/>
      <c r="DD41" s="2"/>
      <c r="DE41" s="2"/>
      <c r="DF41" s="2"/>
      <c r="DG41" s="2"/>
      <c r="DH41" s="2"/>
      <c r="DI41" s="2"/>
      <c r="DJ41" s="2"/>
      <c r="DK41" s="2"/>
      <c r="DL41" s="2"/>
      <c r="DM41" s="2"/>
      <c r="DN41" s="2"/>
      <c r="EA41" s="69"/>
      <c r="EB41" s="69"/>
      <c r="EC41" s="69"/>
      <c r="ED41" s="69"/>
      <c r="EE41" s="69"/>
      <c r="EF41" s="69"/>
    </row>
    <row r="42" spans="1:136" x14ac:dyDescent="0.2">
      <c r="C42" s="211"/>
    </row>
    <row r="43" spans="1:136" ht="15.75" x14ac:dyDescent="0.25">
      <c r="L43" s="158"/>
      <c r="P43" s="158"/>
      <c r="T43" s="158"/>
      <c r="X43" s="158"/>
      <c r="AB43" s="158"/>
      <c r="AF43" s="158"/>
      <c r="AJ43" s="158"/>
      <c r="AN43" s="158"/>
      <c r="AR43" s="158"/>
      <c r="AV43" s="158"/>
      <c r="AZ43" s="158"/>
      <c r="BD43" s="158"/>
      <c r="BH43" s="158"/>
      <c r="BL43" s="158"/>
      <c r="BP43" s="158"/>
      <c r="BT43" s="158"/>
      <c r="BX43" s="158"/>
      <c r="CB43" s="158"/>
      <c r="CF43" s="158"/>
      <c r="CJ43" s="158"/>
      <c r="CN43" s="158"/>
      <c r="CR43" s="158"/>
      <c r="CV43" s="158"/>
      <c r="CZ43" s="158"/>
      <c r="DD43" s="158"/>
      <c r="DH43" s="158"/>
      <c r="DL43" s="158"/>
      <c r="DP43" s="158"/>
    </row>
  </sheetData>
  <mergeCells count="97">
    <mergeCell ref="CX13:DA13"/>
    <mergeCell ref="DB13:DE13"/>
    <mergeCell ref="DF13:DI13"/>
    <mergeCell ref="DJ13:DM13"/>
    <mergeCell ref="DN13:DQ13"/>
    <mergeCell ref="CT13:CW13"/>
    <mergeCell ref="BB13:BE13"/>
    <mergeCell ref="BF13:BI13"/>
    <mergeCell ref="BJ13:BM13"/>
    <mergeCell ref="BN13:BQ13"/>
    <mergeCell ref="BR13:BU13"/>
    <mergeCell ref="BV13:BY13"/>
    <mergeCell ref="BZ13:CC13"/>
    <mergeCell ref="CD13:CG13"/>
    <mergeCell ref="CH13:CK13"/>
    <mergeCell ref="CL13:CO13"/>
    <mergeCell ref="CP13:CS13"/>
    <mergeCell ref="AD13:AG13"/>
    <mergeCell ref="AH13:AK13"/>
    <mergeCell ref="AL13:AO13"/>
    <mergeCell ref="AP13:AS13"/>
    <mergeCell ref="AT13:AW13"/>
    <mergeCell ref="AX13:BA13"/>
    <mergeCell ref="BB11:BE11"/>
    <mergeCell ref="BF11:BI11"/>
    <mergeCell ref="BJ11:BM11"/>
    <mergeCell ref="CD11:CG11"/>
    <mergeCell ref="C13:I13"/>
    <mergeCell ref="J13:M13"/>
    <mergeCell ref="N13:Q13"/>
    <mergeCell ref="R13:U13"/>
    <mergeCell ref="V13:Y13"/>
    <mergeCell ref="Z13:AC13"/>
    <mergeCell ref="DJ10:DM11"/>
    <mergeCell ref="DN10:DQ11"/>
    <mergeCell ref="J11:M11"/>
    <mergeCell ref="N11:Q11"/>
    <mergeCell ref="R11:U11"/>
    <mergeCell ref="AD11:AG11"/>
    <mergeCell ref="AH11:AK11"/>
    <mergeCell ref="AL11:AO11"/>
    <mergeCell ref="AP11:AS11"/>
    <mergeCell ref="AX11:BA11"/>
    <mergeCell ref="CL10:CO11"/>
    <mergeCell ref="CP10:CS11"/>
    <mergeCell ref="CT10:CW11"/>
    <mergeCell ref="CX10:DA11"/>
    <mergeCell ref="DB10:DE11"/>
    <mergeCell ref="V10:Y11"/>
    <mergeCell ref="Z10:AC11"/>
    <mergeCell ref="AD10:AK10"/>
    <mergeCell ref="AT10:AW11"/>
    <mergeCell ref="DF10:DI11"/>
    <mergeCell ref="BN10:BQ11"/>
    <mergeCell ref="BR10:BU11"/>
    <mergeCell ref="BV10:BY11"/>
    <mergeCell ref="BZ10:CC11"/>
    <mergeCell ref="CD10:CG10"/>
    <mergeCell ref="CH10:CK11"/>
    <mergeCell ref="CT8:CW8"/>
    <mergeCell ref="CX8:DA9"/>
    <mergeCell ref="DB8:DM9"/>
    <mergeCell ref="CH9:CK9"/>
    <mergeCell ref="CL9:CO9"/>
    <mergeCell ref="CP9:CS9"/>
    <mergeCell ref="CT9:CW9"/>
    <mergeCell ref="CH8:CK8"/>
    <mergeCell ref="CL8:CO8"/>
    <mergeCell ref="CP8:CS8"/>
    <mergeCell ref="CH7:CK7"/>
    <mergeCell ref="CL7:CO7"/>
    <mergeCell ref="CP7:CS7"/>
    <mergeCell ref="CT7:CW7"/>
    <mergeCell ref="CX7:DA7"/>
    <mergeCell ref="A6:A12"/>
    <mergeCell ref="B6:I11"/>
    <mergeCell ref="J6:Y6"/>
    <mergeCell ref="J7:U7"/>
    <mergeCell ref="BN7:BQ7"/>
    <mergeCell ref="J8:U8"/>
    <mergeCell ref="AD8:AK8"/>
    <mergeCell ref="AX8:BA8"/>
    <mergeCell ref="BB8:BI8"/>
    <mergeCell ref="BN8:BQ8"/>
    <mergeCell ref="AX10:BA10"/>
    <mergeCell ref="AX9:BA9"/>
    <mergeCell ref="BB9:BI9"/>
    <mergeCell ref="BJ9:BM9"/>
    <mergeCell ref="BN9:BQ9"/>
    <mergeCell ref="J10:U10"/>
    <mergeCell ref="BR7:CC7"/>
    <mergeCell ref="BR8:CC8"/>
    <mergeCell ref="J9:U9"/>
    <mergeCell ref="AD9:AK9"/>
    <mergeCell ref="AT9:AW9"/>
    <mergeCell ref="BR9:BU9"/>
    <mergeCell ref="BV9:CC9"/>
  </mergeCells>
  <pageMargins left="0.78740157480314965" right="0.39370078740157483" top="0.59055118110236227" bottom="0.59055118110236227" header="0.51181102362204722" footer="0.51181102362204722"/>
  <pageSetup paperSize="8" scale="60" fitToWidth="29" orientation="landscape" r:id="rId1"/>
  <headerFooter alignWithMargins="0">
    <oddFooter>&amp;L&amp;P&amp;R&amp;F&amp;A</oddFooter>
  </headerFooter>
  <colBreaks count="7" manualBreakCount="7">
    <brk id="21" max="39" man="1"/>
    <brk id="37" max="39" man="1"/>
    <brk id="53" max="39" man="1"/>
    <brk id="69" max="39" man="1"/>
    <brk id="85" max="39" man="1"/>
    <brk id="101" max="39" man="1"/>
    <brk id="117"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BB2F-B014-4068-AF9F-4D14A0A3C1CF}">
  <sheetPr>
    <tabColor rgb="FFFFFF00"/>
  </sheetPr>
  <dimension ref="A1:BI44"/>
  <sheetViews>
    <sheetView zoomScale="60" zoomScaleNormal="60" zoomScaleSheetLayoutView="50" workbookViewId="0">
      <selection activeCell="J12" sqref="J12"/>
    </sheetView>
  </sheetViews>
  <sheetFormatPr defaultColWidth="8.85546875" defaultRowHeight="12.75" x14ac:dyDescent="0.2"/>
  <cols>
    <col min="1" max="1" width="25.85546875" customWidth="1"/>
    <col min="2" max="2" width="19.140625" customWidth="1"/>
    <col min="3" max="3" width="18.85546875" customWidth="1"/>
    <col min="4" max="4" width="20" hidden="1" customWidth="1"/>
    <col min="5" max="7" width="17.42578125" hidden="1" customWidth="1"/>
    <col min="8" max="8" width="19.85546875" customWidth="1"/>
    <col min="9" max="9" width="15.5703125" customWidth="1"/>
    <col min="10" max="10" width="17.85546875" customWidth="1"/>
    <col min="11" max="11" width="17.5703125" customWidth="1"/>
    <col min="12" max="12" width="17.42578125" customWidth="1"/>
    <col min="13" max="13" width="16.85546875" customWidth="1"/>
    <col min="14" max="14" width="18.5703125" customWidth="1"/>
    <col min="15" max="18" width="17.85546875" customWidth="1"/>
    <col min="19" max="21" width="17.5703125" customWidth="1"/>
    <col min="22" max="22" width="19.5703125" customWidth="1"/>
    <col min="23" max="25" width="17.5703125" customWidth="1"/>
    <col min="26" max="26" width="19.85546875" customWidth="1"/>
    <col min="27" max="29" width="17.5703125" customWidth="1"/>
    <col min="30" max="30" width="19.140625" customWidth="1"/>
    <col min="31" max="33" width="17.5703125" customWidth="1"/>
    <col min="34" max="34" width="18.85546875" customWidth="1"/>
    <col min="35" max="37" width="17.5703125" customWidth="1"/>
    <col min="38" max="38" width="19.5703125" customWidth="1"/>
    <col min="39" max="41" width="17.42578125" customWidth="1"/>
    <col min="42" max="42" width="19.140625" customWidth="1"/>
    <col min="43" max="45" width="17.42578125" customWidth="1"/>
    <col min="46" max="46" width="19.140625" customWidth="1"/>
    <col min="47" max="49" width="17.42578125" customWidth="1"/>
    <col min="50" max="50" width="19.5703125" customWidth="1"/>
    <col min="51" max="53" width="16.42578125" customWidth="1"/>
    <col min="54" max="54" width="20.140625" customWidth="1"/>
    <col min="55" max="57" width="17.42578125" customWidth="1"/>
    <col min="58" max="58" width="19.28515625" customWidth="1"/>
    <col min="59" max="59" width="15.42578125" customWidth="1"/>
    <col min="60" max="60" width="16.42578125" customWidth="1"/>
    <col min="61" max="61" width="16" customWidth="1"/>
  </cols>
  <sheetData>
    <row r="1" spans="1:61" ht="15"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BC1" s="69"/>
      <c r="BD1" s="69"/>
      <c r="BE1" s="69"/>
      <c r="BF1" s="69"/>
    </row>
    <row r="2" spans="1:61" ht="16.5" customHeight="1" x14ac:dyDescent="0.25">
      <c r="D2" s="70"/>
      <c r="E2" s="70"/>
      <c r="F2" s="70"/>
      <c r="G2" s="70"/>
      <c r="H2" s="70"/>
      <c r="I2" s="70"/>
      <c r="J2" s="70"/>
      <c r="L2" s="70" t="s">
        <v>38</v>
      </c>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1"/>
      <c r="AR2" s="1"/>
      <c r="AS2" s="1"/>
      <c r="AT2" s="1"/>
      <c r="AU2" s="1"/>
      <c r="AV2" s="1"/>
      <c r="AW2" s="1"/>
      <c r="AX2" s="1"/>
      <c r="BC2" s="1"/>
      <c r="BD2" s="1"/>
      <c r="BE2" s="1"/>
      <c r="BF2" s="1"/>
      <c r="BG2" s="70"/>
      <c r="BH2" s="70"/>
      <c r="BI2" s="70"/>
    </row>
    <row r="3" spans="1:61" ht="16.5" customHeight="1" x14ac:dyDescent="0.25">
      <c r="D3" s="71"/>
      <c r="E3" s="71"/>
      <c r="F3" s="71"/>
      <c r="G3" s="71"/>
      <c r="H3" s="71"/>
      <c r="I3" s="71"/>
      <c r="J3" s="71"/>
      <c r="M3" s="71"/>
      <c r="N3" s="71" t="str">
        <f>'[1]Исполнение  по  субвенции'!N3</f>
        <v>ПО  СОСТОЯНИЮ  НА  1  ЯНВАРЯ  2022  ГОДА</v>
      </c>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2"/>
      <c r="AR3" s="72"/>
      <c r="AS3" s="72"/>
      <c r="AT3" s="72"/>
      <c r="AU3" s="72"/>
      <c r="AV3" s="72"/>
      <c r="AW3" s="72"/>
      <c r="AX3" s="72"/>
      <c r="BC3" s="72"/>
      <c r="BD3" s="72"/>
      <c r="BE3" s="72"/>
      <c r="BF3" s="72"/>
      <c r="BG3" s="71"/>
      <c r="BH3" s="71"/>
      <c r="BI3" s="71"/>
    </row>
    <row r="5" spans="1:61" s="73" customFormat="1" ht="16.5" thickBot="1" x14ac:dyDescent="0.3">
      <c r="BG5" s="74" t="s">
        <v>1</v>
      </c>
    </row>
    <row r="6" spans="1:61" s="73" customFormat="1" ht="108.95" customHeight="1" thickBot="1" x14ac:dyDescent="0.25">
      <c r="A6" s="408" t="s">
        <v>39</v>
      </c>
      <c r="B6" s="412" t="s">
        <v>40</v>
      </c>
      <c r="C6" s="413"/>
      <c r="D6" s="413"/>
      <c r="E6" s="413"/>
      <c r="F6" s="413"/>
      <c r="G6" s="413"/>
      <c r="H6" s="413"/>
      <c r="I6" s="414"/>
      <c r="J6" s="418" t="s">
        <v>41</v>
      </c>
      <c r="K6" s="419"/>
      <c r="L6" s="419"/>
      <c r="M6" s="419"/>
      <c r="N6" s="419"/>
      <c r="O6" s="419"/>
      <c r="P6" s="419"/>
      <c r="Q6" s="420"/>
      <c r="R6" s="418" t="s">
        <v>42</v>
      </c>
      <c r="S6" s="419"/>
      <c r="T6" s="419"/>
      <c r="U6" s="419"/>
      <c r="V6" s="75"/>
      <c r="W6" s="75"/>
      <c r="X6" s="75"/>
      <c r="Y6" s="75"/>
      <c r="Z6" s="75"/>
      <c r="AA6" s="75"/>
      <c r="AB6" s="75"/>
      <c r="AC6" s="76"/>
      <c r="AD6" s="418" t="s">
        <v>43</v>
      </c>
      <c r="AE6" s="419"/>
      <c r="AF6" s="419"/>
      <c r="AG6" s="419"/>
      <c r="AH6" s="419"/>
      <c r="AI6" s="419"/>
      <c r="AJ6" s="419"/>
      <c r="AK6" s="420"/>
      <c r="AL6" s="75"/>
      <c r="AM6" s="75"/>
      <c r="AN6" s="75"/>
      <c r="AO6" s="76"/>
      <c r="AP6" s="418" t="s">
        <v>44</v>
      </c>
      <c r="AQ6" s="419"/>
      <c r="AR6" s="419"/>
      <c r="AS6" s="419"/>
      <c r="AT6" s="419"/>
      <c r="AU6" s="419"/>
      <c r="AV6" s="419"/>
      <c r="AW6" s="420"/>
      <c r="AX6" s="421" t="s">
        <v>45</v>
      </c>
      <c r="AY6" s="422"/>
      <c r="AZ6" s="422"/>
      <c r="BA6" s="422"/>
      <c r="BB6" s="77"/>
      <c r="BC6" s="78"/>
      <c r="BD6" s="78"/>
      <c r="BE6" s="78"/>
      <c r="BF6" s="78"/>
      <c r="BG6" s="78"/>
      <c r="BH6" s="78"/>
      <c r="BI6" s="79"/>
    </row>
    <row r="7" spans="1:61" s="73" customFormat="1" ht="69.599999999999994" customHeight="1" thickBot="1" x14ac:dyDescent="0.25">
      <c r="A7" s="409"/>
      <c r="B7" s="415"/>
      <c r="C7" s="416"/>
      <c r="D7" s="416"/>
      <c r="E7" s="416"/>
      <c r="F7" s="416"/>
      <c r="G7" s="416"/>
      <c r="H7" s="416"/>
      <c r="I7" s="417"/>
      <c r="J7" s="418" t="s">
        <v>46</v>
      </c>
      <c r="K7" s="419"/>
      <c r="L7" s="419"/>
      <c r="M7" s="419"/>
      <c r="N7" s="419"/>
      <c r="O7" s="419"/>
      <c r="P7" s="419"/>
      <c r="Q7" s="420"/>
      <c r="R7" s="418" t="s">
        <v>47</v>
      </c>
      <c r="S7" s="419"/>
      <c r="T7" s="419"/>
      <c r="U7" s="419"/>
      <c r="V7" s="75"/>
      <c r="W7" s="75"/>
      <c r="X7" s="75"/>
      <c r="Y7" s="75"/>
      <c r="Z7" s="75"/>
      <c r="AA7" s="75"/>
      <c r="AB7" s="75"/>
      <c r="AC7" s="76"/>
      <c r="AD7" s="418" t="s">
        <v>48</v>
      </c>
      <c r="AE7" s="419"/>
      <c r="AF7" s="419"/>
      <c r="AG7" s="419"/>
      <c r="AH7" s="419"/>
      <c r="AI7" s="419"/>
      <c r="AJ7" s="419"/>
      <c r="AK7" s="420"/>
      <c r="AL7" s="75"/>
      <c r="AM7" s="75"/>
      <c r="AN7" s="75"/>
      <c r="AO7" s="76"/>
      <c r="AP7" s="418" t="s">
        <v>49</v>
      </c>
      <c r="AQ7" s="419"/>
      <c r="AR7" s="419"/>
      <c r="AS7" s="419"/>
      <c r="AT7" s="419"/>
      <c r="AU7" s="419"/>
      <c r="AV7" s="419"/>
      <c r="AW7" s="420"/>
      <c r="AX7" s="418"/>
      <c r="AY7" s="419"/>
      <c r="AZ7" s="419"/>
      <c r="BA7" s="419"/>
      <c r="BB7" s="419"/>
      <c r="BC7" s="419"/>
      <c r="BD7" s="419"/>
      <c r="BE7" s="419"/>
      <c r="BF7" s="419"/>
      <c r="BG7" s="419"/>
      <c r="BH7" s="419"/>
      <c r="BI7" s="420"/>
    </row>
    <row r="8" spans="1:61" s="73" customFormat="1" ht="101.45" customHeight="1" thickBot="1" x14ac:dyDescent="0.25">
      <c r="A8" s="409"/>
      <c r="B8" s="415"/>
      <c r="C8" s="416"/>
      <c r="D8" s="416"/>
      <c r="E8" s="416"/>
      <c r="F8" s="416"/>
      <c r="G8" s="416"/>
      <c r="H8" s="416"/>
      <c r="I8" s="417"/>
      <c r="J8" s="418" t="s">
        <v>50</v>
      </c>
      <c r="K8" s="419"/>
      <c r="L8" s="419"/>
      <c r="M8" s="420"/>
      <c r="N8" s="418" t="s">
        <v>51</v>
      </c>
      <c r="O8" s="419"/>
      <c r="P8" s="419"/>
      <c r="Q8" s="420"/>
      <c r="R8" s="418" t="s">
        <v>52</v>
      </c>
      <c r="S8" s="419"/>
      <c r="T8" s="419"/>
      <c r="U8" s="419"/>
      <c r="V8" s="75"/>
      <c r="W8" s="75"/>
      <c r="X8" s="75"/>
      <c r="Y8" s="76"/>
      <c r="Z8" s="418" t="s">
        <v>53</v>
      </c>
      <c r="AA8" s="419"/>
      <c r="AB8" s="419"/>
      <c r="AC8" s="420"/>
      <c r="AD8" s="418" t="s">
        <v>54</v>
      </c>
      <c r="AE8" s="419"/>
      <c r="AF8" s="419"/>
      <c r="AG8" s="420"/>
      <c r="AH8" s="418" t="s">
        <v>55</v>
      </c>
      <c r="AI8" s="419"/>
      <c r="AJ8" s="419"/>
      <c r="AK8" s="420"/>
      <c r="AL8" s="418" t="s">
        <v>56</v>
      </c>
      <c r="AM8" s="419"/>
      <c r="AN8" s="419"/>
      <c r="AO8" s="420"/>
      <c r="AP8" s="418" t="s">
        <v>57</v>
      </c>
      <c r="AQ8" s="419"/>
      <c r="AR8" s="419"/>
      <c r="AS8" s="420"/>
      <c r="AT8" s="418" t="s">
        <v>58</v>
      </c>
      <c r="AU8" s="419"/>
      <c r="AV8" s="419"/>
      <c r="AW8" s="420"/>
      <c r="AX8" s="418"/>
      <c r="AY8" s="419"/>
      <c r="AZ8" s="419"/>
      <c r="BA8" s="419"/>
      <c r="BB8" s="419"/>
      <c r="BC8" s="419"/>
      <c r="BD8" s="419"/>
      <c r="BE8" s="419"/>
      <c r="BF8" s="419"/>
      <c r="BG8" s="419"/>
      <c r="BH8" s="419"/>
      <c r="BI8" s="420"/>
    </row>
    <row r="9" spans="1:61" s="80" customFormat="1" ht="147.6" customHeight="1" thickBot="1" x14ac:dyDescent="0.25">
      <c r="A9" s="409"/>
      <c r="B9" s="424"/>
      <c r="C9" s="425"/>
      <c r="D9" s="425"/>
      <c r="E9" s="425"/>
      <c r="F9" s="425"/>
      <c r="G9" s="425"/>
      <c r="H9" s="425"/>
      <c r="I9" s="426"/>
      <c r="J9" s="418" t="s">
        <v>59</v>
      </c>
      <c r="K9" s="419"/>
      <c r="L9" s="419"/>
      <c r="M9" s="420"/>
      <c r="N9" s="418" t="s">
        <v>60</v>
      </c>
      <c r="O9" s="419"/>
      <c r="P9" s="419"/>
      <c r="Q9" s="420"/>
      <c r="R9" s="418" t="s">
        <v>61</v>
      </c>
      <c r="S9" s="419"/>
      <c r="T9" s="419"/>
      <c r="U9" s="420"/>
      <c r="V9" s="418" t="s">
        <v>62</v>
      </c>
      <c r="W9" s="419"/>
      <c r="X9" s="419"/>
      <c r="Y9" s="420"/>
      <c r="Z9" s="418" t="s">
        <v>63</v>
      </c>
      <c r="AA9" s="419"/>
      <c r="AB9" s="419"/>
      <c r="AC9" s="420"/>
      <c r="AD9" s="418" t="s">
        <v>64</v>
      </c>
      <c r="AE9" s="419"/>
      <c r="AF9" s="419"/>
      <c r="AG9" s="420"/>
      <c r="AH9" s="418" t="s">
        <v>65</v>
      </c>
      <c r="AI9" s="419"/>
      <c r="AJ9" s="419"/>
      <c r="AK9" s="420"/>
      <c r="AL9" s="418" t="s">
        <v>66</v>
      </c>
      <c r="AM9" s="419"/>
      <c r="AN9" s="419"/>
      <c r="AO9" s="420"/>
      <c r="AP9" s="418" t="s">
        <v>67</v>
      </c>
      <c r="AQ9" s="419"/>
      <c r="AR9" s="419"/>
      <c r="AS9" s="420"/>
      <c r="AT9" s="418" t="s">
        <v>68</v>
      </c>
      <c r="AU9" s="419"/>
      <c r="AV9" s="419"/>
      <c r="AW9" s="420"/>
      <c r="AX9" s="421" t="s">
        <v>69</v>
      </c>
      <c r="AY9" s="422"/>
      <c r="AZ9" s="422"/>
      <c r="BA9" s="423"/>
      <c r="BB9" s="421" t="s">
        <v>70</v>
      </c>
      <c r="BC9" s="422"/>
      <c r="BD9" s="422"/>
      <c r="BE9" s="423"/>
      <c r="BF9" s="421" t="s">
        <v>71</v>
      </c>
      <c r="BG9" s="422"/>
      <c r="BH9" s="422"/>
      <c r="BI9" s="423"/>
    </row>
    <row r="10" spans="1:61" s="80" customFormat="1" ht="60.75" customHeight="1" thickBot="1" x14ac:dyDescent="0.3">
      <c r="A10" s="444"/>
      <c r="B10" s="81" t="s">
        <v>4</v>
      </c>
      <c r="C10" s="82" t="s">
        <v>5</v>
      </c>
      <c r="D10" s="83" t="s">
        <v>6</v>
      </c>
      <c r="E10" s="84" t="s">
        <v>7</v>
      </c>
      <c r="F10" s="84" t="s">
        <v>6</v>
      </c>
      <c r="G10" s="85" t="s">
        <v>7</v>
      </c>
      <c r="H10" s="86" t="s">
        <v>8</v>
      </c>
      <c r="I10" s="82" t="s">
        <v>9</v>
      </c>
      <c r="J10" s="81" t="s">
        <v>4</v>
      </c>
      <c r="K10" s="81" t="s">
        <v>5</v>
      </c>
      <c r="L10" s="81" t="s">
        <v>8</v>
      </c>
      <c r="M10" s="81" t="s">
        <v>9</v>
      </c>
      <c r="N10" s="81" t="s">
        <v>4</v>
      </c>
      <c r="O10" s="81" t="s">
        <v>5</v>
      </c>
      <c r="P10" s="81" t="s">
        <v>8</v>
      </c>
      <c r="Q10" s="81" t="s">
        <v>9</v>
      </c>
      <c r="R10" s="81" t="s">
        <v>4</v>
      </c>
      <c r="S10" s="81" t="s">
        <v>5</v>
      </c>
      <c r="T10" s="81" t="s">
        <v>8</v>
      </c>
      <c r="U10" s="81" t="s">
        <v>9</v>
      </c>
      <c r="V10" s="81" t="s">
        <v>4</v>
      </c>
      <c r="W10" s="81" t="s">
        <v>5</v>
      </c>
      <c r="X10" s="81" t="s">
        <v>8</v>
      </c>
      <c r="Y10" s="81" t="s">
        <v>9</v>
      </c>
      <c r="Z10" s="81" t="s">
        <v>4</v>
      </c>
      <c r="AA10" s="81" t="s">
        <v>5</v>
      </c>
      <c r="AB10" s="81" t="s">
        <v>8</v>
      </c>
      <c r="AC10" s="81" t="s">
        <v>9</v>
      </c>
      <c r="AD10" s="81" t="s">
        <v>4</v>
      </c>
      <c r="AE10" s="87" t="s">
        <v>5</v>
      </c>
      <c r="AF10" s="81" t="s">
        <v>8</v>
      </c>
      <c r="AG10" s="81" t="s">
        <v>9</v>
      </c>
      <c r="AH10" s="81" t="s">
        <v>4</v>
      </c>
      <c r="AI10" s="87" t="s">
        <v>5</v>
      </c>
      <c r="AJ10" s="81" t="s">
        <v>8</v>
      </c>
      <c r="AK10" s="81" t="s">
        <v>9</v>
      </c>
      <c r="AL10" s="81" t="s">
        <v>4</v>
      </c>
      <c r="AM10" s="87" t="s">
        <v>5</v>
      </c>
      <c r="AN10" s="81" t="s">
        <v>8</v>
      </c>
      <c r="AO10" s="81" t="s">
        <v>9</v>
      </c>
      <c r="AP10" s="81" t="s">
        <v>4</v>
      </c>
      <c r="AQ10" s="81" t="s">
        <v>5</v>
      </c>
      <c r="AR10" s="81" t="s">
        <v>8</v>
      </c>
      <c r="AS10" s="81" t="s">
        <v>9</v>
      </c>
      <c r="AT10" s="81" t="s">
        <v>4</v>
      </c>
      <c r="AU10" s="81" t="s">
        <v>5</v>
      </c>
      <c r="AV10" s="81" t="s">
        <v>8</v>
      </c>
      <c r="AW10" s="81" t="s">
        <v>9</v>
      </c>
      <c r="AX10" s="81" t="s">
        <v>4</v>
      </c>
      <c r="AY10" s="81" t="s">
        <v>5</v>
      </c>
      <c r="AZ10" s="81" t="s">
        <v>8</v>
      </c>
      <c r="BA10" s="81" t="s">
        <v>9</v>
      </c>
      <c r="BB10" s="81" t="s">
        <v>4</v>
      </c>
      <c r="BC10" s="81" t="s">
        <v>5</v>
      </c>
      <c r="BD10" s="81" t="s">
        <v>8</v>
      </c>
      <c r="BE10" s="81" t="s">
        <v>9</v>
      </c>
      <c r="BF10" s="81" t="s">
        <v>4</v>
      </c>
      <c r="BG10" s="81" t="s">
        <v>5</v>
      </c>
      <c r="BH10" s="81" t="s">
        <v>8</v>
      </c>
      <c r="BI10" s="81" t="s">
        <v>9</v>
      </c>
    </row>
    <row r="11" spans="1:61" s="94" customFormat="1" ht="20.25" customHeight="1" thickBot="1" x14ac:dyDescent="0.3">
      <c r="A11" s="88"/>
      <c r="B11" s="89"/>
      <c r="C11" s="90"/>
      <c r="D11" s="91"/>
      <c r="E11" s="92"/>
      <c r="F11" s="91"/>
      <c r="G11" s="92"/>
      <c r="H11" s="93"/>
      <c r="I11" s="90"/>
      <c r="J11" s="454" t="s">
        <v>72</v>
      </c>
      <c r="K11" s="455"/>
      <c r="L11" s="455"/>
      <c r="M11" s="456"/>
      <c r="N11" s="454" t="s">
        <v>73</v>
      </c>
      <c r="O11" s="455"/>
      <c r="P11" s="455"/>
      <c r="Q11" s="456"/>
      <c r="R11" s="454" t="s">
        <v>74</v>
      </c>
      <c r="S11" s="455"/>
      <c r="T11" s="455"/>
      <c r="U11" s="456"/>
      <c r="V11" s="454" t="s">
        <v>75</v>
      </c>
      <c r="W11" s="455"/>
      <c r="X11" s="455"/>
      <c r="Y11" s="456"/>
      <c r="Z11" s="454" t="s">
        <v>76</v>
      </c>
      <c r="AA11" s="455"/>
      <c r="AB11" s="455"/>
      <c r="AC11" s="456"/>
      <c r="AD11" s="454" t="s">
        <v>77</v>
      </c>
      <c r="AE11" s="455"/>
      <c r="AF11" s="455"/>
      <c r="AG11" s="456"/>
      <c r="AH11" s="454" t="s">
        <v>78</v>
      </c>
      <c r="AI11" s="455"/>
      <c r="AJ11" s="455"/>
      <c r="AK11" s="456"/>
      <c r="AL11" s="454" t="s">
        <v>79</v>
      </c>
      <c r="AM11" s="455"/>
      <c r="AN11" s="455"/>
      <c r="AO11" s="456"/>
      <c r="AP11" s="454" t="s">
        <v>80</v>
      </c>
      <c r="AQ11" s="455"/>
      <c r="AR11" s="455"/>
      <c r="AS11" s="456"/>
      <c r="AT11" s="454" t="s">
        <v>81</v>
      </c>
      <c r="AU11" s="455"/>
      <c r="AV11" s="455"/>
      <c r="AW11" s="456"/>
      <c r="AX11" s="454" t="s">
        <v>82</v>
      </c>
      <c r="AY11" s="455"/>
      <c r="AZ11" s="455"/>
      <c r="BA11" s="456"/>
      <c r="BB11" s="454" t="s">
        <v>83</v>
      </c>
      <c r="BC11" s="455"/>
      <c r="BD11" s="455"/>
      <c r="BE11" s="456"/>
      <c r="BF11" s="454" t="s">
        <v>84</v>
      </c>
      <c r="BG11" s="455"/>
      <c r="BH11" s="455"/>
      <c r="BI11" s="456"/>
    </row>
    <row r="12" spans="1:61" s="80" customFormat="1" ht="21.75" customHeight="1" x14ac:dyDescent="0.25">
      <c r="A12" s="95" t="s">
        <v>10</v>
      </c>
      <c r="B12" s="96">
        <f>BF12+AL12+AP12+R12+Z12+AT12+J12+N12+AD12+AX12+BB12+V12+AH12</f>
        <v>0</v>
      </c>
      <c r="C12" s="96">
        <f>BG12+AM12+AQ12+S12+AA12+AU12+K12+O12+AE12+AY12+BC12+W12+AI12</f>
        <v>12502.738020000001</v>
      </c>
      <c r="D12" s="97">
        <f>'[2]Исполнение для администрации_КБ'!W14</f>
        <v>12502.738019999999</v>
      </c>
      <c r="E12" s="98">
        <f>D12-C12</f>
        <v>0</v>
      </c>
      <c r="F12" s="97">
        <f>'[2]Исполнение для администрации_КБ'!X14</f>
        <v>12386.884249999999</v>
      </c>
      <c r="G12" s="98">
        <f>F12-H12</f>
        <v>0</v>
      </c>
      <c r="H12" s="99">
        <f>BH12+AN12+AR12+T12+AB12+AV12+L12+P12+AF12+AZ12+BD12+X12+AJ12</f>
        <v>12386.884250000001</v>
      </c>
      <c r="I12" s="100">
        <f t="shared" ref="I12:I30" si="0">IF(ISERROR(H12/C12*100),,H12/C12*100)</f>
        <v>99.073372809902324</v>
      </c>
      <c r="J12" s="101"/>
      <c r="K12" s="102">
        <f>'[4]Проверочная  таблица'!TK12/1000</f>
        <v>8492.0400000000009</v>
      </c>
      <c r="L12" s="102">
        <f>'[4]Проверочная  таблица'!TN12/1000</f>
        <v>8485.8662700000004</v>
      </c>
      <c r="M12" s="103">
        <f>IF(ISERROR(L12/K12*100),,L12/K12*100)</f>
        <v>99.927299800754582</v>
      </c>
      <c r="N12" s="101"/>
      <c r="O12" s="102">
        <f>'[4]Проверочная  таблица'!VX12/1000</f>
        <v>0</v>
      </c>
      <c r="P12" s="102">
        <f>'[4]Проверочная  таблица'!WE12/1000</f>
        <v>0</v>
      </c>
      <c r="Q12" s="103">
        <f>IF(ISERROR(P12/O12*100),,P12/O12*100)</f>
        <v>0</v>
      </c>
      <c r="R12" s="101"/>
      <c r="S12" s="102">
        <f>('[4]Проверочная  таблица'!VF12+'[4]Проверочная  таблица'!VG12)/1000</f>
        <v>0</v>
      </c>
      <c r="T12" s="102">
        <f>('[4]Проверочная  таблица'!VJ12+'[4]Проверочная  таблица'!VK12)/1000</f>
        <v>0</v>
      </c>
      <c r="U12" s="103">
        <f>IF(ISERROR(T12/S12*100),,T12/S12*100)</f>
        <v>0</v>
      </c>
      <c r="V12" s="101"/>
      <c r="W12" s="102">
        <f>('[4]Проверочная  таблица'!VH12+'[4]Проверочная  таблица'!VN12)/1000</f>
        <v>0</v>
      </c>
      <c r="X12" s="102">
        <f>('[4]Проверочная  таблица'!VL12+'[4]Проверочная  таблица'!VP12)/1000</f>
        <v>0</v>
      </c>
      <c r="Y12" s="103">
        <f>IF(ISERROR(X12/W12*100),,X12/W12*100)</f>
        <v>0</v>
      </c>
      <c r="Z12" s="101"/>
      <c r="AA12" s="102">
        <f>'[4]Проверочная  таблица'!UY12/1000</f>
        <v>0</v>
      </c>
      <c r="AB12" s="102">
        <f>'[4]Проверочная  таблица'!VB12/1000</f>
        <v>0</v>
      </c>
      <c r="AC12" s="103">
        <f>IF(ISERROR(AB12/AA12*100),,AB12/AA12*100)</f>
        <v>0</v>
      </c>
      <c r="AD12" s="101"/>
      <c r="AE12" s="102">
        <f>'[4]Проверочная  таблица'!TR12/1000</f>
        <v>0</v>
      </c>
      <c r="AF12" s="102">
        <f>'[4]Проверочная  таблица'!TU12/1000</f>
        <v>0</v>
      </c>
      <c r="AG12" s="103">
        <f>IF(ISERROR(AF12/AE12*100),,AF12/AE12*100)</f>
        <v>0</v>
      </c>
      <c r="AH12" s="101"/>
      <c r="AI12" s="102">
        <f>'[4]Проверочная  таблица'!TS12/1000</f>
        <v>0</v>
      </c>
      <c r="AJ12" s="102">
        <f>'[4]Проверочная  таблица'!TV12/1000</f>
        <v>0</v>
      </c>
      <c r="AK12" s="103">
        <f>IF(ISERROR(AJ12/AI12*100),,AJ12/AI12*100)</f>
        <v>0</v>
      </c>
      <c r="AL12" s="101"/>
      <c r="AM12" s="102">
        <f>('[4]Проверочная  таблица'!TX12+'[4]Проверочная  таблица'!UB12)/1000</f>
        <v>0</v>
      </c>
      <c r="AN12" s="102">
        <f>('[4]Проверочная  таблица'!TZ12+'[4]Проверочная  таблица'!UD12)/1000</f>
        <v>0</v>
      </c>
      <c r="AO12" s="103">
        <f>IF(ISERROR(AN12/AM12*100),,AN12/AM12*100)</f>
        <v>0</v>
      </c>
      <c r="AP12" s="101"/>
      <c r="AQ12" s="102">
        <f>('[4]Проверочная  таблица'!VY12+'[4]Проверочная  таблица'!WJ12)/1000</f>
        <v>445.36335000000003</v>
      </c>
      <c r="AR12" s="102">
        <f>('[4]Проверочная  таблица'!WF12+'[4]Проверочная  таблица'!WM12)/1000</f>
        <v>445.36335000000003</v>
      </c>
      <c r="AS12" s="103">
        <f>IF(ISERROR(AR12/AQ12*100),,AR12/AQ12*100)</f>
        <v>100</v>
      </c>
      <c r="AT12" s="101"/>
      <c r="AU12" s="102">
        <f>('[4]Проверочная  таблица'!UI12+'[4]Проверочная  таблица'!UO12)/1000</f>
        <v>0</v>
      </c>
      <c r="AV12" s="102">
        <f>('[4]Проверочная  таблица'!UL12+'[4]Проверочная  таблица'!UR12)/1000</f>
        <v>0</v>
      </c>
      <c r="AW12" s="103">
        <f>IF(ISERROR(AV12/AU12*100),,AV12/AU12*100)</f>
        <v>0</v>
      </c>
      <c r="AX12" s="101"/>
      <c r="AY12" s="102">
        <f>'[4]Проверочная  таблица'!VZ12/1000</f>
        <v>0</v>
      </c>
      <c r="AZ12" s="102">
        <f>'[4]Проверочная  таблица'!WG12/1000</f>
        <v>0</v>
      </c>
      <c r="BA12" s="103">
        <f>IF(ISERROR(AZ12/AY12*100),,AZ12/AY12*100)</f>
        <v>0</v>
      </c>
      <c r="BB12" s="101"/>
      <c r="BC12" s="102">
        <f>'[4]Проверочная  таблица'!WA12/1000</f>
        <v>394.39456000000001</v>
      </c>
      <c r="BD12" s="102">
        <f>'[4]Проверочная  таблица'!WH12/1000</f>
        <v>394.39456000000001</v>
      </c>
      <c r="BE12" s="103">
        <f>IF(ISERROR(BD12/BC12*100),,BD12/BC12*100)</f>
        <v>100</v>
      </c>
      <c r="BF12" s="101"/>
      <c r="BG12" s="102">
        <f>'[4]Проверочная  таблица'!WK12/1000</f>
        <v>3170.94011</v>
      </c>
      <c r="BH12" s="102">
        <f>'[4]Проверочная  таблица'!WN12/1000</f>
        <v>3061.2600699999998</v>
      </c>
      <c r="BI12" s="103">
        <f>IF(ISERROR(BH12/BG12*100),,BH12/BG12*100)</f>
        <v>96.541087620857013</v>
      </c>
    </row>
    <row r="13" spans="1:61" s="80" customFormat="1" ht="21.75" customHeight="1" x14ac:dyDescent="0.25">
      <c r="A13" s="104" t="s">
        <v>11</v>
      </c>
      <c r="B13" s="96">
        <f t="shared" ref="B13:C29" si="1">BF13+AL13+AP13+R13+Z13+AT13+J13+N13+AD13+AX13+BB13+V13+AH13</f>
        <v>0</v>
      </c>
      <c r="C13" s="96">
        <f t="shared" si="1"/>
        <v>135156.73926999999</v>
      </c>
      <c r="D13" s="97">
        <f>'[2]Исполнение для администрации_КБ'!W15</f>
        <v>135156.73926999999</v>
      </c>
      <c r="E13" s="98">
        <f t="shared" ref="E13:E29" si="2">D13-C13</f>
        <v>0</v>
      </c>
      <c r="F13" s="97">
        <f>'[2]Исполнение для администрации_КБ'!X15</f>
        <v>135156.73926999999</v>
      </c>
      <c r="G13" s="98">
        <f t="shared" ref="G13:G29" si="3">F13-H13</f>
        <v>0</v>
      </c>
      <c r="H13" s="99">
        <f t="shared" ref="H13:H29" si="4">BH13+AN13+AR13+T13+AB13+AV13+L13+P13+AF13+AZ13+BD13+X13+AJ13</f>
        <v>135156.73926999999</v>
      </c>
      <c r="I13" s="100">
        <f t="shared" si="0"/>
        <v>100</v>
      </c>
      <c r="J13" s="101"/>
      <c r="K13" s="102">
        <f>'[4]Проверочная  таблица'!TK13/1000</f>
        <v>30701.16</v>
      </c>
      <c r="L13" s="102">
        <f>'[4]Проверочная  таблица'!TN13/1000</f>
        <v>30701.16</v>
      </c>
      <c r="M13" s="103">
        <f t="shared" ref="M13:M29" si="5">IF(ISERROR(L13/K13*100),,L13/K13*100)</f>
        <v>100</v>
      </c>
      <c r="N13" s="101"/>
      <c r="O13" s="102">
        <f>'[4]Проверочная  таблица'!VX13/1000</f>
        <v>735.89599999999996</v>
      </c>
      <c r="P13" s="102">
        <f>'[4]Проверочная  таблица'!WE13/1000</f>
        <v>735.89599999999996</v>
      </c>
      <c r="Q13" s="103">
        <f t="shared" ref="Q13:Q29" si="6">IF(ISERROR(P13/O13*100),,P13/O13*100)</f>
        <v>100</v>
      </c>
      <c r="R13" s="101"/>
      <c r="S13" s="102">
        <f>('[4]Проверочная  таблица'!VF13+'[4]Проверочная  таблица'!VG13)/1000</f>
        <v>0</v>
      </c>
      <c r="T13" s="102">
        <f>('[4]Проверочная  таблица'!VJ13+'[4]Проверочная  таблица'!VK13)/1000</f>
        <v>0</v>
      </c>
      <c r="U13" s="103">
        <f t="shared" ref="U13:U29" si="7">IF(ISERROR(T13/S13*100),,T13/S13*100)</f>
        <v>0</v>
      </c>
      <c r="V13" s="101"/>
      <c r="W13" s="102">
        <f>('[4]Проверочная  таблица'!VH13+'[4]Проверочная  таблица'!VN13)/1000</f>
        <v>0</v>
      </c>
      <c r="X13" s="102">
        <f>('[4]Проверочная  таблица'!VL13+'[4]Проверочная  таблица'!VP13)/1000</f>
        <v>0</v>
      </c>
      <c r="Y13" s="103">
        <f t="shared" ref="Y13:Y29" si="8">IF(ISERROR(X13/W13*100),,X13/W13*100)</f>
        <v>0</v>
      </c>
      <c r="Z13" s="101"/>
      <c r="AA13" s="102">
        <f>'[4]Проверочная  таблица'!UY13/1000</f>
        <v>0</v>
      </c>
      <c r="AB13" s="102">
        <f>'[4]Проверочная  таблица'!VB13/1000</f>
        <v>0</v>
      </c>
      <c r="AC13" s="103">
        <f t="shared" ref="AC13:AC29" si="9">IF(ISERROR(AB13/AA13*100),,AB13/AA13*100)</f>
        <v>0</v>
      </c>
      <c r="AD13" s="101"/>
      <c r="AE13" s="102">
        <f>'[4]Проверочная  таблица'!TR13/1000</f>
        <v>0</v>
      </c>
      <c r="AF13" s="102">
        <f>'[4]Проверочная  таблица'!TU13/1000</f>
        <v>0</v>
      </c>
      <c r="AG13" s="103">
        <f t="shared" ref="AG13:AG29" si="10">IF(ISERROR(AF13/AE13*100),,AF13/AE13*100)</f>
        <v>0</v>
      </c>
      <c r="AH13" s="101"/>
      <c r="AI13" s="102">
        <f>'[4]Проверочная  таблица'!TS13/1000</f>
        <v>0</v>
      </c>
      <c r="AJ13" s="102">
        <f>'[4]Проверочная  таблица'!TV13/1000</f>
        <v>0</v>
      </c>
      <c r="AK13" s="103">
        <f t="shared" ref="AK13:AK29" si="11">IF(ISERROR(AJ13/AI13*100),,AJ13/AI13*100)</f>
        <v>0</v>
      </c>
      <c r="AL13" s="101"/>
      <c r="AM13" s="102">
        <f>('[4]Проверочная  таблица'!TX13+'[4]Проверочная  таблица'!UB13)/1000</f>
        <v>0</v>
      </c>
      <c r="AN13" s="102">
        <f>('[4]Проверочная  таблица'!TZ13+'[4]Проверочная  таблица'!UD13)/1000</f>
        <v>0</v>
      </c>
      <c r="AO13" s="103">
        <f t="shared" ref="AO13:AO29" si="12">IF(ISERROR(AN13/AM13*100),,AN13/AM13*100)</f>
        <v>0</v>
      </c>
      <c r="AP13" s="101"/>
      <c r="AQ13" s="102">
        <f>('[4]Проверочная  таблица'!VY13+'[4]Проверочная  таблица'!WJ13)/1000</f>
        <v>0</v>
      </c>
      <c r="AR13" s="102">
        <f>('[4]Проверочная  таблица'!WF13+'[4]Проверочная  таблица'!WM13)/1000</f>
        <v>0</v>
      </c>
      <c r="AS13" s="103">
        <f t="shared" ref="AS13:AS29" si="13">IF(ISERROR(AR13/AQ13*100),,AR13/AQ13*100)</f>
        <v>0</v>
      </c>
      <c r="AT13" s="101"/>
      <c r="AU13" s="102">
        <f>('[4]Проверочная  таблица'!UI13+'[4]Проверочная  таблица'!UO13)/1000</f>
        <v>95000</v>
      </c>
      <c r="AV13" s="102">
        <f>('[4]Проверочная  таблица'!UL13+'[4]Проверочная  таблица'!UR13)/1000</f>
        <v>95000</v>
      </c>
      <c r="AW13" s="103">
        <f t="shared" ref="AW13:AW29" si="14">IF(ISERROR(AV13/AU13*100),,AV13/AU13*100)</f>
        <v>100</v>
      </c>
      <c r="AX13" s="101"/>
      <c r="AY13" s="102">
        <f>'[4]Проверочная  таблица'!VZ13/1000</f>
        <v>0</v>
      </c>
      <c r="AZ13" s="102">
        <f>'[4]Проверочная  таблица'!WG13/1000</f>
        <v>0</v>
      </c>
      <c r="BA13" s="103">
        <f t="shared" ref="BA13:BA29" si="15">IF(ISERROR(AZ13/AY13*100),,AZ13/AY13*100)</f>
        <v>0</v>
      </c>
      <c r="BB13" s="101"/>
      <c r="BC13" s="102">
        <f>'[4]Проверочная  таблица'!WA13/1000</f>
        <v>2711.6559400000001</v>
      </c>
      <c r="BD13" s="102">
        <f>'[4]Проверочная  таблица'!WH13/1000</f>
        <v>2711.6559400000001</v>
      </c>
      <c r="BE13" s="103">
        <f t="shared" ref="BE13:BE29" si="16">IF(ISERROR(BD13/BC13*100),,BD13/BC13*100)</f>
        <v>100</v>
      </c>
      <c r="BF13" s="101"/>
      <c r="BG13" s="102">
        <f>'[4]Проверочная  таблица'!WK13/1000</f>
        <v>6008.0273299999999</v>
      </c>
      <c r="BH13" s="102">
        <f>'[4]Проверочная  таблица'!WN13/1000</f>
        <v>6008.0273299999999</v>
      </c>
      <c r="BI13" s="103">
        <f t="shared" ref="BI13:BI29" si="17">IF(ISERROR(BH13/BG13*100),,BH13/BG13*100)</f>
        <v>100</v>
      </c>
    </row>
    <row r="14" spans="1:61" s="80" customFormat="1" ht="21.75" customHeight="1" x14ac:dyDescent="0.25">
      <c r="A14" s="104" t="s">
        <v>12</v>
      </c>
      <c r="B14" s="96">
        <f t="shared" si="1"/>
        <v>0</v>
      </c>
      <c r="C14" s="96">
        <f t="shared" si="1"/>
        <v>52409.216139999997</v>
      </c>
      <c r="D14" s="97">
        <f>'[2]Исполнение для администрации_КБ'!W16</f>
        <v>52409.216140000004</v>
      </c>
      <c r="E14" s="98">
        <f t="shared" si="2"/>
        <v>0</v>
      </c>
      <c r="F14" s="97">
        <f>'[2]Исполнение для администрации_КБ'!X16</f>
        <v>51875.334499999997</v>
      </c>
      <c r="G14" s="98">
        <f t="shared" si="3"/>
        <v>0</v>
      </c>
      <c r="H14" s="99">
        <f t="shared" si="4"/>
        <v>51875.334499999997</v>
      </c>
      <c r="I14" s="100">
        <f t="shared" si="0"/>
        <v>98.98132107419076</v>
      </c>
      <c r="J14" s="101"/>
      <c r="K14" s="102">
        <f>'[4]Проверочная  таблица'!TK14/1000</f>
        <v>15271.536</v>
      </c>
      <c r="L14" s="102">
        <f>'[4]Проверочная  таблица'!TN14/1000</f>
        <v>15155.28</v>
      </c>
      <c r="M14" s="103">
        <f t="shared" si="5"/>
        <v>99.2387406217685</v>
      </c>
      <c r="N14" s="101"/>
      <c r="O14" s="102">
        <f>'[4]Проверочная  таблица'!VX14/1000</f>
        <v>31891.18</v>
      </c>
      <c r="P14" s="102">
        <f>'[4]Проверочная  таблица'!WE14/1000</f>
        <v>31473.585999999999</v>
      </c>
      <c r="Q14" s="103">
        <f t="shared" si="6"/>
        <v>98.690565855512403</v>
      </c>
      <c r="R14" s="101"/>
      <c r="S14" s="102">
        <f>('[4]Проверочная  таблица'!VF14+'[4]Проверочная  таблица'!VG14)/1000</f>
        <v>0</v>
      </c>
      <c r="T14" s="102">
        <f>('[4]Проверочная  таблица'!VJ14+'[4]Проверочная  таблица'!VK14)/1000</f>
        <v>0</v>
      </c>
      <c r="U14" s="103">
        <f t="shared" si="7"/>
        <v>0</v>
      </c>
      <c r="V14" s="101"/>
      <c r="W14" s="102">
        <f>('[4]Проверочная  таблица'!VH14+'[4]Проверочная  таблица'!VN14)/1000</f>
        <v>0</v>
      </c>
      <c r="X14" s="102">
        <f>('[4]Проверочная  таблица'!VL14+'[4]Проверочная  таблица'!VP14)/1000</f>
        <v>0</v>
      </c>
      <c r="Y14" s="103">
        <f t="shared" si="8"/>
        <v>0</v>
      </c>
      <c r="Z14" s="101"/>
      <c r="AA14" s="102">
        <f>'[4]Проверочная  таблица'!UY14/1000</f>
        <v>1000</v>
      </c>
      <c r="AB14" s="102">
        <f>'[4]Проверочная  таблица'!VB14/1000</f>
        <v>1000</v>
      </c>
      <c r="AC14" s="103">
        <f t="shared" si="9"/>
        <v>100</v>
      </c>
      <c r="AD14" s="101"/>
      <c r="AE14" s="102">
        <f>'[4]Проверочная  таблица'!TR14/1000</f>
        <v>0</v>
      </c>
      <c r="AF14" s="102">
        <f>'[4]Проверочная  таблица'!TU14/1000</f>
        <v>0</v>
      </c>
      <c r="AG14" s="103">
        <f t="shared" si="10"/>
        <v>0</v>
      </c>
      <c r="AH14" s="101"/>
      <c r="AI14" s="102">
        <f>'[4]Проверочная  таблица'!TS14/1000</f>
        <v>0</v>
      </c>
      <c r="AJ14" s="102">
        <f>'[4]Проверочная  таблица'!TV14/1000</f>
        <v>0</v>
      </c>
      <c r="AK14" s="103">
        <f t="shared" si="11"/>
        <v>0</v>
      </c>
      <c r="AL14" s="101"/>
      <c r="AM14" s="102">
        <f>('[4]Проверочная  таблица'!TX14+'[4]Проверочная  таблица'!UB14)/1000</f>
        <v>0</v>
      </c>
      <c r="AN14" s="102">
        <f>('[4]Проверочная  таблица'!TZ14+'[4]Проверочная  таблица'!UD14)/1000</f>
        <v>0</v>
      </c>
      <c r="AO14" s="103">
        <f t="shared" si="12"/>
        <v>0</v>
      </c>
      <c r="AP14" s="101"/>
      <c r="AQ14" s="102">
        <f>('[4]Проверочная  таблица'!VY14+'[4]Проверочная  таблица'!WJ14)/1000</f>
        <v>228.31954999999999</v>
      </c>
      <c r="AR14" s="102">
        <f>('[4]Проверочная  таблица'!WF14+'[4]Проверочная  таблица'!WM14)/1000</f>
        <v>228.31954999999999</v>
      </c>
      <c r="AS14" s="103">
        <f t="shared" si="13"/>
        <v>100</v>
      </c>
      <c r="AT14" s="101"/>
      <c r="AU14" s="102">
        <f>('[4]Проверочная  таблица'!UI14+'[4]Проверочная  таблица'!UO14)/1000</f>
        <v>0</v>
      </c>
      <c r="AV14" s="102">
        <f>('[4]Проверочная  таблица'!UL14+'[4]Проверочная  таблица'!UR14)/1000</f>
        <v>0</v>
      </c>
      <c r="AW14" s="103">
        <f t="shared" si="14"/>
        <v>0</v>
      </c>
      <c r="AX14" s="101"/>
      <c r="AY14" s="102">
        <f>'[4]Проверочная  таблица'!VZ14/1000</f>
        <v>0</v>
      </c>
      <c r="AZ14" s="102">
        <f>'[4]Проверочная  таблица'!WG14/1000</f>
        <v>0</v>
      </c>
      <c r="BA14" s="103">
        <f t="shared" si="15"/>
        <v>0</v>
      </c>
      <c r="BB14" s="101"/>
      <c r="BC14" s="102">
        <f>'[4]Проверочная  таблица'!WA14/1000</f>
        <v>1014.69409</v>
      </c>
      <c r="BD14" s="102">
        <f>'[4]Проверочная  таблица'!WH14/1000</f>
        <v>1014.69409</v>
      </c>
      <c r="BE14" s="103">
        <f t="shared" si="16"/>
        <v>100</v>
      </c>
      <c r="BF14" s="101"/>
      <c r="BG14" s="102">
        <f>'[4]Проверочная  таблица'!WK14/1000</f>
        <v>3003.4865</v>
      </c>
      <c r="BH14" s="102">
        <f>'[4]Проверочная  таблица'!WN14/1000</f>
        <v>3003.4548599999998</v>
      </c>
      <c r="BI14" s="103">
        <f t="shared" si="17"/>
        <v>99.99894655760896</v>
      </c>
    </row>
    <row r="15" spans="1:61" s="80" customFormat="1" ht="21.75" customHeight="1" x14ac:dyDescent="0.25">
      <c r="A15" s="104" t="s">
        <v>13</v>
      </c>
      <c r="B15" s="96">
        <f t="shared" si="1"/>
        <v>0</v>
      </c>
      <c r="C15" s="96">
        <f t="shared" si="1"/>
        <v>27212.695540000001</v>
      </c>
      <c r="D15" s="97">
        <f>'[2]Исполнение для администрации_КБ'!W17</f>
        <v>27212.695540000001</v>
      </c>
      <c r="E15" s="98">
        <f t="shared" si="2"/>
        <v>0</v>
      </c>
      <c r="F15" s="97">
        <f>'[2]Исполнение для администрации_КБ'!X17</f>
        <v>27202.808539999998</v>
      </c>
      <c r="G15" s="98">
        <f t="shared" si="3"/>
        <v>0</v>
      </c>
      <c r="H15" s="99">
        <f t="shared" si="4"/>
        <v>27202.808540000002</v>
      </c>
      <c r="I15" s="100">
        <f t="shared" si="0"/>
        <v>99.963667693318129</v>
      </c>
      <c r="J15" s="101"/>
      <c r="K15" s="102">
        <f>'[4]Проверочная  таблица'!TK15/1000</f>
        <v>13959.82</v>
      </c>
      <c r="L15" s="102">
        <f>'[4]Проверочная  таблица'!TN15/1000</f>
        <v>13949.933000000001</v>
      </c>
      <c r="M15" s="103">
        <f t="shared" si="5"/>
        <v>99.929175304552643</v>
      </c>
      <c r="N15" s="101"/>
      <c r="O15" s="102">
        <f>'[4]Проверочная  таблица'!VX15/1000</f>
        <v>2651.37</v>
      </c>
      <c r="P15" s="102">
        <f>'[4]Проверочная  таблица'!WE15/1000</f>
        <v>2651.37</v>
      </c>
      <c r="Q15" s="103">
        <f t="shared" si="6"/>
        <v>100</v>
      </c>
      <c r="R15" s="101"/>
      <c r="S15" s="102">
        <f>('[4]Проверочная  таблица'!VF15+'[4]Проверочная  таблица'!VG15)/1000</f>
        <v>5000</v>
      </c>
      <c r="T15" s="102">
        <f>('[4]Проверочная  таблица'!VJ15+'[4]Проверочная  таблица'!VK15)/1000</f>
        <v>5000</v>
      </c>
      <c r="U15" s="103">
        <f t="shared" si="7"/>
        <v>100</v>
      </c>
      <c r="V15" s="101"/>
      <c r="W15" s="102">
        <f>('[4]Проверочная  таблица'!VH15+'[4]Проверочная  таблица'!VN15)/1000</f>
        <v>0</v>
      </c>
      <c r="X15" s="102">
        <f>('[4]Проверочная  таблица'!VL15+'[4]Проверочная  таблица'!VP15)/1000</f>
        <v>0</v>
      </c>
      <c r="Y15" s="103">
        <f t="shared" si="8"/>
        <v>0</v>
      </c>
      <c r="Z15" s="101"/>
      <c r="AA15" s="102">
        <f>'[4]Проверочная  таблица'!UY15/1000</f>
        <v>0</v>
      </c>
      <c r="AB15" s="102">
        <f>'[4]Проверочная  таблица'!VB15/1000</f>
        <v>0</v>
      </c>
      <c r="AC15" s="103">
        <f t="shared" si="9"/>
        <v>0</v>
      </c>
      <c r="AD15" s="101"/>
      <c r="AE15" s="102">
        <f>'[4]Проверочная  таблица'!TR15/1000</f>
        <v>0</v>
      </c>
      <c r="AF15" s="102">
        <f>'[4]Проверочная  таблица'!TU15/1000</f>
        <v>0</v>
      </c>
      <c r="AG15" s="103">
        <f t="shared" si="10"/>
        <v>0</v>
      </c>
      <c r="AH15" s="101"/>
      <c r="AI15" s="102">
        <f>'[4]Проверочная  таблица'!TS15/1000</f>
        <v>0</v>
      </c>
      <c r="AJ15" s="102">
        <f>'[4]Проверочная  таблица'!TV15/1000</f>
        <v>0</v>
      </c>
      <c r="AK15" s="103">
        <f t="shared" si="11"/>
        <v>0</v>
      </c>
      <c r="AL15" s="101"/>
      <c r="AM15" s="102">
        <f>('[4]Проверочная  таблица'!TX15+'[4]Проверочная  таблица'!UB15)/1000</f>
        <v>0</v>
      </c>
      <c r="AN15" s="102">
        <f>('[4]Проверочная  таблица'!TZ15+'[4]Проверочная  таблица'!UD15)/1000</f>
        <v>0</v>
      </c>
      <c r="AO15" s="103">
        <f t="shared" si="12"/>
        <v>0</v>
      </c>
      <c r="AP15" s="101"/>
      <c r="AQ15" s="102">
        <f>('[4]Проверочная  таблица'!VY15+'[4]Проверочная  таблица'!WJ15)/1000</f>
        <v>0</v>
      </c>
      <c r="AR15" s="102">
        <f>('[4]Проверочная  таблица'!WF15+'[4]Проверочная  таблица'!WM15)/1000</f>
        <v>0</v>
      </c>
      <c r="AS15" s="103">
        <f t="shared" si="13"/>
        <v>0</v>
      </c>
      <c r="AT15" s="101"/>
      <c r="AU15" s="102">
        <f>('[4]Проверочная  таблица'!UI15+'[4]Проверочная  таблица'!UO15)/1000</f>
        <v>0</v>
      </c>
      <c r="AV15" s="102">
        <f>('[4]Проверочная  таблица'!UL15+'[4]Проверочная  таблица'!UR15)/1000</f>
        <v>0</v>
      </c>
      <c r="AW15" s="103">
        <f t="shared" si="14"/>
        <v>0</v>
      </c>
      <c r="AX15" s="101"/>
      <c r="AY15" s="102">
        <f>'[4]Проверочная  таблица'!VZ15/1000</f>
        <v>0</v>
      </c>
      <c r="AZ15" s="102">
        <f>'[4]Проверочная  таблица'!WG15/1000</f>
        <v>0</v>
      </c>
      <c r="BA15" s="103">
        <f t="shared" si="15"/>
        <v>0</v>
      </c>
      <c r="BB15" s="101"/>
      <c r="BC15" s="102">
        <f>'[4]Проверочная  таблица'!WA15/1000</f>
        <v>1098.8019399999998</v>
      </c>
      <c r="BD15" s="102">
        <f>'[4]Проверочная  таблица'!WH15/1000</f>
        <v>1098.8019399999998</v>
      </c>
      <c r="BE15" s="103">
        <f t="shared" si="16"/>
        <v>100</v>
      </c>
      <c r="BF15" s="101"/>
      <c r="BG15" s="102">
        <f>'[4]Проверочная  таблица'!WK15/1000</f>
        <v>4502.7035999999998</v>
      </c>
      <c r="BH15" s="102">
        <f>'[4]Проверочная  таблица'!WN15/1000</f>
        <v>4502.7035999999998</v>
      </c>
      <c r="BI15" s="103">
        <f t="shared" si="17"/>
        <v>100</v>
      </c>
    </row>
    <row r="16" spans="1:61" s="80" customFormat="1" ht="21.75" customHeight="1" x14ac:dyDescent="0.25">
      <c r="A16" s="104" t="s">
        <v>14</v>
      </c>
      <c r="B16" s="96">
        <f t="shared" si="1"/>
        <v>0</v>
      </c>
      <c r="C16" s="96">
        <f t="shared" si="1"/>
        <v>54028.795720000002</v>
      </c>
      <c r="D16" s="97">
        <f>'[2]Исполнение для администрации_КБ'!W18</f>
        <v>54028.795720000002</v>
      </c>
      <c r="E16" s="98">
        <f t="shared" si="2"/>
        <v>0</v>
      </c>
      <c r="F16" s="97">
        <f>'[2]Исполнение для администрации_КБ'!X18</f>
        <v>53917.797619999998</v>
      </c>
      <c r="G16" s="98">
        <f t="shared" si="3"/>
        <v>0</v>
      </c>
      <c r="H16" s="99">
        <f t="shared" si="4"/>
        <v>53917.797620000005</v>
      </c>
      <c r="I16" s="100">
        <f t="shared" si="0"/>
        <v>99.794557516004545</v>
      </c>
      <c r="J16" s="101"/>
      <c r="K16" s="102">
        <f>'[4]Проверочная  таблица'!TK16/1000</f>
        <v>14462.68</v>
      </c>
      <c r="L16" s="102">
        <f>'[4]Проверочная  таблица'!TN16/1000</f>
        <v>14351.6819</v>
      </c>
      <c r="M16" s="103">
        <f t="shared" si="5"/>
        <v>99.232520528698686</v>
      </c>
      <c r="N16" s="101"/>
      <c r="O16" s="102">
        <f>'[4]Проверочная  таблица'!VX16/1000</f>
        <v>6500</v>
      </c>
      <c r="P16" s="102">
        <f>'[4]Проверочная  таблица'!WE16/1000</f>
        <v>6500</v>
      </c>
      <c r="Q16" s="103">
        <f t="shared" si="6"/>
        <v>100</v>
      </c>
      <c r="R16" s="101"/>
      <c r="S16" s="102">
        <f>('[4]Проверочная  таблица'!VF16+'[4]Проверочная  таблица'!VG16)/1000</f>
        <v>0</v>
      </c>
      <c r="T16" s="102">
        <f>('[4]Проверочная  таблица'!VJ16+'[4]Проверочная  таблица'!VK16)/1000</f>
        <v>0</v>
      </c>
      <c r="U16" s="103">
        <f t="shared" si="7"/>
        <v>0</v>
      </c>
      <c r="V16" s="101"/>
      <c r="W16" s="102">
        <f>('[4]Проверочная  таблица'!VH16+'[4]Проверочная  таблица'!VN16)/1000</f>
        <v>0</v>
      </c>
      <c r="X16" s="102">
        <f>('[4]Проверочная  таблица'!VL16+'[4]Проверочная  таблица'!VP16)/1000</f>
        <v>0</v>
      </c>
      <c r="Y16" s="103">
        <f t="shared" si="8"/>
        <v>0</v>
      </c>
      <c r="Z16" s="101"/>
      <c r="AA16" s="102">
        <f>'[4]Проверочная  таблица'!UY16/1000</f>
        <v>0</v>
      </c>
      <c r="AB16" s="102">
        <f>'[4]Проверочная  таблица'!VB16/1000</f>
        <v>0</v>
      </c>
      <c r="AC16" s="103">
        <f t="shared" si="9"/>
        <v>0</v>
      </c>
      <c r="AD16" s="101"/>
      <c r="AE16" s="102">
        <f>'[4]Проверочная  таблица'!TR16/1000</f>
        <v>0</v>
      </c>
      <c r="AF16" s="102">
        <f>'[4]Проверочная  таблица'!TU16/1000</f>
        <v>0</v>
      </c>
      <c r="AG16" s="103">
        <f t="shared" si="10"/>
        <v>0</v>
      </c>
      <c r="AH16" s="101"/>
      <c r="AI16" s="102">
        <f>'[4]Проверочная  таблица'!TS16/1000</f>
        <v>0</v>
      </c>
      <c r="AJ16" s="102">
        <f>'[4]Проверочная  таблица'!TV16/1000</f>
        <v>0</v>
      </c>
      <c r="AK16" s="103">
        <f t="shared" si="11"/>
        <v>0</v>
      </c>
      <c r="AL16" s="101"/>
      <c r="AM16" s="102">
        <f>('[4]Проверочная  таблица'!TX16+'[4]Проверочная  таблица'!UB16)/1000</f>
        <v>0</v>
      </c>
      <c r="AN16" s="102">
        <f>('[4]Проверочная  таблица'!TZ16+'[4]Проверочная  таблица'!UD16)/1000</f>
        <v>0</v>
      </c>
      <c r="AO16" s="103">
        <f t="shared" si="12"/>
        <v>0</v>
      </c>
      <c r="AP16" s="101"/>
      <c r="AQ16" s="102">
        <f>('[4]Проверочная  таблица'!VY16+'[4]Проверочная  таблица'!WJ16)/1000</f>
        <v>27995.582249999999</v>
      </c>
      <c r="AR16" s="102">
        <f>('[4]Проверочная  таблица'!WF16+'[4]Проверочная  таблица'!WM16)/1000</f>
        <v>27995.582249999999</v>
      </c>
      <c r="AS16" s="103">
        <f t="shared" si="13"/>
        <v>100</v>
      </c>
      <c r="AT16" s="101"/>
      <c r="AU16" s="102">
        <f>('[4]Проверочная  таблица'!UI16+'[4]Проверочная  таблица'!UO16)/1000</f>
        <v>0</v>
      </c>
      <c r="AV16" s="102">
        <f>('[4]Проверочная  таблица'!UL16+'[4]Проверочная  таблица'!UR16)/1000</f>
        <v>0</v>
      </c>
      <c r="AW16" s="103">
        <f t="shared" si="14"/>
        <v>0</v>
      </c>
      <c r="AX16" s="101"/>
      <c r="AY16" s="102">
        <f>'[4]Проверочная  таблица'!VZ16/1000</f>
        <v>0</v>
      </c>
      <c r="AZ16" s="102">
        <f>'[4]Проверочная  таблица'!WG16/1000</f>
        <v>0</v>
      </c>
      <c r="BA16" s="103">
        <f t="shared" si="15"/>
        <v>0</v>
      </c>
      <c r="BB16" s="101"/>
      <c r="BC16" s="102">
        <f>'[4]Проверочная  таблица'!WA16/1000</f>
        <v>856.24719000000005</v>
      </c>
      <c r="BD16" s="102">
        <f>'[4]Проверочная  таблица'!WH16/1000</f>
        <v>856.24719000000005</v>
      </c>
      <c r="BE16" s="103">
        <f t="shared" si="16"/>
        <v>100</v>
      </c>
      <c r="BF16" s="101"/>
      <c r="BG16" s="102">
        <f>'[4]Проверочная  таблица'!WK16/1000</f>
        <v>4214.2862800000003</v>
      </c>
      <c r="BH16" s="102">
        <f>'[4]Проверочная  таблица'!WN16/1000</f>
        <v>4214.2862800000003</v>
      </c>
      <c r="BI16" s="103">
        <f t="shared" si="17"/>
        <v>100</v>
      </c>
    </row>
    <row r="17" spans="1:61" s="80" customFormat="1" ht="21.75" customHeight="1" x14ac:dyDescent="0.25">
      <c r="A17" s="104" t="s">
        <v>15</v>
      </c>
      <c r="B17" s="96">
        <f t="shared" si="1"/>
        <v>0</v>
      </c>
      <c r="C17" s="96">
        <f t="shared" si="1"/>
        <v>30183.746299999999</v>
      </c>
      <c r="D17" s="97">
        <f>'[2]Исполнение для администрации_КБ'!W19</f>
        <v>30183.746299999995</v>
      </c>
      <c r="E17" s="98">
        <f t="shared" si="2"/>
        <v>0</v>
      </c>
      <c r="F17" s="97">
        <f>'[2]Исполнение для администрации_КБ'!X19</f>
        <v>30154.617089999996</v>
      </c>
      <c r="G17" s="98">
        <f t="shared" si="3"/>
        <v>0</v>
      </c>
      <c r="H17" s="99">
        <f t="shared" si="4"/>
        <v>30154.61709</v>
      </c>
      <c r="I17" s="100">
        <f t="shared" si="0"/>
        <v>99.903493722381313</v>
      </c>
      <c r="J17" s="101"/>
      <c r="K17" s="102">
        <f>'[4]Проверочная  таблица'!TK17/1000</f>
        <v>10721.05</v>
      </c>
      <c r="L17" s="102">
        <f>'[4]Проверочная  таблица'!TN17/1000</f>
        <v>10691.92079</v>
      </c>
      <c r="M17" s="103">
        <f t="shared" si="5"/>
        <v>99.728298907289869</v>
      </c>
      <c r="N17" s="101"/>
      <c r="O17" s="102">
        <f>'[4]Проверочная  таблица'!VX17/1000</f>
        <v>14067.02</v>
      </c>
      <c r="P17" s="102">
        <f>'[4]Проверочная  таблица'!WE17/1000</f>
        <v>14067.02</v>
      </c>
      <c r="Q17" s="103">
        <f t="shared" si="6"/>
        <v>100</v>
      </c>
      <c r="R17" s="101"/>
      <c r="S17" s="102">
        <f>('[4]Проверочная  таблица'!VF17+'[4]Проверочная  таблица'!VG17)/1000</f>
        <v>0</v>
      </c>
      <c r="T17" s="102">
        <f>('[4]Проверочная  таблица'!VJ17+'[4]Проверочная  таблица'!VK17)/1000</f>
        <v>0</v>
      </c>
      <c r="U17" s="103">
        <f t="shared" si="7"/>
        <v>0</v>
      </c>
      <c r="V17" s="101"/>
      <c r="W17" s="102">
        <f>('[4]Проверочная  таблица'!VH17+'[4]Проверочная  таблица'!VN17)/1000</f>
        <v>0</v>
      </c>
      <c r="X17" s="102">
        <f>('[4]Проверочная  таблица'!VL17+'[4]Проверочная  таблица'!VP17)/1000</f>
        <v>0</v>
      </c>
      <c r="Y17" s="103">
        <f t="shared" si="8"/>
        <v>0</v>
      </c>
      <c r="Z17" s="101"/>
      <c r="AA17" s="102">
        <f>'[4]Проверочная  таблица'!UY17/1000</f>
        <v>0</v>
      </c>
      <c r="AB17" s="102">
        <f>'[4]Проверочная  таблица'!VB17/1000</f>
        <v>0</v>
      </c>
      <c r="AC17" s="103">
        <f t="shared" si="9"/>
        <v>0</v>
      </c>
      <c r="AD17" s="101"/>
      <c r="AE17" s="102">
        <f>'[4]Проверочная  таблица'!TR17/1000</f>
        <v>0</v>
      </c>
      <c r="AF17" s="102">
        <f>'[4]Проверочная  таблица'!TU17/1000</f>
        <v>0</v>
      </c>
      <c r="AG17" s="103">
        <f t="shared" si="10"/>
        <v>0</v>
      </c>
      <c r="AH17" s="101"/>
      <c r="AI17" s="102">
        <f>'[4]Проверочная  таблица'!TS17/1000</f>
        <v>0</v>
      </c>
      <c r="AJ17" s="102">
        <f>'[4]Проверочная  таблица'!TV17/1000</f>
        <v>0</v>
      </c>
      <c r="AK17" s="103">
        <f t="shared" si="11"/>
        <v>0</v>
      </c>
      <c r="AL17" s="101"/>
      <c r="AM17" s="102">
        <f>('[4]Проверочная  таблица'!TX17+'[4]Проверочная  таблица'!UB17)/1000</f>
        <v>0</v>
      </c>
      <c r="AN17" s="102">
        <f>('[4]Проверочная  таблица'!TZ17+'[4]Проверочная  таблица'!UD17)/1000</f>
        <v>0</v>
      </c>
      <c r="AO17" s="103">
        <f t="shared" si="12"/>
        <v>0</v>
      </c>
      <c r="AP17" s="101"/>
      <c r="AQ17" s="102">
        <f>('[4]Проверочная  таблица'!VY17+'[4]Проверочная  таблица'!WJ17)/1000</f>
        <v>2051.4014099999999</v>
      </c>
      <c r="AR17" s="102">
        <f>('[4]Проверочная  таблица'!WF17+'[4]Проверочная  таблица'!WM17)/1000</f>
        <v>2051.4014099999999</v>
      </c>
      <c r="AS17" s="103">
        <f t="shared" si="13"/>
        <v>100</v>
      </c>
      <c r="AT17" s="101"/>
      <c r="AU17" s="102">
        <f>('[4]Проверочная  таблица'!UI17+'[4]Проверочная  таблица'!UO17)/1000</f>
        <v>0</v>
      </c>
      <c r="AV17" s="102">
        <f>('[4]Проверочная  таблица'!UL17+'[4]Проверочная  таблица'!UR17)/1000</f>
        <v>0</v>
      </c>
      <c r="AW17" s="103">
        <f t="shared" si="14"/>
        <v>0</v>
      </c>
      <c r="AX17" s="101"/>
      <c r="AY17" s="102">
        <f>'[4]Проверочная  таблица'!VZ17/1000</f>
        <v>0</v>
      </c>
      <c r="AZ17" s="102">
        <f>'[4]Проверочная  таблица'!WG17/1000</f>
        <v>0</v>
      </c>
      <c r="BA17" s="103">
        <f t="shared" si="15"/>
        <v>0</v>
      </c>
      <c r="BB17" s="101"/>
      <c r="BC17" s="102">
        <f>'[4]Проверочная  таблица'!WA17/1000</f>
        <v>552.35344999999995</v>
      </c>
      <c r="BD17" s="102">
        <f>'[4]Проверочная  таблица'!WH17/1000</f>
        <v>552.35344999999995</v>
      </c>
      <c r="BE17" s="103">
        <f t="shared" si="16"/>
        <v>100</v>
      </c>
      <c r="BF17" s="101"/>
      <c r="BG17" s="102">
        <f>'[4]Проверочная  таблица'!WK17/1000</f>
        <v>2791.9214400000001</v>
      </c>
      <c r="BH17" s="102">
        <f>'[4]Проверочная  таблица'!WN17/1000</f>
        <v>2791.9214400000001</v>
      </c>
      <c r="BI17" s="103">
        <f t="shared" si="17"/>
        <v>100</v>
      </c>
    </row>
    <row r="18" spans="1:61" s="80" customFormat="1" ht="21.75" customHeight="1" x14ac:dyDescent="0.25">
      <c r="A18" s="104" t="s">
        <v>16</v>
      </c>
      <c r="B18" s="96">
        <f t="shared" si="1"/>
        <v>0</v>
      </c>
      <c r="C18" s="96">
        <f t="shared" si="1"/>
        <v>90089.296520000004</v>
      </c>
      <c r="D18" s="97">
        <f>'[2]Исполнение для администрации_КБ'!W20</f>
        <v>90089.296519999989</v>
      </c>
      <c r="E18" s="98">
        <f t="shared" si="2"/>
        <v>0</v>
      </c>
      <c r="F18" s="97">
        <f>'[2]Исполнение для администрации_КБ'!X20</f>
        <v>90053.758539999995</v>
      </c>
      <c r="G18" s="98">
        <f t="shared" si="3"/>
        <v>0</v>
      </c>
      <c r="H18" s="99">
        <f t="shared" si="4"/>
        <v>90053.75854000001</v>
      </c>
      <c r="I18" s="100">
        <f t="shared" si="0"/>
        <v>99.960552494721611</v>
      </c>
      <c r="J18" s="101"/>
      <c r="K18" s="102">
        <f>'[4]Проверочная  таблица'!TK18/1000</f>
        <v>14764.68</v>
      </c>
      <c r="L18" s="102">
        <f>'[4]Проверочная  таблица'!TN18/1000</f>
        <v>14729.142020000001</v>
      </c>
      <c r="M18" s="103">
        <f t="shared" si="5"/>
        <v>99.759304095991254</v>
      </c>
      <c r="N18" s="101"/>
      <c r="O18" s="102">
        <f>'[4]Проверочная  таблица'!VX18/1000</f>
        <v>8183.5912199999993</v>
      </c>
      <c r="P18" s="102">
        <f>'[4]Проверочная  таблица'!WE18/1000</f>
        <v>8183.5912199999993</v>
      </c>
      <c r="Q18" s="103">
        <f t="shared" si="6"/>
        <v>100</v>
      </c>
      <c r="R18" s="101"/>
      <c r="S18" s="102">
        <f>('[4]Проверочная  таблица'!VF18+'[4]Проверочная  таблица'!VG18)/1000</f>
        <v>0</v>
      </c>
      <c r="T18" s="102">
        <f>('[4]Проверочная  таблица'!VJ18+'[4]Проверочная  таблица'!VK18)/1000</f>
        <v>0</v>
      </c>
      <c r="U18" s="103">
        <f t="shared" si="7"/>
        <v>0</v>
      </c>
      <c r="V18" s="101"/>
      <c r="W18" s="102">
        <f>('[4]Проверочная  таблица'!VH18+'[4]Проверочная  таблица'!VN18)/1000</f>
        <v>0</v>
      </c>
      <c r="X18" s="102">
        <f>('[4]Проверочная  таблица'!VL18+'[4]Проверочная  таблица'!VP18)/1000</f>
        <v>0</v>
      </c>
      <c r="Y18" s="103">
        <f t="shared" si="8"/>
        <v>0</v>
      </c>
      <c r="Z18" s="101"/>
      <c r="AA18" s="102">
        <f>'[4]Проверочная  таблица'!UY18/1000</f>
        <v>0</v>
      </c>
      <c r="AB18" s="102">
        <f>'[4]Проверочная  таблица'!VB18/1000</f>
        <v>0</v>
      </c>
      <c r="AC18" s="103">
        <f t="shared" si="9"/>
        <v>0</v>
      </c>
      <c r="AD18" s="101"/>
      <c r="AE18" s="102">
        <f>'[4]Проверочная  таблица'!TR18/1000</f>
        <v>0</v>
      </c>
      <c r="AF18" s="102">
        <f>'[4]Проверочная  таблица'!TU18/1000</f>
        <v>0</v>
      </c>
      <c r="AG18" s="103">
        <f t="shared" si="10"/>
        <v>0</v>
      </c>
      <c r="AH18" s="101"/>
      <c r="AI18" s="102">
        <f>'[4]Проверочная  таблица'!TS18/1000</f>
        <v>0</v>
      </c>
      <c r="AJ18" s="102">
        <f>'[4]Проверочная  таблица'!TV18/1000</f>
        <v>0</v>
      </c>
      <c r="AK18" s="103">
        <f t="shared" si="11"/>
        <v>0</v>
      </c>
      <c r="AL18" s="101"/>
      <c r="AM18" s="102">
        <f>('[4]Проверочная  таблица'!TX18+'[4]Проверочная  таблица'!UB18)/1000</f>
        <v>0</v>
      </c>
      <c r="AN18" s="102">
        <f>('[4]Проверочная  таблица'!TZ18+'[4]Проверочная  таблица'!UD18)/1000</f>
        <v>0</v>
      </c>
      <c r="AO18" s="103">
        <f t="shared" si="12"/>
        <v>0</v>
      </c>
      <c r="AP18" s="101"/>
      <c r="AQ18" s="102">
        <f>('[4]Проверочная  таблица'!VY18+'[4]Проверочная  таблица'!WJ18)/1000</f>
        <v>14939.89719</v>
      </c>
      <c r="AR18" s="102">
        <f>('[4]Проверочная  таблица'!WF18+'[4]Проверочная  таблица'!WM18)/1000</f>
        <v>14939.89719</v>
      </c>
      <c r="AS18" s="103">
        <f t="shared" si="13"/>
        <v>100</v>
      </c>
      <c r="AT18" s="101"/>
      <c r="AU18" s="102">
        <f>('[4]Проверочная  таблица'!UI18+'[4]Проверочная  таблица'!UO18)/1000</f>
        <v>0</v>
      </c>
      <c r="AV18" s="102">
        <f>('[4]Проверочная  таблица'!UL18+'[4]Проверочная  таблица'!UR18)/1000</f>
        <v>0</v>
      </c>
      <c r="AW18" s="103">
        <f t="shared" si="14"/>
        <v>0</v>
      </c>
      <c r="AX18" s="101"/>
      <c r="AY18" s="102">
        <f>'[4]Проверочная  таблица'!VZ18/1000</f>
        <v>48036</v>
      </c>
      <c r="AZ18" s="102">
        <f>'[4]Проверочная  таблица'!WG18/1000</f>
        <v>48036</v>
      </c>
      <c r="BA18" s="103">
        <f t="shared" si="15"/>
        <v>100</v>
      </c>
      <c r="BB18" s="101"/>
      <c r="BC18" s="102">
        <f>'[4]Проверочная  таблица'!WA18/1000</f>
        <v>1009.2485600000001</v>
      </c>
      <c r="BD18" s="102">
        <f>'[4]Проверочная  таблица'!WH18/1000</f>
        <v>1009.2485600000001</v>
      </c>
      <c r="BE18" s="103">
        <f t="shared" si="16"/>
        <v>100</v>
      </c>
      <c r="BF18" s="101"/>
      <c r="BG18" s="102">
        <f>'[4]Проверочная  таблица'!WK18/1000</f>
        <v>3155.8795500000001</v>
      </c>
      <c r="BH18" s="102">
        <f>'[4]Проверочная  таблица'!WN18/1000</f>
        <v>3155.8795500000001</v>
      </c>
      <c r="BI18" s="103">
        <f t="shared" si="17"/>
        <v>100</v>
      </c>
    </row>
    <row r="19" spans="1:61" s="80" customFormat="1" ht="21.75" customHeight="1" x14ac:dyDescent="0.25">
      <c r="A19" s="104" t="s">
        <v>17</v>
      </c>
      <c r="B19" s="96">
        <f t="shared" si="1"/>
        <v>0</v>
      </c>
      <c r="C19" s="96">
        <f t="shared" si="1"/>
        <v>22411.087339999998</v>
      </c>
      <c r="D19" s="97">
        <f>'[2]Исполнение для администрации_КБ'!W21</f>
        <v>22411.087339999998</v>
      </c>
      <c r="E19" s="98">
        <f t="shared" si="2"/>
        <v>0</v>
      </c>
      <c r="F19" s="97">
        <f>'[2]Исполнение для администрации_КБ'!X21</f>
        <v>22286.940760000001</v>
      </c>
      <c r="G19" s="98">
        <f t="shared" si="3"/>
        <v>0</v>
      </c>
      <c r="H19" s="99">
        <f t="shared" si="4"/>
        <v>22286.940760000001</v>
      </c>
      <c r="I19" s="100">
        <f t="shared" si="0"/>
        <v>99.446048386155653</v>
      </c>
      <c r="J19" s="101"/>
      <c r="K19" s="102">
        <f>'[4]Проверочная  таблица'!TK19/1000</f>
        <v>13129.954</v>
      </c>
      <c r="L19" s="102">
        <f>'[4]Проверочная  таблица'!TN19/1000</f>
        <v>13006.617550000001</v>
      </c>
      <c r="M19" s="103">
        <f t="shared" si="5"/>
        <v>99.060648270359522</v>
      </c>
      <c r="N19" s="101"/>
      <c r="O19" s="102">
        <f>'[4]Проверочная  таблица'!VX19/1000</f>
        <v>3347</v>
      </c>
      <c r="P19" s="102">
        <f>'[4]Проверочная  таблица'!WE19/1000</f>
        <v>3347</v>
      </c>
      <c r="Q19" s="103">
        <f t="shared" si="6"/>
        <v>100</v>
      </c>
      <c r="R19" s="101"/>
      <c r="S19" s="102">
        <f>('[4]Проверочная  таблица'!VF19+'[4]Проверочная  таблица'!VG19)/1000</f>
        <v>0</v>
      </c>
      <c r="T19" s="102">
        <f>('[4]Проверочная  таблица'!VJ19+'[4]Проверочная  таблица'!VK19)/1000</f>
        <v>0</v>
      </c>
      <c r="U19" s="103">
        <f t="shared" si="7"/>
        <v>0</v>
      </c>
      <c r="V19" s="101"/>
      <c r="W19" s="102">
        <f>('[4]Проверочная  таблица'!VH19+'[4]Проверочная  таблица'!VN19)/1000</f>
        <v>0</v>
      </c>
      <c r="X19" s="102">
        <f>('[4]Проверочная  таблица'!VL19+'[4]Проверочная  таблица'!VP19)/1000</f>
        <v>0</v>
      </c>
      <c r="Y19" s="103">
        <f t="shared" si="8"/>
        <v>0</v>
      </c>
      <c r="Z19" s="101"/>
      <c r="AA19" s="102">
        <f>'[4]Проверочная  таблица'!UY19/1000</f>
        <v>0</v>
      </c>
      <c r="AB19" s="102">
        <f>'[4]Проверочная  таблица'!VB19/1000</f>
        <v>0</v>
      </c>
      <c r="AC19" s="103">
        <f t="shared" si="9"/>
        <v>0</v>
      </c>
      <c r="AD19" s="101"/>
      <c r="AE19" s="102">
        <f>'[4]Проверочная  таблица'!TR19/1000</f>
        <v>0</v>
      </c>
      <c r="AF19" s="102">
        <f>'[4]Проверочная  таблица'!TU19/1000</f>
        <v>0</v>
      </c>
      <c r="AG19" s="103">
        <f t="shared" si="10"/>
        <v>0</v>
      </c>
      <c r="AH19" s="101"/>
      <c r="AI19" s="102">
        <f>'[4]Проверочная  таблица'!TS19/1000</f>
        <v>0</v>
      </c>
      <c r="AJ19" s="102">
        <f>'[4]Проверочная  таблица'!TV19/1000</f>
        <v>0</v>
      </c>
      <c r="AK19" s="103">
        <f t="shared" si="11"/>
        <v>0</v>
      </c>
      <c r="AL19" s="101"/>
      <c r="AM19" s="102">
        <f>('[4]Проверочная  таблица'!TX19+'[4]Проверочная  таблица'!UB19)/1000</f>
        <v>0</v>
      </c>
      <c r="AN19" s="102">
        <f>('[4]Проверочная  таблица'!TZ19+'[4]Проверочная  таблица'!UD19)/1000</f>
        <v>0</v>
      </c>
      <c r="AO19" s="103">
        <f t="shared" si="12"/>
        <v>0</v>
      </c>
      <c r="AP19" s="101"/>
      <c r="AQ19" s="102">
        <f>('[4]Проверочная  таблица'!VY19+'[4]Проверочная  таблица'!WJ19)/1000</f>
        <v>0</v>
      </c>
      <c r="AR19" s="102">
        <f>('[4]Проверочная  таблица'!WF19+'[4]Проверочная  таблица'!WM19)/1000</f>
        <v>0</v>
      </c>
      <c r="AS19" s="103">
        <f t="shared" si="13"/>
        <v>0</v>
      </c>
      <c r="AT19" s="101"/>
      <c r="AU19" s="102">
        <f>('[4]Проверочная  таблица'!UI19+'[4]Проверочная  таблица'!UO19)/1000</f>
        <v>0</v>
      </c>
      <c r="AV19" s="102">
        <f>('[4]Проверочная  таблица'!UL19+'[4]Проверочная  таблица'!UR19)/1000</f>
        <v>0</v>
      </c>
      <c r="AW19" s="103">
        <f t="shared" si="14"/>
        <v>0</v>
      </c>
      <c r="AX19" s="101"/>
      <c r="AY19" s="102">
        <f>'[4]Проверочная  таблица'!VZ19/1000</f>
        <v>0</v>
      </c>
      <c r="AZ19" s="102">
        <f>'[4]Проверочная  таблица'!WG19/1000</f>
        <v>0</v>
      </c>
      <c r="BA19" s="103">
        <f t="shared" si="15"/>
        <v>0</v>
      </c>
      <c r="BB19" s="101"/>
      <c r="BC19" s="102">
        <f>'[4]Проверочная  таблица'!WA19/1000</f>
        <v>1099.4389200000001</v>
      </c>
      <c r="BD19" s="102">
        <f>'[4]Проверочная  таблица'!WH19/1000</f>
        <v>1099.4389200000001</v>
      </c>
      <c r="BE19" s="103">
        <f t="shared" si="16"/>
        <v>100</v>
      </c>
      <c r="BF19" s="101"/>
      <c r="BG19" s="102">
        <f>'[4]Проверочная  таблица'!WK19/1000</f>
        <v>4834.6944199999998</v>
      </c>
      <c r="BH19" s="102">
        <f>'[4]Проверочная  таблица'!WN19/1000</f>
        <v>4833.88429</v>
      </c>
      <c r="BI19" s="103">
        <f t="shared" si="17"/>
        <v>99.983243408380716</v>
      </c>
    </row>
    <row r="20" spans="1:61" s="80" customFormat="1" ht="21.75" customHeight="1" x14ac:dyDescent="0.25">
      <c r="A20" s="104" t="s">
        <v>18</v>
      </c>
      <c r="B20" s="96">
        <f t="shared" si="1"/>
        <v>0</v>
      </c>
      <c r="C20" s="96">
        <f t="shared" si="1"/>
        <v>32841.07993</v>
      </c>
      <c r="D20" s="97">
        <f>'[2]Исполнение для администрации_КБ'!W22</f>
        <v>32841.07993</v>
      </c>
      <c r="E20" s="98">
        <f t="shared" si="2"/>
        <v>0</v>
      </c>
      <c r="F20" s="97">
        <f>'[2]Исполнение для администрации_КБ'!X22</f>
        <v>32841.07993</v>
      </c>
      <c r="G20" s="98">
        <f t="shared" si="3"/>
        <v>0</v>
      </c>
      <c r="H20" s="99">
        <f t="shared" si="4"/>
        <v>32841.07993</v>
      </c>
      <c r="I20" s="100">
        <f t="shared" si="0"/>
        <v>100</v>
      </c>
      <c r="J20" s="101"/>
      <c r="K20" s="102">
        <f>'[4]Проверочная  таблица'!TK20/1000</f>
        <v>9764.2980000000007</v>
      </c>
      <c r="L20" s="102">
        <f>'[4]Проверочная  таблица'!TN20/1000</f>
        <v>9764.2980000000007</v>
      </c>
      <c r="M20" s="103">
        <f t="shared" si="5"/>
        <v>100</v>
      </c>
      <c r="N20" s="101"/>
      <c r="O20" s="102">
        <f>'[4]Проверочная  таблица'!VX20/1000</f>
        <v>13186</v>
      </c>
      <c r="P20" s="102">
        <f>'[4]Проверочная  таблица'!WE20/1000</f>
        <v>13186</v>
      </c>
      <c r="Q20" s="103">
        <f t="shared" si="6"/>
        <v>100</v>
      </c>
      <c r="R20" s="101"/>
      <c r="S20" s="102">
        <f>('[4]Проверочная  таблица'!VF20+'[4]Проверочная  таблица'!VG20)/1000</f>
        <v>0</v>
      </c>
      <c r="T20" s="102">
        <f>('[4]Проверочная  таблица'!VJ20+'[4]Проверочная  таблица'!VK20)/1000</f>
        <v>0</v>
      </c>
      <c r="U20" s="103">
        <f t="shared" si="7"/>
        <v>0</v>
      </c>
      <c r="V20" s="101"/>
      <c r="W20" s="102">
        <f>('[4]Проверочная  таблица'!VH20+'[4]Проверочная  таблица'!VN20)/1000</f>
        <v>5000</v>
      </c>
      <c r="X20" s="102">
        <f>('[4]Проверочная  таблица'!VL20+'[4]Проверочная  таблица'!VP20)/1000</f>
        <v>5000</v>
      </c>
      <c r="Y20" s="103">
        <f t="shared" si="8"/>
        <v>100</v>
      </c>
      <c r="Z20" s="101"/>
      <c r="AA20" s="102">
        <f>'[4]Проверочная  таблица'!UY20/1000</f>
        <v>0</v>
      </c>
      <c r="AB20" s="102">
        <f>'[4]Проверочная  таблица'!VB20/1000</f>
        <v>0</v>
      </c>
      <c r="AC20" s="103">
        <f t="shared" si="9"/>
        <v>0</v>
      </c>
      <c r="AD20" s="101"/>
      <c r="AE20" s="102">
        <f>'[4]Проверочная  таблица'!TR20/1000</f>
        <v>0</v>
      </c>
      <c r="AF20" s="102">
        <f>'[4]Проверочная  таблица'!TU20/1000</f>
        <v>0</v>
      </c>
      <c r="AG20" s="103">
        <f t="shared" si="10"/>
        <v>0</v>
      </c>
      <c r="AH20" s="101"/>
      <c r="AI20" s="102">
        <f>'[4]Проверочная  таблица'!TS20/1000</f>
        <v>0</v>
      </c>
      <c r="AJ20" s="102">
        <f>'[4]Проверочная  таблица'!TV20/1000</f>
        <v>0</v>
      </c>
      <c r="AK20" s="103">
        <f t="shared" si="11"/>
        <v>0</v>
      </c>
      <c r="AL20" s="101"/>
      <c r="AM20" s="102">
        <f>('[4]Проверочная  таблица'!TX20+'[4]Проверочная  таблица'!UB20)/1000</f>
        <v>0</v>
      </c>
      <c r="AN20" s="102">
        <f>('[4]Проверочная  таблица'!TZ20+'[4]Проверочная  таблица'!UD20)/1000</f>
        <v>0</v>
      </c>
      <c r="AO20" s="103">
        <f t="shared" si="12"/>
        <v>0</v>
      </c>
      <c r="AP20" s="101"/>
      <c r="AQ20" s="102">
        <f>('[4]Проверочная  таблица'!VY20+'[4]Проверочная  таблица'!WJ20)/1000</f>
        <v>1553.07196</v>
      </c>
      <c r="AR20" s="102">
        <f>('[4]Проверочная  таблица'!WF20+'[4]Проверочная  таблица'!WM20)/1000</f>
        <v>1553.07196</v>
      </c>
      <c r="AS20" s="103">
        <f t="shared" si="13"/>
        <v>100</v>
      </c>
      <c r="AT20" s="101"/>
      <c r="AU20" s="102">
        <f>('[4]Проверочная  таблица'!UI20+'[4]Проверочная  таблица'!UO20)/1000</f>
        <v>0</v>
      </c>
      <c r="AV20" s="102">
        <f>('[4]Проверочная  таблица'!UL20+'[4]Проверочная  таблица'!UR20)/1000</f>
        <v>0</v>
      </c>
      <c r="AW20" s="103">
        <f t="shared" si="14"/>
        <v>0</v>
      </c>
      <c r="AX20" s="101"/>
      <c r="AY20" s="102">
        <f>'[4]Проверочная  таблица'!VZ20/1000</f>
        <v>0</v>
      </c>
      <c r="AZ20" s="102">
        <f>'[4]Проверочная  таблица'!WG20/1000</f>
        <v>0</v>
      </c>
      <c r="BA20" s="103">
        <f t="shared" si="15"/>
        <v>0</v>
      </c>
      <c r="BB20" s="101"/>
      <c r="BC20" s="102">
        <f>'[4]Проверочная  таблица'!WA20/1000</f>
        <v>502.69932999999997</v>
      </c>
      <c r="BD20" s="102">
        <f>'[4]Проверочная  таблица'!WH20/1000</f>
        <v>502.69932999999997</v>
      </c>
      <c r="BE20" s="103">
        <f t="shared" si="16"/>
        <v>100</v>
      </c>
      <c r="BF20" s="101"/>
      <c r="BG20" s="102">
        <f>'[4]Проверочная  таблица'!WK20/1000</f>
        <v>2835.01064</v>
      </c>
      <c r="BH20" s="102">
        <f>'[4]Проверочная  таблица'!WN20/1000</f>
        <v>2835.01064</v>
      </c>
      <c r="BI20" s="103">
        <f t="shared" si="17"/>
        <v>100</v>
      </c>
    </row>
    <row r="21" spans="1:61" s="80" customFormat="1" ht="21.75" customHeight="1" x14ac:dyDescent="0.25">
      <c r="A21" s="104" t="s">
        <v>19</v>
      </c>
      <c r="B21" s="96">
        <f t="shared" si="1"/>
        <v>0</v>
      </c>
      <c r="C21" s="96">
        <f t="shared" si="1"/>
        <v>13171.243190000001</v>
      </c>
      <c r="D21" s="97">
        <f>'[2]Исполнение для администрации_КБ'!W23</f>
        <v>13171.243189999999</v>
      </c>
      <c r="E21" s="98">
        <f t="shared" si="2"/>
        <v>0</v>
      </c>
      <c r="F21" s="97">
        <f>'[2]Исполнение для администрации_КБ'!X23</f>
        <v>13107.807949999999</v>
      </c>
      <c r="G21" s="98">
        <f t="shared" si="3"/>
        <v>0</v>
      </c>
      <c r="H21" s="99">
        <f t="shared" si="4"/>
        <v>13107.807949999999</v>
      </c>
      <c r="I21" s="100">
        <f t="shared" si="0"/>
        <v>99.518380770251326</v>
      </c>
      <c r="J21" s="101"/>
      <c r="K21" s="102">
        <f>'[4]Проверочная  таблица'!TK21/1000</f>
        <v>6327.72</v>
      </c>
      <c r="L21" s="102">
        <f>'[4]Проверочная  таблица'!TN21/1000</f>
        <v>6302.803359999999</v>
      </c>
      <c r="M21" s="103">
        <f t="shared" si="5"/>
        <v>99.606230364175389</v>
      </c>
      <c r="N21" s="101"/>
      <c r="O21" s="102">
        <f>'[4]Проверочная  таблица'!VX21/1000</f>
        <v>2095.8609999999999</v>
      </c>
      <c r="P21" s="102">
        <f>'[4]Проверочная  таблица'!WE21/1000</f>
        <v>2057.3424</v>
      </c>
      <c r="Q21" s="103">
        <f t="shared" si="6"/>
        <v>98.162158654605435</v>
      </c>
      <c r="R21" s="101"/>
      <c r="S21" s="102">
        <f>('[4]Проверочная  таблица'!VF21+'[4]Проверочная  таблица'!VG21)/1000</f>
        <v>0</v>
      </c>
      <c r="T21" s="102">
        <f>('[4]Проверочная  таблица'!VJ21+'[4]Проверочная  таблица'!VK21)/1000</f>
        <v>0</v>
      </c>
      <c r="U21" s="103">
        <f t="shared" si="7"/>
        <v>0</v>
      </c>
      <c r="V21" s="101"/>
      <c r="W21" s="102">
        <f>('[4]Проверочная  таблица'!VH21+'[4]Проверочная  таблица'!VN21)/1000</f>
        <v>0</v>
      </c>
      <c r="X21" s="102">
        <f>('[4]Проверочная  таблица'!VL21+'[4]Проверочная  таблица'!VP21)/1000</f>
        <v>0</v>
      </c>
      <c r="Y21" s="103">
        <f t="shared" si="8"/>
        <v>0</v>
      </c>
      <c r="Z21" s="101"/>
      <c r="AA21" s="102">
        <f>'[4]Проверочная  таблица'!UY21/1000</f>
        <v>0</v>
      </c>
      <c r="AB21" s="102">
        <f>'[4]Проверочная  таблица'!VB21/1000</f>
        <v>0</v>
      </c>
      <c r="AC21" s="103">
        <f t="shared" si="9"/>
        <v>0</v>
      </c>
      <c r="AD21" s="101"/>
      <c r="AE21" s="102">
        <f>'[4]Проверочная  таблица'!TR21/1000</f>
        <v>0</v>
      </c>
      <c r="AF21" s="102">
        <f>'[4]Проверочная  таблица'!TU21/1000</f>
        <v>0</v>
      </c>
      <c r="AG21" s="103">
        <f t="shared" si="10"/>
        <v>0</v>
      </c>
      <c r="AH21" s="101"/>
      <c r="AI21" s="102">
        <f>'[4]Проверочная  таблица'!TS21/1000</f>
        <v>0</v>
      </c>
      <c r="AJ21" s="102">
        <f>'[4]Проверочная  таблица'!TV21/1000</f>
        <v>0</v>
      </c>
      <c r="AK21" s="103">
        <f t="shared" si="11"/>
        <v>0</v>
      </c>
      <c r="AL21" s="101"/>
      <c r="AM21" s="102">
        <f>('[4]Проверочная  таблица'!TX21+'[4]Проверочная  таблица'!UB21)/1000</f>
        <v>0</v>
      </c>
      <c r="AN21" s="102">
        <f>('[4]Проверочная  таблица'!TZ21+'[4]Проверочная  таблица'!UD21)/1000</f>
        <v>0</v>
      </c>
      <c r="AO21" s="103">
        <f t="shared" si="12"/>
        <v>0</v>
      </c>
      <c r="AP21" s="101"/>
      <c r="AQ21" s="102">
        <f>('[4]Проверочная  таблица'!VY21+'[4]Проверочная  таблица'!WJ21)/1000</f>
        <v>2580.2473300000001</v>
      </c>
      <c r="AR21" s="102">
        <f>('[4]Проверочная  таблица'!WF21+'[4]Проверочная  таблица'!WM21)/1000</f>
        <v>2580.2473300000001</v>
      </c>
      <c r="AS21" s="103">
        <f t="shared" si="13"/>
        <v>100</v>
      </c>
      <c r="AT21" s="101"/>
      <c r="AU21" s="102">
        <f>('[4]Проверочная  таблица'!UI21+'[4]Проверочная  таблица'!UO21)/1000</f>
        <v>0</v>
      </c>
      <c r="AV21" s="102">
        <f>('[4]Проверочная  таблица'!UL21+'[4]Проверочная  таблица'!UR21)/1000</f>
        <v>0</v>
      </c>
      <c r="AW21" s="103">
        <f t="shared" si="14"/>
        <v>0</v>
      </c>
      <c r="AX21" s="101"/>
      <c r="AY21" s="102">
        <f>'[4]Проверочная  таблица'!VZ21/1000</f>
        <v>0</v>
      </c>
      <c r="AZ21" s="102">
        <f>'[4]Проверочная  таблица'!WG21/1000</f>
        <v>0</v>
      </c>
      <c r="BA21" s="103">
        <f t="shared" si="15"/>
        <v>0</v>
      </c>
      <c r="BB21" s="101"/>
      <c r="BC21" s="102">
        <f>'[4]Проверочная  таблица'!WA21/1000</f>
        <v>400.11392999999998</v>
      </c>
      <c r="BD21" s="102">
        <f>'[4]Проверочная  таблица'!WH21/1000</f>
        <v>400.11392999999998</v>
      </c>
      <c r="BE21" s="103">
        <f t="shared" si="16"/>
        <v>100</v>
      </c>
      <c r="BF21" s="101"/>
      <c r="BG21" s="102">
        <f>'[4]Проверочная  таблица'!WK21/1000</f>
        <v>1767.3009300000001</v>
      </c>
      <c r="BH21" s="102">
        <f>'[4]Проверочная  таблица'!WN21/1000</f>
        <v>1767.3009300000001</v>
      </c>
      <c r="BI21" s="103">
        <f t="shared" si="17"/>
        <v>100</v>
      </c>
    </row>
    <row r="22" spans="1:61" s="80" customFormat="1" ht="21.75" customHeight="1" x14ac:dyDescent="0.25">
      <c r="A22" s="104" t="s">
        <v>20</v>
      </c>
      <c r="B22" s="96">
        <f t="shared" si="1"/>
        <v>0</v>
      </c>
      <c r="C22" s="96">
        <f t="shared" si="1"/>
        <v>124674.26798999999</v>
      </c>
      <c r="D22" s="97">
        <f>'[2]Исполнение для администрации_КБ'!W24</f>
        <v>124674.26798999999</v>
      </c>
      <c r="E22" s="98">
        <f t="shared" si="2"/>
        <v>0</v>
      </c>
      <c r="F22" s="97">
        <f>'[2]Исполнение для администрации_КБ'!X24</f>
        <v>124573.8063</v>
      </c>
      <c r="G22" s="98">
        <f t="shared" si="3"/>
        <v>0</v>
      </c>
      <c r="H22" s="99">
        <f t="shared" si="4"/>
        <v>124573.8063</v>
      </c>
      <c r="I22" s="100">
        <f t="shared" si="0"/>
        <v>99.919420669862646</v>
      </c>
      <c r="J22" s="101"/>
      <c r="K22" s="102">
        <f>'[4]Проверочная  таблица'!TK22/1000</f>
        <v>18446.848000000002</v>
      </c>
      <c r="L22" s="102">
        <f>'[4]Проверочная  таблица'!TN22/1000</f>
        <v>18346.386309999998</v>
      </c>
      <c r="M22" s="103">
        <f t="shared" si="5"/>
        <v>99.455399155454614</v>
      </c>
      <c r="N22" s="101"/>
      <c r="O22" s="102">
        <f>'[4]Проверочная  таблица'!VX22/1000</f>
        <v>27174.298989999999</v>
      </c>
      <c r="P22" s="102">
        <f>'[4]Проверочная  таблица'!WE22/1000</f>
        <v>27174.298989999999</v>
      </c>
      <c r="Q22" s="103">
        <f t="shared" si="6"/>
        <v>100</v>
      </c>
      <c r="R22" s="101"/>
      <c r="S22" s="102">
        <f>('[4]Проверочная  таблица'!VF22+'[4]Проверочная  таблица'!VG22)/1000</f>
        <v>0</v>
      </c>
      <c r="T22" s="102">
        <f>('[4]Проверочная  таблица'!VJ22+'[4]Проверочная  таблица'!VK22)/1000</f>
        <v>0</v>
      </c>
      <c r="U22" s="103">
        <f t="shared" si="7"/>
        <v>0</v>
      </c>
      <c r="V22" s="101"/>
      <c r="W22" s="102">
        <f>('[4]Проверочная  таблица'!VH22+'[4]Проверочная  таблица'!VN22)/1000</f>
        <v>0</v>
      </c>
      <c r="X22" s="102">
        <f>('[4]Проверочная  таблица'!VL22+'[4]Проверочная  таблица'!VP22)/1000</f>
        <v>0</v>
      </c>
      <c r="Y22" s="103">
        <f t="shared" si="8"/>
        <v>0</v>
      </c>
      <c r="Z22" s="101"/>
      <c r="AA22" s="102">
        <f>'[4]Проверочная  таблица'!UY22/1000</f>
        <v>0</v>
      </c>
      <c r="AB22" s="102">
        <f>'[4]Проверочная  таблица'!VB22/1000</f>
        <v>0</v>
      </c>
      <c r="AC22" s="103">
        <f t="shared" si="9"/>
        <v>0</v>
      </c>
      <c r="AD22" s="101"/>
      <c r="AE22" s="102">
        <f>'[4]Проверочная  таблица'!TR22/1000</f>
        <v>0</v>
      </c>
      <c r="AF22" s="102">
        <f>'[4]Проверочная  таблица'!TU22/1000</f>
        <v>0</v>
      </c>
      <c r="AG22" s="103">
        <f t="shared" si="10"/>
        <v>0</v>
      </c>
      <c r="AH22" s="101"/>
      <c r="AI22" s="102">
        <f>'[4]Проверочная  таблица'!TS22/1000</f>
        <v>0</v>
      </c>
      <c r="AJ22" s="102">
        <f>'[4]Проверочная  таблица'!TV22/1000</f>
        <v>0</v>
      </c>
      <c r="AK22" s="103">
        <f t="shared" si="11"/>
        <v>0</v>
      </c>
      <c r="AL22" s="101"/>
      <c r="AM22" s="102">
        <f>('[4]Проверочная  таблица'!TX22+'[4]Проверочная  таблица'!UB22)/1000</f>
        <v>0</v>
      </c>
      <c r="AN22" s="102">
        <f>('[4]Проверочная  таблица'!TZ22+'[4]Проверочная  таблица'!UD22)/1000</f>
        <v>0</v>
      </c>
      <c r="AO22" s="103">
        <f t="shared" si="12"/>
        <v>0</v>
      </c>
      <c r="AP22" s="101"/>
      <c r="AQ22" s="102">
        <f>('[4]Проверочная  таблица'!VY22+'[4]Проверочная  таблица'!WJ22)/1000</f>
        <v>0</v>
      </c>
      <c r="AR22" s="102">
        <f>('[4]Проверочная  таблица'!WF22+'[4]Проверочная  таблица'!WM22)/1000</f>
        <v>0</v>
      </c>
      <c r="AS22" s="103">
        <f t="shared" si="13"/>
        <v>0</v>
      </c>
      <c r="AT22" s="101"/>
      <c r="AU22" s="102">
        <f>('[4]Проверочная  таблица'!UI22+'[4]Проверочная  таблица'!UO22)/1000</f>
        <v>74500</v>
      </c>
      <c r="AV22" s="102">
        <f>('[4]Проверочная  таблица'!UL22+'[4]Проверочная  таблица'!UR22)/1000</f>
        <v>74500</v>
      </c>
      <c r="AW22" s="103">
        <f t="shared" si="14"/>
        <v>100</v>
      </c>
      <c r="AX22" s="101"/>
      <c r="AY22" s="102">
        <f>'[4]Проверочная  таблица'!VZ22/1000</f>
        <v>0</v>
      </c>
      <c r="AZ22" s="102">
        <f>'[4]Проверочная  таблица'!WG22/1000</f>
        <v>0</v>
      </c>
      <c r="BA22" s="103">
        <f t="shared" si="15"/>
        <v>0</v>
      </c>
      <c r="BB22" s="101"/>
      <c r="BC22" s="102">
        <f>'[4]Проверочная  таблица'!WA22/1000</f>
        <v>1279.9843699999999</v>
      </c>
      <c r="BD22" s="102">
        <f>'[4]Проверочная  таблица'!WH22/1000</f>
        <v>1279.9843699999999</v>
      </c>
      <c r="BE22" s="103">
        <f t="shared" si="16"/>
        <v>100</v>
      </c>
      <c r="BF22" s="101"/>
      <c r="BG22" s="102">
        <f>'[4]Проверочная  таблица'!WK22/1000</f>
        <v>3273.13663</v>
      </c>
      <c r="BH22" s="102">
        <f>'[4]Проверочная  таблица'!WN22/1000</f>
        <v>3273.13663</v>
      </c>
      <c r="BI22" s="103">
        <f t="shared" si="17"/>
        <v>100</v>
      </c>
    </row>
    <row r="23" spans="1:61" s="80" customFormat="1" ht="21.75" customHeight="1" x14ac:dyDescent="0.25">
      <c r="A23" s="104" t="s">
        <v>21</v>
      </c>
      <c r="B23" s="96">
        <f t="shared" si="1"/>
        <v>0</v>
      </c>
      <c r="C23" s="96">
        <f t="shared" si="1"/>
        <v>25688.126929999999</v>
      </c>
      <c r="D23" s="97">
        <f>'[2]Исполнение для администрации_КБ'!W25</f>
        <v>25688.126929999999</v>
      </c>
      <c r="E23" s="98">
        <f t="shared" si="2"/>
        <v>0</v>
      </c>
      <c r="F23" s="97">
        <f>'[2]Исполнение для администрации_КБ'!X25</f>
        <v>25620.03786</v>
      </c>
      <c r="G23" s="98">
        <f t="shared" si="3"/>
        <v>0</v>
      </c>
      <c r="H23" s="99">
        <f t="shared" si="4"/>
        <v>25620.03786</v>
      </c>
      <c r="I23" s="100">
        <f t="shared" si="0"/>
        <v>99.734939529902121</v>
      </c>
      <c r="J23" s="101"/>
      <c r="K23" s="102">
        <f>'[4]Проверочная  таблица'!TK23/1000</f>
        <v>10246.280000000001</v>
      </c>
      <c r="L23" s="102">
        <f>'[4]Проверочная  таблица'!TN23/1000</f>
        <v>10246.280000000001</v>
      </c>
      <c r="M23" s="103">
        <f t="shared" si="5"/>
        <v>100</v>
      </c>
      <c r="N23" s="101"/>
      <c r="O23" s="102">
        <f>'[4]Проверочная  таблица'!VX23/1000</f>
        <v>2646.1320000000001</v>
      </c>
      <c r="P23" s="102">
        <f>'[4]Проверочная  таблица'!WE23/1000</f>
        <v>2578.0429300000001</v>
      </c>
      <c r="Q23" s="103">
        <f t="shared" si="6"/>
        <v>97.426845297211173</v>
      </c>
      <c r="R23" s="101"/>
      <c r="S23" s="102">
        <f>('[4]Проверочная  таблица'!VF23+'[4]Проверочная  таблица'!VG23)/1000</f>
        <v>0</v>
      </c>
      <c r="T23" s="102">
        <f>('[4]Проверочная  таблица'!VJ23+'[4]Проверочная  таблица'!VK23)/1000</f>
        <v>0</v>
      </c>
      <c r="U23" s="103">
        <f t="shared" si="7"/>
        <v>0</v>
      </c>
      <c r="V23" s="101"/>
      <c r="W23" s="102">
        <f>('[4]Проверочная  таблица'!VH23+'[4]Проверочная  таблица'!VN23)/1000</f>
        <v>10000</v>
      </c>
      <c r="X23" s="102">
        <f>('[4]Проверочная  таблица'!VL23+'[4]Проверочная  таблица'!VP23)/1000</f>
        <v>10000</v>
      </c>
      <c r="Y23" s="103">
        <f t="shared" si="8"/>
        <v>100</v>
      </c>
      <c r="Z23" s="101"/>
      <c r="AA23" s="102">
        <f>'[4]Проверочная  таблица'!UY23/1000</f>
        <v>0</v>
      </c>
      <c r="AB23" s="102">
        <f>'[4]Проверочная  таблица'!VB23/1000</f>
        <v>0</v>
      </c>
      <c r="AC23" s="103">
        <f t="shared" si="9"/>
        <v>0</v>
      </c>
      <c r="AD23" s="101"/>
      <c r="AE23" s="102">
        <f>'[4]Проверочная  таблица'!TR23/1000</f>
        <v>0</v>
      </c>
      <c r="AF23" s="102">
        <f>'[4]Проверочная  таблица'!TU23/1000</f>
        <v>0</v>
      </c>
      <c r="AG23" s="103">
        <f t="shared" si="10"/>
        <v>0</v>
      </c>
      <c r="AH23" s="101"/>
      <c r="AI23" s="102">
        <f>'[4]Проверочная  таблица'!TS23/1000</f>
        <v>0</v>
      </c>
      <c r="AJ23" s="102">
        <f>'[4]Проверочная  таблица'!TV23/1000</f>
        <v>0</v>
      </c>
      <c r="AK23" s="103">
        <f t="shared" si="11"/>
        <v>0</v>
      </c>
      <c r="AL23" s="101"/>
      <c r="AM23" s="102">
        <f>('[4]Проверочная  таблица'!TX23+'[4]Проверочная  таблица'!UB23)/1000</f>
        <v>0</v>
      </c>
      <c r="AN23" s="102">
        <f>('[4]Проверочная  таблица'!TZ23+'[4]Проверочная  таблица'!UD23)/1000</f>
        <v>0</v>
      </c>
      <c r="AO23" s="103">
        <f t="shared" si="12"/>
        <v>0</v>
      </c>
      <c r="AP23" s="101"/>
      <c r="AQ23" s="102">
        <f>('[4]Проверочная  таблица'!VY23+'[4]Проверочная  таблица'!WJ23)/1000</f>
        <v>0</v>
      </c>
      <c r="AR23" s="102">
        <f>('[4]Проверочная  таблица'!WF23+'[4]Проверочная  таблица'!WM23)/1000</f>
        <v>0</v>
      </c>
      <c r="AS23" s="103">
        <f t="shared" si="13"/>
        <v>0</v>
      </c>
      <c r="AT23" s="101"/>
      <c r="AU23" s="102">
        <f>('[4]Проверочная  таблица'!UI23+'[4]Проверочная  таблица'!UO23)/1000</f>
        <v>0</v>
      </c>
      <c r="AV23" s="102">
        <f>('[4]Проверочная  таблица'!UL23+'[4]Проверочная  таблица'!UR23)/1000</f>
        <v>0</v>
      </c>
      <c r="AW23" s="103">
        <f t="shared" si="14"/>
        <v>0</v>
      </c>
      <c r="AX23" s="101"/>
      <c r="AY23" s="102">
        <f>'[4]Проверочная  таблица'!VZ23/1000</f>
        <v>0</v>
      </c>
      <c r="AZ23" s="102">
        <f>'[4]Проверочная  таблица'!WG23/1000</f>
        <v>0</v>
      </c>
      <c r="BA23" s="103">
        <f t="shared" si="15"/>
        <v>0</v>
      </c>
      <c r="BB23" s="101"/>
      <c r="BC23" s="102">
        <f>'[4]Проверочная  таблица'!WA23/1000</f>
        <v>531.43592000000001</v>
      </c>
      <c r="BD23" s="102">
        <f>'[4]Проверочная  таблица'!WH23/1000</f>
        <v>531.43592000000001</v>
      </c>
      <c r="BE23" s="103">
        <f t="shared" si="16"/>
        <v>100</v>
      </c>
      <c r="BF23" s="101"/>
      <c r="BG23" s="102">
        <f>'[4]Проверочная  таблица'!WK23/1000</f>
        <v>2264.2790100000002</v>
      </c>
      <c r="BH23" s="102">
        <f>'[4]Проверочная  таблица'!WN23/1000</f>
        <v>2264.2790100000002</v>
      </c>
      <c r="BI23" s="103">
        <f t="shared" si="17"/>
        <v>100</v>
      </c>
    </row>
    <row r="24" spans="1:61" s="80" customFormat="1" ht="21.75" customHeight="1" x14ac:dyDescent="0.25">
      <c r="A24" s="104" t="s">
        <v>22</v>
      </c>
      <c r="B24" s="96">
        <f t="shared" si="1"/>
        <v>0</v>
      </c>
      <c r="C24" s="96">
        <f t="shared" si="1"/>
        <v>35733.024839999998</v>
      </c>
      <c r="D24" s="97">
        <f>'[2]Исполнение для администрации_КБ'!W26</f>
        <v>35733.024840000005</v>
      </c>
      <c r="E24" s="98">
        <f t="shared" si="2"/>
        <v>0</v>
      </c>
      <c r="F24" s="97">
        <f>'[2]Исполнение для администрации_КБ'!X26</f>
        <v>35406.975370000007</v>
      </c>
      <c r="G24" s="98">
        <f t="shared" si="3"/>
        <v>0</v>
      </c>
      <c r="H24" s="99">
        <f t="shared" si="4"/>
        <v>35406.97537</v>
      </c>
      <c r="I24" s="100">
        <f t="shared" si="0"/>
        <v>99.087540247544297</v>
      </c>
      <c r="J24" s="101"/>
      <c r="K24" s="102">
        <f>'[4]Проверочная  таблица'!TK24/1000</f>
        <v>22320.16</v>
      </c>
      <c r="L24" s="102">
        <f>'[4]Проверочная  таблица'!TN24/1000</f>
        <v>21999.88953</v>
      </c>
      <c r="M24" s="103">
        <f t="shared" si="5"/>
        <v>98.565106746546633</v>
      </c>
      <c r="N24" s="101"/>
      <c r="O24" s="102">
        <f>'[4]Проверочная  таблица'!VX24/1000</f>
        <v>7600</v>
      </c>
      <c r="P24" s="102">
        <f>'[4]Проверочная  таблица'!WE24/1000</f>
        <v>7594.2209999999995</v>
      </c>
      <c r="Q24" s="103">
        <f t="shared" si="6"/>
        <v>99.923960526315781</v>
      </c>
      <c r="R24" s="101"/>
      <c r="S24" s="102">
        <f>('[4]Проверочная  таблица'!VF24+'[4]Проверочная  таблица'!VG24)/1000</f>
        <v>0</v>
      </c>
      <c r="T24" s="102">
        <f>('[4]Проверочная  таблица'!VJ24+'[4]Проверочная  таблица'!VK24)/1000</f>
        <v>0</v>
      </c>
      <c r="U24" s="103">
        <f t="shared" si="7"/>
        <v>0</v>
      </c>
      <c r="V24" s="101"/>
      <c r="W24" s="102">
        <f>('[4]Проверочная  таблица'!VH24+'[4]Проверочная  таблица'!VN24)/1000</f>
        <v>0</v>
      </c>
      <c r="X24" s="102">
        <f>('[4]Проверочная  таблица'!VL24+'[4]Проверочная  таблица'!VP24)/1000</f>
        <v>0</v>
      </c>
      <c r="Y24" s="103">
        <f t="shared" si="8"/>
        <v>0</v>
      </c>
      <c r="Z24" s="101"/>
      <c r="AA24" s="102">
        <f>'[4]Проверочная  таблица'!UY24/1000</f>
        <v>0</v>
      </c>
      <c r="AB24" s="102">
        <f>'[4]Проверочная  таблица'!VB24/1000</f>
        <v>0</v>
      </c>
      <c r="AC24" s="103">
        <f t="shared" si="9"/>
        <v>0</v>
      </c>
      <c r="AD24" s="101"/>
      <c r="AE24" s="102">
        <f>'[4]Проверочная  таблица'!TR24/1000</f>
        <v>0</v>
      </c>
      <c r="AF24" s="102">
        <f>'[4]Проверочная  таблица'!TU24/1000</f>
        <v>0</v>
      </c>
      <c r="AG24" s="103">
        <f t="shared" si="10"/>
        <v>0</v>
      </c>
      <c r="AH24" s="101"/>
      <c r="AI24" s="102">
        <f>'[4]Проверочная  таблица'!TS24/1000</f>
        <v>0</v>
      </c>
      <c r="AJ24" s="102">
        <f>'[4]Проверочная  таблица'!TV24/1000</f>
        <v>0</v>
      </c>
      <c r="AK24" s="103">
        <f t="shared" si="11"/>
        <v>0</v>
      </c>
      <c r="AL24" s="101"/>
      <c r="AM24" s="102">
        <f>('[4]Проверочная  таблица'!TX24+'[4]Проверочная  таблица'!UB24)/1000</f>
        <v>0</v>
      </c>
      <c r="AN24" s="102">
        <f>('[4]Проверочная  таблица'!TZ24+'[4]Проверочная  таблица'!UD24)/1000</f>
        <v>0</v>
      </c>
      <c r="AO24" s="103">
        <f t="shared" si="12"/>
        <v>0</v>
      </c>
      <c r="AP24" s="101"/>
      <c r="AQ24" s="102">
        <f>('[4]Проверочная  таблица'!VY24+'[4]Проверочная  таблица'!WJ24)/1000</f>
        <v>229.66499999999999</v>
      </c>
      <c r="AR24" s="102">
        <f>('[4]Проверочная  таблица'!WF24+'[4]Проверочная  таблица'!WM24)/1000</f>
        <v>229.66499999999999</v>
      </c>
      <c r="AS24" s="103">
        <f t="shared" si="13"/>
        <v>100</v>
      </c>
      <c r="AT24" s="101"/>
      <c r="AU24" s="102">
        <f>('[4]Проверочная  таблица'!UI24+'[4]Проверочная  таблица'!UO24)/1000</f>
        <v>0</v>
      </c>
      <c r="AV24" s="102">
        <f>('[4]Проверочная  таблица'!UL24+'[4]Проверочная  таблица'!UR24)/1000</f>
        <v>0</v>
      </c>
      <c r="AW24" s="103">
        <f t="shared" si="14"/>
        <v>0</v>
      </c>
      <c r="AX24" s="101"/>
      <c r="AY24" s="102">
        <f>'[4]Проверочная  таблица'!VZ24/1000</f>
        <v>0</v>
      </c>
      <c r="AZ24" s="102">
        <f>'[4]Проверочная  таблица'!WG24/1000</f>
        <v>0</v>
      </c>
      <c r="BA24" s="103">
        <f t="shared" si="15"/>
        <v>0</v>
      </c>
      <c r="BB24" s="101"/>
      <c r="BC24" s="102">
        <f>'[4]Проверочная  таблица'!WA24/1000</f>
        <v>1918.2132799999999</v>
      </c>
      <c r="BD24" s="102">
        <f>'[4]Проверочная  таблица'!WH24/1000</f>
        <v>1918.2132799999999</v>
      </c>
      <c r="BE24" s="103">
        <f t="shared" si="16"/>
        <v>100</v>
      </c>
      <c r="BF24" s="101"/>
      <c r="BG24" s="102">
        <f>'[4]Проверочная  таблица'!WK24/1000</f>
        <v>3664.9865600000003</v>
      </c>
      <c r="BH24" s="102">
        <f>'[4]Проверочная  таблица'!WN24/1000</f>
        <v>3664.9865600000003</v>
      </c>
      <c r="BI24" s="103">
        <f t="shared" si="17"/>
        <v>100</v>
      </c>
    </row>
    <row r="25" spans="1:61" s="80" customFormat="1" ht="21.75" customHeight="1" x14ac:dyDescent="0.25">
      <c r="A25" s="104" t="s">
        <v>23</v>
      </c>
      <c r="B25" s="96">
        <f t="shared" si="1"/>
        <v>0</v>
      </c>
      <c r="C25" s="96">
        <f t="shared" si="1"/>
        <v>60475.918140000002</v>
      </c>
      <c r="D25" s="97">
        <f>'[2]Исполнение для администрации_КБ'!W27</f>
        <v>60475.918140000002</v>
      </c>
      <c r="E25" s="98">
        <f t="shared" si="2"/>
        <v>0</v>
      </c>
      <c r="F25" s="97">
        <f>'[2]Исполнение для администрации_КБ'!X27</f>
        <v>60284.461819999997</v>
      </c>
      <c r="G25" s="98">
        <f t="shared" si="3"/>
        <v>0</v>
      </c>
      <c r="H25" s="99">
        <f t="shared" si="4"/>
        <v>60284.461820000004</v>
      </c>
      <c r="I25" s="100">
        <f t="shared" si="0"/>
        <v>99.683417257830172</v>
      </c>
      <c r="J25" s="101"/>
      <c r="K25" s="102">
        <f>'[4]Проверочная  таблица'!TK25/1000</f>
        <v>10624.32</v>
      </c>
      <c r="L25" s="102">
        <f>'[4]Проверочная  таблица'!TN25/1000</f>
        <v>10612.683919999999</v>
      </c>
      <c r="M25" s="103">
        <f t="shared" si="5"/>
        <v>99.890476943465558</v>
      </c>
      <c r="N25" s="101"/>
      <c r="O25" s="102">
        <f>'[4]Проверочная  таблица'!VX25/1000</f>
        <v>45616.21</v>
      </c>
      <c r="P25" s="102">
        <f>'[4]Проверочная  таблица'!WE25/1000</f>
        <v>45436.389759999998</v>
      </c>
      <c r="Q25" s="103">
        <f t="shared" si="6"/>
        <v>99.605797500493793</v>
      </c>
      <c r="R25" s="101"/>
      <c r="S25" s="102">
        <f>('[4]Проверочная  таблица'!VF25+'[4]Проверочная  таблица'!VG25)/1000</f>
        <v>0</v>
      </c>
      <c r="T25" s="102">
        <f>('[4]Проверочная  таблица'!VJ25+'[4]Проверочная  таблица'!VK25)/1000</f>
        <v>0</v>
      </c>
      <c r="U25" s="103">
        <f t="shared" si="7"/>
        <v>0</v>
      </c>
      <c r="V25" s="101"/>
      <c r="W25" s="102">
        <f>('[4]Проверочная  таблица'!VH25+'[4]Проверочная  таблица'!VN25)/1000</f>
        <v>0</v>
      </c>
      <c r="X25" s="102">
        <f>('[4]Проверочная  таблица'!VL25+'[4]Проверочная  таблица'!VP25)/1000</f>
        <v>0</v>
      </c>
      <c r="Y25" s="103">
        <f t="shared" si="8"/>
        <v>0</v>
      </c>
      <c r="Z25" s="101"/>
      <c r="AA25" s="102">
        <f>'[4]Проверочная  таблица'!UY25/1000</f>
        <v>0</v>
      </c>
      <c r="AB25" s="102">
        <f>'[4]Проверочная  таблица'!VB25/1000</f>
        <v>0</v>
      </c>
      <c r="AC25" s="103">
        <f t="shared" si="9"/>
        <v>0</v>
      </c>
      <c r="AD25" s="101"/>
      <c r="AE25" s="102">
        <f>'[4]Проверочная  таблица'!TR25/1000</f>
        <v>0</v>
      </c>
      <c r="AF25" s="102">
        <f>'[4]Проверочная  таблица'!TU25/1000</f>
        <v>0</v>
      </c>
      <c r="AG25" s="103">
        <f t="shared" si="10"/>
        <v>0</v>
      </c>
      <c r="AH25" s="101"/>
      <c r="AI25" s="102">
        <f>'[4]Проверочная  таблица'!TS25/1000</f>
        <v>0</v>
      </c>
      <c r="AJ25" s="102">
        <f>'[4]Проверочная  таблица'!TV25/1000</f>
        <v>0</v>
      </c>
      <c r="AK25" s="103">
        <f t="shared" si="11"/>
        <v>0</v>
      </c>
      <c r="AL25" s="101"/>
      <c r="AM25" s="102">
        <f>('[4]Проверочная  таблица'!TX25+'[4]Проверочная  таблица'!UB25)/1000</f>
        <v>0</v>
      </c>
      <c r="AN25" s="102">
        <f>('[4]Проверочная  таблица'!TZ25+'[4]Проверочная  таблица'!UD25)/1000</f>
        <v>0</v>
      </c>
      <c r="AO25" s="103">
        <f t="shared" si="12"/>
        <v>0</v>
      </c>
      <c r="AP25" s="101"/>
      <c r="AQ25" s="102">
        <f>('[4]Проверочная  таблица'!VY25+'[4]Проверочная  таблица'!WJ25)/1000</f>
        <v>0</v>
      </c>
      <c r="AR25" s="102">
        <f>('[4]Проверочная  таблица'!WF25+'[4]Проверочная  таблица'!WM25)/1000</f>
        <v>0</v>
      </c>
      <c r="AS25" s="103">
        <f t="shared" si="13"/>
        <v>0</v>
      </c>
      <c r="AT25" s="101"/>
      <c r="AU25" s="102">
        <f>('[4]Проверочная  таблица'!UI25+'[4]Проверочная  таблица'!UO25)/1000</f>
        <v>0</v>
      </c>
      <c r="AV25" s="102">
        <f>('[4]Проверочная  таблица'!UL25+'[4]Проверочная  таблица'!UR25)/1000</f>
        <v>0</v>
      </c>
      <c r="AW25" s="103">
        <f t="shared" si="14"/>
        <v>0</v>
      </c>
      <c r="AX25" s="101"/>
      <c r="AY25" s="102">
        <f>'[4]Проверочная  таблица'!VZ25/1000</f>
        <v>0</v>
      </c>
      <c r="AZ25" s="102">
        <f>'[4]Проверочная  таблица'!WG25/1000</f>
        <v>0</v>
      </c>
      <c r="BA25" s="103">
        <f t="shared" si="15"/>
        <v>0</v>
      </c>
      <c r="BB25" s="101"/>
      <c r="BC25" s="102">
        <f>'[4]Проверочная  таблица'!WA25/1000</f>
        <v>553.30677000000003</v>
      </c>
      <c r="BD25" s="102">
        <f>'[4]Проверочная  таблица'!WH25/1000</f>
        <v>553.30677000000003</v>
      </c>
      <c r="BE25" s="103">
        <f t="shared" si="16"/>
        <v>100</v>
      </c>
      <c r="BF25" s="101"/>
      <c r="BG25" s="102">
        <f>'[4]Проверочная  таблица'!WK25/1000</f>
        <v>3682.0813700000003</v>
      </c>
      <c r="BH25" s="102">
        <f>'[4]Проверочная  таблица'!WN25/1000</f>
        <v>3682.0813700000003</v>
      </c>
      <c r="BI25" s="103">
        <f t="shared" si="17"/>
        <v>100</v>
      </c>
    </row>
    <row r="26" spans="1:61" s="80" customFormat="1" ht="21.75" customHeight="1" x14ac:dyDescent="0.25">
      <c r="A26" s="104" t="s">
        <v>24</v>
      </c>
      <c r="B26" s="96">
        <f t="shared" si="1"/>
        <v>0</v>
      </c>
      <c r="C26" s="96">
        <f t="shared" si="1"/>
        <v>16569.327499999999</v>
      </c>
      <c r="D26" s="97">
        <f>'[2]Исполнение для администрации_КБ'!W28</f>
        <v>16569.327499999999</v>
      </c>
      <c r="E26" s="98">
        <f t="shared" si="2"/>
        <v>0</v>
      </c>
      <c r="F26" s="97">
        <f>'[2]Исполнение для администрации_КБ'!X28</f>
        <v>16307.47287</v>
      </c>
      <c r="G26" s="98">
        <f t="shared" si="3"/>
        <v>0</v>
      </c>
      <c r="H26" s="99">
        <f t="shared" si="4"/>
        <v>16307.47287</v>
      </c>
      <c r="I26" s="100">
        <f t="shared" si="0"/>
        <v>98.419642378364486</v>
      </c>
      <c r="J26" s="101"/>
      <c r="K26" s="102">
        <f>'[4]Проверочная  таблица'!TK26/1000</f>
        <v>11789.977000000001</v>
      </c>
      <c r="L26" s="102">
        <f>'[4]Проверочная  таблица'!TN26/1000</f>
        <v>11752.72437</v>
      </c>
      <c r="M26" s="103">
        <f t="shared" si="5"/>
        <v>99.684031359857599</v>
      </c>
      <c r="N26" s="101"/>
      <c r="O26" s="102">
        <f>'[4]Проверочная  таблица'!VX26/1000</f>
        <v>1070.3699999999999</v>
      </c>
      <c r="P26" s="102">
        <f>'[4]Проверочная  таблица'!WE26/1000</f>
        <v>845.76800000000003</v>
      </c>
      <c r="Q26" s="103">
        <f t="shared" si="6"/>
        <v>79.01641488457264</v>
      </c>
      <c r="R26" s="101"/>
      <c r="S26" s="102">
        <f>('[4]Проверочная  таблица'!VF26+'[4]Проверочная  таблица'!VG26)/1000</f>
        <v>0</v>
      </c>
      <c r="T26" s="102">
        <f>('[4]Проверочная  таблица'!VJ26+'[4]Проверочная  таблица'!VK26)/1000</f>
        <v>0</v>
      </c>
      <c r="U26" s="103">
        <f t="shared" si="7"/>
        <v>0</v>
      </c>
      <c r="V26" s="101"/>
      <c r="W26" s="102">
        <f>('[4]Проверочная  таблица'!VH26+'[4]Проверочная  таблица'!VN26)/1000</f>
        <v>0</v>
      </c>
      <c r="X26" s="102">
        <f>('[4]Проверочная  таблица'!VL26+'[4]Проверочная  таблица'!VP26)/1000</f>
        <v>0</v>
      </c>
      <c r="Y26" s="103">
        <f t="shared" si="8"/>
        <v>0</v>
      </c>
      <c r="Z26" s="101"/>
      <c r="AA26" s="102">
        <f>'[4]Проверочная  таблица'!UY26/1000</f>
        <v>0</v>
      </c>
      <c r="AB26" s="102">
        <f>'[4]Проверочная  таблица'!VB26/1000</f>
        <v>0</v>
      </c>
      <c r="AC26" s="103">
        <f t="shared" si="9"/>
        <v>0</v>
      </c>
      <c r="AD26" s="101"/>
      <c r="AE26" s="102">
        <f>'[4]Проверочная  таблица'!TR26/1000</f>
        <v>0</v>
      </c>
      <c r="AF26" s="102">
        <f>'[4]Проверочная  таблица'!TU26/1000</f>
        <v>0</v>
      </c>
      <c r="AG26" s="103">
        <f t="shared" si="10"/>
        <v>0</v>
      </c>
      <c r="AH26" s="101"/>
      <c r="AI26" s="102">
        <f>'[4]Проверочная  таблица'!TS26/1000</f>
        <v>0</v>
      </c>
      <c r="AJ26" s="102">
        <f>'[4]Проверочная  таблица'!TV26/1000</f>
        <v>0</v>
      </c>
      <c r="AK26" s="103">
        <f t="shared" si="11"/>
        <v>0</v>
      </c>
      <c r="AL26" s="101"/>
      <c r="AM26" s="102">
        <f>('[4]Проверочная  таблица'!TX26+'[4]Проверочная  таблица'!UB26)/1000</f>
        <v>0</v>
      </c>
      <c r="AN26" s="102">
        <f>('[4]Проверочная  таблица'!TZ26+'[4]Проверочная  таблица'!UD26)/1000</f>
        <v>0</v>
      </c>
      <c r="AO26" s="103">
        <f t="shared" si="12"/>
        <v>0</v>
      </c>
      <c r="AP26" s="101"/>
      <c r="AQ26" s="102">
        <f>('[4]Проверочная  таблица'!VY26+'[4]Проверочная  таблица'!WJ26)/1000</f>
        <v>0</v>
      </c>
      <c r="AR26" s="102">
        <f>('[4]Проверочная  таблица'!WF26+'[4]Проверочная  таблица'!WM26)/1000</f>
        <v>0</v>
      </c>
      <c r="AS26" s="103">
        <f t="shared" si="13"/>
        <v>0</v>
      </c>
      <c r="AT26" s="101"/>
      <c r="AU26" s="102">
        <f>('[4]Проверочная  таблица'!UI26+'[4]Проверочная  таблица'!UO26)/1000</f>
        <v>0</v>
      </c>
      <c r="AV26" s="102">
        <f>('[4]Проверочная  таблица'!UL26+'[4]Проверочная  таблица'!UR26)/1000</f>
        <v>0</v>
      </c>
      <c r="AW26" s="103">
        <f t="shared" si="14"/>
        <v>0</v>
      </c>
      <c r="AX26" s="101"/>
      <c r="AY26" s="102">
        <f>'[4]Проверочная  таблица'!VZ26/1000</f>
        <v>0</v>
      </c>
      <c r="AZ26" s="102">
        <f>'[4]Проверочная  таблица'!WG26/1000</f>
        <v>0</v>
      </c>
      <c r="BA26" s="103">
        <f t="shared" si="15"/>
        <v>0</v>
      </c>
      <c r="BB26" s="101"/>
      <c r="BC26" s="102">
        <f>'[4]Проверочная  таблица'!WA26/1000</f>
        <v>727.61175000000003</v>
      </c>
      <c r="BD26" s="102">
        <f>'[4]Проверочная  таблица'!WH26/1000</f>
        <v>727.61175000000003</v>
      </c>
      <c r="BE26" s="103">
        <f t="shared" si="16"/>
        <v>100</v>
      </c>
      <c r="BF26" s="101"/>
      <c r="BG26" s="102">
        <f>'[4]Проверочная  таблица'!WK26/1000</f>
        <v>2981.3687500000001</v>
      </c>
      <c r="BH26" s="102">
        <f>'[4]Проверочная  таблица'!WN26/1000</f>
        <v>2981.3687500000001</v>
      </c>
      <c r="BI26" s="103">
        <f t="shared" si="17"/>
        <v>100</v>
      </c>
    </row>
    <row r="27" spans="1:61" s="80" customFormat="1" ht="21.75" customHeight="1" x14ac:dyDescent="0.25">
      <c r="A27" s="104" t="s">
        <v>25</v>
      </c>
      <c r="B27" s="96">
        <f t="shared" si="1"/>
        <v>0</v>
      </c>
      <c r="C27" s="96">
        <f t="shared" si="1"/>
        <v>115301.70335000001</v>
      </c>
      <c r="D27" s="97">
        <f>'[2]Исполнение для администрации_КБ'!W29</f>
        <v>115301.70335</v>
      </c>
      <c r="E27" s="98">
        <f t="shared" si="2"/>
        <v>0</v>
      </c>
      <c r="F27" s="97">
        <f>'[2]Исполнение для администрации_КБ'!X29</f>
        <v>115212.95516</v>
      </c>
      <c r="G27" s="98">
        <f t="shared" si="3"/>
        <v>0</v>
      </c>
      <c r="H27" s="99">
        <f t="shared" si="4"/>
        <v>115212.95516</v>
      </c>
      <c r="I27" s="100">
        <f t="shared" si="0"/>
        <v>99.923029593300441</v>
      </c>
      <c r="J27" s="101"/>
      <c r="K27" s="102">
        <f>'[4]Проверочная  таблица'!TK27/1000</f>
        <v>18865.775000000001</v>
      </c>
      <c r="L27" s="102">
        <f>'[4]Проверочная  таблица'!TN27/1000</f>
        <v>18789.4355</v>
      </c>
      <c r="M27" s="103">
        <f t="shared" si="5"/>
        <v>99.595354550767183</v>
      </c>
      <c r="N27" s="101"/>
      <c r="O27" s="102">
        <f>'[4]Проверочная  таблица'!VX27/1000</f>
        <v>17735.309000000001</v>
      </c>
      <c r="P27" s="102">
        <f>'[4]Проверочная  таблица'!WE27/1000</f>
        <v>17722.900309999997</v>
      </c>
      <c r="Q27" s="103">
        <f t="shared" si="6"/>
        <v>99.930033979109112</v>
      </c>
      <c r="R27" s="101"/>
      <c r="S27" s="102">
        <f>('[4]Проверочная  таблица'!VF27+'[4]Проверочная  таблица'!VG27)/1000</f>
        <v>0</v>
      </c>
      <c r="T27" s="102">
        <f>('[4]Проверочная  таблица'!VJ27+'[4]Проверочная  таблица'!VK27)/1000</f>
        <v>0</v>
      </c>
      <c r="U27" s="103">
        <f t="shared" si="7"/>
        <v>0</v>
      </c>
      <c r="V27" s="101"/>
      <c r="W27" s="102">
        <f>('[4]Проверочная  таблица'!VH27+'[4]Проверочная  таблица'!VN27)/1000</f>
        <v>0</v>
      </c>
      <c r="X27" s="102">
        <f>('[4]Проверочная  таблица'!VL27+'[4]Проверочная  таблица'!VP27)/1000</f>
        <v>0</v>
      </c>
      <c r="Y27" s="103">
        <f t="shared" si="8"/>
        <v>0</v>
      </c>
      <c r="Z27" s="101"/>
      <c r="AA27" s="102">
        <f>'[4]Проверочная  таблица'!UY27/1000</f>
        <v>0</v>
      </c>
      <c r="AB27" s="102">
        <f>'[4]Проверочная  таблица'!VB27/1000</f>
        <v>0</v>
      </c>
      <c r="AC27" s="103">
        <f t="shared" si="9"/>
        <v>0</v>
      </c>
      <c r="AD27" s="101"/>
      <c r="AE27" s="102">
        <f>'[4]Проверочная  таблица'!TR27/1000</f>
        <v>0</v>
      </c>
      <c r="AF27" s="102">
        <f>'[4]Проверочная  таблица'!TU27/1000</f>
        <v>0</v>
      </c>
      <c r="AG27" s="103">
        <f t="shared" si="10"/>
        <v>0</v>
      </c>
      <c r="AH27" s="101"/>
      <c r="AI27" s="102">
        <f>'[4]Проверочная  таблица'!TS27/1000</f>
        <v>0</v>
      </c>
      <c r="AJ27" s="102">
        <f>'[4]Проверочная  таблица'!TV27/1000</f>
        <v>0</v>
      </c>
      <c r="AK27" s="103">
        <f t="shared" si="11"/>
        <v>0</v>
      </c>
      <c r="AL27" s="101"/>
      <c r="AM27" s="102">
        <f>('[4]Проверочная  таблица'!TX27+'[4]Проверочная  таблица'!UB27)/1000</f>
        <v>0</v>
      </c>
      <c r="AN27" s="102">
        <f>('[4]Проверочная  таблица'!TZ27+'[4]Проверочная  таблица'!UD27)/1000</f>
        <v>0</v>
      </c>
      <c r="AO27" s="103">
        <f t="shared" si="12"/>
        <v>0</v>
      </c>
      <c r="AP27" s="101"/>
      <c r="AQ27" s="102">
        <f>('[4]Проверочная  таблица'!VY27+'[4]Проверочная  таблица'!WJ27)/1000</f>
        <v>506.66086000000001</v>
      </c>
      <c r="AR27" s="102">
        <f>('[4]Проверочная  таблица'!WF27+'[4]Проверочная  таблица'!WM27)/1000</f>
        <v>506.66086000000001</v>
      </c>
      <c r="AS27" s="103">
        <f t="shared" si="13"/>
        <v>100</v>
      </c>
      <c r="AT27" s="101"/>
      <c r="AU27" s="102">
        <f>('[4]Проверочная  таблица'!UI27+'[4]Проверочная  таблица'!UO27)/1000</f>
        <v>69639.767999999996</v>
      </c>
      <c r="AV27" s="102">
        <f>('[4]Проверочная  таблица'!UL27+'[4]Проверочная  таблица'!UR27)/1000</f>
        <v>69639.767999999996</v>
      </c>
      <c r="AW27" s="103">
        <f t="shared" si="14"/>
        <v>100</v>
      </c>
      <c r="AX27" s="101"/>
      <c r="AY27" s="102">
        <f>'[4]Проверочная  таблица'!VZ27/1000</f>
        <v>0</v>
      </c>
      <c r="AZ27" s="102">
        <f>'[4]Проверочная  таблица'!WG27/1000</f>
        <v>0</v>
      </c>
      <c r="BA27" s="103">
        <f t="shared" si="15"/>
        <v>0</v>
      </c>
      <c r="BB27" s="101"/>
      <c r="BC27" s="102">
        <f>'[4]Проверочная  таблица'!WA27/1000</f>
        <v>1616.33016</v>
      </c>
      <c r="BD27" s="102">
        <f>'[4]Проверочная  таблица'!WH27/1000</f>
        <v>1616.33016</v>
      </c>
      <c r="BE27" s="103">
        <f t="shared" si="16"/>
        <v>100</v>
      </c>
      <c r="BF27" s="101"/>
      <c r="BG27" s="102">
        <f>'[4]Проверочная  таблица'!WK27/1000</f>
        <v>6937.8603300000004</v>
      </c>
      <c r="BH27" s="102">
        <f>'[4]Проверочная  таблица'!WN27/1000</f>
        <v>6937.8603300000004</v>
      </c>
      <c r="BI27" s="103">
        <f t="shared" si="17"/>
        <v>100</v>
      </c>
    </row>
    <row r="28" spans="1:61" s="80" customFormat="1" ht="21.75" customHeight="1" x14ac:dyDescent="0.25">
      <c r="A28" s="104" t="s">
        <v>26</v>
      </c>
      <c r="B28" s="96">
        <f t="shared" si="1"/>
        <v>0</v>
      </c>
      <c r="C28" s="96">
        <f t="shared" si="1"/>
        <v>17169.388400000003</v>
      </c>
      <c r="D28" s="97">
        <f>'[2]Исполнение для администрации_КБ'!W30</f>
        <v>17169.3884</v>
      </c>
      <c r="E28" s="98">
        <f t="shared" si="2"/>
        <v>0</v>
      </c>
      <c r="F28" s="97">
        <f>'[2]Исполнение для администрации_КБ'!X30</f>
        <v>17145.78054</v>
      </c>
      <c r="G28" s="98">
        <f t="shared" si="3"/>
        <v>0</v>
      </c>
      <c r="H28" s="99">
        <f t="shared" si="4"/>
        <v>17145.780540000003</v>
      </c>
      <c r="I28" s="100">
        <f t="shared" si="0"/>
        <v>99.86250028568287</v>
      </c>
      <c r="J28" s="101"/>
      <c r="K28" s="102">
        <f>'[4]Проверочная  таблица'!TK28/1000</f>
        <v>9800.6</v>
      </c>
      <c r="L28" s="102">
        <f>'[4]Проверочная  таблица'!TN28/1000</f>
        <v>9776.9921400000003</v>
      </c>
      <c r="M28" s="103">
        <f t="shared" si="5"/>
        <v>99.759118217252009</v>
      </c>
      <c r="N28" s="101"/>
      <c r="O28" s="102">
        <f>'[4]Проверочная  таблица'!VX28/1000</f>
        <v>3405.95</v>
      </c>
      <c r="P28" s="102">
        <f>'[4]Проверочная  таблица'!WE28/1000</f>
        <v>3405.95</v>
      </c>
      <c r="Q28" s="103">
        <f t="shared" si="6"/>
        <v>100</v>
      </c>
      <c r="R28" s="101"/>
      <c r="S28" s="102">
        <f>('[4]Проверочная  таблица'!VF28+'[4]Проверочная  таблица'!VG28)/1000</f>
        <v>0</v>
      </c>
      <c r="T28" s="102">
        <f>('[4]Проверочная  таблица'!VJ28+'[4]Проверочная  таблица'!VK28)/1000</f>
        <v>0</v>
      </c>
      <c r="U28" s="103">
        <f t="shared" si="7"/>
        <v>0</v>
      </c>
      <c r="V28" s="101"/>
      <c r="W28" s="102">
        <f>('[4]Проверочная  таблица'!VH28+'[4]Проверочная  таблица'!VN28)/1000</f>
        <v>0</v>
      </c>
      <c r="X28" s="102">
        <f>('[4]Проверочная  таблица'!VL28+'[4]Проверочная  таблица'!VP28)/1000</f>
        <v>0</v>
      </c>
      <c r="Y28" s="103">
        <f t="shared" si="8"/>
        <v>0</v>
      </c>
      <c r="Z28" s="101"/>
      <c r="AA28" s="102">
        <f>'[4]Проверочная  таблица'!UY28/1000</f>
        <v>0</v>
      </c>
      <c r="AB28" s="102">
        <f>'[4]Проверочная  таблица'!VB28/1000</f>
        <v>0</v>
      </c>
      <c r="AC28" s="103">
        <f t="shared" si="9"/>
        <v>0</v>
      </c>
      <c r="AD28" s="101"/>
      <c r="AE28" s="102">
        <f>'[4]Проверочная  таблица'!TR28/1000</f>
        <v>0</v>
      </c>
      <c r="AF28" s="102">
        <f>'[4]Проверочная  таблица'!TU28/1000</f>
        <v>0</v>
      </c>
      <c r="AG28" s="103">
        <f t="shared" si="10"/>
        <v>0</v>
      </c>
      <c r="AH28" s="101"/>
      <c r="AI28" s="102">
        <f>'[4]Проверочная  таблица'!TS28/1000</f>
        <v>0</v>
      </c>
      <c r="AJ28" s="102">
        <f>'[4]Проверочная  таблица'!TV28/1000</f>
        <v>0</v>
      </c>
      <c r="AK28" s="103">
        <f t="shared" si="11"/>
        <v>0</v>
      </c>
      <c r="AL28" s="101"/>
      <c r="AM28" s="102">
        <f>('[4]Проверочная  таблица'!TX28+'[4]Проверочная  таблица'!UB28)/1000</f>
        <v>0</v>
      </c>
      <c r="AN28" s="102">
        <f>('[4]Проверочная  таблица'!TZ28+'[4]Проверочная  таблица'!UD28)/1000</f>
        <v>0</v>
      </c>
      <c r="AO28" s="103">
        <f t="shared" si="12"/>
        <v>0</v>
      </c>
      <c r="AP28" s="101"/>
      <c r="AQ28" s="102">
        <f>('[4]Проверочная  таблица'!VY28+'[4]Проверочная  таблица'!WJ28)/1000</f>
        <v>0</v>
      </c>
      <c r="AR28" s="102">
        <f>('[4]Проверочная  таблица'!WF28+'[4]Проверочная  таблица'!WM28)/1000</f>
        <v>0</v>
      </c>
      <c r="AS28" s="103">
        <f t="shared" si="13"/>
        <v>0</v>
      </c>
      <c r="AT28" s="101"/>
      <c r="AU28" s="102">
        <f>('[4]Проверочная  таблица'!UI28+'[4]Проверочная  таблица'!UO28)/1000</f>
        <v>0</v>
      </c>
      <c r="AV28" s="102">
        <f>('[4]Проверочная  таблица'!UL28+'[4]Проверочная  таблица'!UR28)/1000</f>
        <v>0</v>
      </c>
      <c r="AW28" s="103">
        <f t="shared" si="14"/>
        <v>0</v>
      </c>
      <c r="AX28" s="101"/>
      <c r="AY28" s="102">
        <f>'[4]Проверочная  таблица'!VZ28/1000</f>
        <v>0</v>
      </c>
      <c r="AZ28" s="102">
        <f>'[4]Проверочная  таблица'!WG28/1000</f>
        <v>0</v>
      </c>
      <c r="BA28" s="103">
        <f t="shared" si="15"/>
        <v>0</v>
      </c>
      <c r="BB28" s="101"/>
      <c r="BC28" s="102">
        <f>'[4]Проверочная  таблица'!WA28/1000</f>
        <v>638.10189000000003</v>
      </c>
      <c r="BD28" s="102">
        <f>'[4]Проверочная  таблица'!WH28/1000</f>
        <v>638.10189000000003</v>
      </c>
      <c r="BE28" s="103">
        <f t="shared" si="16"/>
        <v>100</v>
      </c>
      <c r="BF28" s="101"/>
      <c r="BG28" s="102">
        <f>'[4]Проверочная  таблица'!WK28/1000</f>
        <v>3324.7365100000002</v>
      </c>
      <c r="BH28" s="102">
        <f>'[4]Проверочная  таблица'!WN28/1000</f>
        <v>3324.7365100000002</v>
      </c>
      <c r="BI28" s="103">
        <f t="shared" si="17"/>
        <v>100</v>
      </c>
    </row>
    <row r="29" spans="1:61" s="80" customFormat="1" ht="21.75" customHeight="1" thickBot="1" x14ac:dyDescent="0.3">
      <c r="A29" s="105" t="s">
        <v>27</v>
      </c>
      <c r="B29" s="96">
        <f t="shared" si="1"/>
        <v>0</v>
      </c>
      <c r="C29" s="96">
        <f t="shared" si="1"/>
        <v>88403.992279999991</v>
      </c>
      <c r="D29" s="97">
        <f>'[2]Исполнение для администрации_КБ'!W31</f>
        <v>88403.992280000006</v>
      </c>
      <c r="E29" s="98">
        <f t="shared" si="2"/>
        <v>0</v>
      </c>
      <c r="F29" s="97">
        <f>'[2]Исполнение для администрации_КБ'!X31</f>
        <v>72675.446329999992</v>
      </c>
      <c r="G29" s="98">
        <f t="shared" si="3"/>
        <v>0</v>
      </c>
      <c r="H29" s="99">
        <f t="shared" si="4"/>
        <v>72675.446330000006</v>
      </c>
      <c r="I29" s="100">
        <f t="shared" si="0"/>
        <v>82.208330705039529</v>
      </c>
      <c r="J29" s="101"/>
      <c r="K29" s="102">
        <f>'[4]Проверочная  таблица'!TK29/1000</f>
        <v>15394.982</v>
      </c>
      <c r="L29" s="102">
        <f>'[4]Проверочная  таблица'!TN29/1000</f>
        <v>15242.546050000001</v>
      </c>
      <c r="M29" s="103">
        <f t="shared" si="5"/>
        <v>99.009833528873244</v>
      </c>
      <c r="N29" s="101"/>
      <c r="O29" s="102">
        <f>'[4]Проверочная  таблица'!VX29/1000</f>
        <v>15382.317999999999</v>
      </c>
      <c r="P29" s="102">
        <f>'[4]Проверочная  таблица'!WE29/1000</f>
        <v>15382.304</v>
      </c>
      <c r="Q29" s="103">
        <f t="shared" si="6"/>
        <v>99.999908986408954</v>
      </c>
      <c r="R29" s="101"/>
      <c r="S29" s="102">
        <f>('[4]Проверочная  таблица'!VF29+'[4]Проверочная  таблица'!VG29)/1000</f>
        <v>0</v>
      </c>
      <c r="T29" s="102">
        <f>('[4]Проверочная  таблица'!VJ29+'[4]Проверочная  таблица'!VK29)/1000</f>
        <v>0</v>
      </c>
      <c r="U29" s="103">
        <f t="shared" si="7"/>
        <v>0</v>
      </c>
      <c r="V29" s="101"/>
      <c r="W29" s="102">
        <f>('[4]Проверочная  таблица'!VH29+'[4]Проверочная  таблица'!VN29)/1000</f>
        <v>15000</v>
      </c>
      <c r="X29" s="102">
        <f>('[4]Проверочная  таблица'!VL29+'[4]Проверочная  таблица'!VP29)/1000</f>
        <v>15000</v>
      </c>
      <c r="Y29" s="103">
        <f t="shared" si="8"/>
        <v>100</v>
      </c>
      <c r="Z29" s="101"/>
      <c r="AA29" s="102">
        <f>'[4]Проверочная  таблица'!UY29/1000</f>
        <v>0</v>
      </c>
      <c r="AB29" s="102">
        <f>'[4]Проверочная  таблица'!VB29/1000</f>
        <v>0</v>
      </c>
      <c r="AC29" s="103">
        <f t="shared" si="9"/>
        <v>0</v>
      </c>
      <c r="AD29" s="101"/>
      <c r="AE29" s="102">
        <f>'[4]Проверочная  таблица'!TR29/1000</f>
        <v>0</v>
      </c>
      <c r="AF29" s="102">
        <f>'[4]Проверочная  таблица'!TU29/1000</f>
        <v>0</v>
      </c>
      <c r="AG29" s="103">
        <f t="shared" si="10"/>
        <v>0</v>
      </c>
      <c r="AH29" s="101"/>
      <c r="AI29" s="102">
        <f>'[4]Проверочная  таблица'!TS29/1000</f>
        <v>0</v>
      </c>
      <c r="AJ29" s="102">
        <f>'[4]Проверочная  таблица'!TV29/1000</f>
        <v>0</v>
      </c>
      <c r="AK29" s="103">
        <f t="shared" si="11"/>
        <v>0</v>
      </c>
      <c r="AL29" s="101"/>
      <c r="AM29" s="102">
        <f>('[4]Проверочная  таблица'!TX29+'[4]Проверочная  таблица'!UB29)/1000</f>
        <v>0</v>
      </c>
      <c r="AN29" s="102">
        <f>('[4]Проверочная  таблица'!TZ29+'[4]Проверочная  таблица'!UD29)/1000</f>
        <v>0</v>
      </c>
      <c r="AO29" s="103">
        <f t="shared" si="12"/>
        <v>0</v>
      </c>
      <c r="AP29" s="101"/>
      <c r="AQ29" s="102">
        <f>('[4]Проверочная  таблица'!VY29+'[4]Проверочная  таблица'!WJ29)/1000</f>
        <v>0</v>
      </c>
      <c r="AR29" s="102">
        <f>('[4]Проверочная  таблица'!WF29+'[4]Проверочная  таблица'!WM29)/1000</f>
        <v>0</v>
      </c>
      <c r="AS29" s="103">
        <f t="shared" si="13"/>
        <v>0</v>
      </c>
      <c r="AT29" s="101"/>
      <c r="AU29" s="102">
        <f>('[4]Проверочная  таблица'!UI29+'[4]Проверочная  таблица'!UO29)/1000</f>
        <v>36977.663999999997</v>
      </c>
      <c r="AV29" s="102">
        <f>('[4]Проверочная  таблица'!UL29+'[4]Проверочная  таблица'!UR29)/1000</f>
        <v>21401.567999999999</v>
      </c>
      <c r="AW29" s="103">
        <f t="shared" si="14"/>
        <v>57.877014621583456</v>
      </c>
      <c r="AX29" s="101"/>
      <c r="AY29" s="102">
        <f>'[4]Проверочная  таблица'!VZ29/1000</f>
        <v>0</v>
      </c>
      <c r="AZ29" s="102">
        <f>'[4]Проверочная  таблица'!WG29/1000</f>
        <v>0</v>
      </c>
      <c r="BA29" s="103">
        <f t="shared" si="15"/>
        <v>0</v>
      </c>
      <c r="BB29" s="101"/>
      <c r="BC29" s="102">
        <f>'[4]Проверочная  таблица'!WA29/1000</f>
        <v>1015.75661</v>
      </c>
      <c r="BD29" s="102">
        <f>'[4]Проверочная  таблица'!WH29/1000</f>
        <v>1015.75661</v>
      </c>
      <c r="BE29" s="103">
        <f t="shared" si="16"/>
        <v>100</v>
      </c>
      <c r="BF29" s="101"/>
      <c r="BG29" s="102">
        <f>'[4]Проверочная  таблица'!WK29/1000</f>
        <v>4633.2716700000001</v>
      </c>
      <c r="BH29" s="102">
        <f>'[4]Проверочная  таблица'!WN29/1000</f>
        <v>4633.2716700000001</v>
      </c>
      <c r="BI29" s="103">
        <f t="shared" si="17"/>
        <v>100</v>
      </c>
    </row>
    <row r="30" spans="1:61" s="80" customFormat="1" ht="21.75" customHeight="1" thickBot="1" x14ac:dyDescent="0.3">
      <c r="A30" s="106" t="s">
        <v>28</v>
      </c>
      <c r="B30" s="107">
        <f t="shared" ref="B30" si="18">SUM(B12:B29)</f>
        <v>0</v>
      </c>
      <c r="C30" s="107">
        <f t="shared" ref="C30:H30" si="19">SUM(C12:C29)</f>
        <v>954022.38740000001</v>
      </c>
      <c r="D30" s="108">
        <f t="shared" si="19"/>
        <v>954022.38740000001</v>
      </c>
      <c r="E30" s="109">
        <f t="shared" si="19"/>
        <v>0</v>
      </c>
      <c r="F30" s="108">
        <f t="shared" si="19"/>
        <v>936210.7047</v>
      </c>
      <c r="G30" s="110">
        <f t="shared" si="19"/>
        <v>0</v>
      </c>
      <c r="H30" s="111">
        <f t="shared" si="19"/>
        <v>936210.70470000012</v>
      </c>
      <c r="I30" s="112">
        <f t="shared" si="0"/>
        <v>98.132991118946151</v>
      </c>
      <c r="J30" s="107">
        <f>SUM(J12:J29)</f>
        <v>0</v>
      </c>
      <c r="K30" s="107">
        <f>SUM(K12:K29)</f>
        <v>255083.88000000003</v>
      </c>
      <c r="L30" s="107">
        <f>SUM(L12:L29)</f>
        <v>253905.64071000001</v>
      </c>
      <c r="M30" s="112">
        <f>IF(ISERROR(L30/K30*100),,L30/K30*100)</f>
        <v>99.538097315283096</v>
      </c>
      <c r="N30" s="107">
        <f>SUM(N12:N29)</f>
        <v>0</v>
      </c>
      <c r="O30" s="107">
        <f>SUM(O12:O29)</f>
        <v>203288.50621000002</v>
      </c>
      <c r="P30" s="107">
        <f>SUM(P12:P29)</f>
        <v>202341.68061000001</v>
      </c>
      <c r="Q30" s="112">
        <f>IF(ISERROR(P30/O30*100),,P30/O30*100)</f>
        <v>99.534245384723363</v>
      </c>
      <c r="R30" s="107">
        <f>SUM(R12:R29)</f>
        <v>0</v>
      </c>
      <c r="S30" s="107">
        <f>SUM(S12:S29)</f>
        <v>5000</v>
      </c>
      <c r="T30" s="107">
        <f>SUM(T12:T29)</f>
        <v>5000</v>
      </c>
      <c r="U30" s="112">
        <f>IF(ISERROR(T30/S30*100),,T30/S30*100)</f>
        <v>100</v>
      </c>
      <c r="V30" s="107">
        <f>SUM(V12:V29)</f>
        <v>0</v>
      </c>
      <c r="W30" s="107">
        <f>SUM(W12:W29)</f>
        <v>30000</v>
      </c>
      <c r="X30" s="107">
        <f>SUM(X12:X29)</f>
        <v>30000</v>
      </c>
      <c r="Y30" s="112">
        <f>IF(ISERROR(X30/W30*100),,X30/W30*100)</f>
        <v>100</v>
      </c>
      <c r="Z30" s="107">
        <f>SUM(Z12:Z29)</f>
        <v>0</v>
      </c>
      <c r="AA30" s="107">
        <f>SUM(AA12:AA29)</f>
        <v>1000</v>
      </c>
      <c r="AB30" s="107">
        <f>SUM(AB12:AB29)</f>
        <v>1000</v>
      </c>
      <c r="AC30" s="112">
        <f>IF(ISERROR(AB30/AA30*100),,AB30/AA30*100)</f>
        <v>100</v>
      </c>
      <c r="AD30" s="107">
        <f>SUM(AD12:AD29)</f>
        <v>0</v>
      </c>
      <c r="AE30" s="107">
        <f>SUM(AE12:AE29)</f>
        <v>0</v>
      </c>
      <c r="AF30" s="107">
        <f>SUM(AF12:AF29)</f>
        <v>0</v>
      </c>
      <c r="AG30" s="112">
        <f>IF(ISERROR(AF30/AE30*100),,AF30/AE30*100)</f>
        <v>0</v>
      </c>
      <c r="AH30" s="107">
        <f>SUM(AH12:AH29)</f>
        <v>0</v>
      </c>
      <c r="AI30" s="107">
        <f>SUM(AI12:AI29)</f>
        <v>0</v>
      </c>
      <c r="AJ30" s="107">
        <f>SUM(AJ12:AJ29)</f>
        <v>0</v>
      </c>
      <c r="AK30" s="112">
        <f>IF(ISERROR(AJ30/AI30*100),,AJ30/AI30*100)</f>
        <v>0</v>
      </c>
      <c r="AL30" s="107">
        <f>SUM(AL12:AL29)</f>
        <v>0</v>
      </c>
      <c r="AM30" s="107">
        <f>SUM(AM12:AM29)</f>
        <v>0</v>
      </c>
      <c r="AN30" s="107">
        <f>SUM(AN12:AN29)</f>
        <v>0</v>
      </c>
      <c r="AO30" s="112">
        <f>IF(ISERROR(AN30/AM30*100),,AN30/AM30*100)</f>
        <v>0</v>
      </c>
      <c r="AP30" s="107">
        <f>SUM(AP12:AP29)</f>
        <v>0</v>
      </c>
      <c r="AQ30" s="107">
        <f>SUM(AQ12:AQ29)</f>
        <v>50530.208900000005</v>
      </c>
      <c r="AR30" s="107">
        <f>SUM(AR12:AR29)</f>
        <v>50530.208900000005</v>
      </c>
      <c r="AS30" s="112">
        <f>IF(ISERROR(AR30/AQ30*100),,AR30/AQ30*100)</f>
        <v>100</v>
      </c>
      <c r="AT30" s="107">
        <f>SUM(AT12:AT29)</f>
        <v>0</v>
      </c>
      <c r="AU30" s="107">
        <f>SUM(AU12:AU29)</f>
        <v>276117.43199999997</v>
      </c>
      <c r="AV30" s="107">
        <f>SUM(AV12:AV29)</f>
        <v>260541.33599999998</v>
      </c>
      <c r="AW30" s="112">
        <f>IF(ISERROR(AV30/AU30*100),,AV30/AU30*100)</f>
        <v>94.358887127416139</v>
      </c>
      <c r="AX30" s="107">
        <f>SUM(AX12:AX29)</f>
        <v>0</v>
      </c>
      <c r="AY30" s="107">
        <f>SUM(AY12:AY29)</f>
        <v>48036</v>
      </c>
      <c r="AZ30" s="107">
        <f>SUM(AZ12:AZ29)</f>
        <v>48036</v>
      </c>
      <c r="BA30" s="112">
        <f>IF(ISERROR(AZ30/AY30*100),,AZ30/AY30*100)</f>
        <v>100</v>
      </c>
      <c r="BB30" s="107">
        <f>SUM(BB12:BB29)</f>
        <v>0</v>
      </c>
      <c r="BC30" s="107">
        <f>SUM(BC12:BC29)</f>
        <v>17920.388659999997</v>
      </c>
      <c r="BD30" s="107">
        <f>SUM(BD12:BD29)</f>
        <v>17920.388659999997</v>
      </c>
      <c r="BE30" s="112">
        <f>IF(ISERROR(BD30/BC30*100),,BD30/BC30*100)</f>
        <v>100</v>
      </c>
      <c r="BF30" s="107">
        <f>SUM(BF12:BF29)</f>
        <v>0</v>
      </c>
      <c r="BG30" s="107">
        <f>SUM(BG12:BG29)</f>
        <v>67045.97163</v>
      </c>
      <c r="BH30" s="107">
        <f>SUM(BH12:BH29)</f>
        <v>66935.449819999994</v>
      </c>
      <c r="BI30" s="112">
        <f>IF(ISERROR(BH30/BG30*100),,BH30/BG30*100)</f>
        <v>99.83515518186546</v>
      </c>
    </row>
    <row r="31" spans="1:61" s="80" customFormat="1" ht="21.75" customHeight="1" x14ac:dyDescent="0.25">
      <c r="A31" s="95"/>
      <c r="B31" s="113"/>
      <c r="C31" s="113"/>
      <c r="D31" s="114"/>
      <c r="E31" s="115"/>
      <c r="F31" s="114"/>
      <c r="G31" s="115"/>
      <c r="H31" s="116"/>
      <c r="I31" s="117"/>
      <c r="J31" s="113"/>
      <c r="K31" s="118"/>
      <c r="L31" s="118"/>
      <c r="M31" s="119"/>
      <c r="N31" s="113"/>
      <c r="O31" s="118"/>
      <c r="P31" s="118"/>
      <c r="Q31" s="119"/>
      <c r="R31" s="113"/>
      <c r="S31" s="118"/>
      <c r="T31" s="118"/>
      <c r="U31" s="119"/>
      <c r="V31" s="113"/>
      <c r="W31" s="118"/>
      <c r="X31" s="118"/>
      <c r="Y31" s="119"/>
      <c r="Z31" s="113"/>
      <c r="AA31" s="118"/>
      <c r="AB31" s="118"/>
      <c r="AC31" s="119"/>
      <c r="AD31" s="113"/>
      <c r="AE31" s="118"/>
      <c r="AF31" s="118"/>
      <c r="AG31" s="119"/>
      <c r="AH31" s="113"/>
      <c r="AI31" s="118"/>
      <c r="AJ31" s="118"/>
      <c r="AK31" s="119"/>
      <c r="AL31" s="113"/>
      <c r="AM31" s="118"/>
      <c r="AN31" s="118"/>
      <c r="AO31" s="119"/>
      <c r="AP31" s="113"/>
      <c r="AQ31" s="118"/>
      <c r="AR31" s="118"/>
      <c r="AS31" s="119"/>
      <c r="AT31" s="113"/>
      <c r="AU31" s="118"/>
      <c r="AV31" s="118"/>
      <c r="AW31" s="119"/>
      <c r="AX31" s="113"/>
      <c r="AY31" s="118"/>
      <c r="AZ31" s="118"/>
      <c r="BA31" s="119"/>
      <c r="BB31" s="113"/>
      <c r="BC31" s="118"/>
      <c r="BD31" s="118"/>
      <c r="BE31" s="119"/>
      <c r="BF31" s="113"/>
      <c r="BG31" s="118"/>
      <c r="BH31" s="118"/>
      <c r="BI31" s="119"/>
    </row>
    <row r="32" spans="1:61" s="80" customFormat="1" ht="21.75" customHeight="1" x14ac:dyDescent="0.25">
      <c r="A32" s="104" t="s">
        <v>29</v>
      </c>
      <c r="B32" s="120">
        <f t="shared" ref="B32:C33" si="20">BF32+AL32+AP32+R32+Z32+AT32+J32+N32+AD32+AX32+BB32+V32+AH32</f>
        <v>0</v>
      </c>
      <c r="C32" s="120">
        <f t="shared" si="20"/>
        <v>221634.65787</v>
      </c>
      <c r="D32" s="121">
        <f>'[2]Исполнение для администрации_КБ'!W34</f>
        <v>221634.65787</v>
      </c>
      <c r="E32" s="122">
        <f t="shared" ref="E32:E33" si="21">D32-C32</f>
        <v>0</v>
      </c>
      <c r="F32" s="121">
        <f>'[2]Исполнение для администрации_КБ'!X34</f>
        <v>221416.08569000001</v>
      </c>
      <c r="G32" s="122">
        <f t="shared" ref="G32:G33" si="22">F32-H32</f>
        <v>0</v>
      </c>
      <c r="H32" s="123">
        <f t="shared" ref="H32:H33" si="23">BH32+AN32+AR32+T32+AB32+AV32+L32+P32+AF32+AZ32+BD32+X32+AJ32</f>
        <v>221416.08568999998</v>
      </c>
      <c r="I32" s="100">
        <f t="shared" ref="I32:I33" si="24">IF(ISERROR(H32/C32*100),,H32/C32*100)</f>
        <v>99.901381768492087</v>
      </c>
      <c r="J32" s="124"/>
      <c r="K32" s="125">
        <f>'[4]Проверочная  таблица'!TK32/1000</f>
        <v>31147.8</v>
      </c>
      <c r="L32" s="126">
        <f>'[4]Проверочная  таблица'!TN32/1000</f>
        <v>30929.22782</v>
      </c>
      <c r="M32" s="100">
        <f t="shared" ref="M32:M33" si="25">IF(ISERROR(L32/K32*100),,L32/K32*100)</f>
        <v>99.298274099615384</v>
      </c>
      <c r="N32" s="124"/>
      <c r="O32" s="125">
        <f>'[4]Проверочная  таблица'!VX32/1000</f>
        <v>4158.3999999999996</v>
      </c>
      <c r="P32" s="126">
        <f>'[4]Проверочная  таблица'!WE32/1000</f>
        <v>4158.3999999999996</v>
      </c>
      <c r="Q32" s="100">
        <f t="shared" ref="Q32:Q33" si="26">IF(ISERROR(P32/O32*100),,P32/O32*100)</f>
        <v>100</v>
      </c>
      <c r="R32" s="124"/>
      <c r="S32" s="125">
        <f>('[4]Проверочная  таблица'!VF32+'[4]Проверочная  таблица'!VG32)/1000</f>
        <v>0</v>
      </c>
      <c r="T32" s="126">
        <f>('[4]Проверочная  таблица'!VJ32+'[4]Проверочная  таблица'!VK32)/1000</f>
        <v>0</v>
      </c>
      <c r="U32" s="100">
        <f t="shared" ref="U32:U33" si="27">IF(ISERROR(T32/S32*100),,T32/S32*100)</f>
        <v>0</v>
      </c>
      <c r="V32" s="124"/>
      <c r="W32" s="125">
        <f>('[4]Проверочная  таблица'!VH32+'[4]Проверочная  таблица'!VN32)/1000</f>
        <v>0</v>
      </c>
      <c r="X32" s="126">
        <f>('[4]Проверочная  таблица'!VL32+'[4]Проверочная  таблица'!VP32)/1000</f>
        <v>0</v>
      </c>
      <c r="Y32" s="100">
        <f t="shared" ref="Y32:Y33" si="28">IF(ISERROR(X32/W32*100),,X32/W32*100)</f>
        <v>0</v>
      </c>
      <c r="Z32" s="124"/>
      <c r="AA32" s="125">
        <f>'[4]Проверочная  таблица'!UY32/1000</f>
        <v>0</v>
      </c>
      <c r="AB32" s="125">
        <f>'[4]Проверочная  таблица'!VB32/1000</f>
        <v>0</v>
      </c>
      <c r="AC32" s="100">
        <f t="shared" ref="AC32:AC33" si="29">IF(ISERROR(AB32/AA32*100),,AB32/AA32*100)</f>
        <v>0</v>
      </c>
      <c r="AD32" s="124"/>
      <c r="AE32" s="125">
        <f>'[4]Проверочная  таблица'!TR32/1000</f>
        <v>0</v>
      </c>
      <c r="AF32" s="126">
        <f>'[4]Проверочная  таблица'!TU32/1000</f>
        <v>0</v>
      </c>
      <c r="AG32" s="100">
        <f t="shared" ref="AG32:AG33" si="30">IF(ISERROR(AF32/AE32*100),,AF32/AE32*100)</f>
        <v>0</v>
      </c>
      <c r="AH32" s="124"/>
      <c r="AI32" s="125">
        <f>'[4]Проверочная  таблица'!TS32/1000</f>
        <v>112995.3</v>
      </c>
      <c r="AJ32" s="126">
        <f>'[4]Проверочная  таблица'!TV32/1000</f>
        <v>112995.3</v>
      </c>
      <c r="AK32" s="100">
        <f t="shared" ref="AK32:AK33" si="31">IF(ISERROR(AJ32/AI32*100),,AJ32/AI32*100)</f>
        <v>100</v>
      </c>
      <c r="AL32" s="124"/>
      <c r="AM32" s="125">
        <f>('[4]Проверочная  таблица'!TX32+'[4]Проверочная  таблица'!UB32)/1000</f>
        <v>70000</v>
      </c>
      <c r="AN32" s="125">
        <f>('[4]Проверочная  таблица'!TZ32+'[4]Проверочная  таблица'!UD32)/1000</f>
        <v>70000</v>
      </c>
      <c r="AO32" s="100">
        <f t="shared" ref="AO32:AO33" si="32">IF(ISERROR(AN32/AM32*100),,AN32/AM32*100)</f>
        <v>100</v>
      </c>
      <c r="AP32" s="124"/>
      <c r="AQ32" s="125">
        <f>('[4]Проверочная  таблица'!VY32+'[4]Проверочная  таблица'!WJ32)/1000</f>
        <v>0</v>
      </c>
      <c r="AR32" s="125">
        <f>('[4]Проверочная  таблица'!WF32+'[4]Проверочная  таблица'!WM32)/1000</f>
        <v>0</v>
      </c>
      <c r="AS32" s="100">
        <f t="shared" ref="AS32:AS33" si="33">IF(ISERROR(AR32/AQ32*100),,AR32/AQ32*100)</f>
        <v>0</v>
      </c>
      <c r="AT32" s="124"/>
      <c r="AU32" s="125">
        <f>('[4]Проверочная  таблица'!UI32+'[4]Проверочная  таблица'!UO32)/1000</f>
        <v>0</v>
      </c>
      <c r="AV32" s="126">
        <f>('[4]Проверочная  таблица'!UL32+'[4]Проверочная  таблица'!UR32)/1000</f>
        <v>0</v>
      </c>
      <c r="AW32" s="100">
        <f t="shared" ref="AW32:AW33" si="34">IF(ISERROR(AV32/AU32*100),,AV32/AU32*100)</f>
        <v>0</v>
      </c>
      <c r="AX32" s="124"/>
      <c r="AY32" s="125">
        <f>'[4]Проверочная  таблица'!VZ32/1000</f>
        <v>0</v>
      </c>
      <c r="AZ32" s="126">
        <f>'[4]Проверочная  таблица'!WG32/1000</f>
        <v>0</v>
      </c>
      <c r="BA32" s="100">
        <f>IF(ISERROR(AZ32/AY32*100),,AZ32/AY32*100)</f>
        <v>0</v>
      </c>
      <c r="BB32" s="124"/>
      <c r="BC32" s="125">
        <f>'[4]Проверочная  таблица'!WA32/1000</f>
        <v>3333.15787</v>
      </c>
      <c r="BD32" s="126">
        <f>'[4]Проверочная  таблица'!WH32/1000</f>
        <v>3333.15787</v>
      </c>
      <c r="BE32" s="100">
        <f t="shared" ref="BE32:BE33" si="35">IF(ISERROR(BD32/BC32*100),,BD32/BC32*100)</f>
        <v>100</v>
      </c>
      <c r="BF32" s="124"/>
      <c r="BG32" s="125">
        <f>'[4]Проверочная  таблица'!WK32/1000</f>
        <v>0</v>
      </c>
      <c r="BH32" s="126">
        <f>'[4]Проверочная  таблица'!WN32/1000</f>
        <v>0</v>
      </c>
      <c r="BI32" s="100">
        <f t="shared" ref="BI32:BI33" si="36">IF(ISERROR(BH32/BG32*100),,BH32/BG32*100)</f>
        <v>0</v>
      </c>
    </row>
    <row r="33" spans="1:61" s="80" customFormat="1" ht="21.75" customHeight="1" thickBot="1" x14ac:dyDescent="0.3">
      <c r="A33" s="127" t="s">
        <v>30</v>
      </c>
      <c r="B33" s="96">
        <f t="shared" si="20"/>
        <v>0</v>
      </c>
      <c r="C33" s="96">
        <f t="shared" si="20"/>
        <v>864871.26715999993</v>
      </c>
      <c r="D33" s="97">
        <f>'[2]Исполнение для администрации_КБ'!W35</f>
        <v>864871.26716000005</v>
      </c>
      <c r="E33" s="98">
        <f t="shared" si="21"/>
        <v>0</v>
      </c>
      <c r="F33" s="97">
        <f>'[2]Исполнение для администрации_КБ'!X35</f>
        <v>859519.99003999995</v>
      </c>
      <c r="G33" s="98">
        <f t="shared" si="22"/>
        <v>0</v>
      </c>
      <c r="H33" s="99">
        <f t="shared" si="23"/>
        <v>859519.99003999995</v>
      </c>
      <c r="I33" s="100">
        <f t="shared" si="24"/>
        <v>99.381263163294562</v>
      </c>
      <c r="J33" s="101"/>
      <c r="K33" s="102">
        <f>'[4]Проверочная  таблица'!TK33/1000</f>
        <v>172723.32</v>
      </c>
      <c r="L33" s="102">
        <f>'[4]Проверочная  таблица'!TN33/1000</f>
        <v>168725.39906999998</v>
      </c>
      <c r="M33" s="103">
        <f t="shared" si="25"/>
        <v>97.685361229740124</v>
      </c>
      <c r="N33" s="101"/>
      <c r="O33" s="102">
        <f>'[4]Проверочная  таблица'!VX33/1000</f>
        <v>42553.093789999999</v>
      </c>
      <c r="P33" s="102">
        <f>'[4]Проверочная  таблица'!WE33/1000</f>
        <v>41460.423310000006</v>
      </c>
      <c r="Q33" s="103">
        <f t="shared" si="26"/>
        <v>97.432218476540541</v>
      </c>
      <c r="R33" s="101"/>
      <c r="S33" s="102">
        <f>('[4]Проверочная  таблица'!VF33+'[4]Проверочная  таблица'!VG33)/1000</f>
        <v>0</v>
      </c>
      <c r="T33" s="102">
        <f>('[4]Проверочная  таблица'!VJ33+'[4]Проверочная  таблица'!VK33)/1000</f>
        <v>0</v>
      </c>
      <c r="U33" s="103">
        <f t="shared" si="27"/>
        <v>0</v>
      </c>
      <c r="V33" s="101"/>
      <c r="W33" s="102">
        <f>('[4]Проверочная  таблица'!VH33+'[4]Проверочная  таблица'!VN33)/1000</f>
        <v>0</v>
      </c>
      <c r="X33" s="102">
        <f>('[4]Проверочная  таблица'!VL33+'[4]Проверочная  таблица'!VP33)/1000</f>
        <v>0</v>
      </c>
      <c r="Y33" s="103">
        <f t="shared" si="28"/>
        <v>0</v>
      </c>
      <c r="Z33" s="101"/>
      <c r="AA33" s="102">
        <f>'[4]Проверочная  таблица'!UY33/1000</f>
        <v>0</v>
      </c>
      <c r="AB33" s="102">
        <f>'[4]Проверочная  таблица'!VB33/1000</f>
        <v>0</v>
      </c>
      <c r="AC33" s="103">
        <f t="shared" si="29"/>
        <v>0</v>
      </c>
      <c r="AD33" s="101"/>
      <c r="AE33" s="102">
        <f>'[4]Проверочная  таблица'!TR33/1000</f>
        <v>100000</v>
      </c>
      <c r="AF33" s="102">
        <f>'[4]Проверочная  таблица'!TU33/1000</f>
        <v>100000</v>
      </c>
      <c r="AG33" s="103">
        <f t="shared" si="30"/>
        <v>100</v>
      </c>
      <c r="AH33" s="101"/>
      <c r="AI33" s="102">
        <f>'[4]Проверочная  таблица'!TS33/1000</f>
        <v>0</v>
      </c>
      <c r="AJ33" s="102">
        <f>'[4]Проверочная  таблица'!TV33/1000</f>
        <v>0</v>
      </c>
      <c r="AK33" s="103">
        <f t="shared" si="31"/>
        <v>0</v>
      </c>
      <c r="AL33" s="101"/>
      <c r="AM33" s="102">
        <f>('[4]Проверочная  таблица'!TX33+'[4]Проверочная  таблица'!UB33)/1000</f>
        <v>443792.56766</v>
      </c>
      <c r="AN33" s="102">
        <f>('[4]Проверочная  таблица'!TZ33+'[4]Проверочная  таблица'!UD33)/1000</f>
        <v>443792.56766</v>
      </c>
      <c r="AO33" s="103">
        <f t="shared" si="32"/>
        <v>100</v>
      </c>
      <c r="AP33" s="101"/>
      <c r="AQ33" s="102">
        <f>('[4]Проверочная  таблица'!VY33+'[4]Проверочная  таблица'!WJ33)/1000</f>
        <v>0</v>
      </c>
      <c r="AR33" s="102">
        <f>('[4]Проверочная  таблица'!WF33+'[4]Проверочная  таблица'!WM33)/1000</f>
        <v>0</v>
      </c>
      <c r="AS33" s="103">
        <f t="shared" si="33"/>
        <v>0</v>
      </c>
      <c r="AT33" s="101"/>
      <c r="AU33" s="102">
        <f>('[4]Проверочная  таблица'!UI33+'[4]Проверочная  таблица'!UO33)/1000</f>
        <v>0</v>
      </c>
      <c r="AV33" s="102">
        <f>('[4]Проверочная  таблица'!UL33+'[4]Проверочная  таблица'!UR33)/1000</f>
        <v>0</v>
      </c>
      <c r="AW33" s="103">
        <f t="shared" si="34"/>
        <v>0</v>
      </c>
      <c r="AX33" s="101"/>
      <c r="AY33" s="102">
        <f>'[4]Проверочная  таблица'!VZ33/1000</f>
        <v>92055.832239999989</v>
      </c>
      <c r="AZ33" s="102">
        <f>'[4]Проверочная  таблица'!WG33/1000</f>
        <v>92055.832239999989</v>
      </c>
      <c r="BA33" s="103">
        <f>IF(ISERROR(AZ33/AY33*100),,AZ33/AY33*100)</f>
        <v>100</v>
      </c>
      <c r="BB33" s="101"/>
      <c r="BC33" s="102">
        <f>'[4]Проверочная  таблица'!WA33/1000</f>
        <v>13746.45347</v>
      </c>
      <c r="BD33" s="102">
        <f>'[4]Проверочная  таблица'!WH33/1000</f>
        <v>13485.767760000001</v>
      </c>
      <c r="BE33" s="103">
        <f t="shared" si="35"/>
        <v>98.103614793670857</v>
      </c>
      <c r="BF33" s="101"/>
      <c r="BG33" s="102">
        <f>'[4]Проверочная  таблица'!WK33/1000</f>
        <v>0</v>
      </c>
      <c r="BH33" s="102">
        <f>'[4]Проверочная  таблица'!WN33/1000</f>
        <v>0</v>
      </c>
      <c r="BI33" s="103">
        <f t="shared" si="36"/>
        <v>0</v>
      </c>
    </row>
    <row r="34" spans="1:61" s="80" customFormat="1" ht="21.75" customHeight="1" thickBot="1" x14ac:dyDescent="0.3">
      <c r="A34" s="128" t="s">
        <v>31</v>
      </c>
      <c r="B34" s="107">
        <f t="shared" ref="B34" si="37">SUM(B32:B33)</f>
        <v>0</v>
      </c>
      <c r="C34" s="107">
        <f t="shared" ref="C34:H34" si="38">SUM(C32:C33)</f>
        <v>1086505.92503</v>
      </c>
      <c r="D34" s="108">
        <f t="shared" si="38"/>
        <v>1086505.92503</v>
      </c>
      <c r="E34" s="109">
        <f t="shared" si="38"/>
        <v>0</v>
      </c>
      <c r="F34" s="108">
        <f t="shared" si="38"/>
        <v>1080936.0757299999</v>
      </c>
      <c r="G34" s="109">
        <f t="shared" si="38"/>
        <v>0</v>
      </c>
      <c r="H34" s="129">
        <f t="shared" si="38"/>
        <v>1080936.0757299999</v>
      </c>
      <c r="I34" s="112">
        <f>IF(ISERROR(H34/C34*100),,H34/C34*100)</f>
        <v>99.487361350574659</v>
      </c>
      <c r="J34" s="129">
        <f>SUM(J32:J33)</f>
        <v>0</v>
      </c>
      <c r="K34" s="129">
        <f>SUM(K32:K33)</f>
        <v>203871.12</v>
      </c>
      <c r="L34" s="129">
        <f>SUM(L32:L33)</f>
        <v>199654.62688999998</v>
      </c>
      <c r="M34" s="112">
        <f>IF(ISERROR(L34/K34*100),,L34/K34*100)</f>
        <v>97.931784987496016</v>
      </c>
      <c r="N34" s="129">
        <f>SUM(N32:N33)</f>
        <v>0</v>
      </c>
      <c r="O34" s="129">
        <f>SUM(O32:O33)</f>
        <v>46711.49379</v>
      </c>
      <c r="P34" s="129">
        <f>SUM(P32:P33)</f>
        <v>45618.823310000007</v>
      </c>
      <c r="Q34" s="112">
        <f>IF(ISERROR(P34/O34*100),,P34/O34*100)</f>
        <v>97.660810238884039</v>
      </c>
      <c r="R34" s="129">
        <f>SUM(R32:R33)</f>
        <v>0</v>
      </c>
      <c r="S34" s="129">
        <f>SUM(S32:S33)</f>
        <v>0</v>
      </c>
      <c r="T34" s="129">
        <f>SUM(T32:T33)</f>
        <v>0</v>
      </c>
      <c r="U34" s="112">
        <f>IF(ISERROR(T34/S34*100),,T34/S34*100)</f>
        <v>0</v>
      </c>
      <c r="V34" s="129">
        <f>SUM(V32:V33)</f>
        <v>0</v>
      </c>
      <c r="W34" s="129">
        <f>SUM(W32:W33)</f>
        <v>0</v>
      </c>
      <c r="X34" s="129">
        <f>SUM(X32:X33)</f>
        <v>0</v>
      </c>
      <c r="Y34" s="112">
        <f>IF(ISERROR(X34/W34*100),,X34/W34*100)</f>
        <v>0</v>
      </c>
      <c r="Z34" s="129">
        <f>SUM(Z32:Z33)</f>
        <v>0</v>
      </c>
      <c r="AA34" s="129">
        <f>SUM(AA32:AA33)</f>
        <v>0</v>
      </c>
      <c r="AB34" s="129">
        <f>SUM(AB32:AB33)</f>
        <v>0</v>
      </c>
      <c r="AC34" s="112">
        <f>IF(ISERROR(AB34/AA34*100),,AB34/AA34*100)</f>
        <v>0</v>
      </c>
      <c r="AD34" s="129">
        <f>SUM(AD32:AD33)</f>
        <v>0</v>
      </c>
      <c r="AE34" s="129">
        <f>SUM(AE32:AE33)</f>
        <v>100000</v>
      </c>
      <c r="AF34" s="129">
        <f>SUM(AF32:AF33)</f>
        <v>100000</v>
      </c>
      <c r="AG34" s="112">
        <f>IF(ISERROR(AF34/AE34*100),,AF34/AE34*100)</f>
        <v>100</v>
      </c>
      <c r="AH34" s="129">
        <f>SUM(AH32:AH33)</f>
        <v>0</v>
      </c>
      <c r="AI34" s="129">
        <f>SUM(AI32:AI33)</f>
        <v>112995.3</v>
      </c>
      <c r="AJ34" s="129">
        <f>SUM(AJ32:AJ33)</f>
        <v>112995.3</v>
      </c>
      <c r="AK34" s="112">
        <f>IF(ISERROR(AJ34/AI34*100),,AJ34/AI34*100)</f>
        <v>100</v>
      </c>
      <c r="AL34" s="129">
        <f>SUM(AL32:AL33)</f>
        <v>0</v>
      </c>
      <c r="AM34" s="129">
        <f>SUM(AM32:AM33)</f>
        <v>513792.56766</v>
      </c>
      <c r="AN34" s="129">
        <f>SUM(AN32:AN33)</f>
        <v>513792.56766</v>
      </c>
      <c r="AO34" s="112">
        <f>IF(ISERROR(AN34/AM34*100),,AN34/AM34*100)</f>
        <v>100</v>
      </c>
      <c r="AP34" s="129">
        <f>SUM(AP32:AP33)</f>
        <v>0</v>
      </c>
      <c r="AQ34" s="129">
        <f>SUM(AQ32:AQ33)</f>
        <v>0</v>
      </c>
      <c r="AR34" s="129">
        <f>SUM(AR32:AR33)</f>
        <v>0</v>
      </c>
      <c r="AS34" s="112">
        <f>IF(ISERROR(AR34/AQ34*100),,AR34/AQ34*100)</f>
        <v>0</v>
      </c>
      <c r="AT34" s="129">
        <f>SUM(AT32:AT33)</f>
        <v>0</v>
      </c>
      <c r="AU34" s="129">
        <f>SUM(AU32:AU33)</f>
        <v>0</v>
      </c>
      <c r="AV34" s="129">
        <f>SUM(AV32:AV33)</f>
        <v>0</v>
      </c>
      <c r="AW34" s="112">
        <f>IF(ISERROR(AV34/AU34*100),,AV34/AU34*100)</f>
        <v>0</v>
      </c>
      <c r="AX34" s="129">
        <f>SUM(AX32:AX33)</f>
        <v>0</v>
      </c>
      <c r="AY34" s="129">
        <f>SUM(AY32:AY33)</f>
        <v>92055.832239999989</v>
      </c>
      <c r="AZ34" s="129">
        <f>SUM(AZ32:AZ33)</f>
        <v>92055.832239999989</v>
      </c>
      <c r="BA34" s="112">
        <f>IF(ISERROR(AZ34/AY34*100),,AZ34/AY34*100)</f>
        <v>100</v>
      </c>
      <c r="BB34" s="129">
        <f>SUM(BB32:BB33)</f>
        <v>0</v>
      </c>
      <c r="BC34" s="129">
        <f>SUM(BC32:BC33)</f>
        <v>17079.611339999999</v>
      </c>
      <c r="BD34" s="129">
        <f>SUM(BD32:BD33)</f>
        <v>16818.925630000002</v>
      </c>
      <c r="BE34" s="112">
        <f>IF(ISERROR(BD34/BC34*100),,BD34/BC34*100)</f>
        <v>98.473702329575389</v>
      </c>
      <c r="BF34" s="129">
        <f>SUM(BF32:BF33)</f>
        <v>0</v>
      </c>
      <c r="BG34" s="129">
        <f>SUM(BG32:BG33)</f>
        <v>0</v>
      </c>
      <c r="BH34" s="129">
        <f>SUM(BH32:BH33)</f>
        <v>0</v>
      </c>
      <c r="BI34" s="112">
        <f>IF(ISERROR(BH34/BG34*100),,BH34/BG34*100)</f>
        <v>0</v>
      </c>
    </row>
    <row r="35" spans="1:61" s="80" customFormat="1" ht="21.75" customHeight="1" x14ac:dyDescent="0.25">
      <c r="A35" s="128"/>
      <c r="B35" s="119"/>
      <c r="C35" s="130"/>
      <c r="D35" s="131"/>
      <c r="E35" s="132"/>
      <c r="F35" s="131"/>
      <c r="G35" s="132"/>
      <c r="H35" s="119"/>
      <c r="I35" s="119"/>
      <c r="J35" s="133"/>
      <c r="K35" s="133"/>
      <c r="L35" s="133"/>
      <c r="M35" s="129"/>
      <c r="N35" s="133"/>
      <c r="O35" s="133"/>
      <c r="P35" s="133"/>
      <c r="Q35" s="129"/>
      <c r="R35" s="133"/>
      <c r="S35" s="133"/>
      <c r="T35" s="133"/>
      <c r="U35" s="129"/>
      <c r="V35" s="133"/>
      <c r="W35" s="133"/>
      <c r="X35" s="133"/>
      <c r="Y35" s="129"/>
      <c r="Z35" s="133"/>
      <c r="AA35" s="133"/>
      <c r="AB35" s="133"/>
      <c r="AC35" s="129"/>
      <c r="AD35" s="133"/>
      <c r="AE35" s="133"/>
      <c r="AF35" s="133"/>
      <c r="AG35" s="129"/>
      <c r="AH35" s="133"/>
      <c r="AI35" s="133"/>
      <c r="AJ35" s="133"/>
      <c r="AK35" s="129"/>
      <c r="AL35" s="133"/>
      <c r="AM35" s="133"/>
      <c r="AN35" s="133"/>
      <c r="AO35" s="129"/>
      <c r="AP35" s="133"/>
      <c r="AQ35" s="133"/>
      <c r="AR35" s="133"/>
      <c r="AS35" s="129"/>
      <c r="AT35" s="133"/>
      <c r="AU35" s="133"/>
      <c r="AV35" s="133"/>
      <c r="AW35" s="129"/>
      <c r="AX35" s="133"/>
      <c r="AY35" s="133"/>
      <c r="AZ35" s="133"/>
      <c r="BA35" s="129"/>
      <c r="BB35" s="133"/>
      <c r="BC35" s="133"/>
      <c r="BD35" s="133"/>
      <c r="BE35" s="129"/>
      <c r="BF35" s="133"/>
      <c r="BG35" s="133"/>
      <c r="BH35" s="133"/>
      <c r="BI35" s="129"/>
    </row>
    <row r="36" spans="1:61" s="80" customFormat="1" ht="31.5" x14ac:dyDescent="0.25">
      <c r="A36" s="134" t="s">
        <v>85</v>
      </c>
      <c r="B36" s="135">
        <f t="shared" ref="B36" si="39">BF36+AL36+AP36+R36+Z36+AT36+J36+N36+AD36+AX36+BB36+V36+AH36</f>
        <v>1099933.4649999999</v>
      </c>
      <c r="C36" s="130"/>
      <c r="D36" s="131"/>
      <c r="E36" s="132"/>
      <c r="F36" s="131"/>
      <c r="G36" s="132"/>
      <c r="H36" s="116"/>
      <c r="I36" s="116"/>
      <c r="J36" s="136">
        <v>458955</v>
      </c>
      <c r="K36" s="137"/>
      <c r="L36" s="137"/>
      <c r="M36" s="136"/>
      <c r="N36" s="138"/>
      <c r="O36" s="137"/>
      <c r="P36" s="137"/>
      <c r="Q36" s="136"/>
      <c r="R36" s="136">
        <v>5000</v>
      </c>
      <c r="S36" s="137"/>
      <c r="T36" s="137"/>
      <c r="U36" s="136"/>
      <c r="V36" s="138"/>
      <c r="W36" s="137"/>
      <c r="X36" s="137"/>
      <c r="Y36" s="136"/>
      <c r="Z36" s="136">
        <v>1000</v>
      </c>
      <c r="AA36" s="137"/>
      <c r="AB36" s="137"/>
      <c r="AC36" s="136"/>
      <c r="AD36" s="138"/>
      <c r="AE36" s="137"/>
      <c r="AF36" s="137"/>
      <c r="AG36" s="136"/>
      <c r="AH36" s="138"/>
      <c r="AI36" s="137"/>
      <c r="AJ36" s="137"/>
      <c r="AK36" s="136"/>
      <c r="AL36" s="136">
        <v>345290</v>
      </c>
      <c r="AM36" s="137"/>
      <c r="AN36" s="137"/>
      <c r="AO36" s="136"/>
      <c r="AP36" s="136">
        <v>50548.697</v>
      </c>
      <c r="AQ36" s="137"/>
      <c r="AR36" s="137"/>
      <c r="AS36" s="136"/>
      <c r="AT36" s="136">
        <v>239139.76799999998</v>
      </c>
      <c r="AU36" s="137"/>
      <c r="AV36" s="137"/>
      <c r="AW36" s="136"/>
      <c r="AX36" s="138"/>
      <c r="AY36" s="137"/>
      <c r="AZ36" s="137"/>
      <c r="BA36" s="136"/>
      <c r="BB36" s="138"/>
      <c r="BC36" s="137"/>
      <c r="BD36" s="137"/>
      <c r="BE36" s="136"/>
      <c r="BF36" s="138"/>
      <c r="BG36" s="137"/>
      <c r="BH36" s="137"/>
      <c r="BI36" s="136"/>
    </row>
    <row r="37" spans="1:61" s="80" customFormat="1" ht="21.75" customHeight="1" thickBot="1" x14ac:dyDescent="0.3">
      <c r="A37" s="139"/>
      <c r="B37" s="140"/>
      <c r="C37" s="141"/>
      <c r="D37" s="142"/>
      <c r="E37" s="143"/>
      <c r="F37" s="142"/>
      <c r="G37" s="143"/>
      <c r="H37" s="140"/>
      <c r="I37" s="140"/>
      <c r="J37" s="144"/>
      <c r="K37" s="144"/>
      <c r="L37" s="144"/>
      <c r="M37" s="145"/>
      <c r="N37" s="144"/>
      <c r="O37" s="144"/>
      <c r="P37" s="144"/>
      <c r="Q37" s="145"/>
      <c r="R37" s="144"/>
      <c r="S37" s="144"/>
      <c r="T37" s="144"/>
      <c r="U37" s="145"/>
      <c r="V37" s="144"/>
      <c r="W37" s="144"/>
      <c r="X37" s="144"/>
      <c r="Y37" s="145"/>
      <c r="Z37" s="144"/>
      <c r="AA37" s="144"/>
      <c r="AB37" s="144"/>
      <c r="AC37" s="145"/>
      <c r="AD37" s="144"/>
      <c r="AE37" s="144"/>
      <c r="AF37" s="144"/>
      <c r="AG37" s="145"/>
      <c r="AH37" s="144"/>
      <c r="AI37" s="144"/>
      <c r="AJ37" s="144"/>
      <c r="AK37" s="145"/>
      <c r="AL37" s="144"/>
      <c r="AM37" s="144"/>
      <c r="AN37" s="144"/>
      <c r="AO37" s="145"/>
      <c r="AP37" s="144"/>
      <c r="AQ37" s="144"/>
      <c r="AR37" s="144"/>
      <c r="AS37" s="145"/>
      <c r="AT37" s="144"/>
      <c r="AU37" s="144"/>
      <c r="AV37" s="144"/>
      <c r="AW37" s="145"/>
      <c r="AX37" s="144"/>
      <c r="AY37" s="144"/>
      <c r="AZ37" s="144"/>
      <c r="BA37" s="145"/>
      <c r="BB37" s="144"/>
      <c r="BC37" s="144"/>
      <c r="BD37" s="144"/>
      <c r="BE37" s="145"/>
      <c r="BF37" s="144"/>
      <c r="BG37" s="144"/>
      <c r="BH37" s="144"/>
      <c r="BI37" s="145"/>
    </row>
    <row r="38" spans="1:61" s="80" customFormat="1" ht="21.75" customHeight="1" thickBot="1" x14ac:dyDescent="0.3">
      <c r="A38" s="146" t="s">
        <v>37</v>
      </c>
      <c r="B38" s="147">
        <f>B30+B34+B36</f>
        <v>1099933.4649999999</v>
      </c>
      <c r="C38" s="147">
        <f t="shared" ref="C38:H38" si="40">C30+C34</f>
        <v>2040528.3124299999</v>
      </c>
      <c r="D38" s="148">
        <f t="shared" si="40"/>
        <v>2040528.3124299999</v>
      </c>
      <c r="E38" s="149">
        <f t="shared" si="40"/>
        <v>0</v>
      </c>
      <c r="F38" s="148">
        <f t="shared" si="40"/>
        <v>2017146.7804299998</v>
      </c>
      <c r="G38" s="149">
        <f t="shared" si="40"/>
        <v>0</v>
      </c>
      <c r="H38" s="150">
        <f t="shared" si="40"/>
        <v>2017146.78043</v>
      </c>
      <c r="I38" s="112">
        <f>IF(ISERROR(H38/C38*100),,H38/C38*100)</f>
        <v>98.854143220774247</v>
      </c>
      <c r="J38" s="150">
        <f>J30+J34+J36</f>
        <v>458955</v>
      </c>
      <c r="K38" s="150">
        <f>K30+K34</f>
        <v>458955</v>
      </c>
      <c r="L38" s="150">
        <f>L30+L34</f>
        <v>453560.26760000002</v>
      </c>
      <c r="M38" s="112">
        <f>IF(ISERROR(L38/K38*100),,L38/K38*100)</f>
        <v>98.824561797997632</v>
      </c>
      <c r="N38" s="150">
        <f>N30+N34+N36</f>
        <v>0</v>
      </c>
      <c r="O38" s="150">
        <f>O30+O34</f>
        <v>250000.00000000003</v>
      </c>
      <c r="P38" s="150">
        <f>P30+P34</f>
        <v>247960.50392000002</v>
      </c>
      <c r="Q38" s="112">
        <f>IF(ISERROR(P38/O38*100),,P38/O38*100)</f>
        <v>99.184201567999992</v>
      </c>
      <c r="R38" s="150">
        <f>R30+R34+R36</f>
        <v>5000</v>
      </c>
      <c r="S38" s="150">
        <f>S30+S34</f>
        <v>5000</v>
      </c>
      <c r="T38" s="150">
        <f>T30+T34</f>
        <v>5000</v>
      </c>
      <c r="U38" s="112">
        <f>IF(ISERROR(T38/S38*100),,T38/S38*100)</f>
        <v>100</v>
      </c>
      <c r="V38" s="150">
        <f>V30+V34+V36</f>
        <v>0</v>
      </c>
      <c r="W38" s="150">
        <f>W30+W34</f>
        <v>30000</v>
      </c>
      <c r="X38" s="150">
        <f>X30+X34</f>
        <v>30000</v>
      </c>
      <c r="Y38" s="112">
        <f>IF(ISERROR(X38/W38*100),,X38/W38*100)</f>
        <v>100</v>
      </c>
      <c r="Z38" s="150">
        <f>Z30+Z34+Z36</f>
        <v>1000</v>
      </c>
      <c r="AA38" s="150">
        <f>AA30+AA34</f>
        <v>1000</v>
      </c>
      <c r="AB38" s="150">
        <f>AB30+AB34</f>
        <v>1000</v>
      </c>
      <c r="AC38" s="112">
        <f>IF(ISERROR(AB38/AA38*100),,AB38/AA38*100)</f>
        <v>100</v>
      </c>
      <c r="AD38" s="150">
        <f>AD30+AD34+AD36</f>
        <v>0</v>
      </c>
      <c r="AE38" s="150">
        <f>AE30+AE34</f>
        <v>100000</v>
      </c>
      <c r="AF38" s="150">
        <f>AF30+AF34</f>
        <v>100000</v>
      </c>
      <c r="AG38" s="112">
        <f>IF(ISERROR(AF38/AE38*100),,AF38/AE38*100)</f>
        <v>100</v>
      </c>
      <c r="AH38" s="150">
        <f>AH30+AH34+AH36</f>
        <v>0</v>
      </c>
      <c r="AI38" s="150">
        <f>AI30+AI34</f>
        <v>112995.3</v>
      </c>
      <c r="AJ38" s="150">
        <f>AJ30+AJ34</f>
        <v>112995.3</v>
      </c>
      <c r="AK38" s="112">
        <f>IF(ISERROR(AJ38/AI38*100),,AJ38/AI38*100)</f>
        <v>100</v>
      </c>
      <c r="AL38" s="150">
        <f>AL30+AL34+AL36</f>
        <v>345290</v>
      </c>
      <c r="AM38" s="150">
        <f>AM30+AM34</f>
        <v>513792.56766</v>
      </c>
      <c r="AN38" s="150">
        <f>AN30+AN34</f>
        <v>513792.56766</v>
      </c>
      <c r="AO38" s="112">
        <f>IF(ISERROR(AN38/AM38*100),,AN38/AM38*100)</f>
        <v>100</v>
      </c>
      <c r="AP38" s="150">
        <f>AP30+AP34+AP36</f>
        <v>50548.697</v>
      </c>
      <c r="AQ38" s="150">
        <f>AQ30+AQ34</f>
        <v>50530.208900000005</v>
      </c>
      <c r="AR38" s="150">
        <f>AR30+AR34</f>
        <v>50530.208900000005</v>
      </c>
      <c r="AS38" s="112">
        <f>IF(ISERROR(AR38/AQ38*100),,AR38/AQ38*100)</f>
        <v>100</v>
      </c>
      <c r="AT38" s="150">
        <f>AT30+AT34+AT36</f>
        <v>239139.76799999998</v>
      </c>
      <c r="AU38" s="150">
        <f>AU30+AU34</f>
        <v>276117.43199999997</v>
      </c>
      <c r="AV38" s="150">
        <f>AV30+AV34</f>
        <v>260541.33599999998</v>
      </c>
      <c r="AW38" s="112">
        <f>IF(ISERROR(AV38/AU38*100),,AV38/AU38*100)</f>
        <v>94.358887127416139</v>
      </c>
      <c r="AX38" s="150">
        <f>AX30+AX34+AX36</f>
        <v>0</v>
      </c>
      <c r="AY38" s="150">
        <f>AY30+AY34</f>
        <v>140091.83223999999</v>
      </c>
      <c r="AZ38" s="150">
        <f>AZ30+AZ34</f>
        <v>140091.83223999999</v>
      </c>
      <c r="BA38" s="112">
        <f>IF(ISERROR(AZ38/AY38*100),,AZ38/AY38*100)</f>
        <v>100</v>
      </c>
      <c r="BB38" s="150">
        <f>BB30+BB34+BB36</f>
        <v>0</v>
      </c>
      <c r="BC38" s="150">
        <f>BC30+BC34</f>
        <v>35000</v>
      </c>
      <c r="BD38" s="150">
        <f>BD30+BD34</f>
        <v>34739.314289999995</v>
      </c>
      <c r="BE38" s="112">
        <f>IF(ISERROR(BD38/BC38*100),,BD38/BC38*100)</f>
        <v>99.255183685714272</v>
      </c>
      <c r="BF38" s="150">
        <f>BF30+BF34+BF36</f>
        <v>0</v>
      </c>
      <c r="BG38" s="150">
        <f>BG30+BG34</f>
        <v>67045.97163</v>
      </c>
      <c r="BH38" s="150">
        <f>BH30+BH34</f>
        <v>66935.449819999994</v>
      </c>
      <c r="BI38" s="112">
        <f>IF(ISERROR(BH38/BG38*100),,BH38/BG38*100)</f>
        <v>99.83515518186546</v>
      </c>
    </row>
    <row r="39" spans="1:61" ht="16.5" x14ac:dyDescent="0.25">
      <c r="B39" s="151">
        <f>B38-'[3]Финансовая  помощь  (план)'!$B$44</f>
        <v>0</v>
      </c>
      <c r="C39" s="152">
        <f>C38-'[3]Сводная  таблица'!$J$34/1000</f>
        <v>0</v>
      </c>
      <c r="D39" s="153"/>
      <c r="E39" s="153"/>
      <c r="F39" s="153"/>
      <c r="G39" s="153"/>
      <c r="H39" s="152">
        <f>H38-'[3]Сводная  таблица'!$K$34/1000</f>
        <v>0</v>
      </c>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BC39" s="94"/>
      <c r="BD39" s="94"/>
      <c r="BE39" s="94"/>
      <c r="BF39" s="94"/>
    </row>
    <row r="40" spans="1:61" s="154" customFormat="1" ht="14.25" x14ac:dyDescent="0.2"/>
    <row r="41" spans="1:61" ht="15.75" x14ac:dyDescent="0.25">
      <c r="A41" s="155"/>
      <c r="B41" s="155"/>
      <c r="C41" s="156"/>
    </row>
    <row r="43" spans="1:61" ht="18" x14ac:dyDescent="0.2">
      <c r="L43" s="157"/>
      <c r="P43" s="157"/>
      <c r="T43" s="157"/>
      <c r="X43" s="157"/>
      <c r="AB43" s="157"/>
      <c r="AF43" s="157"/>
      <c r="AJ43" s="157"/>
      <c r="AN43" s="157"/>
      <c r="AR43" s="157"/>
      <c r="AV43" s="157"/>
      <c r="AZ43" s="157"/>
      <c r="BD43" s="157"/>
      <c r="BH43" s="157"/>
    </row>
    <row r="44" spans="1:61" ht="15.75" x14ac:dyDescent="0.25">
      <c r="L44" s="158"/>
      <c r="P44" s="158"/>
      <c r="T44" s="158"/>
      <c r="X44" s="158"/>
      <c r="AB44" s="158"/>
      <c r="AF44" s="158"/>
      <c r="AJ44" s="158"/>
      <c r="AN44" s="158"/>
      <c r="AR44" s="158"/>
      <c r="AV44" s="158"/>
      <c r="AZ44" s="158"/>
      <c r="BD44" s="158"/>
      <c r="BH44" s="158"/>
    </row>
  </sheetData>
  <mergeCells count="48">
    <mergeCell ref="AT11:AW11"/>
    <mergeCell ref="AX11:BA11"/>
    <mergeCell ref="BB11:BE11"/>
    <mergeCell ref="BF11:BI11"/>
    <mergeCell ref="BF9:BI9"/>
    <mergeCell ref="AT9:AW9"/>
    <mergeCell ref="AX9:BA9"/>
    <mergeCell ref="BB9:BE9"/>
    <mergeCell ref="J11:M11"/>
    <mergeCell ref="N11:Q11"/>
    <mergeCell ref="R11:U11"/>
    <mergeCell ref="V11:Y11"/>
    <mergeCell ref="Z11:AC11"/>
    <mergeCell ref="AD11:AG11"/>
    <mergeCell ref="AH11:AK11"/>
    <mergeCell ref="AL11:AO11"/>
    <mergeCell ref="AP11:AS11"/>
    <mergeCell ref="AH9:AK9"/>
    <mergeCell ref="AL9:AO9"/>
    <mergeCell ref="AP9:AS9"/>
    <mergeCell ref="AD9:AG9"/>
    <mergeCell ref="AX8:BI8"/>
    <mergeCell ref="AX6:BA6"/>
    <mergeCell ref="J7:Q7"/>
    <mergeCell ref="R7:U7"/>
    <mergeCell ref="AD7:AK7"/>
    <mergeCell ref="AP7:AW7"/>
    <mergeCell ref="AX7:BI7"/>
    <mergeCell ref="AP6:AW6"/>
    <mergeCell ref="AD8:AG8"/>
    <mergeCell ref="AH8:AK8"/>
    <mergeCell ref="AL8:AO8"/>
    <mergeCell ref="AP8:AS8"/>
    <mergeCell ref="AT8:AW8"/>
    <mergeCell ref="A6:A10"/>
    <mergeCell ref="B6:I9"/>
    <mergeCell ref="J6:Q6"/>
    <mergeCell ref="R6:U6"/>
    <mergeCell ref="AD6:AK6"/>
    <mergeCell ref="J8:M8"/>
    <mergeCell ref="N8:Q8"/>
    <mergeCell ref="R8:U8"/>
    <mergeCell ref="Z8:AC8"/>
    <mergeCell ref="J9:M9"/>
    <mergeCell ref="N9:Q9"/>
    <mergeCell ref="R9:U9"/>
    <mergeCell ref="V9:Y9"/>
    <mergeCell ref="Z9:AC9"/>
  </mergeCells>
  <pageMargins left="0.78740157480314965" right="0.39370078740157483" top="0.59055118110236227" bottom="0.59055118110236227" header="0.51181102362204722" footer="0.51181102362204722"/>
  <pageSetup paperSize="8" scale="60" fitToWidth="5" orientation="landscape" r:id="rId1"/>
  <headerFooter alignWithMargins="0">
    <oddFooter>&amp;R&amp;Z&amp;F&amp;A</oddFooter>
  </headerFooter>
  <colBreaks count="3" manualBreakCount="3">
    <brk id="21" max="38" man="1"/>
    <brk id="37" max="38" man="1"/>
    <brk id="53"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B8B2-1544-46DD-AD6F-CF97DCD4560F}">
  <sheetPr>
    <tabColor rgb="FFFFFF00"/>
    <pageSetUpPr fitToPage="1"/>
  </sheetPr>
  <dimension ref="A2:I41"/>
  <sheetViews>
    <sheetView tabSelected="1" topLeftCell="A2" zoomScaleNormal="100" workbookViewId="0">
      <pane xSplit="1" ySplit="6" topLeftCell="B8" activePane="bottomRight" state="frozen"/>
      <selection activeCell="A2" sqref="A2"/>
      <selection pane="topRight" activeCell="B2" sqref="B2"/>
      <selection pane="bottomLeft" activeCell="A9" sqref="A9"/>
      <selection pane="bottomRight" activeCell="L24" sqref="L23:L24"/>
    </sheetView>
  </sheetViews>
  <sheetFormatPr defaultColWidth="8.85546875" defaultRowHeight="12.75" x14ac:dyDescent="0.2"/>
  <cols>
    <col min="1" max="1" width="23.5703125" customWidth="1"/>
    <col min="2" max="2" width="16.5703125" customWidth="1"/>
    <col min="3" max="3" width="16.42578125" customWidth="1"/>
    <col min="4" max="4" width="16.5703125" hidden="1" customWidth="1"/>
    <col min="5" max="5" width="16" hidden="1" customWidth="1"/>
    <col min="6" max="6" width="16.140625" hidden="1" customWidth="1"/>
    <col min="7" max="7" width="15" hidden="1" customWidth="1"/>
    <col min="8" max="8" width="17.42578125" customWidth="1"/>
    <col min="9" max="9" width="15" customWidth="1"/>
  </cols>
  <sheetData>
    <row r="2" spans="1:9" ht="44.1" customHeight="1" x14ac:dyDescent="0.25">
      <c r="A2" s="463" t="s">
        <v>0</v>
      </c>
      <c r="B2" s="463"/>
      <c r="C2" s="463"/>
      <c r="D2" s="463"/>
      <c r="E2" s="463"/>
      <c r="F2" s="463"/>
      <c r="G2" s="463"/>
      <c r="H2" s="463"/>
      <c r="I2" s="463"/>
    </row>
    <row r="3" spans="1:9" ht="15.75" x14ac:dyDescent="0.25">
      <c r="A3" s="464" t="str">
        <f>'[1]Годовые  поправки  по МБТ_всего'!A3</f>
        <v>ПО  СОСТОЯНИЮ  НА  1  ЯНВАРЯ  2022  ГОДА</v>
      </c>
      <c r="B3" s="464"/>
      <c r="C3" s="464"/>
      <c r="D3" s="464"/>
      <c r="E3" s="464"/>
      <c r="F3" s="464"/>
      <c r="G3" s="464"/>
      <c r="H3" s="464"/>
      <c r="I3" s="464"/>
    </row>
    <row r="4" spans="1:9" ht="18" x14ac:dyDescent="0.25">
      <c r="A4" s="1"/>
      <c r="B4" s="1"/>
      <c r="C4" s="1"/>
      <c r="D4" s="1"/>
      <c r="E4" s="1"/>
      <c r="F4" s="1"/>
      <c r="G4" s="1"/>
      <c r="H4" s="1"/>
      <c r="I4" s="1"/>
    </row>
    <row r="5" spans="1:9" ht="18.75" thickBot="1" x14ac:dyDescent="0.3">
      <c r="A5" s="1"/>
      <c r="B5" s="1"/>
      <c r="C5" s="1"/>
      <c r="D5" s="1"/>
      <c r="E5" s="1"/>
      <c r="F5" s="1"/>
      <c r="G5" s="1"/>
      <c r="H5" s="2" t="s">
        <v>1</v>
      </c>
      <c r="I5" s="1"/>
    </row>
    <row r="6" spans="1:9" s="3" customFormat="1" ht="17.25" customHeight="1" thickBot="1" x14ac:dyDescent="0.25">
      <c r="A6" s="465" t="s">
        <v>2</v>
      </c>
      <c r="B6" s="467" t="s">
        <v>3</v>
      </c>
      <c r="C6" s="468"/>
      <c r="D6" s="468"/>
      <c r="E6" s="468"/>
      <c r="F6" s="468"/>
      <c r="G6" s="468"/>
      <c r="H6" s="468"/>
      <c r="I6" s="469"/>
    </row>
    <row r="7" spans="1:9" s="3" customFormat="1" ht="39" thickBot="1" x14ac:dyDescent="0.25">
      <c r="A7" s="466"/>
      <c r="B7" s="4" t="s">
        <v>4</v>
      </c>
      <c r="C7" s="5" t="s">
        <v>5</v>
      </c>
      <c r="D7" s="6" t="s">
        <v>6</v>
      </c>
      <c r="E7" s="7" t="s">
        <v>7</v>
      </c>
      <c r="F7" s="8" t="s">
        <v>6</v>
      </c>
      <c r="G7" s="8" t="s">
        <v>7</v>
      </c>
      <c r="H7" s="5" t="s">
        <v>8</v>
      </c>
      <c r="I7" s="5" t="s">
        <v>9</v>
      </c>
    </row>
    <row r="8" spans="1:9" ht="18" customHeight="1" x14ac:dyDescent="0.25">
      <c r="A8" s="9" t="s">
        <v>10</v>
      </c>
      <c r="B8" s="10">
        <f>[1]Дотация_бухгалтерия!B13+[1]Субсидия_бухгалтерия!B14+[1]Субвенция_бухгалтерия!B14+'[1]Иные  МБТ_бухгалтерия'!B12</f>
        <v>305205.98511000001</v>
      </c>
      <c r="C8" s="10">
        <f>'[1]Исполнение  по  дотации'!B13+'[1]Исполнение  по  субсидии'!B14+'[1]Исполнение  по  субвенции'!B14+'[1]Исполнение  по  иным  МБТ'!B12</f>
        <v>384876.15681000001</v>
      </c>
      <c r="D8" s="11">
        <f>'[2]Исполнение для администрации_КБ'!K14</f>
        <v>384876.15680999996</v>
      </c>
      <c r="E8" s="12">
        <f>D8-C8</f>
        <v>0</v>
      </c>
      <c r="F8" s="11">
        <f>'[2]Исполнение для администрации_КБ'!L14</f>
        <v>377864.98677000002</v>
      </c>
      <c r="G8" s="13">
        <f>F8-H8</f>
        <v>0</v>
      </c>
      <c r="H8" s="14">
        <f>'[1]Исполнение  по  дотации'!E13+'[1]Исполнение  по  субсидии'!C14+'[1]Исполнение  по  субвенции'!G14+'[1]Исполнение  по  иным  МБТ'!G12</f>
        <v>377864.98677000002</v>
      </c>
      <c r="I8" s="15">
        <f>H8/C8*100</f>
        <v>98.17833089529077</v>
      </c>
    </row>
    <row r="9" spans="1:9" ht="18" customHeight="1" x14ac:dyDescent="0.25">
      <c r="A9" s="16" t="s">
        <v>11</v>
      </c>
      <c r="B9" s="10">
        <f>[1]Дотация_бухгалтерия!B14+[1]Субсидия_бухгалтерия!B15+[1]Субвенция_бухгалтерия!B15+'[1]Иные  МБТ_бухгалтерия'!B13</f>
        <v>1378794.4368199999</v>
      </c>
      <c r="C9" s="10">
        <f>'[1]Исполнение  по  дотации'!B14+'[1]Исполнение  по  субсидии'!B15+'[1]Исполнение  по  субвенции'!B15+'[1]Исполнение  по  иным  МБТ'!B13</f>
        <v>1722701.7630099999</v>
      </c>
      <c r="D9" s="17">
        <f>'[2]Исполнение для администрации_КБ'!K15</f>
        <v>1722701.7630100001</v>
      </c>
      <c r="E9" s="18">
        <f t="shared" ref="E9:E25" si="0">D9-C9</f>
        <v>0</v>
      </c>
      <c r="F9" s="17">
        <f>'[2]Исполнение для администрации_КБ'!L15</f>
        <v>1713601.73065</v>
      </c>
      <c r="G9" s="13">
        <f t="shared" ref="G9:G25" si="1">F9-H9</f>
        <v>0</v>
      </c>
      <c r="H9" s="14">
        <f>'[1]Исполнение  по  дотации'!E14+'[1]Исполнение  по  субсидии'!C15+'[1]Исполнение  по  субвенции'!G15+'[1]Исполнение  по  иным  МБТ'!G13</f>
        <v>1713601.73065</v>
      </c>
      <c r="I9" s="15">
        <f t="shared" ref="I9:I26" si="2">H9/C9*100</f>
        <v>99.471758109534889</v>
      </c>
    </row>
    <row r="10" spans="1:9" ht="18" customHeight="1" x14ac:dyDescent="0.25">
      <c r="A10" s="16" t="s">
        <v>12</v>
      </c>
      <c r="B10" s="10">
        <f>[1]Дотация_бухгалтерия!B15+[1]Субсидия_бухгалтерия!B16+[1]Субвенция_бухгалтерия!B16+'[1]Иные  МБТ_бухгалтерия'!B14</f>
        <v>607820.51274000015</v>
      </c>
      <c r="C10" s="10">
        <f>'[1]Исполнение  по  дотации'!B15+'[1]Исполнение  по  субсидии'!B16+'[1]Исполнение  по  субвенции'!B16+'[1]Исполнение  по  иным  МБТ'!B14</f>
        <v>1010852.6619200001</v>
      </c>
      <c r="D10" s="17">
        <f>'[2]Исполнение для администрации_КБ'!K16</f>
        <v>1010852.6619200001</v>
      </c>
      <c r="E10" s="18">
        <f t="shared" si="0"/>
        <v>0</v>
      </c>
      <c r="F10" s="17">
        <f>'[2]Исполнение для администрации_КБ'!L16</f>
        <v>974426.58050999988</v>
      </c>
      <c r="G10" s="13">
        <f t="shared" si="1"/>
        <v>0</v>
      </c>
      <c r="H10" s="14">
        <f>'[1]Исполнение  по  дотации'!E15+'[1]Исполнение  по  субсидии'!C16+'[1]Исполнение  по  субвенции'!G16+'[1]Исполнение  по  иным  МБТ'!G14</f>
        <v>974426.58051</v>
      </c>
      <c r="I10" s="15">
        <f t="shared" si="2"/>
        <v>96.396499432388808</v>
      </c>
    </row>
    <row r="11" spans="1:9" ht="18" customHeight="1" x14ac:dyDescent="0.25">
      <c r="A11" s="16" t="s">
        <v>13</v>
      </c>
      <c r="B11" s="10">
        <f>[1]Дотация_бухгалтерия!B16+[1]Субсидия_бухгалтерия!B17+[1]Субвенция_бухгалтерия!B17+'[1]Иные  МБТ_бухгалтерия'!B15</f>
        <v>576974.48869999987</v>
      </c>
      <c r="C11" s="10">
        <f>'[1]Исполнение  по  дотации'!B16+'[1]Исполнение  по  субсидии'!B17+'[1]Исполнение  по  субвенции'!B17+'[1]Исполнение  по  иным  МБТ'!B15</f>
        <v>635562.04821999976</v>
      </c>
      <c r="D11" s="17">
        <f>'[2]Исполнение для администрации_КБ'!K17</f>
        <v>635562.04822</v>
      </c>
      <c r="E11" s="18">
        <f t="shared" si="0"/>
        <v>0</v>
      </c>
      <c r="F11" s="17">
        <f>'[2]Исполнение для администрации_КБ'!L17</f>
        <v>576772.96031999995</v>
      </c>
      <c r="G11" s="13">
        <f t="shared" si="1"/>
        <v>0</v>
      </c>
      <c r="H11" s="14">
        <f>'[1]Исполнение  по  дотации'!E16+'[1]Исполнение  по  субсидии'!C17+'[1]Исполнение  по  субвенции'!G17+'[1]Исполнение  по  иным  МБТ'!G15</f>
        <v>576772.96031999995</v>
      </c>
      <c r="I11" s="15">
        <f t="shared" si="2"/>
        <v>90.750063181927132</v>
      </c>
    </row>
    <row r="12" spans="1:9" ht="18" customHeight="1" x14ac:dyDescent="0.25">
      <c r="A12" s="16" t="s">
        <v>14</v>
      </c>
      <c r="B12" s="10">
        <f>[1]Дотация_бухгалтерия!B17+[1]Субсидия_бухгалтерия!B18+[1]Субвенция_бухгалтерия!B18+'[1]Иные  МБТ_бухгалтерия'!B16</f>
        <v>761416.29053999996</v>
      </c>
      <c r="C12" s="10">
        <f>'[1]Исполнение  по  дотации'!B17+'[1]Исполнение  по  субсидии'!B18+'[1]Исполнение  по  субвенции'!B18+'[1]Исполнение  по  иным  МБТ'!B16</f>
        <v>1092546.65591</v>
      </c>
      <c r="D12" s="17">
        <f>'[2]Исполнение для администрации_КБ'!K18</f>
        <v>1092546.65591</v>
      </c>
      <c r="E12" s="18">
        <f t="shared" si="0"/>
        <v>0</v>
      </c>
      <c r="F12" s="17">
        <f>'[2]Исполнение для администрации_КБ'!L18</f>
        <v>1084482.70257</v>
      </c>
      <c r="G12" s="13">
        <f t="shared" si="1"/>
        <v>0</v>
      </c>
      <c r="H12" s="14">
        <f>'[1]Исполнение  по  дотации'!E17+'[1]Исполнение  по  субсидии'!C18+'[1]Исполнение  по  субвенции'!G18+'[1]Исполнение  по  иным  МБТ'!G16</f>
        <v>1084482.7025700004</v>
      </c>
      <c r="I12" s="15">
        <f t="shared" si="2"/>
        <v>99.261912221654015</v>
      </c>
    </row>
    <row r="13" spans="1:9" ht="18" customHeight="1" x14ac:dyDescent="0.25">
      <c r="A13" s="16" t="s">
        <v>15</v>
      </c>
      <c r="B13" s="10">
        <f>[1]Дотация_бухгалтерия!B18+[1]Субсидия_бухгалтерия!B19+[1]Субвенция_бухгалтерия!B19+'[1]Иные  МБТ_бухгалтерия'!B17</f>
        <v>404580.28359000001</v>
      </c>
      <c r="C13" s="10">
        <f>'[1]Исполнение  по  дотации'!B18+'[1]Исполнение  по  субсидии'!B19+'[1]Исполнение  по  субвенции'!B19+'[1]Исполнение  по  иным  МБТ'!B17</f>
        <v>453528.70441999997</v>
      </c>
      <c r="D13" s="17">
        <f>'[2]Исполнение для администрации_КБ'!K19</f>
        <v>453528.70441999997</v>
      </c>
      <c r="E13" s="18">
        <f t="shared" si="0"/>
        <v>0</v>
      </c>
      <c r="F13" s="17">
        <f>'[2]Исполнение для администрации_КБ'!L19</f>
        <v>450641.84107000002</v>
      </c>
      <c r="G13" s="13">
        <f t="shared" si="1"/>
        <v>0</v>
      </c>
      <c r="H13" s="14">
        <f>'[1]Исполнение  по  дотации'!E18+'[1]Исполнение  по  субсидии'!C19+'[1]Исполнение  по  субвенции'!G19+'[1]Исполнение  по  иным  МБТ'!G17</f>
        <v>450641.84107000002</v>
      </c>
      <c r="I13" s="15">
        <f t="shared" si="2"/>
        <v>99.363466232265978</v>
      </c>
    </row>
    <row r="14" spans="1:9" ht="18" customHeight="1" x14ac:dyDescent="0.25">
      <c r="A14" s="16" t="s">
        <v>16</v>
      </c>
      <c r="B14" s="10">
        <f>[1]Дотация_бухгалтерия!B19+[1]Субсидия_бухгалтерия!B20+[1]Субвенция_бухгалтерия!B20+'[1]Иные  МБТ_бухгалтерия'!B18</f>
        <v>550644.49355999997</v>
      </c>
      <c r="C14" s="10">
        <f>'[1]Исполнение  по  дотации'!B19+'[1]Исполнение  по  субсидии'!B20+'[1]Исполнение  по  субвенции'!B20+'[1]Исполнение  по  иным  МБТ'!B18</f>
        <v>865172.61025000003</v>
      </c>
      <c r="D14" s="17">
        <f>'[2]Исполнение для администрации_КБ'!K20</f>
        <v>865172.61024999991</v>
      </c>
      <c r="E14" s="18">
        <f t="shared" si="0"/>
        <v>0</v>
      </c>
      <c r="F14" s="17">
        <f>'[2]Исполнение для администрации_КБ'!L20</f>
        <v>709875.02573999995</v>
      </c>
      <c r="G14" s="13">
        <f t="shared" si="1"/>
        <v>0</v>
      </c>
      <c r="H14" s="14">
        <f>'[1]Исполнение  по  дотации'!E19+'[1]Исполнение  по  субсидии'!C20+'[1]Исполнение  по  субвенции'!G20+'[1]Исполнение  по  иным  МБТ'!G18</f>
        <v>709875.02574000019</v>
      </c>
      <c r="I14" s="15">
        <f t="shared" si="2"/>
        <v>82.050103913353766</v>
      </c>
    </row>
    <row r="15" spans="1:9" ht="18" customHeight="1" x14ac:dyDescent="0.25">
      <c r="A15" s="16" t="s">
        <v>17</v>
      </c>
      <c r="B15" s="10">
        <f>[1]Дотация_бухгалтерия!B20+[1]Субсидия_бухгалтерия!B21+[1]Субвенция_бухгалтерия!B21+'[1]Иные  МБТ_бухгалтерия'!B19</f>
        <v>536622.37320000003</v>
      </c>
      <c r="C15" s="10">
        <f>'[1]Исполнение  по  дотации'!B20+'[1]Исполнение  по  субсидии'!B21+'[1]Исполнение  по  субвенции'!B21+'[1]Исполнение  по  иным  МБТ'!B19</f>
        <v>644314.96990999987</v>
      </c>
      <c r="D15" s="17">
        <f>'[2]Исполнение для администрации_КБ'!K21</f>
        <v>644314.96990999999</v>
      </c>
      <c r="E15" s="18">
        <f t="shared" si="0"/>
        <v>0</v>
      </c>
      <c r="F15" s="17">
        <f>'[2]Исполнение для администрации_КБ'!L21</f>
        <v>635838.63866000006</v>
      </c>
      <c r="G15" s="13">
        <f t="shared" si="1"/>
        <v>0</v>
      </c>
      <c r="H15" s="14">
        <f>'[1]Исполнение  по  дотации'!E20+'[1]Исполнение  по  субсидии'!C21+'[1]Исполнение  по  субвенции'!G21+'[1]Исполнение  по  иным  МБТ'!G19</f>
        <v>635838.63865999994</v>
      </c>
      <c r="I15" s="15">
        <f t="shared" si="2"/>
        <v>98.684442912884066</v>
      </c>
    </row>
    <row r="16" spans="1:9" ht="18" customHeight="1" x14ac:dyDescent="0.25">
      <c r="A16" s="16" t="s">
        <v>18</v>
      </c>
      <c r="B16" s="10">
        <f>[1]Дотация_бухгалтерия!B21+[1]Субсидия_бухгалтерия!B22+[1]Субвенция_бухгалтерия!B22+'[1]Иные  МБТ_бухгалтерия'!B20</f>
        <v>404492.23905000003</v>
      </c>
      <c r="C16" s="10">
        <f>'[1]Исполнение  по  дотации'!B21+'[1]Исполнение  по  субсидии'!B22+'[1]Исполнение  по  субвенции'!B22+'[1]Исполнение  по  иным  МБТ'!B20</f>
        <v>501080.14456999995</v>
      </c>
      <c r="D16" s="17">
        <f>'[2]Исполнение для администрации_КБ'!K22</f>
        <v>501080.14457</v>
      </c>
      <c r="E16" s="18">
        <f t="shared" si="0"/>
        <v>0</v>
      </c>
      <c r="F16" s="17">
        <f>'[2]Исполнение для администрации_КБ'!L22</f>
        <v>496913.56663999992</v>
      </c>
      <c r="G16" s="13">
        <f t="shared" si="1"/>
        <v>0</v>
      </c>
      <c r="H16" s="14">
        <f>'[1]Исполнение  по  дотации'!E21+'[1]Исполнение  по  субсидии'!C22+'[1]Исполнение  по  субвенции'!G22+'[1]Исполнение  по  иным  МБТ'!G20</f>
        <v>496913.56663999998</v>
      </c>
      <c r="I16" s="15">
        <f t="shared" si="2"/>
        <v>99.168480736035647</v>
      </c>
    </row>
    <row r="17" spans="1:9" ht="18" customHeight="1" x14ac:dyDescent="0.25">
      <c r="A17" s="16" t="s">
        <v>19</v>
      </c>
      <c r="B17" s="10">
        <f>[1]Дотация_бухгалтерия!B22+[1]Субсидия_бухгалтерия!B23+[1]Субвенция_бухгалтерия!B23+'[1]Иные  МБТ_бухгалтерия'!B21</f>
        <v>310657.24869000004</v>
      </c>
      <c r="C17" s="10">
        <f>'[1]Исполнение  по  дотации'!B22+'[1]Исполнение  по  субсидии'!B23+'[1]Исполнение  по  субвенции'!B23+'[1]Исполнение  по  иным  МБТ'!B21</f>
        <v>386402.34122</v>
      </c>
      <c r="D17" s="17">
        <f>'[2]Исполнение для администрации_КБ'!K23</f>
        <v>386402.34122</v>
      </c>
      <c r="E17" s="18">
        <f t="shared" si="0"/>
        <v>0</v>
      </c>
      <c r="F17" s="17">
        <f>'[2]Исполнение для администрации_КБ'!L23</f>
        <v>382059.15105999995</v>
      </c>
      <c r="G17" s="13">
        <f t="shared" si="1"/>
        <v>0</v>
      </c>
      <c r="H17" s="14">
        <f>'[1]Исполнение  по  дотации'!E22+'[1]Исполнение  по  субсидии'!C23+'[1]Исполнение  по  субвенции'!G23+'[1]Исполнение  по  иным  МБТ'!G21</f>
        <v>382059.15105999995</v>
      </c>
      <c r="I17" s="15">
        <f t="shared" si="2"/>
        <v>98.875992793861656</v>
      </c>
    </row>
    <row r="18" spans="1:9" ht="18" customHeight="1" x14ac:dyDescent="0.25">
      <c r="A18" s="16" t="s">
        <v>20</v>
      </c>
      <c r="B18" s="10">
        <f>[1]Дотация_бухгалтерия!B23+[1]Субсидия_бухгалтерия!B24+[1]Субвенция_бухгалтерия!B24+'[1]Иные  МБТ_бухгалтерия'!B22</f>
        <v>707956.96553999989</v>
      </c>
      <c r="C18" s="10">
        <f>'[1]Исполнение  по  дотации'!B23+'[1]Исполнение  по  субсидии'!B24+'[1]Исполнение  по  субвенции'!B24+'[1]Исполнение  по  иным  МБТ'!B22</f>
        <v>1107595.7097500002</v>
      </c>
      <c r="D18" s="17">
        <f>'[2]Исполнение для администрации_КБ'!K24</f>
        <v>1107595.7097499999</v>
      </c>
      <c r="E18" s="18">
        <f t="shared" si="0"/>
        <v>0</v>
      </c>
      <c r="F18" s="17">
        <f>'[2]Исполнение для администрации_КБ'!L24</f>
        <v>956920.10210999998</v>
      </c>
      <c r="G18" s="13">
        <f t="shared" si="1"/>
        <v>0</v>
      </c>
      <c r="H18" s="14">
        <f>'[1]Исполнение  по  дотации'!E23+'[1]Исполнение  по  субсидии'!C24+'[1]Исполнение  по  субвенции'!G24+'[1]Исполнение  по  иным  МБТ'!G22</f>
        <v>956920.10211000009</v>
      </c>
      <c r="I18" s="15">
        <f t="shared" si="2"/>
        <v>86.396154633534138</v>
      </c>
    </row>
    <row r="19" spans="1:9" ht="18" customHeight="1" x14ac:dyDescent="0.25">
      <c r="A19" s="16" t="s">
        <v>21</v>
      </c>
      <c r="B19" s="10">
        <f>[1]Дотация_бухгалтерия!B24+[1]Субсидия_бухгалтерия!B25+[1]Субвенция_бухгалтерия!B25+'[1]Иные  МБТ_бухгалтерия'!B23</f>
        <v>379733.94854999997</v>
      </c>
      <c r="C19" s="10">
        <f>'[1]Исполнение  по  дотации'!B24+'[1]Исполнение  по  субсидии'!B25+'[1]Исполнение  по  субвенции'!B25+'[1]Исполнение  по  иным  МБТ'!B23</f>
        <v>466502.93520000007</v>
      </c>
      <c r="D19" s="17">
        <f>'[2]Исполнение для администрации_КБ'!K25</f>
        <v>466502.93520000001</v>
      </c>
      <c r="E19" s="18">
        <f t="shared" si="0"/>
        <v>0</v>
      </c>
      <c r="F19" s="17">
        <f>'[2]Исполнение для администрации_КБ'!L25</f>
        <v>461768.34411999997</v>
      </c>
      <c r="G19" s="13">
        <f t="shared" si="1"/>
        <v>0</v>
      </c>
      <c r="H19" s="14">
        <f>'[1]Исполнение  по  дотации'!E24+'[1]Исполнение  по  субсидии'!C25+'[1]Исполнение  по  субвенции'!G25+'[1]Исполнение  по  иным  МБТ'!G23</f>
        <v>461768.34411999991</v>
      </c>
      <c r="I19" s="15">
        <f t="shared" si="2"/>
        <v>98.985088683746369</v>
      </c>
    </row>
    <row r="20" spans="1:9" ht="18" customHeight="1" x14ac:dyDescent="0.25">
      <c r="A20" s="16" t="s">
        <v>22</v>
      </c>
      <c r="B20" s="10">
        <f>[1]Дотация_бухгалтерия!B25+[1]Субсидия_бухгалтерия!B26+[1]Субвенция_бухгалтерия!B26+'[1]Иные  МБТ_бухгалтерия'!B24</f>
        <v>821862.14119999995</v>
      </c>
      <c r="C20" s="10">
        <f>'[1]Исполнение  по  дотации'!B25+'[1]Исполнение  по  субсидии'!B26+'[1]Исполнение  по  субвенции'!B26+'[1]Исполнение  по  иным  МБТ'!B24</f>
        <v>929644.19562000001</v>
      </c>
      <c r="D20" s="17">
        <f>'[2]Исполнение для администрации_КБ'!K26</f>
        <v>929644.19561999978</v>
      </c>
      <c r="E20" s="18">
        <f t="shared" si="0"/>
        <v>0</v>
      </c>
      <c r="F20" s="17">
        <f>'[2]Исполнение для администрации_КБ'!L26</f>
        <v>919915.93103000009</v>
      </c>
      <c r="G20" s="13">
        <f t="shared" si="1"/>
        <v>0</v>
      </c>
      <c r="H20" s="14">
        <f>'[1]Исполнение  по  дотации'!E25+'[1]Исполнение  по  субсидии'!C26+'[1]Исполнение  по  субвенции'!G26+'[1]Исполнение  по  иным  МБТ'!G24</f>
        <v>919915.93102999998</v>
      </c>
      <c r="I20" s="15">
        <f t="shared" si="2"/>
        <v>98.9535496875219</v>
      </c>
    </row>
    <row r="21" spans="1:9" ht="18" customHeight="1" x14ac:dyDescent="0.25">
      <c r="A21" s="16" t="s">
        <v>23</v>
      </c>
      <c r="B21" s="10">
        <f>[1]Дотация_бухгалтерия!B26+[1]Субсидия_бухгалтерия!B27+[1]Субвенция_бухгалтерия!B27+'[1]Иные  МБТ_бухгалтерия'!B25</f>
        <v>422272.25464000006</v>
      </c>
      <c r="C21" s="10">
        <f>'[1]Исполнение  по  дотации'!B26+'[1]Исполнение  по  субсидии'!B27+'[1]Исполнение  по  субвенции'!B27+'[1]Исполнение  по  иным  МБТ'!B25</f>
        <v>494277.90033000003</v>
      </c>
      <c r="D21" s="17">
        <f>'[2]Исполнение для администрации_КБ'!K27</f>
        <v>494277.90032999997</v>
      </c>
      <c r="E21" s="18">
        <f t="shared" si="0"/>
        <v>0</v>
      </c>
      <c r="F21" s="17">
        <f>'[2]Исполнение для администрации_КБ'!L27</f>
        <v>491620.39660999994</v>
      </c>
      <c r="G21" s="13">
        <f t="shared" si="1"/>
        <v>0</v>
      </c>
      <c r="H21" s="14">
        <f>'[1]Исполнение  по  дотации'!E26+'[1]Исполнение  по  субсидии'!C27+'[1]Исполнение  по  субвенции'!G27+'[1]Исполнение  по  иным  МБТ'!G25</f>
        <v>491620.39661</v>
      </c>
      <c r="I21" s="15">
        <f t="shared" si="2"/>
        <v>99.462346239185322</v>
      </c>
    </row>
    <row r="22" spans="1:9" ht="18" customHeight="1" x14ac:dyDescent="0.25">
      <c r="A22" s="16" t="s">
        <v>24</v>
      </c>
      <c r="B22" s="10">
        <f>[1]Дотация_бухгалтерия!B27+[1]Субсидия_бухгалтерия!B28+[1]Субвенция_бухгалтерия!B28+'[1]Иные  МБТ_бухгалтерия'!B26</f>
        <v>408733.71511999995</v>
      </c>
      <c r="C22" s="10">
        <f>'[1]Исполнение  по  дотации'!B27+'[1]Исполнение  по  субсидии'!B28+'[1]Исполнение  по  субвенции'!B28+'[1]Исполнение  по  иным  МБТ'!B26</f>
        <v>457867.72693</v>
      </c>
      <c r="D22" s="17">
        <f>'[2]Исполнение для администрации_КБ'!K28</f>
        <v>457867.72692999995</v>
      </c>
      <c r="E22" s="18">
        <f t="shared" si="0"/>
        <v>0</v>
      </c>
      <c r="F22" s="17">
        <f>'[2]Исполнение для администрации_КБ'!L28</f>
        <v>453517.35336000001</v>
      </c>
      <c r="G22" s="13">
        <f t="shared" si="1"/>
        <v>0</v>
      </c>
      <c r="H22" s="14">
        <f>'[1]Исполнение  по  дотации'!E27+'[1]Исполнение  по  субсидии'!C28+'[1]Исполнение  по  субвенции'!G28+'[1]Исполнение  по  иным  МБТ'!G26</f>
        <v>453517.35335999995</v>
      </c>
      <c r="I22" s="15">
        <f t="shared" si="2"/>
        <v>99.049862369822549</v>
      </c>
    </row>
    <row r="23" spans="1:9" ht="18" customHeight="1" x14ac:dyDescent="0.25">
      <c r="A23" s="16" t="s">
        <v>25</v>
      </c>
      <c r="B23" s="10">
        <f>[1]Дотация_бухгалтерия!B28+[1]Субсидия_бухгалтерия!B29+[1]Субвенция_бухгалтерия!B29+'[1]Иные  МБТ_бухгалтерия'!B27</f>
        <v>771145.67924999993</v>
      </c>
      <c r="C23" s="10">
        <f>'[1]Исполнение  по  дотации'!B28+'[1]Исполнение  по  субсидии'!B29+'[1]Исполнение  по  субвенции'!B29+'[1]Исполнение  по  иным  МБТ'!B27</f>
        <v>981126.3187399999</v>
      </c>
      <c r="D23" s="17">
        <f>'[2]Исполнение для администрации_КБ'!K29</f>
        <v>981126.3187399999</v>
      </c>
      <c r="E23" s="18">
        <f t="shared" si="0"/>
        <v>0</v>
      </c>
      <c r="F23" s="17">
        <f>'[2]Исполнение для администрации_КБ'!L29</f>
        <v>977169.52654999995</v>
      </c>
      <c r="G23" s="13">
        <f t="shared" si="1"/>
        <v>0</v>
      </c>
      <c r="H23" s="14">
        <f>'[1]Исполнение  по  дотации'!E28+'[1]Исполнение  по  субсидии'!C29+'[1]Исполнение  по  субвенции'!G29+'[1]Исполнение  по  иным  МБТ'!G27</f>
        <v>977169.52654999995</v>
      </c>
      <c r="I23" s="15">
        <f t="shared" si="2"/>
        <v>99.596709198966209</v>
      </c>
    </row>
    <row r="24" spans="1:9" ht="18" customHeight="1" x14ac:dyDescent="0.25">
      <c r="A24" s="16" t="s">
        <v>26</v>
      </c>
      <c r="B24" s="10">
        <f>[1]Дотация_бухгалтерия!B29+[1]Субсидия_бухгалтерия!B30+[1]Субвенция_бухгалтерия!B30+'[1]Иные  МБТ_бухгалтерия'!B28</f>
        <v>412514.67089000001</v>
      </c>
      <c r="C24" s="10">
        <f>'[1]Исполнение  по  дотации'!B29+'[1]Исполнение  по  субсидии'!B30+'[1]Исполнение  по  субвенции'!B30+'[1]Исполнение  по  иным  МБТ'!B28</f>
        <v>758034.89160999982</v>
      </c>
      <c r="D24" s="17">
        <f>'[2]Исполнение для администрации_КБ'!K30</f>
        <v>758034.89161000005</v>
      </c>
      <c r="E24" s="18">
        <f t="shared" si="0"/>
        <v>0</v>
      </c>
      <c r="F24" s="17">
        <f>'[2]Исполнение для администрации_КБ'!L30</f>
        <v>748916.72250999999</v>
      </c>
      <c r="G24" s="13">
        <f t="shared" si="1"/>
        <v>0</v>
      </c>
      <c r="H24" s="14">
        <f>'[1]Исполнение  по  дотации'!E29+'[1]Исполнение  по  субсидии'!C30+'[1]Исполнение  по  субвенции'!G30+'[1]Исполнение  по  иным  МБТ'!G28</f>
        <v>748916.72250999988</v>
      </c>
      <c r="I24" s="15">
        <f t="shared" si="2"/>
        <v>98.797130686077821</v>
      </c>
    </row>
    <row r="25" spans="1:9" ht="18" customHeight="1" thickBot="1" x14ac:dyDescent="0.3">
      <c r="A25" s="19" t="s">
        <v>27</v>
      </c>
      <c r="B25" s="10">
        <f>[1]Дотация_бухгалтерия!B30+[1]Субсидия_бухгалтерия!B31+[1]Субвенция_бухгалтерия!B31+'[1]Иные  МБТ_бухгалтерия'!B29</f>
        <v>471662.32237000007</v>
      </c>
      <c r="C25" s="10">
        <f>'[1]Исполнение  по  дотации'!B30+'[1]Исполнение  по  субсидии'!B31+'[1]Исполнение  по  субвенции'!B31+'[1]Исполнение  по  иным  МБТ'!B29</f>
        <v>676944.77155000006</v>
      </c>
      <c r="D25" s="20">
        <f>'[2]Исполнение для администрации_КБ'!K31</f>
        <v>676944.77155000006</v>
      </c>
      <c r="E25" s="21">
        <f t="shared" si="0"/>
        <v>0</v>
      </c>
      <c r="F25" s="20">
        <f>'[2]Исполнение для администрации_КБ'!L31</f>
        <v>655668.79267999995</v>
      </c>
      <c r="G25" s="13">
        <f t="shared" si="1"/>
        <v>0</v>
      </c>
      <c r="H25" s="14">
        <f>'[1]Исполнение  по  дотации'!E30+'[1]Исполнение  по  субсидии'!C31+'[1]Исполнение  по  субвенции'!G31+'[1]Исполнение  по  иным  МБТ'!G29</f>
        <v>655668.79267999995</v>
      </c>
      <c r="I25" s="22">
        <f t="shared" si="2"/>
        <v>96.857058394692302</v>
      </c>
    </row>
    <row r="26" spans="1:9" ht="18" customHeight="1" thickBot="1" x14ac:dyDescent="0.3">
      <c r="A26" s="23" t="s">
        <v>28</v>
      </c>
      <c r="B26" s="24">
        <f t="shared" ref="B26" si="3">SUM(B8:B25)</f>
        <v>10233090.049560001</v>
      </c>
      <c r="C26" s="24">
        <f t="shared" ref="C26:H26" si="4">SUM(C8:C25)</f>
        <v>13569032.505969997</v>
      </c>
      <c r="D26" s="25">
        <f t="shared" si="4"/>
        <v>13569032.505969999</v>
      </c>
      <c r="E26" s="26">
        <f t="shared" si="4"/>
        <v>0</v>
      </c>
      <c r="F26" s="27">
        <f t="shared" si="4"/>
        <v>13067974.352959998</v>
      </c>
      <c r="G26" s="28">
        <f t="shared" si="4"/>
        <v>0</v>
      </c>
      <c r="H26" s="29">
        <f t="shared" si="4"/>
        <v>13067974.352960002</v>
      </c>
      <c r="I26" s="29">
        <f t="shared" si="2"/>
        <v>96.307340609659946</v>
      </c>
    </row>
    <row r="27" spans="1:9" ht="18" customHeight="1" x14ac:dyDescent="0.25">
      <c r="A27" s="30"/>
      <c r="B27" s="31"/>
      <c r="C27" s="31"/>
      <c r="D27" s="32"/>
      <c r="E27" s="33"/>
      <c r="F27" s="34"/>
      <c r="G27" s="34"/>
      <c r="H27" s="35"/>
      <c r="I27" s="15"/>
    </row>
    <row r="28" spans="1:9" ht="18" customHeight="1" x14ac:dyDescent="0.25">
      <c r="A28" s="16" t="s">
        <v>29</v>
      </c>
      <c r="B28" s="36">
        <f>[1]Дотация_бухгалтерия!B33+[1]Субсидия_бухгалтерия!B34+[1]Субвенция_бухгалтерия!B34+'[1]Иные  МБТ_бухгалтерия'!B32</f>
        <v>1178359.3838000002</v>
      </c>
      <c r="C28" s="36">
        <f>'[1]Исполнение  по  дотации'!B33+'[1]Исполнение  по  субсидии'!B34+'[1]Исполнение  по  субвенции'!B34+'[1]Исполнение  по  иным  МБТ'!B32</f>
        <v>2057945.2892400001</v>
      </c>
      <c r="D28" s="17">
        <f>'[2]Исполнение для администрации_КБ'!K34</f>
        <v>2057945.2892400001</v>
      </c>
      <c r="E28" s="17">
        <f t="shared" ref="E28:E29" si="5">D28-C28</f>
        <v>0</v>
      </c>
      <c r="F28" s="17">
        <f>'[2]Исполнение для администрации_КБ'!L34</f>
        <v>1931310.4386800001</v>
      </c>
      <c r="G28" s="37">
        <f>F28-H28</f>
        <v>0</v>
      </c>
      <c r="H28" s="36">
        <f>'[1]Исполнение  по  дотации'!E33+'[1]Исполнение  по  субсидии'!C34+'[1]Исполнение  по  субвенции'!G34+'[1]Исполнение  по  иным  МБТ'!G32</f>
        <v>1931310.4386800001</v>
      </c>
      <c r="I28" s="15">
        <f>H28/C28*100</f>
        <v>93.846539496355305</v>
      </c>
    </row>
    <row r="29" spans="1:9" ht="18" customHeight="1" thickBot="1" x14ac:dyDescent="0.3">
      <c r="A29" s="38" t="s">
        <v>30</v>
      </c>
      <c r="B29" s="10">
        <f>[1]Дотация_бухгалтерия!B34+[1]Субсидия_бухгалтерия!B35+[1]Субвенция_бухгалтерия!B35+'[1]Иные  МБТ_бухгалтерия'!B33</f>
        <v>6441203.92607</v>
      </c>
      <c r="C29" s="10">
        <f>'[1]Исполнение  по  дотации'!B34+'[1]Исполнение  по  субсидии'!B35+'[1]Исполнение  по  субвенции'!B35+'[1]Исполнение  по  иным  МБТ'!B33</f>
        <v>9603612.1907299999</v>
      </c>
      <c r="D29" s="17">
        <f>'[2]Исполнение для администрации_КБ'!K35</f>
        <v>9603612.1907299999</v>
      </c>
      <c r="E29" s="39">
        <f t="shared" si="5"/>
        <v>0</v>
      </c>
      <c r="F29" s="17">
        <f>'[2]Исполнение для администрации_КБ'!L35</f>
        <v>9460759.4301699996</v>
      </c>
      <c r="G29" s="13">
        <f>F29-H29</f>
        <v>0</v>
      </c>
      <c r="H29" s="14">
        <f>'[1]Исполнение  по  дотации'!E34+'[1]Исполнение  по  субсидии'!C35+'[1]Исполнение  по  субвенции'!G35+'[1]Исполнение  по  иным  МБТ'!G33</f>
        <v>9460759.4301700015</v>
      </c>
      <c r="I29" s="22">
        <f>H29/C29*100</f>
        <v>98.512510108458059</v>
      </c>
    </row>
    <row r="30" spans="1:9" ht="18" customHeight="1" thickBot="1" x14ac:dyDescent="0.3">
      <c r="A30" s="23" t="s">
        <v>31</v>
      </c>
      <c r="B30" s="40">
        <f t="shared" ref="B30" si="6">SUM(B28:B29)</f>
        <v>7619563.30987</v>
      </c>
      <c r="C30" s="40">
        <f t="shared" ref="C30:H30" si="7">SUM(C28:C29)</f>
        <v>11661557.479970001</v>
      </c>
      <c r="D30" s="41">
        <f t="shared" si="7"/>
        <v>11661557.479970001</v>
      </c>
      <c r="E30" s="42">
        <f t="shared" si="7"/>
        <v>0</v>
      </c>
      <c r="F30" s="43">
        <f t="shared" si="7"/>
        <v>11392069.86885</v>
      </c>
      <c r="G30" s="42">
        <f t="shared" si="7"/>
        <v>0</v>
      </c>
      <c r="H30" s="44">
        <f t="shared" si="7"/>
        <v>11392069.868850002</v>
      </c>
      <c r="I30" s="29">
        <f>H30/C30*100</f>
        <v>97.689094174745762</v>
      </c>
    </row>
    <row r="31" spans="1:9" ht="18" customHeight="1" x14ac:dyDescent="0.25">
      <c r="A31" s="30"/>
      <c r="B31" s="23"/>
      <c r="C31" s="45"/>
      <c r="D31" s="46"/>
      <c r="E31" s="46"/>
      <c r="F31" s="46"/>
      <c r="G31" s="46"/>
      <c r="H31" s="47"/>
      <c r="I31" s="48"/>
    </row>
    <row r="32" spans="1:9" ht="18" customHeight="1" thickBot="1" x14ac:dyDescent="0.3">
      <c r="A32" s="38"/>
      <c r="B32" s="23"/>
      <c r="C32" s="45"/>
      <c r="D32" s="46"/>
      <c r="E32" s="46"/>
      <c r="F32" s="46"/>
      <c r="G32" s="46"/>
      <c r="H32" s="47"/>
      <c r="I32" s="49"/>
    </row>
    <row r="33" spans="1:9" ht="18" customHeight="1" thickBot="1" x14ac:dyDescent="0.3">
      <c r="A33" s="50" t="s">
        <v>32</v>
      </c>
      <c r="B33" s="29">
        <f t="shared" ref="B33:H33" si="8">B26+B30</f>
        <v>17852653.35943</v>
      </c>
      <c r="C33" s="29">
        <f t="shared" si="8"/>
        <v>25230589.985939998</v>
      </c>
      <c r="D33" s="51">
        <f t="shared" si="8"/>
        <v>25230589.985940002</v>
      </c>
      <c r="E33" s="28">
        <f t="shared" si="8"/>
        <v>0</v>
      </c>
      <c r="F33" s="51">
        <f t="shared" si="8"/>
        <v>24460044.221809998</v>
      </c>
      <c r="G33" s="28">
        <f t="shared" si="8"/>
        <v>0</v>
      </c>
      <c r="H33" s="29">
        <f t="shared" si="8"/>
        <v>24460044.221810006</v>
      </c>
      <c r="I33" s="29">
        <f>H33/C33*100</f>
        <v>96.945985945792827</v>
      </c>
    </row>
    <row r="34" spans="1:9" ht="15" x14ac:dyDescent="0.25">
      <c r="A34" s="52"/>
      <c r="B34" s="52"/>
      <c r="C34" s="53"/>
      <c r="D34" s="54"/>
      <c r="E34" s="55"/>
      <c r="F34" s="56"/>
      <c r="G34" s="57"/>
      <c r="H34" s="52"/>
      <c r="I34" s="52"/>
    </row>
    <row r="35" spans="1:9" ht="26.25" x14ac:dyDescent="0.25">
      <c r="A35" s="58" t="s">
        <v>33</v>
      </c>
      <c r="B35" s="53">
        <f>SUM(B36:B38)</f>
        <v>1821222.5681599998</v>
      </c>
      <c r="C35" s="53">
        <f>SUM(C36:C38)</f>
        <v>471959.8418500009</v>
      </c>
      <c r="D35" s="54"/>
      <c r="E35" s="55"/>
      <c r="F35" s="56"/>
      <c r="G35" s="57"/>
      <c r="H35" s="52"/>
      <c r="I35" s="52"/>
    </row>
    <row r="36" spans="1:9" ht="15" x14ac:dyDescent="0.25">
      <c r="A36" s="59" t="s">
        <v>34</v>
      </c>
      <c r="B36" s="53">
        <f>[1]Дотация_бухгалтерия!B37</f>
        <v>340000</v>
      </c>
      <c r="C36" s="53">
        <f>SUM('[3]Финансовая  помощь  (факт)'!$Q$37:$V$37)</f>
        <v>410388.67357999971</v>
      </c>
      <c r="D36" s="60"/>
      <c r="E36" s="61"/>
      <c r="F36" s="60"/>
      <c r="G36" s="61"/>
      <c r="H36" s="62"/>
      <c r="I36" s="62"/>
    </row>
    <row r="37" spans="1:9" ht="15" x14ac:dyDescent="0.25">
      <c r="A37" s="59" t="s">
        <v>35</v>
      </c>
      <c r="B37" s="53">
        <f>[1]Субсидия_бухгалтерия!B38</f>
        <v>381289.10316</v>
      </c>
      <c r="C37" s="53">
        <f>'[1]Субсидия  из  ОБ'!B32</f>
        <v>61571.168270001188</v>
      </c>
      <c r="D37" s="60"/>
      <c r="E37" s="61"/>
      <c r="F37" s="60"/>
      <c r="G37" s="61"/>
      <c r="H37" s="62"/>
      <c r="I37" s="62"/>
    </row>
    <row r="38" spans="1:9" ht="15" x14ac:dyDescent="0.25">
      <c r="A38" s="59" t="s">
        <v>36</v>
      </c>
      <c r="B38" s="53">
        <f>'[1]Иные  МБТ_бухгалтерия'!B36</f>
        <v>1099933.4649999999</v>
      </c>
      <c r="C38" s="53">
        <f>'[3]Финансовая  помощь  (факт)'!$C$48+'[3]Финансовая  помощь  (факт)'!$C$49-'[1]Исполнение  по  иным  МБТ'!B37</f>
        <v>0</v>
      </c>
      <c r="D38" s="60"/>
      <c r="E38" s="61"/>
      <c r="F38" s="60"/>
      <c r="G38" s="61"/>
      <c r="H38" s="62"/>
      <c r="I38" s="62"/>
    </row>
    <row r="39" spans="1:9" ht="15.75" thickBot="1" x14ac:dyDescent="0.3">
      <c r="A39" s="58"/>
      <c r="B39" s="58"/>
      <c r="C39" s="62"/>
      <c r="D39" s="60"/>
      <c r="E39" s="61"/>
      <c r="F39" s="60"/>
      <c r="G39" s="61"/>
      <c r="H39" s="62"/>
      <c r="I39" s="62"/>
    </row>
    <row r="40" spans="1:9" ht="18.75" customHeight="1" thickBot="1" x14ac:dyDescent="0.3">
      <c r="A40" s="63" t="s">
        <v>37</v>
      </c>
      <c r="B40" s="64">
        <f>SUM(B33:B35)</f>
        <v>19673875.927590001</v>
      </c>
      <c r="C40" s="64">
        <f>SUM(C33:C35)</f>
        <v>25702549.82779</v>
      </c>
      <c r="D40" s="65">
        <f>D33+D37</f>
        <v>25230589.985940002</v>
      </c>
      <c r="E40" s="66">
        <f>E33+E37</f>
        <v>0</v>
      </c>
      <c r="F40" s="65">
        <f>F33+F37</f>
        <v>24460044.221809998</v>
      </c>
      <c r="G40" s="66">
        <f>G33+G37</f>
        <v>0</v>
      </c>
      <c r="H40" s="64">
        <f>H33+H37</f>
        <v>24460044.221810006</v>
      </c>
      <c r="I40" s="29">
        <f>H40/C40*100</f>
        <v>95.165827459513082</v>
      </c>
    </row>
    <row r="41" spans="1:9" x14ac:dyDescent="0.2">
      <c r="B41" s="67">
        <f>B40-'[3]Финансовая  помощь  (план)'!$B$39</f>
        <v>0</v>
      </c>
      <c r="C41" s="68">
        <f>C40-'[3]Финансовая  помощь  (факт)'!$C$41</f>
        <v>0</v>
      </c>
    </row>
  </sheetData>
  <mergeCells count="4">
    <mergeCell ref="A2:I2"/>
    <mergeCell ref="A3:I3"/>
    <mergeCell ref="A6:A7"/>
    <mergeCell ref="B6:I6"/>
  </mergeCells>
  <pageMargins left="0.78740157480314965" right="0.39370078740157483" top="0.78740157480314965" bottom="0.78740157480314965" header="0.51181102362204722" footer="0.51181102362204722"/>
  <pageSetup paperSize="9" scale="96" orientation="portrait"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Дотация</vt:lpstr>
      <vt:lpstr>Субсидия</vt:lpstr>
      <vt:lpstr>Субвенция</vt:lpstr>
      <vt:lpstr>Иные  МБТ</vt:lpstr>
      <vt:lpstr>МБТ  всего</vt:lpstr>
      <vt:lpstr>Дотация!Заголовки_для_печати</vt:lpstr>
      <vt:lpstr>'Иные  МБТ'!Заголовки_для_печати</vt:lpstr>
      <vt:lpstr>Субвенция!Заголовки_для_печати</vt:lpstr>
      <vt:lpstr>Субсидия!Заголовки_для_печати</vt:lpstr>
      <vt:lpstr>'Иные  МБТ'!Область_печати</vt:lpstr>
      <vt:lpstr>Субвенция!Область_печати</vt:lpstr>
      <vt:lpstr>Субсидия!Область_печати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u1533</cp:lastModifiedBy>
  <dcterms:created xsi:type="dcterms:W3CDTF">2022-03-14T14:30:38Z</dcterms:created>
  <dcterms:modified xsi:type="dcterms:W3CDTF">2022-04-11T08:22:44Z</dcterms:modified>
</cp:coreProperties>
</file>