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ЕЙТИНГИ открытости\2024\2 кв\"/>
    </mc:Choice>
  </mc:AlternateContent>
  <bookViews>
    <workbookView xWindow="32760" yWindow="300" windowWidth="12120" windowHeight="7080"/>
  </bookViews>
  <sheets>
    <sheet name="объем" sheetId="2" r:id="rId1"/>
    <sheet name="сроки" sheetId="1" r:id="rId2"/>
  </sheets>
  <calcPr calcId="162913"/>
</workbook>
</file>

<file path=xl/calcChain.xml><?xml version="1.0" encoding="utf-8"?>
<calcChain xmlns="http://schemas.openxmlformats.org/spreadsheetml/2006/main">
  <c r="G10" i="2" l="1"/>
  <c r="F10" i="2"/>
  <c r="D10" i="2"/>
  <c r="D9" i="2"/>
  <c r="G8" i="2"/>
  <c r="D8" i="2"/>
  <c r="G7" i="2"/>
  <c r="F7" i="2"/>
  <c r="D7" i="2"/>
  <c r="D6" i="2" s="1"/>
  <c r="E6" i="2"/>
  <c r="F9" i="2" s="1"/>
  <c r="G6" i="2" l="1"/>
  <c r="F8" i="2"/>
  <c r="J7" i="1" l="1"/>
  <c r="I7" i="1"/>
  <c r="H7" i="1"/>
  <c r="G7" i="1"/>
  <c r="F7" i="1"/>
  <c r="E7" i="1"/>
  <c r="C7" i="1"/>
  <c r="D7" i="1"/>
  <c r="B9" i="1"/>
  <c r="B8" i="1"/>
  <c r="B6" i="1"/>
  <c r="B7" i="1" l="1"/>
  <c r="B5" i="1" s="1"/>
</calcChain>
</file>

<file path=xl/sharedStrings.xml><?xml version="1.0" encoding="utf-8"?>
<sst xmlns="http://schemas.openxmlformats.org/spreadsheetml/2006/main" count="53" uniqueCount="40">
  <si>
    <t>Облигационные займы</t>
  </si>
  <si>
    <t>Государственные гарантии</t>
  </si>
  <si>
    <t>Кредиты, полученные Липецкой областью от кредитных организаций</t>
  </si>
  <si>
    <t>тыс.руб.</t>
  </si>
  <si>
    <t xml:space="preserve">Бюджетные кредиты, полученные из федерального бюджета </t>
  </si>
  <si>
    <t>2024 г.</t>
  </si>
  <si>
    <t>2025 г.</t>
  </si>
  <si>
    <t>в том числе со сроками погашения</t>
  </si>
  <si>
    <t>2026 г.</t>
  </si>
  <si>
    <t>2027 г.</t>
  </si>
  <si>
    <t>2028 г.</t>
  </si>
  <si>
    <t>2029 г.</t>
  </si>
  <si>
    <t>Структура государственного долга Липецкой области</t>
  </si>
  <si>
    <t>всего:</t>
  </si>
  <si>
    <t>2030 г.</t>
  </si>
  <si>
    <t>2031-2038 г.г.</t>
  </si>
  <si>
    <t>Сведения о долговых обязательствах Липецкой области по состоянию на 01.07.2024 года, в том числе по видам обязательств и срокам их погашения</t>
  </si>
  <si>
    <t>Объем государственного долга по состоянию на 01.07.2024 г.</t>
  </si>
  <si>
    <t>2</t>
  </si>
  <si>
    <t>Государственный внешний долг Липецкой области</t>
  </si>
  <si>
    <t>-</t>
  </si>
  <si>
    <t>№ п/п</t>
  </si>
  <si>
    <t>Наименование показателя</t>
  </si>
  <si>
    <t>По состоянию на 01.01.2024г.</t>
  </si>
  <si>
    <t>млн. руб.</t>
  </si>
  <si>
    <t>%</t>
  </si>
  <si>
    <t>3</t>
  </si>
  <si>
    <t>Уровень государственного долга, в % к налоговым и неналоговым доходам</t>
  </si>
  <si>
    <t>Х</t>
  </si>
  <si>
    <t>Сведения об объеме государственного долга Липецкой области по состоянию на 01.07.2024 г.</t>
  </si>
  <si>
    <t>По состоянию на 01.06.2024г.</t>
  </si>
  <si>
    <t>По состоянию на 01.07.2024г.</t>
  </si>
  <si>
    <t>Отклонение к 01.06.2024г.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</si>
  <si>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</si>
  <si>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</si>
  <si>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</si>
  <si>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</si>
  <si>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</si>
  <si>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1.3</t>
  </si>
  <si>
    <t>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</si>
</sst>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6"/>
      <name val="Times New Roman Cyr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6"/>
      <name val="Times Roman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0" fillId="0" borderId="0" xfId="0" applyNumberForma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8" fillId="0" borderId="0" xfId="0" applyFont="1"/>
    <xf numFmtId="0" fontId="4" fillId="0" borderId="0" xfId="0" applyFont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indent="1"/>
    </xf>
    <xf numFmtId="4" fontId="9" fillId="0" borderId="2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4" fontId="9" fillId="0" borderId="2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9" fillId="0" borderId="0" xfId="0" applyFont="1"/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2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 indent="1"/>
    </xf>
    <xf numFmtId="0" fontId="11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5"/>
  <sheetViews>
    <sheetView tabSelected="1" workbookViewId="0">
      <selection activeCell="A2" sqref="A2:G2"/>
    </sheetView>
  </sheetViews>
  <sheetFormatPr defaultRowHeight="12.75"/>
  <cols>
    <col min="2" max="2" width="55" customWidth="1"/>
    <col min="3" max="3" width="16.7109375" customWidth="1"/>
    <col min="4" max="4" width="15.85546875" customWidth="1"/>
    <col min="5" max="5" width="17.5703125" customWidth="1"/>
    <col min="6" max="6" width="16.140625" customWidth="1"/>
    <col min="7" max="7" width="20.5703125" customWidth="1"/>
  </cols>
  <sheetData>
    <row r="2" spans="1:7" ht="29.25" customHeight="1">
      <c r="A2" s="31" t="s">
        <v>29</v>
      </c>
      <c r="B2" s="31"/>
      <c r="C2" s="31"/>
      <c r="D2" s="31"/>
      <c r="E2" s="31"/>
      <c r="F2" s="31"/>
      <c r="G2" s="31"/>
    </row>
    <row r="3" spans="1:7" ht="18.75">
      <c r="A3" s="21"/>
      <c r="B3" s="21"/>
      <c r="C3" s="21"/>
      <c r="D3" s="21"/>
      <c r="E3" s="21"/>
      <c r="F3" s="21"/>
      <c r="G3" s="21"/>
    </row>
    <row r="4" spans="1:7" ht="42" customHeight="1">
      <c r="A4" s="32" t="s">
        <v>21</v>
      </c>
      <c r="B4" s="33" t="s">
        <v>22</v>
      </c>
      <c r="C4" s="35" t="s">
        <v>30</v>
      </c>
      <c r="D4" s="36"/>
      <c r="E4" s="35" t="s">
        <v>31</v>
      </c>
      <c r="F4" s="36"/>
      <c r="G4" s="22" t="s">
        <v>32</v>
      </c>
    </row>
    <row r="5" spans="1:7" ht="20.25" customHeight="1">
      <c r="A5" s="32"/>
      <c r="B5" s="34"/>
      <c r="C5" s="15" t="s">
        <v>24</v>
      </c>
      <c r="D5" s="15" t="s">
        <v>25</v>
      </c>
      <c r="E5" s="15" t="s">
        <v>24</v>
      </c>
      <c r="F5" s="15" t="s">
        <v>25</v>
      </c>
      <c r="G5" s="15" t="s">
        <v>24</v>
      </c>
    </row>
    <row r="6" spans="1:7" ht="39" customHeight="1">
      <c r="A6" s="23">
        <v>1</v>
      </c>
      <c r="B6" s="11" t="s">
        <v>33</v>
      </c>
      <c r="C6" s="12">
        <v>14885.46</v>
      </c>
      <c r="D6" s="12">
        <f>D7+D8+D9+D10</f>
        <v>100</v>
      </c>
      <c r="E6" s="12">
        <f>E8+E7</f>
        <v>14885.46</v>
      </c>
      <c r="F6" s="12">
        <v>100</v>
      </c>
      <c r="G6" s="12">
        <f>E6-C6</f>
        <v>0</v>
      </c>
    </row>
    <row r="7" spans="1:7" ht="41.25" customHeight="1">
      <c r="A7" s="24" t="s">
        <v>34</v>
      </c>
      <c r="B7" s="26" t="s">
        <v>35</v>
      </c>
      <c r="C7" s="12">
        <v>2400</v>
      </c>
      <c r="D7" s="12">
        <f>C7/C6*100</f>
        <v>16.123116114651477</v>
      </c>
      <c r="E7" s="12">
        <v>2400</v>
      </c>
      <c r="F7" s="12">
        <f>E7/E6*100</f>
        <v>16.123116114651477</v>
      </c>
      <c r="G7" s="12">
        <f>E7-C7</f>
        <v>0</v>
      </c>
    </row>
    <row r="8" spans="1:7" ht="37.5">
      <c r="A8" s="24" t="s">
        <v>36</v>
      </c>
      <c r="B8" s="26" t="s">
        <v>37</v>
      </c>
      <c r="C8" s="12">
        <v>12485.46</v>
      </c>
      <c r="D8" s="12">
        <f>C8/C6*100</f>
        <v>83.876883885348519</v>
      </c>
      <c r="E8" s="12">
        <v>12485.46</v>
      </c>
      <c r="F8" s="12">
        <f>E8/E6*100</f>
        <v>83.876883885348519</v>
      </c>
      <c r="G8" s="12">
        <f>E8-C8</f>
        <v>0</v>
      </c>
    </row>
    <row r="9" spans="1:7" ht="37.5">
      <c r="A9" s="24" t="s">
        <v>38</v>
      </c>
      <c r="B9" s="26" t="s">
        <v>2</v>
      </c>
      <c r="C9" s="12">
        <v>0</v>
      </c>
      <c r="D9" s="12">
        <f>C9/C6*100</f>
        <v>0</v>
      </c>
      <c r="E9" s="12">
        <v>0</v>
      </c>
      <c r="F9" s="12">
        <f>E9/E6*100</f>
        <v>0</v>
      </c>
      <c r="G9" s="12">
        <v>0</v>
      </c>
    </row>
    <row r="10" spans="1:7" ht="27" customHeight="1">
      <c r="A10" s="24" t="s">
        <v>39</v>
      </c>
      <c r="B10" s="27" t="s">
        <v>1</v>
      </c>
      <c r="C10" s="12">
        <v>0</v>
      </c>
      <c r="D10" s="12">
        <f>C10/C6*100</f>
        <v>0</v>
      </c>
      <c r="E10" s="12">
        <v>0</v>
      </c>
      <c r="F10" s="12">
        <f>(E10/E6*100)</f>
        <v>0</v>
      </c>
      <c r="G10" s="12">
        <f>E10-C10</f>
        <v>0</v>
      </c>
    </row>
    <row r="11" spans="1:7" ht="40.5" customHeight="1">
      <c r="A11" s="10" t="s">
        <v>18</v>
      </c>
      <c r="B11" s="11" t="s">
        <v>19</v>
      </c>
      <c r="C11" s="12" t="s">
        <v>20</v>
      </c>
      <c r="D11" s="12" t="s">
        <v>20</v>
      </c>
      <c r="E11" s="12" t="s">
        <v>20</v>
      </c>
      <c r="F11" s="12" t="s">
        <v>20</v>
      </c>
      <c r="G11" s="12" t="s">
        <v>20</v>
      </c>
    </row>
    <row r="12" spans="1:7" ht="31.5" customHeight="1">
      <c r="A12" s="13"/>
      <c r="B12" s="13"/>
      <c r="C12" s="13"/>
      <c r="D12" s="13"/>
      <c r="E12" s="14"/>
      <c r="F12" s="14"/>
      <c r="G12" s="14"/>
    </row>
    <row r="13" spans="1:7" ht="35.25" customHeight="1">
      <c r="A13" s="37" t="s">
        <v>21</v>
      </c>
      <c r="B13" s="33" t="s">
        <v>22</v>
      </c>
      <c r="C13" s="35" t="s">
        <v>23</v>
      </c>
      <c r="D13" s="36"/>
      <c r="E13" s="39"/>
      <c r="F13" s="39"/>
      <c r="G13" s="25"/>
    </row>
    <row r="14" spans="1:7" ht="20.25" customHeight="1">
      <c r="A14" s="38"/>
      <c r="B14" s="34"/>
      <c r="C14" s="15" t="s">
        <v>24</v>
      </c>
      <c r="D14" s="15" t="s">
        <v>25</v>
      </c>
      <c r="E14" s="16"/>
      <c r="F14" s="16"/>
      <c r="G14" s="25"/>
    </row>
    <row r="15" spans="1:7" ht="39.75" customHeight="1">
      <c r="A15" s="10" t="s">
        <v>26</v>
      </c>
      <c r="B15" s="17" t="s">
        <v>27</v>
      </c>
      <c r="C15" s="12" t="s">
        <v>28</v>
      </c>
      <c r="D15" s="18">
        <v>17.899999999999999</v>
      </c>
      <c r="E15" s="19"/>
      <c r="F15" s="20"/>
      <c r="G15" s="20"/>
    </row>
  </sheetData>
  <mergeCells count="9">
    <mergeCell ref="A13:A14"/>
    <mergeCell ref="B13:B14"/>
    <mergeCell ref="C13:D13"/>
    <mergeCell ref="E13:F13"/>
    <mergeCell ref="A2:G2"/>
    <mergeCell ref="A4:A5"/>
    <mergeCell ref="B4:B5"/>
    <mergeCell ref="C4:D4"/>
    <mergeCell ref="E4:F4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zoomScaleNormal="100" workbookViewId="0">
      <selection activeCell="M7" sqref="M7"/>
    </sheetView>
  </sheetViews>
  <sheetFormatPr defaultRowHeight="12.75"/>
  <cols>
    <col min="1" max="1" width="37.42578125" customWidth="1"/>
    <col min="2" max="2" width="23.28515625" customWidth="1"/>
    <col min="3" max="10" width="16.140625" customWidth="1"/>
    <col min="12" max="12" width="10.42578125" bestFit="1" customWidth="1"/>
    <col min="14" max="14" width="14.85546875" customWidth="1"/>
  </cols>
  <sheetData>
    <row r="1" spans="1:12" ht="58.5" customHeight="1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</row>
    <row r="2" spans="1:12" ht="15.6" customHeight="1">
      <c r="A2" s="1"/>
      <c r="B2" s="1"/>
      <c r="E2" s="46"/>
      <c r="F2" s="46"/>
      <c r="G2" s="46"/>
      <c r="J2" s="7" t="s">
        <v>3</v>
      </c>
    </row>
    <row r="3" spans="1:12" ht="22.5" customHeight="1">
      <c r="A3" s="42" t="s">
        <v>12</v>
      </c>
      <c r="B3" s="42" t="s">
        <v>17</v>
      </c>
      <c r="C3" s="40" t="s">
        <v>7</v>
      </c>
      <c r="D3" s="40"/>
      <c r="E3" s="40"/>
      <c r="F3" s="40"/>
      <c r="G3" s="40"/>
      <c r="H3" s="40"/>
      <c r="I3" s="40"/>
      <c r="J3" s="41"/>
    </row>
    <row r="4" spans="1:12" ht="44.25" customHeight="1">
      <c r="A4" s="42"/>
      <c r="B4" s="42"/>
      <c r="C4" s="8" t="s">
        <v>5</v>
      </c>
      <c r="D4" s="9" t="s">
        <v>6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14</v>
      </c>
      <c r="J4" s="9" t="s">
        <v>15</v>
      </c>
    </row>
    <row r="5" spans="1:12" ht="33" customHeight="1">
      <c r="A5" s="28" t="s">
        <v>13</v>
      </c>
      <c r="B5" s="29">
        <f>B6+B7+B8+B9</f>
        <v>14885449.689999999</v>
      </c>
      <c r="C5" s="43"/>
      <c r="D5" s="44"/>
      <c r="E5" s="44"/>
      <c r="F5" s="44"/>
      <c r="G5" s="44"/>
      <c r="H5" s="44"/>
      <c r="I5" s="44"/>
      <c r="J5" s="45"/>
    </row>
    <row r="6" spans="1:12" ht="33.75" customHeight="1">
      <c r="A6" s="30" t="s">
        <v>0</v>
      </c>
      <c r="B6" s="48">
        <f>SUM(C6:J6)</f>
        <v>2400000</v>
      </c>
      <c r="C6" s="49">
        <v>1450000</v>
      </c>
      <c r="D6" s="50">
        <v>950000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</row>
    <row r="7" spans="1:12" ht="45.75" customHeight="1">
      <c r="A7" s="30" t="s">
        <v>4</v>
      </c>
      <c r="B7" s="48">
        <f>C7+D7+E7+F7+G7+H7+I7+J7+0.1</f>
        <v>12485449.689999999</v>
      </c>
      <c r="C7" s="49">
        <f>304420.4+100523.8+99654.24+434172.8+21900+52818.13+447.23+385871.2+408.9+3000+66122.2+18000+152435.6+89843.1+166730.4+289985.4+357412.7-175028.2-153846.6-1809927</f>
        <v>404944.29999999981</v>
      </c>
      <c r="D7" s="50">
        <f>917687.6+562500+100523.8+56615.24+11255.4+18903.4+30327.5+89660.6+9553.7</f>
        <v>1797027.24</v>
      </c>
      <c r="E7" s="50">
        <f>917687.6+562500+100523.8+56615.24+11255.4+18903.4+30327.5+89660.6+9553.7+18390.8</f>
        <v>1815418.04</v>
      </c>
      <c r="F7" s="50">
        <f>917687.6+562500+100523.8+56615.24+11255.4+18903.4+30327.5+89660.6+9553.7+18390.8</f>
        <v>1815418.04</v>
      </c>
      <c r="G7" s="50">
        <f>917687.6+562500+100523.8+56615.24+11255.4+18903.4+30327.5+89660.6+9553.7+18390.8</f>
        <v>1815418.04</v>
      </c>
      <c r="H7" s="51">
        <f>1222107.98+100523.8+56615.24+11255.4+18903.4+30327.5+89660.6+9553.7+18390.8</f>
        <v>1557338.42</v>
      </c>
      <c r="I7" s="51">
        <f>26815.85+38494.8+100523.8+98198.2+118117.7+18390.8</f>
        <v>400541.15</v>
      </c>
      <c r="J7" s="50">
        <f>107263.4+153979.2+703666.6+785585.36+944941.8+183908</f>
        <v>2879344.3600000003</v>
      </c>
      <c r="L7" s="2"/>
    </row>
    <row r="8" spans="1:12" ht="53.45" customHeight="1">
      <c r="A8" s="30" t="s">
        <v>2</v>
      </c>
      <c r="B8" s="48">
        <f>D8</f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</row>
    <row r="9" spans="1:12" ht="32.25" customHeight="1">
      <c r="A9" s="30" t="s">
        <v>1</v>
      </c>
      <c r="B9" s="48">
        <f>SUM(C9:J9)</f>
        <v>0</v>
      </c>
      <c r="C9" s="53">
        <v>0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</row>
    <row r="10" spans="1:12" ht="42.75" customHeight="1">
      <c r="G10" s="2"/>
    </row>
    <row r="11" spans="1:12">
      <c r="F11" s="2"/>
    </row>
    <row r="12" spans="1:12" ht="18.75" customHeight="1">
      <c r="A12" s="3"/>
    </row>
    <row r="13" spans="1:12" ht="18.75">
      <c r="A13" s="4"/>
    </row>
    <row r="14" spans="1:12" ht="18.75">
      <c r="A14" s="5"/>
    </row>
    <row r="15" spans="1:12" ht="18.75">
      <c r="A15" s="6"/>
      <c r="C15" s="6"/>
    </row>
  </sheetData>
  <mergeCells count="6">
    <mergeCell ref="C3:J3"/>
    <mergeCell ref="B3:B4"/>
    <mergeCell ref="C5:J5"/>
    <mergeCell ref="E2:G2"/>
    <mergeCell ref="A1:J1"/>
    <mergeCell ref="A3:A4"/>
  </mergeCells>
  <phoneticPr fontId="0" type="noConversion"/>
  <pageMargins left="0.62992125984251968" right="0.55118110236220474" top="0.98425196850393704" bottom="0.98425196850393704" header="0.51181102362204722" footer="0.51181102362204722"/>
  <pageSetup paperSize="9" scale="7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объем</vt:lpstr>
      <vt:lpstr>сроки</vt:lpstr>
    </vt:vector>
  </TitlesOfParts>
  <Company>OBLFU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u1533</cp:lastModifiedBy>
  <cp:lastPrinted>2024-07-22T07:12:57Z</cp:lastPrinted>
  <dcterms:created xsi:type="dcterms:W3CDTF">2009-02-03T12:23:53Z</dcterms:created>
  <dcterms:modified xsi:type="dcterms:W3CDTF">2024-07-22T07:13:06Z</dcterms:modified>
</cp:coreProperties>
</file>