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H:\РЕЙТИНГИ открытости\2024\2 кв\"/>
    </mc:Choice>
  </mc:AlternateContent>
  <bookViews>
    <workbookView xWindow="-120" yWindow="-120" windowWidth="29040" windowHeight="15840"/>
  </bookViews>
  <sheets>
    <sheet name="Доходы" sheetId="2" r:id="rId1"/>
  </sheets>
  <definedNames>
    <definedName name="_xlnm.Print_Titles" localSheetId="0">Доходы!$4:$4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H14" i="2" l="1"/>
  <c r="I14" i="2" s="1"/>
  <c r="J14" i="2"/>
  <c r="H20" i="2"/>
  <c r="I20" i="2" s="1"/>
  <c r="H21" i="2"/>
  <c r="I21" i="2" s="1"/>
  <c r="H23" i="2"/>
  <c r="J23" i="2" s="1"/>
  <c r="H38" i="2"/>
  <c r="I38" i="2" s="1"/>
  <c r="J21" i="2" l="1"/>
  <c r="J20" i="2"/>
  <c r="H6" i="2" l="1"/>
  <c r="H7" i="2"/>
  <c r="H8" i="2"/>
  <c r="H9" i="2"/>
  <c r="H10" i="2"/>
  <c r="H11" i="2"/>
  <c r="H12" i="2"/>
  <c r="H13" i="2"/>
  <c r="H15" i="2"/>
  <c r="H16" i="2"/>
  <c r="H17" i="2"/>
  <c r="H18" i="2"/>
  <c r="H19" i="2"/>
  <c r="H22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9" i="2"/>
  <c r="H40" i="2"/>
  <c r="H5" i="2"/>
  <c r="J17" i="2" l="1"/>
  <c r="J32" i="2"/>
  <c r="J28" i="2" l="1"/>
  <c r="J12" i="2"/>
  <c r="J36" i="2"/>
  <c r="J24" i="2"/>
  <c r="J8" i="2"/>
  <c r="J35" i="2"/>
  <c r="J31" i="2"/>
  <c r="J27" i="2"/>
  <c r="J22" i="2"/>
  <c r="J16" i="2"/>
  <c r="J11" i="2"/>
  <c r="J7" i="2"/>
  <c r="J34" i="2"/>
  <c r="J30" i="2"/>
  <c r="J26" i="2"/>
  <c r="J19" i="2"/>
  <c r="J15" i="2"/>
  <c r="J10" i="2"/>
  <c r="J6" i="2"/>
  <c r="J5" i="2"/>
  <c r="J37" i="2"/>
  <c r="J33" i="2"/>
  <c r="J29" i="2"/>
  <c r="J25" i="2"/>
  <c r="J18" i="2"/>
  <c r="J13" i="2"/>
  <c r="J9" i="2"/>
  <c r="I6" i="2"/>
  <c r="I10" i="2"/>
  <c r="I15" i="2"/>
  <c r="I19" i="2"/>
  <c r="I26" i="2"/>
  <c r="I30" i="2"/>
  <c r="I34" i="2"/>
  <c r="I37" i="2" l="1"/>
  <c r="I33" i="2"/>
  <c r="I29" i="2"/>
  <c r="I25" i="2"/>
  <c r="I18" i="2"/>
  <c r="I13" i="2"/>
  <c r="I9" i="2"/>
  <c r="I35" i="2"/>
  <c r="I31" i="2"/>
  <c r="I27" i="2"/>
  <c r="I22" i="2"/>
  <c r="I16" i="2"/>
  <c r="I11" i="2"/>
  <c r="I7" i="2"/>
  <c r="I36" i="2"/>
  <c r="I32" i="2"/>
  <c r="I28" i="2"/>
  <c r="I24" i="2"/>
  <c r="I17" i="2"/>
  <c r="I12" i="2"/>
  <c r="I8" i="2"/>
  <c r="I5" i="2"/>
</calcChain>
</file>

<file path=xl/sharedStrings.xml><?xml version="1.0" encoding="utf-8"?>
<sst xmlns="http://schemas.openxmlformats.org/spreadsheetml/2006/main" count="88" uniqueCount="83">
  <si>
    <t>Наименование показателя</t>
  </si>
  <si>
    <t>Код дохода по КД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</si>
  <si>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</si>
  <si>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</si>
  <si>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</si>
  <si>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</si>
  <si>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</si>
  <si>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</si>
  <si>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</si>
  <si>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</si>
  <si>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</si>
  <si>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</si>
  <si>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</si>
  <si>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</si>
  <si>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</si>
  <si>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</si>
  <si>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</si>
  <si>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</si>
  <si>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</si>
  <si>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</si>
  <si>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</si>
  <si>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</si>
  <si>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</si>
  <si>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</si>
  <si>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</si>
  <si>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</si>
  <si>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</si>
  <si>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</si>
  <si>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</si>
  <si>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</si>
  <si>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</si>
  <si>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</si>
  <si>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</si>
  <si>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</si>
  <si>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</si>
  <si>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</si>
  <si>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</si>
  <si>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</si>
  <si>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</si>
  <si>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</si>
  <si>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</si>
  <si>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</si>
  <si>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</si>
  <si>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</si>
  <si>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</si>
  <si>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</si>
  <si>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</si>
  <si>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</si>
  <si>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</si>
  <si>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</si>
  <si>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</si>
  <si>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</si>
  <si>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</si>
  <si>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</si>
  <si>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</si>
  <si>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</si>
  <si>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</si>
  <si>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</si>
  <si>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</si>
  <si>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</si>
  <si>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</si>
  <si>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</si>
  <si>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-</t>
  </si>
  <si>
    <t>ДОХОДЫ  БЮДЖЕТА -  ВСЕГО</t>
  </si>
  <si>
    <t>Процент исполнения плана</t>
  </si>
  <si>
    <t>Налог на профессиональный доход</t>
  </si>
  <si>
    <t>00010506000010000110</t>
  </si>
  <si>
    <t>00010900000000000000</t>
  </si>
  <si>
    <t>ЗАДОЛЖЕННОСТЬ И ПЕРЕРАСЧЕТЫ ПО ОТМЕНЕННЫМ НАЛОГАМ, СБОРАМ И ИНЫМ ОБЯЗАТЕЛЬНЫМ ПЛАТЕЖАМ</t>
  </si>
  <si>
    <t>Исполнено на 1 июля 2023г в рублях</t>
  </si>
  <si>
    <t>Исполнено на                     1 июля 2023г                        в тыс. руб.</t>
  </si>
  <si>
    <t>00010701000010000110</t>
  </si>
  <si>
    <t>00010704000010000110</t>
  </si>
  <si>
    <t>БЕЗВОЗМЕЗДНЫЕ ПОСТУПЛЕНИЯ ОТ НЕГОСУДАРСТВЕННЫХ ОРГАНИЗАЦИЙ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</si>
  <si>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</si>
  <si>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</si>
  <si>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                  Сведения об исполнении областного бюджета по доходам   на 1 июля 2024 года   в сравнении с планом  и соответствующим периодом прошлого года                                                                                </t>
  </si>
  <si>
    <t>Исполнено на 1 июля 2024г в рублях</t>
  </si>
  <si>
    <t>Исполнено на                     1 июля 2024г                        в тыс. руб.</t>
  </si>
  <si>
    <t>00020400000000000000</t>
  </si>
  <si>
    <t>Утвержденные бюджетные назначения на 2024 год, тыс.руб.</t>
  </si>
  <si>
    <t>Динамика исполнения 2024г к 2023г в процентах</t>
  </si>
  <si>
    <t>Утвержденные бюджетные назначения на 2024 год 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</si>
</sst>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,##0.0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31">
    <xf numFmtId="0" fontId="0" fillId="0" borderId="0" xfId="0"/>
    <xf numFmtId="0" fontId="0" fillId="0" borderId="0" xfId="0" applyProtection="1">
      <protection locked="0"/>
    </xf>
    <xf numFmtId="0" fontId="6" fillId="0" borderId="1" xfId="11" applyNumberFormat="1" applyBorder="1" applyProtection="1">
      <alignment horizontal="left"/>
    </xf>
    <xf numFmtId="49" fontId="6" fillId="0" borderId="1" xfId="30" applyNumberFormat="1" applyBorder="1" applyProtection="1"/>
    <xf numFmtId="0" fontId="17" fillId="0" borderId="47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49" fontId="6" fillId="0" borderId="1" xfId="3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9" fillId="0" borderId="1" xfId="11" applyNumberFormat="1" applyFont="1" applyBorder="1" applyAlignment="1" applyProtection="1">
      <alignment horizontal="center" wrapText="1"/>
    </xf>
    <xf numFmtId="0" fontId="20" fillId="0" borderId="0" xfId="0" applyFont="1" applyProtection="1">
      <protection locked="0"/>
    </xf>
    <xf numFmtId="49" fontId="20" fillId="0" borderId="46" xfId="0" applyNumberFormat="1" applyFont="1" applyFill="1" applyBorder="1" applyAlignment="1">
      <alignment horizontal="center" vertical="center" wrapText="1"/>
    </xf>
    <xf numFmtId="49" fontId="6" fillId="0" borderId="1" xfId="30" applyNumberFormat="1" applyFill="1" applyBorder="1" applyAlignment="1" applyProtection="1">
      <alignment vertical="center"/>
    </xf>
    <xf numFmtId="0" fontId="19" fillId="0" borderId="1" xfId="1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  <protection locked="0"/>
    </xf>
    <xf numFmtId="0" fontId="18" fillId="0" borderId="46" xfId="0" applyFont="1" applyFill="1" applyBorder="1" applyAlignment="1">
      <alignment horizontal="left" vertical="center" wrapText="1" indent="1"/>
    </xf>
    <xf numFmtId="49" fontId="20" fillId="0" borderId="46" xfId="0" applyNumberFormat="1" applyFont="1" applyFill="1" applyBorder="1" applyAlignment="1">
      <alignment horizontal="left" vertical="center" wrapText="1" indent="1"/>
    </xf>
    <xf numFmtId="165" fontId="21" fillId="0" borderId="46" xfId="40" applyNumberFormat="1" applyFont="1" applyFill="1" applyBorder="1" applyAlignment="1" applyProtection="1">
      <alignment vertical="center" shrinkToFit="1"/>
    </xf>
    <xf numFmtId="165" fontId="23" fillId="0" borderId="46" xfId="0" applyNumberFormat="1" applyFont="1" applyFill="1" applyBorder="1" applyAlignment="1" applyProtection="1">
      <alignment horizontal="center" vertical="center"/>
      <protection locked="0"/>
    </xf>
    <xf numFmtId="165" fontId="18" fillId="0" borderId="46" xfId="40" applyNumberFormat="1" applyFont="1" applyFill="1" applyBorder="1" applyAlignment="1" applyProtection="1">
      <alignment vertical="center" shrinkToFit="1"/>
    </xf>
    <xf numFmtId="165" fontId="20" fillId="0" borderId="46" xfId="0" applyNumberFormat="1" applyFont="1" applyFill="1" applyBorder="1" applyAlignment="1" applyProtection="1">
      <alignment horizontal="center" vertical="center"/>
      <protection locked="0"/>
    </xf>
    <xf numFmtId="4" fontId="18" fillId="0" borderId="46" xfId="0" applyNumberFormat="1" applyFont="1" applyFill="1" applyBorder="1" applyAlignment="1">
      <alignment horizontal="right" vertical="center"/>
    </xf>
    <xf numFmtId="4" fontId="21" fillId="0" borderId="46" xfId="0" applyNumberFormat="1" applyFont="1" applyFill="1" applyBorder="1" applyAlignment="1">
      <alignment horizontal="right" vertical="center"/>
    </xf>
    <xf numFmtId="0" fontId="18" fillId="0" borderId="47" xfId="0" applyFont="1" applyFill="1" applyBorder="1" applyAlignment="1">
      <alignment horizontal="left" vertical="center" wrapText="1" indent="1"/>
    </xf>
    <xf numFmtId="0" fontId="17" fillId="0" borderId="46" xfId="0" applyFont="1" applyFill="1" applyBorder="1" applyAlignment="1">
      <alignment horizontal="center" vertical="center" wrapText="1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49" fontId="18" fillId="0" borderId="46" xfId="0" applyNumberFormat="1" applyFont="1" applyFill="1" applyBorder="1" applyAlignment="1">
      <alignment horizontal="center" vertical="center" wrapText="1"/>
    </xf>
    <xf numFmtId="0" fontId="22" fillId="0" borderId="1" xfId="11" applyNumberFormat="1" applyFont="1" applyBorder="1" applyAlignment="1" applyProtection="1">
      <alignment horizont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19" fillId="0" borderId="50" xfId="11" applyNumberFormat="1" applyFont="1" applyBorder="1" applyAlignment="1" applyProtection="1">
      <alignment horizontal="center" wrapText="1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34" zoomScaleNormal="100" zoomScaleSheetLayoutView="100" workbookViewId="0">
      <selection activeCell="A4" sqref="A4"/>
    </sheetView>
  </sheetViews>
  <sheetFormatPr defaultColWidth="9.140625" defaultRowHeight="15" x14ac:dyDescent="0.25"/>
  <cols>
    <col min="1" max="1" width="50.7109375" style="1" customWidth="1"/>
    <col min="2" max="2" width="25.7109375" style="7" customWidth="1"/>
    <col min="3" max="3" width="19.140625" style="7" hidden="1" customWidth="1"/>
    <col min="4" max="4" width="17.28515625" style="7" customWidth="1"/>
    <col min="5" max="5" width="20.42578125" style="14" hidden="1" customWidth="1"/>
    <col min="6" max="6" width="17.140625" style="1" customWidth="1"/>
    <col min="7" max="7" width="19.5703125" style="14" hidden="1" customWidth="1"/>
    <col min="8" max="8" width="16" style="1" customWidth="1"/>
    <col min="9" max="9" width="13.42578125" style="8" customWidth="1"/>
    <col min="10" max="10" width="13.140625" style="10" customWidth="1"/>
    <col min="11" max="16384" width="9.140625" style="1"/>
  </cols>
  <sheetData>
    <row r="1" spans="1:10" ht="4.5" customHeight="1" x14ac:dyDescent="0.25">
      <c r="A1" s="2"/>
      <c r="B1" s="6"/>
      <c r="C1" s="6"/>
      <c r="D1" s="6"/>
      <c r="E1" s="12"/>
      <c r="F1" s="3"/>
    </row>
    <row r="2" spans="1:10" ht="42.75" customHeight="1" x14ac:dyDescent="0.3">
      <c r="A2" s="27" t="s">
        <v>76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" customHeight="1" x14ac:dyDescent="0.3">
      <c r="A3" s="9"/>
      <c r="B3" s="9"/>
      <c r="C3" s="9"/>
      <c r="D3" s="9"/>
      <c r="E3" s="13"/>
      <c r="F3" s="9"/>
      <c r="G3" s="13"/>
      <c r="H3" s="9"/>
      <c r="I3" s="30"/>
      <c r="J3" s="30"/>
    </row>
    <row r="4" spans="1:10" ht="70.5" customHeight="1" x14ac:dyDescent="0.25">
      <c r="A4" s="4" t="s">
        <v>0</v>
      </c>
      <c r="B4" s="24" t="s">
        <v>1</v>
      </c>
      <c r="C4" s="24" t="s">
        <v>69</v>
      </c>
      <c r="D4" s="24" t="s">
        <v>70</v>
      </c>
      <c r="E4" s="11" t="s">
        <v>82</v>
      </c>
      <c r="F4" s="11" t="s">
        <v>80</v>
      </c>
      <c r="G4" s="24" t="s">
        <v>77</v>
      </c>
      <c r="H4" s="24" t="s">
        <v>78</v>
      </c>
      <c r="I4" s="24" t="s">
        <v>64</v>
      </c>
      <c r="J4" s="25" t="s">
        <v>81</v>
      </c>
    </row>
    <row r="5" spans="1:10" ht="21.75" customHeight="1" x14ac:dyDescent="0.25">
      <c r="A5" s="28" t="s">
        <v>63</v>
      </c>
      <c r="B5" s="29"/>
      <c r="C5" s="22">
        <v>54993562931.010002</v>
      </c>
      <c r="D5" s="17">
        <f>C5/1000</f>
        <v>54993562.93101</v>
      </c>
      <c r="E5" s="22">
        <v>106277640502.88</v>
      </c>
      <c r="F5" s="17">
        <f>E5/1000</f>
        <v>106277640.50288001</v>
      </c>
      <c r="G5" s="22">
        <v>57589774690.309998</v>
      </c>
      <c r="H5" s="17">
        <f>G5/1000</f>
        <v>57589774.690309994</v>
      </c>
      <c r="I5" s="18">
        <f>H5/F5%</f>
        <v>54.188044086986835</v>
      </c>
      <c r="J5" s="18">
        <f>H5/D5*100</f>
        <v>104.72093754419399</v>
      </c>
    </row>
    <row r="6" spans="1:10" ht="19.899999999999999" customHeight="1" x14ac:dyDescent="0.25">
      <c r="A6" s="15" t="s">
        <v>2</v>
      </c>
      <c r="B6" s="5" t="s">
        <v>3</v>
      </c>
      <c r="C6" s="21">
        <v>45162707414.410004</v>
      </c>
      <c r="D6" s="19">
        <f t="shared" ref="D6:D40" si="0">C6/1000</f>
        <v>45162707.414410003</v>
      </c>
      <c r="E6" s="21">
        <v>81369363181.880005</v>
      </c>
      <c r="F6" s="19">
        <f t="shared" ref="F6:F40" si="1">E6/1000</f>
        <v>81369363.181880012</v>
      </c>
      <c r="G6" s="21">
        <v>44181044892.25</v>
      </c>
      <c r="H6" s="19">
        <f t="shared" ref="H6:H40" si="2">G6/1000</f>
        <v>44181044.892250001</v>
      </c>
      <c r="I6" s="20">
        <f t="shared" ref="I6:I37" si="3">H6/F6%</f>
        <v>54.296903852491489</v>
      </c>
      <c r="J6" s="20">
        <f t="shared" ref="J6:J37" si="4">H6/D6*100</f>
        <v>97.826386905567176</v>
      </c>
    </row>
    <row r="7" spans="1:10" ht="19.899999999999999" customHeight="1" x14ac:dyDescent="0.25">
      <c r="A7" s="15" t="s">
        <v>4</v>
      </c>
      <c r="B7" s="5" t="s">
        <v>5</v>
      </c>
      <c r="C7" s="21">
        <v>31897368651.790001</v>
      </c>
      <c r="D7" s="19">
        <f t="shared" si="0"/>
        <v>31897368.65179</v>
      </c>
      <c r="E7" s="21">
        <v>53090126392</v>
      </c>
      <c r="F7" s="19">
        <f t="shared" si="1"/>
        <v>53090126.391999997</v>
      </c>
      <c r="G7" s="21">
        <v>27647550291.220001</v>
      </c>
      <c r="H7" s="19">
        <f t="shared" si="2"/>
        <v>27647550.291220002</v>
      </c>
      <c r="I7" s="20">
        <f t="shared" si="3"/>
        <v>52.07663302038425</v>
      </c>
      <c r="J7" s="20">
        <f t="shared" si="4"/>
        <v>86.676586376251109</v>
      </c>
    </row>
    <row r="8" spans="1:10" ht="19.899999999999999" customHeight="1" x14ac:dyDescent="0.25">
      <c r="A8" s="15" t="s">
        <v>6</v>
      </c>
      <c r="B8" s="5" t="s">
        <v>7</v>
      </c>
      <c r="C8" s="21">
        <v>24767586995.34</v>
      </c>
      <c r="D8" s="19">
        <f t="shared" si="0"/>
        <v>24767586.995340001</v>
      </c>
      <c r="E8" s="21">
        <v>36300000000</v>
      </c>
      <c r="F8" s="19">
        <f t="shared" si="1"/>
        <v>36300000</v>
      </c>
      <c r="G8" s="21">
        <v>17961538214.240002</v>
      </c>
      <c r="H8" s="19">
        <f t="shared" si="2"/>
        <v>17961538.214240003</v>
      </c>
      <c r="I8" s="20">
        <f t="shared" si="3"/>
        <v>49.480821526831967</v>
      </c>
      <c r="J8" s="20">
        <f t="shared" si="4"/>
        <v>72.52033965852003</v>
      </c>
    </row>
    <row r="9" spans="1:10" ht="19.899999999999999" customHeight="1" x14ac:dyDescent="0.25">
      <c r="A9" s="15" t="s">
        <v>8</v>
      </c>
      <c r="B9" s="5" t="s">
        <v>9</v>
      </c>
      <c r="C9" s="21">
        <v>7129781656.4499998</v>
      </c>
      <c r="D9" s="19">
        <f t="shared" si="0"/>
        <v>7129781.6564499997</v>
      </c>
      <c r="E9" s="21">
        <v>16790126392</v>
      </c>
      <c r="F9" s="19">
        <f t="shared" si="1"/>
        <v>16790126.392000001</v>
      </c>
      <c r="G9" s="21">
        <v>9686012076.9799995</v>
      </c>
      <c r="H9" s="19">
        <f t="shared" si="2"/>
        <v>9686012.0769800004</v>
      </c>
      <c r="I9" s="20">
        <f t="shared" si="3"/>
        <v>57.688738314650806</v>
      </c>
      <c r="J9" s="20">
        <f t="shared" si="4"/>
        <v>135.8528569836005</v>
      </c>
    </row>
    <row r="10" spans="1:10" ht="47.45" customHeight="1" x14ac:dyDescent="0.25">
      <c r="A10" s="15" t="s">
        <v>10</v>
      </c>
      <c r="B10" s="5" t="s">
        <v>11</v>
      </c>
      <c r="C10" s="21">
        <v>6368855163.8100004</v>
      </c>
      <c r="D10" s="19">
        <f t="shared" si="0"/>
        <v>6368855.1638100008</v>
      </c>
      <c r="E10" s="21">
        <v>13401790920</v>
      </c>
      <c r="F10" s="19">
        <f t="shared" si="1"/>
        <v>13401790.92</v>
      </c>
      <c r="G10" s="21">
        <v>7166864872.5299997</v>
      </c>
      <c r="H10" s="19">
        <f t="shared" si="2"/>
        <v>7166864.8725299994</v>
      </c>
      <c r="I10" s="20">
        <f t="shared" si="3"/>
        <v>53.476918982780248</v>
      </c>
      <c r="J10" s="20">
        <f t="shared" si="4"/>
        <v>112.52987684905382</v>
      </c>
    </row>
    <row r="11" spans="1:10" ht="35.25" customHeight="1" x14ac:dyDescent="0.25">
      <c r="A11" s="15" t="s">
        <v>12</v>
      </c>
      <c r="B11" s="5" t="s">
        <v>13</v>
      </c>
      <c r="C11" s="21">
        <v>6368855163.8100004</v>
      </c>
      <c r="D11" s="19">
        <f t="shared" si="0"/>
        <v>6368855.1638100008</v>
      </c>
      <c r="E11" s="21">
        <v>13401790920</v>
      </c>
      <c r="F11" s="19">
        <f t="shared" si="1"/>
        <v>13401790.92</v>
      </c>
      <c r="G11" s="21">
        <v>7166864872.5299997</v>
      </c>
      <c r="H11" s="19">
        <f t="shared" si="2"/>
        <v>7166864.8725299994</v>
      </c>
      <c r="I11" s="20">
        <f t="shared" si="3"/>
        <v>53.476918982780248</v>
      </c>
      <c r="J11" s="20">
        <f t="shared" si="4"/>
        <v>112.52987684905382</v>
      </c>
    </row>
    <row r="12" spans="1:10" ht="22.9" customHeight="1" x14ac:dyDescent="0.25">
      <c r="A12" s="15" t="s">
        <v>14</v>
      </c>
      <c r="B12" s="5" t="s">
        <v>15</v>
      </c>
      <c r="C12" s="21">
        <v>1458640953.5899999</v>
      </c>
      <c r="D12" s="19">
        <f t="shared" si="0"/>
        <v>1458640.9535899998</v>
      </c>
      <c r="E12" s="21">
        <v>2864000000</v>
      </c>
      <c r="F12" s="19">
        <f t="shared" si="1"/>
        <v>2864000</v>
      </c>
      <c r="G12" s="21">
        <v>2010192106.29</v>
      </c>
      <c r="H12" s="19">
        <f t="shared" si="2"/>
        <v>2010192.10629</v>
      </c>
      <c r="I12" s="20">
        <f t="shared" si="3"/>
        <v>70.188271867667595</v>
      </c>
      <c r="J12" s="20">
        <f t="shared" si="4"/>
        <v>137.81267428029668</v>
      </c>
    </row>
    <row r="13" spans="1:10" ht="34.9" customHeight="1" x14ac:dyDescent="0.25">
      <c r="A13" s="15" t="s">
        <v>16</v>
      </c>
      <c r="B13" s="5" t="s">
        <v>17</v>
      </c>
      <c r="C13" s="21">
        <v>1392475360.1500001</v>
      </c>
      <c r="D13" s="19">
        <f t="shared" si="0"/>
        <v>1392475.3601500001</v>
      </c>
      <c r="E13" s="21">
        <v>2737000000</v>
      </c>
      <c r="F13" s="19">
        <f t="shared" si="1"/>
        <v>2737000</v>
      </c>
      <c r="G13" s="21">
        <v>1894253758.46</v>
      </c>
      <c r="H13" s="19">
        <f t="shared" si="2"/>
        <v>1894253.7584599999</v>
      </c>
      <c r="I13" s="20">
        <f t="shared" si="3"/>
        <v>69.209125263427111</v>
      </c>
      <c r="J13" s="20">
        <f t="shared" si="4"/>
        <v>136.0349929822778</v>
      </c>
    </row>
    <row r="14" spans="1:10" ht="25.5" customHeight="1" x14ac:dyDescent="0.25">
      <c r="A14" s="16" t="s">
        <v>65</v>
      </c>
      <c r="B14" s="11" t="s">
        <v>66</v>
      </c>
      <c r="C14" s="21">
        <v>66165593.439999998</v>
      </c>
      <c r="D14" s="19">
        <f t="shared" si="0"/>
        <v>66165.593439999997</v>
      </c>
      <c r="E14" s="21">
        <v>127000000</v>
      </c>
      <c r="F14" s="19">
        <f t="shared" si="1"/>
        <v>127000</v>
      </c>
      <c r="G14" s="21">
        <v>115938347.83</v>
      </c>
      <c r="H14" s="19">
        <f t="shared" ref="H14" si="5">G14/1000</f>
        <v>115938.34783</v>
      </c>
      <c r="I14" s="20">
        <f t="shared" ref="I14" si="6">H14/F14%</f>
        <v>91.290037661417315</v>
      </c>
      <c r="J14" s="20">
        <f t="shared" ref="J14" si="7">H14/D14*100</f>
        <v>175.22452652848148</v>
      </c>
    </row>
    <row r="15" spans="1:10" ht="22.9" customHeight="1" x14ac:dyDescent="0.25">
      <c r="A15" s="15" t="s">
        <v>18</v>
      </c>
      <c r="B15" s="5" t="s">
        <v>19</v>
      </c>
      <c r="C15" s="21">
        <v>3630643929.77</v>
      </c>
      <c r="D15" s="19">
        <f t="shared" si="0"/>
        <v>3630643.9297699998</v>
      </c>
      <c r="E15" s="21">
        <v>8239000000</v>
      </c>
      <c r="F15" s="19">
        <f t="shared" si="1"/>
        <v>8239000</v>
      </c>
      <c r="G15" s="21">
        <v>3500222468.5700002</v>
      </c>
      <c r="H15" s="19">
        <f t="shared" si="2"/>
        <v>3500222.46857</v>
      </c>
      <c r="I15" s="20">
        <f t="shared" si="3"/>
        <v>42.483583791358171</v>
      </c>
      <c r="J15" s="20">
        <f t="shared" si="4"/>
        <v>96.40775951255948</v>
      </c>
    </row>
    <row r="16" spans="1:10" ht="22.9" customHeight="1" x14ac:dyDescent="0.25">
      <c r="A16" s="15" t="s">
        <v>20</v>
      </c>
      <c r="B16" s="5" t="s">
        <v>21</v>
      </c>
      <c r="C16" s="21">
        <v>3344497429.8499999</v>
      </c>
      <c r="D16" s="19">
        <f t="shared" si="0"/>
        <v>3344497.42985</v>
      </c>
      <c r="E16" s="21">
        <v>6800000000</v>
      </c>
      <c r="F16" s="19">
        <f t="shared" si="1"/>
        <v>6800000</v>
      </c>
      <c r="G16" s="21">
        <v>3156952842.4299998</v>
      </c>
      <c r="H16" s="19">
        <f t="shared" si="2"/>
        <v>3156952.8424299997</v>
      </c>
      <c r="I16" s="20">
        <f t="shared" si="3"/>
        <v>46.425777094558818</v>
      </c>
      <c r="J16" s="20">
        <f t="shared" si="4"/>
        <v>94.392443368437227</v>
      </c>
    </row>
    <row r="17" spans="1:10" ht="22.9" customHeight="1" x14ac:dyDescent="0.25">
      <c r="A17" s="15" t="s">
        <v>22</v>
      </c>
      <c r="B17" s="5" t="s">
        <v>23</v>
      </c>
      <c r="C17" s="21">
        <v>269698202.92000002</v>
      </c>
      <c r="D17" s="19">
        <f t="shared" si="0"/>
        <v>269698.20292000001</v>
      </c>
      <c r="E17" s="21">
        <v>1400000000</v>
      </c>
      <c r="F17" s="19">
        <f t="shared" si="1"/>
        <v>1400000</v>
      </c>
      <c r="G17" s="21">
        <v>324177626.13999999</v>
      </c>
      <c r="H17" s="19">
        <f t="shared" si="2"/>
        <v>324177.62614000001</v>
      </c>
      <c r="I17" s="20">
        <f t="shared" si="3"/>
        <v>23.155544724285715</v>
      </c>
      <c r="J17" s="20">
        <f t="shared" si="4"/>
        <v>120.20014320828089</v>
      </c>
    </row>
    <row r="18" spans="1:10" ht="22.9" customHeight="1" x14ac:dyDescent="0.25">
      <c r="A18" s="15" t="s">
        <v>24</v>
      </c>
      <c r="B18" s="5" t="s">
        <v>25</v>
      </c>
      <c r="C18" s="21">
        <v>16448297</v>
      </c>
      <c r="D18" s="19">
        <f t="shared" si="0"/>
        <v>16448.296999999999</v>
      </c>
      <c r="E18" s="21">
        <v>39000000</v>
      </c>
      <c r="F18" s="19">
        <f t="shared" si="1"/>
        <v>39000</v>
      </c>
      <c r="G18" s="21">
        <v>19092000</v>
      </c>
      <c r="H18" s="19">
        <f t="shared" si="2"/>
        <v>19092</v>
      </c>
      <c r="I18" s="20">
        <f t="shared" si="3"/>
        <v>48.95384615384615</v>
      </c>
      <c r="J18" s="20">
        <f t="shared" si="4"/>
        <v>116.07280680790237</v>
      </c>
    </row>
    <row r="19" spans="1:10" ht="46.5" customHeight="1" x14ac:dyDescent="0.25">
      <c r="A19" s="23" t="s">
        <v>26</v>
      </c>
      <c r="B19" s="5" t="s">
        <v>27</v>
      </c>
      <c r="C19" s="21">
        <v>54577868.350000001</v>
      </c>
      <c r="D19" s="19">
        <f t="shared" si="0"/>
        <v>54577.868350000004</v>
      </c>
      <c r="E19" s="21">
        <v>127255500</v>
      </c>
      <c r="F19" s="19">
        <f t="shared" si="1"/>
        <v>127255.5</v>
      </c>
      <c r="G19" s="21">
        <v>78487717.060000002</v>
      </c>
      <c r="H19" s="19">
        <f t="shared" si="2"/>
        <v>78487.717059999995</v>
      </c>
      <c r="I19" s="20">
        <f t="shared" si="3"/>
        <v>61.677269006054743</v>
      </c>
      <c r="J19" s="20">
        <f t="shared" si="4"/>
        <v>143.80868918637418</v>
      </c>
    </row>
    <row r="20" spans="1:10" ht="24" customHeight="1" x14ac:dyDescent="0.25">
      <c r="A20" s="15" t="s">
        <v>74</v>
      </c>
      <c r="B20" s="11" t="s">
        <v>71</v>
      </c>
      <c r="C20" s="21">
        <v>54537613.469999999</v>
      </c>
      <c r="D20" s="19">
        <f t="shared" si="0"/>
        <v>54537.613469999997</v>
      </c>
      <c r="E20" s="21">
        <v>127130500</v>
      </c>
      <c r="F20" s="19">
        <f t="shared" si="1"/>
        <v>127130.5</v>
      </c>
      <c r="G20" s="21">
        <v>78442077.060000002</v>
      </c>
      <c r="H20" s="19">
        <f t="shared" ref="H20:H21" si="8">G20/1000</f>
        <v>78442.077059999996</v>
      </c>
      <c r="I20" s="20">
        <f t="shared" ref="I20:I21" si="9">H20/F20%</f>
        <v>61.702012546163189</v>
      </c>
      <c r="J20" s="20">
        <f t="shared" ref="J20:J21" si="10">H20/D20*100</f>
        <v>143.83115077660915</v>
      </c>
    </row>
    <row r="21" spans="1:10" ht="48.75" customHeight="1" x14ac:dyDescent="0.25">
      <c r="A21" s="15" t="s">
        <v>75</v>
      </c>
      <c r="B21" s="11" t="s">
        <v>72</v>
      </c>
      <c r="C21" s="21">
        <v>40254.879999999997</v>
      </c>
      <c r="D21" s="19">
        <f t="shared" si="0"/>
        <v>40.25488</v>
      </c>
      <c r="E21" s="21">
        <v>125000</v>
      </c>
      <c r="F21" s="19">
        <f t="shared" si="1"/>
        <v>125</v>
      </c>
      <c r="G21" s="21">
        <v>45640</v>
      </c>
      <c r="H21" s="19">
        <f t="shared" si="8"/>
        <v>45.64</v>
      </c>
      <c r="I21" s="20">
        <f t="shared" si="9"/>
        <v>36.512</v>
      </c>
      <c r="J21" s="20">
        <f t="shared" si="10"/>
        <v>113.37755819915498</v>
      </c>
    </row>
    <row r="22" spans="1:10" ht="22.15" customHeight="1" x14ac:dyDescent="0.25">
      <c r="A22" s="15" t="s">
        <v>28</v>
      </c>
      <c r="B22" s="5" t="s">
        <v>29</v>
      </c>
      <c r="C22" s="21">
        <v>74039814.390000001</v>
      </c>
      <c r="D22" s="19">
        <f t="shared" si="0"/>
        <v>74039.81439</v>
      </c>
      <c r="E22" s="21">
        <v>133000000</v>
      </c>
      <c r="F22" s="19">
        <f t="shared" si="1"/>
        <v>133000</v>
      </c>
      <c r="G22" s="21">
        <v>66710449.740000002</v>
      </c>
      <c r="H22" s="19">
        <f t="shared" si="2"/>
        <v>66710.449739999996</v>
      </c>
      <c r="I22" s="20">
        <f t="shared" si="3"/>
        <v>50.158232887218041</v>
      </c>
      <c r="J22" s="20">
        <f t="shared" si="4"/>
        <v>90.100779276143186</v>
      </c>
    </row>
    <row r="23" spans="1:10" ht="51" customHeight="1" x14ac:dyDescent="0.25">
      <c r="A23" s="16" t="s">
        <v>68</v>
      </c>
      <c r="B23" s="26" t="s">
        <v>67</v>
      </c>
      <c r="C23" s="21">
        <v>-44832.72</v>
      </c>
      <c r="D23" s="19">
        <f t="shared" si="0"/>
        <v>-44.832720000000002</v>
      </c>
      <c r="E23" s="21">
        <v>0</v>
      </c>
      <c r="F23" s="19">
        <f t="shared" si="1"/>
        <v>0</v>
      </c>
      <c r="G23" s="21">
        <v>-0.3</v>
      </c>
      <c r="H23" s="19">
        <f t="shared" ref="H23" si="11">G23/1000</f>
        <v>-2.9999999999999997E-4</v>
      </c>
      <c r="I23" s="20" t="s">
        <v>62</v>
      </c>
      <c r="J23" s="20">
        <f t="shared" ref="J23" si="12">H23/D23*100</f>
        <v>6.691541356402198E-4</v>
      </c>
    </row>
    <row r="24" spans="1:10" ht="48.75" customHeight="1" x14ac:dyDescent="0.25">
      <c r="A24" s="15" t="s">
        <v>30</v>
      </c>
      <c r="B24" s="5" t="s">
        <v>31</v>
      </c>
      <c r="C24" s="21">
        <v>911575910.15999997</v>
      </c>
      <c r="D24" s="19">
        <f t="shared" si="0"/>
        <v>911575.91015999997</v>
      </c>
      <c r="E24" s="21">
        <v>2956037590</v>
      </c>
      <c r="F24" s="19">
        <f t="shared" si="1"/>
        <v>2956037.59</v>
      </c>
      <c r="G24" s="21">
        <v>3170936508.1199999</v>
      </c>
      <c r="H24" s="19">
        <f t="shared" si="2"/>
        <v>3170936.5081199999</v>
      </c>
      <c r="I24" s="20">
        <f t="shared" si="3"/>
        <v>107.26983035828039</v>
      </c>
      <c r="J24" s="20">
        <f t="shared" si="4"/>
        <v>347.85216160039118</v>
      </c>
    </row>
    <row r="25" spans="1:10" ht="36" customHeight="1" x14ac:dyDescent="0.25">
      <c r="A25" s="15" t="s">
        <v>32</v>
      </c>
      <c r="B25" s="5" t="s">
        <v>33</v>
      </c>
      <c r="C25" s="21">
        <v>3966418.7</v>
      </c>
      <c r="D25" s="19">
        <f t="shared" si="0"/>
        <v>3966.4187000000002</v>
      </c>
      <c r="E25" s="21">
        <v>4962000</v>
      </c>
      <c r="F25" s="19">
        <f t="shared" si="1"/>
        <v>4962</v>
      </c>
      <c r="G25" s="21">
        <v>6023365.0499999998</v>
      </c>
      <c r="H25" s="19">
        <f t="shared" si="2"/>
        <v>6023.3650499999994</v>
      </c>
      <c r="I25" s="20">
        <f t="shared" si="3"/>
        <v>121.38986396614268</v>
      </c>
      <c r="J25" s="20">
        <f t="shared" si="4"/>
        <v>151.85903217933091</v>
      </c>
    </row>
    <row r="26" spans="1:10" ht="36" customHeight="1" x14ac:dyDescent="0.25">
      <c r="A26" s="15" t="s">
        <v>34</v>
      </c>
      <c r="B26" s="5" t="s">
        <v>35</v>
      </c>
      <c r="C26" s="21">
        <v>363551672.82999998</v>
      </c>
      <c r="D26" s="19">
        <f t="shared" si="0"/>
        <v>363551.67283</v>
      </c>
      <c r="E26" s="21">
        <v>100269908.93000001</v>
      </c>
      <c r="F26" s="19">
        <f t="shared" si="1"/>
        <v>100269.90893000001</v>
      </c>
      <c r="G26" s="21">
        <v>62352336.640000001</v>
      </c>
      <c r="H26" s="19">
        <f t="shared" si="2"/>
        <v>62352.336640000001</v>
      </c>
      <c r="I26" s="20">
        <f t="shared" si="3"/>
        <v>62.184495134556414</v>
      </c>
      <c r="J26" s="20">
        <f t="shared" si="4"/>
        <v>17.150887012740142</v>
      </c>
    </row>
    <row r="27" spans="1:10" ht="36" customHeight="1" x14ac:dyDescent="0.25">
      <c r="A27" s="15" t="s">
        <v>36</v>
      </c>
      <c r="B27" s="5" t="s">
        <v>37</v>
      </c>
      <c r="C27" s="21">
        <v>820109.52</v>
      </c>
      <c r="D27" s="19">
        <f t="shared" si="0"/>
        <v>820.10951999999997</v>
      </c>
      <c r="E27" s="21">
        <v>52994464</v>
      </c>
      <c r="F27" s="19">
        <f t="shared" si="1"/>
        <v>52994.464</v>
      </c>
      <c r="G27" s="21">
        <v>72390611.519999996</v>
      </c>
      <c r="H27" s="19">
        <f t="shared" si="2"/>
        <v>72390.611519999991</v>
      </c>
      <c r="I27" s="20">
        <f t="shared" si="3"/>
        <v>136.60032776253757</v>
      </c>
      <c r="J27" s="20">
        <f t="shared" si="4"/>
        <v>8826.9444207890665</v>
      </c>
    </row>
    <row r="28" spans="1:10" ht="22.15" customHeight="1" x14ac:dyDescent="0.25">
      <c r="A28" s="15" t="s">
        <v>38</v>
      </c>
      <c r="B28" s="5" t="s">
        <v>39</v>
      </c>
      <c r="C28" s="21">
        <v>5188792.8899999997</v>
      </c>
      <c r="D28" s="19">
        <f t="shared" si="0"/>
        <v>5188.7928899999997</v>
      </c>
      <c r="E28" s="21">
        <v>6924600</v>
      </c>
      <c r="F28" s="19">
        <f t="shared" si="1"/>
        <v>6924.6</v>
      </c>
      <c r="G28" s="21">
        <v>5877178</v>
      </c>
      <c r="H28" s="19">
        <f t="shared" si="2"/>
        <v>5877.1779999999999</v>
      </c>
      <c r="I28" s="20">
        <f t="shared" si="3"/>
        <v>84.873898853363357</v>
      </c>
      <c r="J28" s="20">
        <f t="shared" si="4"/>
        <v>113.26676790909649</v>
      </c>
    </row>
    <row r="29" spans="1:10" ht="22.15" customHeight="1" x14ac:dyDescent="0.25">
      <c r="A29" s="15" t="s">
        <v>40</v>
      </c>
      <c r="B29" s="5" t="s">
        <v>41</v>
      </c>
      <c r="C29" s="21">
        <v>387168571.97000003</v>
      </c>
      <c r="D29" s="19">
        <f t="shared" si="0"/>
        <v>387168.57197000005</v>
      </c>
      <c r="E29" s="21">
        <v>392379006.94999999</v>
      </c>
      <c r="F29" s="19">
        <f t="shared" si="1"/>
        <v>392379.00695000001</v>
      </c>
      <c r="G29" s="21">
        <v>407354557.37</v>
      </c>
      <c r="H29" s="19">
        <f t="shared" si="2"/>
        <v>407354.55736999999</v>
      </c>
      <c r="I29" s="20">
        <f t="shared" si="3"/>
        <v>103.81660337447876</v>
      </c>
      <c r="J29" s="20">
        <f t="shared" si="4"/>
        <v>105.21374586198698</v>
      </c>
    </row>
    <row r="30" spans="1:10" ht="22.15" customHeight="1" x14ac:dyDescent="0.25">
      <c r="A30" s="15" t="s">
        <v>42</v>
      </c>
      <c r="B30" s="5" t="s">
        <v>43</v>
      </c>
      <c r="C30" s="21">
        <v>6354389.3600000003</v>
      </c>
      <c r="D30" s="19">
        <f t="shared" si="0"/>
        <v>6354.3893600000001</v>
      </c>
      <c r="E30" s="21">
        <v>622800</v>
      </c>
      <c r="F30" s="19">
        <f t="shared" si="1"/>
        <v>622.79999999999995</v>
      </c>
      <c r="G30" s="21">
        <v>-13917569.560000001</v>
      </c>
      <c r="H30" s="19">
        <f t="shared" si="2"/>
        <v>-13917.56956</v>
      </c>
      <c r="I30" s="20">
        <f t="shared" si="3"/>
        <v>-2234.6771933204882</v>
      </c>
      <c r="J30" s="20">
        <f t="shared" si="4"/>
        <v>-219.02292685445386</v>
      </c>
    </row>
    <row r="31" spans="1:10" ht="22.15" customHeight="1" x14ac:dyDescent="0.25">
      <c r="A31" s="15" t="s">
        <v>44</v>
      </c>
      <c r="B31" s="5" t="s">
        <v>45</v>
      </c>
      <c r="C31" s="21">
        <v>9830855516.6000004</v>
      </c>
      <c r="D31" s="19">
        <f t="shared" si="0"/>
        <v>9830855.5165999997</v>
      </c>
      <c r="E31" s="21">
        <v>24908277321</v>
      </c>
      <c r="F31" s="19">
        <f t="shared" si="1"/>
        <v>24908277.320999999</v>
      </c>
      <c r="G31" s="21">
        <v>13408729798.059999</v>
      </c>
      <c r="H31" s="19">
        <f t="shared" si="2"/>
        <v>13408729.79806</v>
      </c>
      <c r="I31" s="20">
        <f t="shared" si="3"/>
        <v>53.832425363094828</v>
      </c>
      <c r="J31" s="20">
        <f t="shared" si="4"/>
        <v>136.39433287793256</v>
      </c>
    </row>
    <row r="32" spans="1:10" ht="49.9" customHeight="1" x14ac:dyDescent="0.25">
      <c r="A32" s="15" t="s">
        <v>46</v>
      </c>
      <c r="B32" s="5" t="s">
        <v>47</v>
      </c>
      <c r="C32" s="21">
        <v>9516427768.3700008</v>
      </c>
      <c r="D32" s="19">
        <f t="shared" si="0"/>
        <v>9516427.7683700006</v>
      </c>
      <c r="E32" s="21">
        <v>24397894044</v>
      </c>
      <c r="F32" s="19">
        <f t="shared" si="1"/>
        <v>24397894.044</v>
      </c>
      <c r="G32" s="21">
        <v>12965762777.889999</v>
      </c>
      <c r="H32" s="19">
        <f t="shared" si="2"/>
        <v>12965762.777889999</v>
      </c>
      <c r="I32" s="20">
        <f t="shared" si="3"/>
        <v>53.142958791882187</v>
      </c>
      <c r="J32" s="20">
        <f t="shared" si="4"/>
        <v>136.24611139260304</v>
      </c>
    </row>
    <row r="33" spans="1:10" ht="34.9" customHeight="1" x14ac:dyDescent="0.25">
      <c r="A33" s="15" t="s">
        <v>48</v>
      </c>
      <c r="B33" s="5" t="s">
        <v>49</v>
      </c>
      <c r="C33" s="21">
        <v>632615200</v>
      </c>
      <c r="D33" s="19">
        <f t="shared" si="0"/>
        <v>632615.19999999995</v>
      </c>
      <c r="E33" s="21">
        <v>237489900</v>
      </c>
      <c r="F33" s="19">
        <f t="shared" si="1"/>
        <v>237489.9</v>
      </c>
      <c r="G33" s="21">
        <v>273474700</v>
      </c>
      <c r="H33" s="19">
        <f t="shared" si="2"/>
        <v>273474.7</v>
      </c>
      <c r="I33" s="20">
        <f t="shared" si="3"/>
        <v>115.15213910149443</v>
      </c>
      <c r="J33" s="20">
        <f t="shared" si="4"/>
        <v>43.229233189464942</v>
      </c>
    </row>
    <row r="34" spans="1:10" ht="34.9" customHeight="1" x14ac:dyDescent="0.25">
      <c r="A34" s="15" t="s">
        <v>50</v>
      </c>
      <c r="B34" s="5" t="s">
        <v>51</v>
      </c>
      <c r="C34" s="21">
        <v>5372952450.8599997</v>
      </c>
      <c r="D34" s="19">
        <f t="shared" si="0"/>
        <v>5372952.4508599993</v>
      </c>
      <c r="E34" s="21">
        <v>21338851700</v>
      </c>
      <c r="F34" s="19">
        <f t="shared" si="1"/>
        <v>21338851.699999999</v>
      </c>
      <c r="G34" s="21">
        <v>10907277539.030001</v>
      </c>
      <c r="H34" s="19">
        <f t="shared" si="2"/>
        <v>10907277.539030001</v>
      </c>
      <c r="I34" s="20">
        <f t="shared" si="3"/>
        <v>51.114641464189006</v>
      </c>
      <c r="J34" s="20">
        <f t="shared" si="4"/>
        <v>203.00342574749891</v>
      </c>
    </row>
    <row r="35" spans="1:10" ht="34.9" customHeight="1" x14ac:dyDescent="0.25">
      <c r="A35" s="15" t="s">
        <v>52</v>
      </c>
      <c r="B35" s="5" t="s">
        <v>53</v>
      </c>
      <c r="C35" s="21">
        <v>1148191238.47</v>
      </c>
      <c r="D35" s="19">
        <f t="shared" si="0"/>
        <v>1148191.23847</v>
      </c>
      <c r="E35" s="21">
        <v>2013428900</v>
      </c>
      <c r="F35" s="19">
        <f t="shared" si="1"/>
        <v>2013428.9</v>
      </c>
      <c r="G35" s="21">
        <v>1153368907.74</v>
      </c>
      <c r="H35" s="19">
        <f t="shared" si="2"/>
        <v>1153368.9077399999</v>
      </c>
      <c r="I35" s="20">
        <f t="shared" si="3"/>
        <v>57.283816068200863</v>
      </c>
      <c r="J35" s="20">
        <f t="shared" si="4"/>
        <v>100.45094136730212</v>
      </c>
    </row>
    <row r="36" spans="1:10" ht="25.15" customHeight="1" x14ac:dyDescent="0.25">
      <c r="A36" s="15" t="s">
        <v>54</v>
      </c>
      <c r="B36" s="5" t="s">
        <v>55</v>
      </c>
      <c r="C36" s="21">
        <v>2362668879.04</v>
      </c>
      <c r="D36" s="19">
        <f t="shared" si="0"/>
        <v>2362668.87904</v>
      </c>
      <c r="E36" s="21">
        <v>808123544</v>
      </c>
      <c r="F36" s="19">
        <f t="shared" si="1"/>
        <v>808123.54399999999</v>
      </c>
      <c r="G36" s="21">
        <v>631641631.12</v>
      </c>
      <c r="H36" s="19">
        <f t="shared" si="2"/>
        <v>631641.63112000003</v>
      </c>
      <c r="I36" s="20">
        <f t="shared" si="3"/>
        <v>78.161518224495637</v>
      </c>
      <c r="J36" s="20">
        <f t="shared" si="4"/>
        <v>26.73424264921324</v>
      </c>
    </row>
    <row r="37" spans="1:10" ht="45.75" customHeight="1" x14ac:dyDescent="0.25">
      <c r="A37" s="15" t="s">
        <v>56</v>
      </c>
      <c r="B37" s="5" t="s">
        <v>57</v>
      </c>
      <c r="C37" s="21">
        <v>278908411.94</v>
      </c>
      <c r="D37" s="19">
        <f t="shared" si="0"/>
        <v>278908.41194000002</v>
      </c>
      <c r="E37" s="21">
        <v>496087995</v>
      </c>
      <c r="F37" s="19">
        <f t="shared" si="1"/>
        <v>496087.995</v>
      </c>
      <c r="G37" s="21">
        <v>224435948.99000001</v>
      </c>
      <c r="H37" s="19">
        <f t="shared" si="2"/>
        <v>224435.94899</v>
      </c>
      <c r="I37" s="20">
        <f t="shared" si="3"/>
        <v>45.241157063274635</v>
      </c>
      <c r="J37" s="20">
        <f t="shared" si="4"/>
        <v>80.469408372767774</v>
      </c>
    </row>
    <row r="38" spans="1:10" ht="33.75" customHeight="1" x14ac:dyDescent="0.25">
      <c r="A38" s="15" t="s">
        <v>73</v>
      </c>
      <c r="B38" s="26" t="s">
        <v>79</v>
      </c>
      <c r="C38" s="21">
        <v>0</v>
      </c>
      <c r="D38" s="19">
        <f t="shared" si="0"/>
        <v>0</v>
      </c>
      <c r="E38" s="21">
        <v>14295282</v>
      </c>
      <c r="F38" s="19">
        <f t="shared" si="1"/>
        <v>14295.281999999999</v>
      </c>
      <c r="G38" s="21">
        <v>13975986.449999999</v>
      </c>
      <c r="H38" s="19">
        <f t="shared" ref="H38" si="13">G38/1000</f>
        <v>13975.986449999999</v>
      </c>
      <c r="I38" s="20">
        <f t="shared" ref="I38" si="14">H38/F38%</f>
        <v>97.766427063138721</v>
      </c>
      <c r="J38" s="20" t="s">
        <v>62</v>
      </c>
    </row>
    <row r="39" spans="1:10" ht="80.25" customHeight="1" x14ac:dyDescent="0.25">
      <c r="A39" s="15" t="s">
        <v>58</v>
      </c>
      <c r="B39" s="5" t="s">
        <v>59</v>
      </c>
      <c r="C39" s="21">
        <v>172986658.93000001</v>
      </c>
      <c r="D39" s="19">
        <f t="shared" si="0"/>
        <v>172986.65893000001</v>
      </c>
      <c r="E39" s="21">
        <v>0</v>
      </c>
      <c r="F39" s="19">
        <f t="shared" si="1"/>
        <v>0</v>
      </c>
      <c r="G39" s="21">
        <v>247259157.50999999</v>
      </c>
      <c r="H39" s="19">
        <f t="shared" si="2"/>
        <v>247259.15750999999</v>
      </c>
      <c r="I39" s="20" t="s">
        <v>62</v>
      </c>
      <c r="J39" s="20" t="s">
        <v>62</v>
      </c>
    </row>
    <row r="40" spans="1:10" ht="64.5" customHeight="1" x14ac:dyDescent="0.25">
      <c r="A40" s="15" t="s">
        <v>60</v>
      </c>
      <c r="B40" s="5" t="s">
        <v>61</v>
      </c>
      <c r="C40" s="21">
        <v>-146456848.63999999</v>
      </c>
      <c r="D40" s="19">
        <f t="shared" si="0"/>
        <v>-146456.84863999998</v>
      </c>
      <c r="E40" s="21">
        <v>0</v>
      </c>
      <c r="F40" s="19">
        <f t="shared" si="1"/>
        <v>0</v>
      </c>
      <c r="G40" s="21">
        <v>-42704072.780000001</v>
      </c>
      <c r="H40" s="19">
        <f t="shared" si="2"/>
        <v>-42704.072780000002</v>
      </c>
      <c r="I40" s="20" t="s">
        <v>62</v>
      </c>
      <c r="J40" s="20" t="s">
        <v>62</v>
      </c>
    </row>
  </sheetData>
  <mergeCells count="3">
    <mergeCell ref="A2:J2"/>
    <mergeCell ref="A5:B5"/>
    <mergeCell ref="I3:J3"/>
  </mergeCells>
  <pageMargins left="0.51" right="0.21" top="0.49" bottom="0.37" header="0.27559055118110237" footer="0.16"/>
  <pageSetup paperSize="9" scale="60" fitToWidth="2" fitToHeight="0" orientation="portrait" horizontalDpi="300" verticalDpi="300" r:id="rId1"/>
  <headerFooter>
    <oddFooter>&amp;R&amp;P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2C83F2A-572D-4641-9343-A6455DCE83B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u1533</cp:lastModifiedBy>
  <cp:lastPrinted>2024-07-22T06:46:43Z</cp:lastPrinted>
  <dcterms:created xsi:type="dcterms:W3CDTF">2020-07-22T06:46:39Z</dcterms:created>
  <dcterms:modified xsi:type="dcterms:W3CDTF">2024-07-22T06:47:04Z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19.2.0.110083990</vt:lpwstr>
  </property>
  <property fmtid="{D5CDD505-2E9C-101B-9397-08002B2CF9AE}" pid="6" name="Тип сервера">
    <vt:lpwstr>MSSQL</vt:lpwstr>
  </property>
  <property fmtid="{D5CDD505-2E9C-101B-9397-08002B2CF9AE}" pid="7" name="Сервер">
    <vt:lpwstr>kc4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