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U:\Обмен\!Исходящие\buh_uchet\Рейтинги 2023\"/>
    </mc:Choice>
  </mc:AlternateContent>
  <xr:revisionPtr revIDLastSave="0" documentId="8_{995CF169-CC61-459E-BC96-CDF625CCECBE}" xr6:coauthVersionLast="43" xr6:coauthVersionMax="43" xr10:uidLastSave="{00000000-0000-0000-0000-000000000000}"/>
  <bookViews>
    <workbookView xWindow="-120" yWindow="-120" windowWidth="29040" windowHeight="15840" activeTab="1" xr2:uid="{00000000-000D-0000-FFFF-FFFF00000000}"/>
  </bookViews>
  <sheets>
    <sheet name="МБТ  всего" sheetId="5" r:id="rId1"/>
    <sheet name="Дотация" sheetId="1" r:id="rId2"/>
    <sheet name="Субсидия" sheetId="2" r:id="rId3"/>
    <sheet name="Субвенция" sheetId="3" r:id="rId4"/>
    <sheet name="Иные  МБТ" sheetId="4" r:id="rId5"/>
  </sheets>
  <externalReferences>
    <externalReference r:id="rId6"/>
    <externalReference r:id="rId7"/>
    <externalReference r:id="rId8"/>
  </externalReferences>
  <definedNames>
    <definedName name="_xlnm.Print_Titles" localSheetId="1">Дотация!$A:$A</definedName>
    <definedName name="_xlnm.Print_Titles" localSheetId="4">'Иные  МБТ'!$A:$A</definedName>
    <definedName name="_xlnm.Print_Titles" localSheetId="3">Субвенция!$A:$A</definedName>
    <definedName name="_xlnm.Print_Titles" localSheetId="2">Субсидия!$A:$A</definedName>
    <definedName name="_xlnm.Print_Area" localSheetId="4">'Иные  МБТ'!$A$1:$BQ$39</definedName>
    <definedName name="_xlnm.Print_Area" localSheetId="3">Субвенция!$A$1:$DI$41</definedName>
    <definedName name="_xlnm.Print_Area" localSheetId="2">Субсидия!$A$1:$KK$41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9" i="5" l="1"/>
  <c r="B39" i="5"/>
  <c r="C38" i="5"/>
  <c r="C37" i="5"/>
  <c r="B37" i="5"/>
  <c r="C36" i="5"/>
  <c r="C35" i="5" s="1"/>
  <c r="B36" i="5"/>
  <c r="B35" i="5" s="1"/>
  <c r="E29" i="5"/>
  <c r="D29" i="5"/>
  <c r="C29" i="5"/>
  <c r="B29" i="5"/>
  <c r="D28" i="5"/>
  <c r="E28" i="5" s="1"/>
  <c r="C28" i="5"/>
  <c r="C30" i="5" s="1"/>
  <c r="B28" i="5"/>
  <c r="B30" i="5" s="1"/>
  <c r="D25" i="5"/>
  <c r="E25" i="5" s="1"/>
  <c r="C25" i="5"/>
  <c r="B25" i="5"/>
  <c r="E24" i="5"/>
  <c r="D24" i="5"/>
  <c r="C24" i="5"/>
  <c r="B24" i="5"/>
  <c r="D23" i="5"/>
  <c r="E23" i="5" s="1"/>
  <c r="C23" i="5"/>
  <c r="B23" i="5"/>
  <c r="E22" i="5"/>
  <c r="D22" i="5"/>
  <c r="C22" i="5"/>
  <c r="B22" i="5"/>
  <c r="D21" i="5"/>
  <c r="E21" i="5" s="1"/>
  <c r="C21" i="5"/>
  <c r="B21" i="5"/>
  <c r="E20" i="5"/>
  <c r="D20" i="5"/>
  <c r="C20" i="5"/>
  <c r="B20" i="5"/>
  <c r="D19" i="5"/>
  <c r="E19" i="5" s="1"/>
  <c r="C19" i="5"/>
  <c r="B19" i="5"/>
  <c r="E18" i="5"/>
  <c r="D18" i="5"/>
  <c r="C18" i="5"/>
  <c r="B18" i="5"/>
  <c r="D17" i="5"/>
  <c r="E17" i="5" s="1"/>
  <c r="C17" i="5"/>
  <c r="B17" i="5"/>
  <c r="E16" i="5"/>
  <c r="D16" i="5"/>
  <c r="C16" i="5"/>
  <c r="B16" i="5"/>
  <c r="D15" i="5"/>
  <c r="E15" i="5" s="1"/>
  <c r="C15" i="5"/>
  <c r="B15" i="5"/>
  <c r="E14" i="5"/>
  <c r="D14" i="5"/>
  <c r="C14" i="5"/>
  <c r="B14" i="5"/>
  <c r="D13" i="5"/>
  <c r="E13" i="5" s="1"/>
  <c r="C13" i="5"/>
  <c r="B13" i="5"/>
  <c r="E12" i="5"/>
  <c r="D12" i="5"/>
  <c r="C12" i="5"/>
  <c r="B12" i="5"/>
  <c r="D11" i="5"/>
  <c r="E11" i="5" s="1"/>
  <c r="C11" i="5"/>
  <c r="B11" i="5"/>
  <c r="E10" i="5"/>
  <c r="D10" i="5"/>
  <c r="C10" i="5"/>
  <c r="B10" i="5"/>
  <c r="D9" i="5"/>
  <c r="E9" i="5" s="1"/>
  <c r="C9" i="5"/>
  <c r="B9" i="5"/>
  <c r="E8" i="5"/>
  <c r="D8" i="5"/>
  <c r="D26" i="5" s="1"/>
  <c r="C8" i="5"/>
  <c r="C26" i="5" s="1"/>
  <c r="C33" i="5" s="1"/>
  <c r="B8" i="5"/>
  <c r="B26" i="5" s="1"/>
  <c r="A3" i="5"/>
  <c r="BR38" i="4"/>
  <c r="BJ38" i="4"/>
  <c r="BB38" i="4"/>
  <c r="AT38" i="4"/>
  <c r="AL38" i="4"/>
  <c r="AD38" i="4"/>
  <c r="V38" i="4"/>
  <c r="N38" i="4"/>
  <c r="F38" i="4"/>
  <c r="C36" i="4"/>
  <c r="B36" i="4"/>
  <c r="BS34" i="4"/>
  <c r="BT34" i="4" s="1"/>
  <c r="BR34" i="4"/>
  <c r="BN34" i="4"/>
  <c r="BK34" i="4"/>
  <c r="BJ34" i="4"/>
  <c r="BF34" i="4"/>
  <c r="BC34" i="4"/>
  <c r="BB34" i="4"/>
  <c r="AX34" i="4"/>
  <c r="AT34" i="4"/>
  <c r="AP34" i="4"/>
  <c r="AM34" i="4"/>
  <c r="AL34" i="4"/>
  <c r="AH34" i="4"/>
  <c r="AE34" i="4"/>
  <c r="AD34" i="4"/>
  <c r="Z34" i="4"/>
  <c r="W34" i="4"/>
  <c r="V34" i="4"/>
  <c r="R34" i="4"/>
  <c r="N34" i="4"/>
  <c r="J34" i="4"/>
  <c r="G34" i="4"/>
  <c r="F34" i="4"/>
  <c r="BT33" i="4"/>
  <c r="BP33" i="4"/>
  <c r="BQ33" i="4" s="1"/>
  <c r="BO33" i="4"/>
  <c r="BL33" i="4"/>
  <c r="BM33" i="4" s="1"/>
  <c r="BK33" i="4"/>
  <c r="BH33" i="4"/>
  <c r="BI33" i="4" s="1"/>
  <c r="BG33" i="4"/>
  <c r="BE33" i="4"/>
  <c r="BD33" i="4"/>
  <c r="BC33" i="4"/>
  <c r="AZ33" i="4"/>
  <c r="BA33" i="4" s="1"/>
  <c r="AY33" i="4"/>
  <c r="AV33" i="4"/>
  <c r="AU33" i="4"/>
  <c r="AW33" i="4" s="1"/>
  <c r="AR33" i="4"/>
  <c r="AQ33" i="4"/>
  <c r="AS33" i="4" s="1"/>
  <c r="AN33" i="4"/>
  <c r="AM33" i="4"/>
  <c r="AO33" i="4" s="1"/>
  <c r="AJ33" i="4"/>
  <c r="AK33" i="4" s="1"/>
  <c r="AI33" i="4"/>
  <c r="AF33" i="4"/>
  <c r="AG33" i="4" s="1"/>
  <c r="AE33" i="4"/>
  <c r="AB33" i="4"/>
  <c r="AC33" i="4" s="1"/>
  <c r="AA33" i="4"/>
  <c r="Y33" i="4"/>
  <c r="X33" i="4"/>
  <c r="W33" i="4"/>
  <c r="U33" i="4"/>
  <c r="T33" i="4"/>
  <c r="S33" i="4"/>
  <c r="P33" i="4"/>
  <c r="O33" i="4"/>
  <c r="Q33" i="4" s="1"/>
  <c r="L33" i="4"/>
  <c r="K33" i="4"/>
  <c r="M33" i="4" s="1"/>
  <c r="H33" i="4"/>
  <c r="G33" i="4"/>
  <c r="I33" i="4" s="1"/>
  <c r="D33" i="4"/>
  <c r="B33" i="4"/>
  <c r="BT32" i="4"/>
  <c r="BP32" i="4"/>
  <c r="BP34" i="4" s="1"/>
  <c r="BO32" i="4"/>
  <c r="BO34" i="4" s="1"/>
  <c r="BL32" i="4"/>
  <c r="BL34" i="4" s="1"/>
  <c r="BM34" i="4" s="1"/>
  <c r="BK32" i="4"/>
  <c r="BH32" i="4"/>
  <c r="BH34" i="4" s="1"/>
  <c r="BG32" i="4"/>
  <c r="BG34" i="4" s="1"/>
  <c r="BD32" i="4"/>
  <c r="BE32" i="4" s="1"/>
  <c r="BC32" i="4"/>
  <c r="BA32" i="4"/>
  <c r="AZ32" i="4"/>
  <c r="AZ34" i="4" s="1"/>
  <c r="AY32" i="4"/>
  <c r="AY34" i="4" s="1"/>
  <c r="AW32" i="4"/>
  <c r="AV32" i="4"/>
  <c r="AV34" i="4" s="1"/>
  <c r="AU32" i="4"/>
  <c r="AR32" i="4"/>
  <c r="AR34" i="4" s="1"/>
  <c r="AS34" i="4" s="1"/>
  <c r="AQ32" i="4"/>
  <c r="AQ34" i="4" s="1"/>
  <c r="AN32" i="4"/>
  <c r="AN34" i="4" s="1"/>
  <c r="AO34" i="4" s="1"/>
  <c r="AM32" i="4"/>
  <c r="AJ32" i="4"/>
  <c r="AJ34" i="4" s="1"/>
  <c r="AI32" i="4"/>
  <c r="AI34" i="4" s="1"/>
  <c r="AF32" i="4"/>
  <c r="AF34" i="4" s="1"/>
  <c r="AG34" i="4" s="1"/>
  <c r="AE32" i="4"/>
  <c r="AB32" i="4"/>
  <c r="AB34" i="4" s="1"/>
  <c r="AC34" i="4" s="1"/>
  <c r="AA32" i="4"/>
  <c r="AA34" i="4" s="1"/>
  <c r="X32" i="4"/>
  <c r="Y32" i="4" s="1"/>
  <c r="W32" i="4"/>
  <c r="U32" i="4"/>
  <c r="T32" i="4"/>
  <c r="T34" i="4" s="1"/>
  <c r="U34" i="4" s="1"/>
  <c r="S32" i="4"/>
  <c r="S34" i="4" s="1"/>
  <c r="Q32" i="4"/>
  <c r="P32" i="4"/>
  <c r="P34" i="4" s="1"/>
  <c r="O32" i="4"/>
  <c r="L32" i="4"/>
  <c r="L34" i="4" s="1"/>
  <c r="M34" i="4" s="1"/>
  <c r="K32" i="4"/>
  <c r="K34" i="4" s="1"/>
  <c r="H32" i="4"/>
  <c r="H34" i="4" s="1"/>
  <c r="I34" i="4" s="1"/>
  <c r="G32" i="4"/>
  <c r="B32" i="4"/>
  <c r="B34" i="4" s="1"/>
  <c r="BT30" i="4"/>
  <c r="BS30" i="4"/>
  <c r="BS38" i="4" s="1"/>
  <c r="BT38" i="4" s="1"/>
  <c r="BR30" i="4"/>
  <c r="BN30" i="4"/>
  <c r="BN38" i="4" s="1"/>
  <c r="BJ30" i="4"/>
  <c r="BF30" i="4"/>
  <c r="BF38" i="4" s="1"/>
  <c r="BB30" i="4"/>
  <c r="AX30" i="4"/>
  <c r="AX38" i="4" s="1"/>
  <c r="AT30" i="4"/>
  <c r="AP30" i="4"/>
  <c r="AP38" i="4" s="1"/>
  <c r="AL30" i="4"/>
  <c r="AH30" i="4"/>
  <c r="AH38" i="4" s="1"/>
  <c r="AD30" i="4"/>
  <c r="Z30" i="4"/>
  <c r="Z38" i="4" s="1"/>
  <c r="V30" i="4"/>
  <c r="R30" i="4"/>
  <c r="R38" i="4" s="1"/>
  <c r="N30" i="4"/>
  <c r="J30" i="4"/>
  <c r="J38" i="4" s="1"/>
  <c r="F30" i="4"/>
  <c r="BT29" i="4"/>
  <c r="BQ29" i="4"/>
  <c r="BP29" i="4"/>
  <c r="BO29" i="4"/>
  <c r="BL29" i="4"/>
  <c r="BM29" i="4" s="1"/>
  <c r="BK29" i="4"/>
  <c r="BH29" i="4"/>
  <c r="BI29" i="4" s="1"/>
  <c r="BG29" i="4"/>
  <c r="BD29" i="4"/>
  <c r="BE29" i="4" s="1"/>
  <c r="BC29" i="4"/>
  <c r="AZ29" i="4"/>
  <c r="BA29" i="4" s="1"/>
  <c r="AY29" i="4"/>
  <c r="AV29" i="4"/>
  <c r="AW29" i="4" s="1"/>
  <c r="AU29" i="4"/>
  <c r="AS29" i="4"/>
  <c r="AR29" i="4"/>
  <c r="AQ29" i="4"/>
  <c r="AN29" i="4"/>
  <c r="AO29" i="4" s="1"/>
  <c r="AM29" i="4"/>
  <c r="AK29" i="4"/>
  <c r="AJ29" i="4"/>
  <c r="AI29" i="4"/>
  <c r="AF29" i="4"/>
  <c r="AG29" i="4" s="1"/>
  <c r="AE29" i="4"/>
  <c r="AB29" i="4"/>
  <c r="AC29" i="4" s="1"/>
  <c r="AA29" i="4"/>
  <c r="C29" i="4" s="1"/>
  <c r="X29" i="4"/>
  <c r="Y29" i="4" s="1"/>
  <c r="W29" i="4"/>
  <c r="T29" i="4"/>
  <c r="U29" i="4" s="1"/>
  <c r="S29" i="4"/>
  <c r="P29" i="4"/>
  <c r="Q29" i="4" s="1"/>
  <c r="O29" i="4"/>
  <c r="M29" i="4"/>
  <c r="L29" i="4"/>
  <c r="K29" i="4"/>
  <c r="H29" i="4"/>
  <c r="I29" i="4" s="1"/>
  <c r="G29" i="4"/>
  <c r="B29" i="4"/>
  <c r="BT28" i="4"/>
  <c r="BP28" i="4"/>
  <c r="BQ28" i="4" s="1"/>
  <c r="BO28" i="4"/>
  <c r="BM28" i="4"/>
  <c r="BL28" i="4"/>
  <c r="BK28" i="4"/>
  <c r="BH28" i="4"/>
  <c r="BI28" i="4" s="1"/>
  <c r="BG28" i="4"/>
  <c r="BD28" i="4"/>
  <c r="BE28" i="4" s="1"/>
  <c r="BC28" i="4"/>
  <c r="AZ28" i="4"/>
  <c r="BA28" i="4" s="1"/>
  <c r="AY28" i="4"/>
  <c r="AV28" i="4"/>
  <c r="AW28" i="4" s="1"/>
  <c r="AU28" i="4"/>
  <c r="AR28" i="4"/>
  <c r="AS28" i="4" s="1"/>
  <c r="AQ28" i="4"/>
  <c r="AO28" i="4"/>
  <c r="AN28" i="4"/>
  <c r="AM28" i="4"/>
  <c r="AJ28" i="4"/>
  <c r="AK28" i="4" s="1"/>
  <c r="AI28" i="4"/>
  <c r="AG28" i="4"/>
  <c r="AF28" i="4"/>
  <c r="AE28" i="4"/>
  <c r="AB28" i="4"/>
  <c r="AA28" i="4"/>
  <c r="AC28" i="4" s="1"/>
  <c r="X28" i="4"/>
  <c r="W28" i="4"/>
  <c r="T28" i="4"/>
  <c r="U28" i="4" s="1"/>
  <c r="S28" i="4"/>
  <c r="P28" i="4"/>
  <c r="Q28" i="4" s="1"/>
  <c r="O28" i="4"/>
  <c r="L28" i="4"/>
  <c r="K28" i="4"/>
  <c r="I28" i="4"/>
  <c r="H28" i="4"/>
  <c r="G28" i="4"/>
  <c r="B28" i="4"/>
  <c r="BT27" i="4"/>
  <c r="BQ27" i="4"/>
  <c r="BP27" i="4"/>
  <c r="BO27" i="4"/>
  <c r="BL27" i="4"/>
  <c r="BM27" i="4" s="1"/>
  <c r="BK27" i="4"/>
  <c r="BI27" i="4"/>
  <c r="BH27" i="4"/>
  <c r="BG27" i="4"/>
  <c r="BD27" i="4"/>
  <c r="BE27" i="4" s="1"/>
  <c r="BC27" i="4"/>
  <c r="AZ27" i="4"/>
  <c r="AY27" i="4"/>
  <c r="AV27" i="4"/>
  <c r="AW27" i="4" s="1"/>
  <c r="AU27" i="4"/>
  <c r="AR27" i="4"/>
  <c r="AS27" i="4" s="1"/>
  <c r="AQ27" i="4"/>
  <c r="AN27" i="4"/>
  <c r="AO27" i="4" s="1"/>
  <c r="AM27" i="4"/>
  <c r="AK27" i="4"/>
  <c r="AJ27" i="4"/>
  <c r="AI27" i="4"/>
  <c r="AF27" i="4"/>
  <c r="AG27" i="4" s="1"/>
  <c r="AE27" i="4"/>
  <c r="AC27" i="4"/>
  <c r="AB27" i="4"/>
  <c r="AA27" i="4"/>
  <c r="X27" i="4"/>
  <c r="Y27" i="4" s="1"/>
  <c r="W27" i="4"/>
  <c r="T27" i="4"/>
  <c r="S27" i="4"/>
  <c r="U27" i="4" s="1"/>
  <c r="P27" i="4"/>
  <c r="Q27" i="4" s="1"/>
  <c r="O27" i="4"/>
  <c r="L27" i="4"/>
  <c r="M27" i="4" s="1"/>
  <c r="K27" i="4"/>
  <c r="H27" i="4"/>
  <c r="I27" i="4" s="1"/>
  <c r="G27" i="4"/>
  <c r="B27" i="4"/>
  <c r="BT26" i="4"/>
  <c r="BP26" i="4"/>
  <c r="BQ26" i="4" s="1"/>
  <c r="BO26" i="4"/>
  <c r="BL26" i="4"/>
  <c r="BM26" i="4" s="1"/>
  <c r="BK26" i="4"/>
  <c r="BH26" i="4"/>
  <c r="BI26" i="4" s="1"/>
  <c r="BG26" i="4"/>
  <c r="BE26" i="4"/>
  <c r="BD26" i="4"/>
  <c r="BC26" i="4"/>
  <c r="AZ26" i="4"/>
  <c r="BA26" i="4" s="1"/>
  <c r="AY26" i="4"/>
  <c r="AV26" i="4"/>
  <c r="AU26" i="4"/>
  <c r="AW26" i="4" s="1"/>
  <c r="AS26" i="4"/>
  <c r="AR26" i="4"/>
  <c r="AQ26" i="4"/>
  <c r="AN26" i="4"/>
  <c r="AM26" i="4"/>
  <c r="AO26" i="4" s="1"/>
  <c r="AJ26" i="4"/>
  <c r="AK26" i="4" s="1"/>
  <c r="AI26" i="4"/>
  <c r="AF26" i="4"/>
  <c r="AG26" i="4" s="1"/>
  <c r="AE26" i="4"/>
  <c r="AB26" i="4"/>
  <c r="AC26" i="4" s="1"/>
  <c r="AA26" i="4"/>
  <c r="Y26" i="4"/>
  <c r="X26" i="4"/>
  <c r="W26" i="4"/>
  <c r="T26" i="4"/>
  <c r="U26" i="4" s="1"/>
  <c r="S26" i="4"/>
  <c r="P26" i="4"/>
  <c r="O26" i="4"/>
  <c r="Q26" i="4" s="1"/>
  <c r="M26" i="4"/>
  <c r="L26" i="4"/>
  <c r="K26" i="4"/>
  <c r="H26" i="4"/>
  <c r="G26" i="4"/>
  <c r="I26" i="4" s="1"/>
  <c r="B26" i="4"/>
  <c r="BT25" i="4"/>
  <c r="BP25" i="4"/>
  <c r="BQ25" i="4" s="1"/>
  <c r="BO25" i="4"/>
  <c r="BL25" i="4"/>
  <c r="BM25" i="4" s="1"/>
  <c r="BK25" i="4"/>
  <c r="BI25" i="4"/>
  <c r="BH25" i="4"/>
  <c r="BG25" i="4"/>
  <c r="BD25" i="4"/>
  <c r="BE25" i="4" s="1"/>
  <c r="BC25" i="4"/>
  <c r="BA25" i="4"/>
  <c r="AZ25" i="4"/>
  <c r="AY25" i="4"/>
  <c r="AV25" i="4"/>
  <c r="AW25" i="4" s="1"/>
  <c r="AU25" i="4"/>
  <c r="AR25" i="4"/>
  <c r="AQ25" i="4"/>
  <c r="AS25" i="4" s="1"/>
  <c r="AN25" i="4"/>
  <c r="AO25" i="4" s="1"/>
  <c r="AM25" i="4"/>
  <c r="AJ25" i="4"/>
  <c r="AK25" i="4" s="1"/>
  <c r="AI25" i="4"/>
  <c r="AF25" i="4"/>
  <c r="AG25" i="4" s="1"/>
  <c r="AE25" i="4"/>
  <c r="AC25" i="4"/>
  <c r="AB25" i="4"/>
  <c r="AA25" i="4"/>
  <c r="X25" i="4"/>
  <c r="Y25" i="4" s="1"/>
  <c r="W25" i="4"/>
  <c r="U25" i="4"/>
  <c r="T25" i="4"/>
  <c r="S25" i="4"/>
  <c r="P25" i="4"/>
  <c r="Q25" i="4" s="1"/>
  <c r="O25" i="4"/>
  <c r="L25" i="4"/>
  <c r="K25" i="4"/>
  <c r="H25" i="4"/>
  <c r="I25" i="4" s="1"/>
  <c r="G25" i="4"/>
  <c r="B25" i="4"/>
  <c r="BT24" i="4"/>
  <c r="BP24" i="4"/>
  <c r="BQ24" i="4" s="1"/>
  <c r="BO24" i="4"/>
  <c r="BL24" i="4"/>
  <c r="BM24" i="4" s="1"/>
  <c r="BK24" i="4"/>
  <c r="BH24" i="4"/>
  <c r="BI24" i="4" s="1"/>
  <c r="BG24" i="4"/>
  <c r="BE24" i="4"/>
  <c r="BD24" i="4"/>
  <c r="BC24" i="4"/>
  <c r="AZ24" i="4"/>
  <c r="BA24" i="4" s="1"/>
  <c r="AY24" i="4"/>
  <c r="AW24" i="4"/>
  <c r="AV24" i="4"/>
  <c r="AU24" i="4"/>
  <c r="AR24" i="4"/>
  <c r="AQ24" i="4"/>
  <c r="AS24" i="4" s="1"/>
  <c r="AN24" i="4"/>
  <c r="AM24" i="4"/>
  <c r="AO24" i="4" s="1"/>
  <c r="AJ24" i="4"/>
  <c r="AK24" i="4" s="1"/>
  <c r="AI24" i="4"/>
  <c r="AF24" i="4"/>
  <c r="AG24" i="4" s="1"/>
  <c r="AE24" i="4"/>
  <c r="AB24" i="4"/>
  <c r="AC24" i="4" s="1"/>
  <c r="AA24" i="4"/>
  <c r="Y24" i="4"/>
  <c r="X24" i="4"/>
  <c r="W24" i="4"/>
  <c r="T24" i="4"/>
  <c r="U24" i="4" s="1"/>
  <c r="S24" i="4"/>
  <c r="Q24" i="4"/>
  <c r="P24" i="4"/>
  <c r="O24" i="4"/>
  <c r="L24" i="4"/>
  <c r="M24" i="4" s="1"/>
  <c r="K24" i="4"/>
  <c r="H24" i="4"/>
  <c r="G24" i="4"/>
  <c r="I24" i="4" s="1"/>
  <c r="B24" i="4"/>
  <c r="BT23" i="4"/>
  <c r="BP23" i="4"/>
  <c r="BO23" i="4"/>
  <c r="BQ23" i="4" s="1"/>
  <c r="BL23" i="4"/>
  <c r="BM23" i="4" s="1"/>
  <c r="BK23" i="4"/>
  <c r="BH23" i="4"/>
  <c r="BI23" i="4" s="1"/>
  <c r="BG23" i="4"/>
  <c r="BD23" i="4"/>
  <c r="BE23" i="4" s="1"/>
  <c r="BC23" i="4"/>
  <c r="AZ23" i="4"/>
  <c r="BA23" i="4" s="1"/>
  <c r="AY23" i="4"/>
  <c r="AV23" i="4"/>
  <c r="AW23" i="4" s="1"/>
  <c r="AU23" i="4"/>
  <c r="AS23" i="4"/>
  <c r="AR23" i="4"/>
  <c r="AQ23" i="4"/>
  <c r="AN23" i="4"/>
  <c r="AO23" i="4" s="1"/>
  <c r="AM23" i="4"/>
  <c r="AJ23" i="4"/>
  <c r="AI23" i="4"/>
  <c r="AK23" i="4" s="1"/>
  <c r="AF23" i="4"/>
  <c r="AG23" i="4" s="1"/>
  <c r="AE23" i="4"/>
  <c r="AB23" i="4"/>
  <c r="AC23" i="4" s="1"/>
  <c r="AA23" i="4"/>
  <c r="X23" i="4"/>
  <c r="W23" i="4"/>
  <c r="T23" i="4"/>
  <c r="U23" i="4" s="1"/>
  <c r="S23" i="4"/>
  <c r="P23" i="4"/>
  <c r="Q23" i="4" s="1"/>
  <c r="O23" i="4"/>
  <c r="M23" i="4"/>
  <c r="L23" i="4"/>
  <c r="K23" i="4"/>
  <c r="H23" i="4"/>
  <c r="I23" i="4" s="1"/>
  <c r="G23" i="4"/>
  <c r="C23" i="4"/>
  <c r="B23" i="4"/>
  <c r="BT22" i="4"/>
  <c r="BP22" i="4"/>
  <c r="BQ22" i="4" s="1"/>
  <c r="BO22" i="4"/>
  <c r="BL22" i="4"/>
  <c r="BK22" i="4"/>
  <c r="BM22" i="4" s="1"/>
  <c r="BI22" i="4"/>
  <c r="BH22" i="4"/>
  <c r="BG22" i="4"/>
  <c r="BD22" i="4"/>
  <c r="BE22" i="4" s="1"/>
  <c r="BC22" i="4"/>
  <c r="AZ22" i="4"/>
  <c r="AY22" i="4"/>
  <c r="AV22" i="4"/>
  <c r="AW22" i="4" s="1"/>
  <c r="AU22" i="4"/>
  <c r="AR22" i="4"/>
  <c r="AS22" i="4" s="1"/>
  <c r="AQ22" i="4"/>
  <c r="AO22" i="4"/>
  <c r="AN22" i="4"/>
  <c r="AM22" i="4"/>
  <c r="AJ22" i="4"/>
  <c r="AK22" i="4" s="1"/>
  <c r="AI22" i="4"/>
  <c r="AF22" i="4"/>
  <c r="AE22" i="4"/>
  <c r="AG22" i="4" s="1"/>
  <c r="AC22" i="4"/>
  <c r="AB22" i="4"/>
  <c r="AA22" i="4"/>
  <c r="X22" i="4"/>
  <c r="Y22" i="4" s="1"/>
  <c r="W22" i="4"/>
  <c r="T22" i="4"/>
  <c r="U22" i="4" s="1"/>
  <c r="S22" i="4"/>
  <c r="P22" i="4"/>
  <c r="O22" i="4"/>
  <c r="Q22" i="4" s="1"/>
  <c r="L22" i="4"/>
  <c r="M22" i="4" s="1"/>
  <c r="K22" i="4"/>
  <c r="I22" i="4"/>
  <c r="H22" i="4"/>
  <c r="G22" i="4"/>
  <c r="B22" i="4"/>
  <c r="BT21" i="4"/>
  <c r="BQ21" i="4"/>
  <c r="BP21" i="4"/>
  <c r="BO21" i="4"/>
  <c r="BL21" i="4"/>
  <c r="BM21" i="4" s="1"/>
  <c r="BK21" i="4"/>
  <c r="BH21" i="4"/>
  <c r="BG21" i="4"/>
  <c r="BI21" i="4" s="1"/>
  <c r="BE21" i="4"/>
  <c r="BD21" i="4"/>
  <c r="BC21" i="4"/>
  <c r="AZ21" i="4"/>
  <c r="BA21" i="4" s="1"/>
  <c r="AY21" i="4"/>
  <c r="C21" i="4" s="1"/>
  <c r="AV21" i="4"/>
  <c r="AW21" i="4" s="1"/>
  <c r="AU21" i="4"/>
  <c r="AR21" i="4"/>
  <c r="AS21" i="4" s="1"/>
  <c r="AQ21" i="4"/>
  <c r="AN21" i="4"/>
  <c r="AO21" i="4" s="1"/>
  <c r="AM21" i="4"/>
  <c r="AK21" i="4"/>
  <c r="AJ21" i="4"/>
  <c r="AI21" i="4"/>
  <c r="AF21" i="4"/>
  <c r="AG21" i="4" s="1"/>
  <c r="AE21" i="4"/>
  <c r="AB21" i="4"/>
  <c r="AA21" i="4"/>
  <c r="AC21" i="4" s="1"/>
  <c r="Y21" i="4"/>
  <c r="X21" i="4"/>
  <c r="W21" i="4"/>
  <c r="T21" i="4"/>
  <c r="U21" i="4" s="1"/>
  <c r="S21" i="4"/>
  <c r="P21" i="4"/>
  <c r="Q21" i="4" s="1"/>
  <c r="O21" i="4"/>
  <c r="L21" i="4"/>
  <c r="M21" i="4" s="1"/>
  <c r="K21" i="4"/>
  <c r="H21" i="4"/>
  <c r="I21" i="4" s="1"/>
  <c r="G21" i="4"/>
  <c r="B21" i="4"/>
  <c r="BT20" i="4"/>
  <c r="BP20" i="4"/>
  <c r="BQ20" i="4" s="1"/>
  <c r="BO20" i="4"/>
  <c r="BM20" i="4"/>
  <c r="BL20" i="4"/>
  <c r="BK20" i="4"/>
  <c r="BI20" i="4"/>
  <c r="BH20" i="4"/>
  <c r="BG20" i="4"/>
  <c r="BD20" i="4"/>
  <c r="BC20" i="4"/>
  <c r="BE20" i="4" s="1"/>
  <c r="AZ20" i="4"/>
  <c r="AY20" i="4"/>
  <c r="BA20" i="4" s="1"/>
  <c r="AV20" i="4"/>
  <c r="AW20" i="4" s="1"/>
  <c r="AU20" i="4"/>
  <c r="AR20" i="4"/>
  <c r="AS20" i="4" s="1"/>
  <c r="AQ20" i="4"/>
  <c r="AN20" i="4"/>
  <c r="AO20" i="4" s="1"/>
  <c r="AM20" i="4"/>
  <c r="AJ20" i="4"/>
  <c r="AK20" i="4" s="1"/>
  <c r="AI20" i="4"/>
  <c r="AG20" i="4"/>
  <c r="AF20" i="4"/>
  <c r="AE20" i="4"/>
  <c r="AC20" i="4"/>
  <c r="AB20" i="4"/>
  <c r="AA20" i="4"/>
  <c r="X20" i="4"/>
  <c r="W20" i="4"/>
  <c r="T20" i="4"/>
  <c r="S20" i="4"/>
  <c r="U20" i="4" s="1"/>
  <c r="P20" i="4"/>
  <c r="Q20" i="4" s="1"/>
  <c r="O20" i="4"/>
  <c r="L20" i="4"/>
  <c r="K20" i="4"/>
  <c r="H20" i="4"/>
  <c r="I20" i="4" s="1"/>
  <c r="G20" i="4"/>
  <c r="B20" i="4"/>
  <c r="BT19" i="4"/>
  <c r="BP19" i="4"/>
  <c r="BQ19" i="4" s="1"/>
  <c r="BO19" i="4"/>
  <c r="BL19" i="4"/>
  <c r="BM19" i="4" s="1"/>
  <c r="BK19" i="4"/>
  <c r="BI19" i="4"/>
  <c r="BH19" i="4"/>
  <c r="BG19" i="4"/>
  <c r="BE19" i="4"/>
  <c r="BD19" i="4"/>
  <c r="BC19" i="4"/>
  <c r="AZ19" i="4"/>
  <c r="AY19" i="4"/>
  <c r="AV19" i="4"/>
  <c r="AW19" i="4" s="1"/>
  <c r="AU19" i="4"/>
  <c r="AR19" i="4"/>
  <c r="AS19" i="4" s="1"/>
  <c r="AQ19" i="4"/>
  <c r="AN19" i="4"/>
  <c r="AM19" i="4"/>
  <c r="AJ19" i="4"/>
  <c r="AK19" i="4" s="1"/>
  <c r="AI19" i="4"/>
  <c r="AF19" i="4"/>
  <c r="AG19" i="4" s="1"/>
  <c r="AE19" i="4"/>
  <c r="AC19" i="4"/>
  <c r="AB19" i="4"/>
  <c r="AA19" i="4"/>
  <c r="Y19" i="4"/>
  <c r="X19" i="4"/>
  <c r="W19" i="4"/>
  <c r="T19" i="4"/>
  <c r="S19" i="4"/>
  <c r="U19" i="4" s="1"/>
  <c r="P19" i="4"/>
  <c r="Q19" i="4" s="1"/>
  <c r="O19" i="4"/>
  <c r="L19" i="4"/>
  <c r="M19" i="4" s="1"/>
  <c r="K19" i="4"/>
  <c r="H19" i="4"/>
  <c r="G19" i="4"/>
  <c r="B19" i="4"/>
  <c r="BT18" i="4"/>
  <c r="BP18" i="4"/>
  <c r="BQ18" i="4" s="1"/>
  <c r="BO18" i="4"/>
  <c r="BL18" i="4"/>
  <c r="BM18" i="4" s="1"/>
  <c r="BK18" i="4"/>
  <c r="BH18" i="4"/>
  <c r="BI18" i="4" s="1"/>
  <c r="BG18" i="4"/>
  <c r="BE18" i="4"/>
  <c r="BD18" i="4"/>
  <c r="BC18" i="4"/>
  <c r="AZ18" i="4"/>
  <c r="AY18" i="4"/>
  <c r="BA18" i="4" s="1"/>
  <c r="AV18" i="4"/>
  <c r="AU18" i="4"/>
  <c r="AW18" i="4" s="1"/>
  <c r="AR18" i="4"/>
  <c r="AS18" i="4" s="1"/>
  <c r="AQ18" i="4"/>
  <c r="AN18" i="4"/>
  <c r="AO18" i="4" s="1"/>
  <c r="AM18" i="4"/>
  <c r="AJ18" i="4"/>
  <c r="AK18" i="4" s="1"/>
  <c r="AI18" i="4"/>
  <c r="AF18" i="4"/>
  <c r="AG18" i="4" s="1"/>
  <c r="AE18" i="4"/>
  <c r="AB18" i="4"/>
  <c r="AC18" i="4" s="1"/>
  <c r="AA18" i="4"/>
  <c r="Y18" i="4"/>
  <c r="X18" i="4"/>
  <c r="W18" i="4"/>
  <c r="T18" i="4"/>
  <c r="U18" i="4" s="1"/>
  <c r="S18" i="4"/>
  <c r="P18" i="4"/>
  <c r="O18" i="4"/>
  <c r="Q18" i="4" s="1"/>
  <c r="L18" i="4"/>
  <c r="K18" i="4"/>
  <c r="M18" i="4" s="1"/>
  <c r="H18" i="4"/>
  <c r="I18" i="4" s="1"/>
  <c r="G18" i="4"/>
  <c r="C18" i="4" s="1"/>
  <c r="B18" i="4"/>
  <c r="BT17" i="4"/>
  <c r="BP17" i="4"/>
  <c r="BQ17" i="4" s="1"/>
  <c r="BO17" i="4"/>
  <c r="BL17" i="4"/>
  <c r="BK17" i="4"/>
  <c r="BH17" i="4"/>
  <c r="BI17" i="4" s="1"/>
  <c r="BG17" i="4"/>
  <c r="BD17" i="4"/>
  <c r="BE17" i="4" s="1"/>
  <c r="BC17" i="4"/>
  <c r="BA17" i="4"/>
  <c r="AZ17" i="4"/>
  <c r="AY17" i="4"/>
  <c r="AV17" i="4"/>
  <c r="AW17" i="4" s="1"/>
  <c r="AU17" i="4"/>
  <c r="AR17" i="4"/>
  <c r="AQ17" i="4"/>
  <c r="AS17" i="4" s="1"/>
  <c r="AN17" i="4"/>
  <c r="AO17" i="4" s="1"/>
  <c r="AM17" i="4"/>
  <c r="AJ17" i="4"/>
  <c r="AK17" i="4" s="1"/>
  <c r="AI17" i="4"/>
  <c r="AF17" i="4"/>
  <c r="AE17" i="4"/>
  <c r="AB17" i="4"/>
  <c r="AC17" i="4" s="1"/>
  <c r="AA17" i="4"/>
  <c r="X17" i="4"/>
  <c r="Y17" i="4" s="1"/>
  <c r="W17" i="4"/>
  <c r="U17" i="4"/>
  <c r="T17" i="4"/>
  <c r="S17" i="4"/>
  <c r="P17" i="4"/>
  <c r="Q17" i="4" s="1"/>
  <c r="O17" i="4"/>
  <c r="L17" i="4"/>
  <c r="K17" i="4"/>
  <c r="H17" i="4"/>
  <c r="I17" i="4" s="1"/>
  <c r="G17" i="4"/>
  <c r="B17" i="4"/>
  <c r="BT16" i="4"/>
  <c r="BP16" i="4"/>
  <c r="BQ16" i="4" s="1"/>
  <c r="BO16" i="4"/>
  <c r="BL16" i="4"/>
  <c r="BM16" i="4" s="1"/>
  <c r="BK16" i="4"/>
  <c r="BH16" i="4"/>
  <c r="BI16" i="4" s="1"/>
  <c r="BG16" i="4"/>
  <c r="BD16" i="4"/>
  <c r="BE16" i="4" s="1"/>
  <c r="BC16" i="4"/>
  <c r="AZ16" i="4"/>
  <c r="BA16" i="4" s="1"/>
  <c r="AY16" i="4"/>
  <c r="AW16" i="4"/>
  <c r="AV16" i="4"/>
  <c r="AU16" i="4"/>
  <c r="AS16" i="4"/>
  <c r="AR16" i="4"/>
  <c r="AQ16" i="4"/>
  <c r="AN16" i="4"/>
  <c r="AM16" i="4"/>
  <c r="AO16" i="4" s="1"/>
  <c r="AJ16" i="4"/>
  <c r="AK16" i="4" s="1"/>
  <c r="AI16" i="4"/>
  <c r="AF16" i="4"/>
  <c r="AG16" i="4" s="1"/>
  <c r="AE16" i="4"/>
  <c r="AB16" i="4"/>
  <c r="AC16" i="4" s="1"/>
  <c r="AA16" i="4"/>
  <c r="X16" i="4"/>
  <c r="Y16" i="4" s="1"/>
  <c r="W16" i="4"/>
  <c r="T16" i="4"/>
  <c r="U16" i="4" s="1"/>
  <c r="S16" i="4"/>
  <c r="Q16" i="4"/>
  <c r="P16" i="4"/>
  <c r="O16" i="4"/>
  <c r="M16" i="4"/>
  <c r="L16" i="4"/>
  <c r="K16" i="4"/>
  <c r="H16" i="4"/>
  <c r="G16" i="4"/>
  <c r="B16" i="4"/>
  <c r="BT15" i="4"/>
  <c r="BP15" i="4"/>
  <c r="BO15" i="4"/>
  <c r="BQ15" i="4" s="1"/>
  <c r="BL15" i="4"/>
  <c r="BM15" i="4" s="1"/>
  <c r="BK15" i="4"/>
  <c r="BH15" i="4"/>
  <c r="BI15" i="4" s="1"/>
  <c r="BG15" i="4"/>
  <c r="BD15" i="4"/>
  <c r="BC15" i="4"/>
  <c r="AZ15" i="4"/>
  <c r="BA15" i="4" s="1"/>
  <c r="AY15" i="4"/>
  <c r="AV15" i="4"/>
  <c r="AW15" i="4" s="1"/>
  <c r="AU15" i="4"/>
  <c r="AS15" i="4"/>
  <c r="AR15" i="4"/>
  <c r="AQ15" i="4"/>
  <c r="AN15" i="4"/>
  <c r="AO15" i="4" s="1"/>
  <c r="AM15" i="4"/>
  <c r="AJ15" i="4"/>
  <c r="AI15" i="4"/>
  <c r="AK15" i="4" s="1"/>
  <c r="AF15" i="4"/>
  <c r="AG15" i="4" s="1"/>
  <c r="AE15" i="4"/>
  <c r="AB15" i="4"/>
  <c r="AA15" i="4"/>
  <c r="AC15" i="4" s="1"/>
  <c r="X15" i="4"/>
  <c r="W15" i="4"/>
  <c r="T15" i="4"/>
  <c r="U15" i="4" s="1"/>
  <c r="S15" i="4"/>
  <c r="P15" i="4"/>
  <c r="Q15" i="4" s="1"/>
  <c r="O15" i="4"/>
  <c r="M15" i="4"/>
  <c r="L15" i="4"/>
  <c r="K15" i="4"/>
  <c r="H15" i="4"/>
  <c r="I15" i="4" s="1"/>
  <c r="G15" i="4"/>
  <c r="C15" i="4"/>
  <c r="B15" i="4"/>
  <c r="BT14" i="4"/>
  <c r="BP14" i="4"/>
  <c r="BQ14" i="4" s="1"/>
  <c r="BO14" i="4"/>
  <c r="BL14" i="4"/>
  <c r="BK14" i="4"/>
  <c r="BM14" i="4" s="1"/>
  <c r="BI14" i="4"/>
  <c r="BH14" i="4"/>
  <c r="BG14" i="4"/>
  <c r="BD14" i="4"/>
  <c r="BE14" i="4" s="1"/>
  <c r="BC14" i="4"/>
  <c r="AZ14" i="4"/>
  <c r="AY14" i="4"/>
  <c r="AV14" i="4"/>
  <c r="AW14" i="4" s="1"/>
  <c r="AU14" i="4"/>
  <c r="AR14" i="4"/>
  <c r="AS14" i="4" s="1"/>
  <c r="AQ14" i="4"/>
  <c r="AO14" i="4"/>
  <c r="AN14" i="4"/>
  <c r="AM14" i="4"/>
  <c r="AJ14" i="4"/>
  <c r="AK14" i="4" s="1"/>
  <c r="AI14" i="4"/>
  <c r="AF14" i="4"/>
  <c r="AE14" i="4"/>
  <c r="AG14" i="4" s="1"/>
  <c r="AC14" i="4"/>
  <c r="AB14" i="4"/>
  <c r="AA14" i="4"/>
  <c r="X14" i="4"/>
  <c r="Y14" i="4" s="1"/>
  <c r="W14" i="4"/>
  <c r="T14" i="4"/>
  <c r="U14" i="4" s="1"/>
  <c r="S14" i="4"/>
  <c r="P14" i="4"/>
  <c r="O14" i="4"/>
  <c r="Q14" i="4" s="1"/>
  <c r="L14" i="4"/>
  <c r="M14" i="4" s="1"/>
  <c r="K14" i="4"/>
  <c r="I14" i="4"/>
  <c r="H14" i="4"/>
  <c r="G14" i="4"/>
  <c r="B14" i="4"/>
  <c r="BT13" i="4"/>
  <c r="BQ13" i="4"/>
  <c r="BP13" i="4"/>
  <c r="BO13" i="4"/>
  <c r="BL13" i="4"/>
  <c r="BM13" i="4" s="1"/>
  <c r="BK13" i="4"/>
  <c r="BH13" i="4"/>
  <c r="BG13" i="4"/>
  <c r="BI13" i="4" s="1"/>
  <c r="BD13" i="4"/>
  <c r="BE13" i="4" s="1"/>
  <c r="BC13" i="4"/>
  <c r="AZ13" i="4"/>
  <c r="BA13" i="4" s="1"/>
  <c r="AY13" i="4"/>
  <c r="AV13" i="4"/>
  <c r="AU13" i="4"/>
  <c r="AR13" i="4"/>
  <c r="AS13" i="4" s="1"/>
  <c r="AQ13" i="4"/>
  <c r="AN13" i="4"/>
  <c r="AO13" i="4" s="1"/>
  <c r="AM13" i="4"/>
  <c r="AK13" i="4"/>
  <c r="AJ13" i="4"/>
  <c r="AI13" i="4"/>
  <c r="AF13" i="4"/>
  <c r="AG13" i="4" s="1"/>
  <c r="AE13" i="4"/>
  <c r="AB13" i="4"/>
  <c r="AA13" i="4"/>
  <c r="AC13" i="4" s="1"/>
  <c r="X13" i="4"/>
  <c r="W13" i="4"/>
  <c r="Y13" i="4" s="1"/>
  <c r="T13" i="4"/>
  <c r="U13" i="4" s="1"/>
  <c r="S13" i="4"/>
  <c r="P13" i="4"/>
  <c r="O13" i="4"/>
  <c r="L13" i="4"/>
  <c r="M13" i="4" s="1"/>
  <c r="K13" i="4"/>
  <c r="H13" i="4"/>
  <c r="I13" i="4" s="1"/>
  <c r="G13" i="4"/>
  <c r="B13" i="4"/>
  <c r="BT12" i="4"/>
  <c r="BP12" i="4"/>
  <c r="BP30" i="4" s="1"/>
  <c r="BO12" i="4"/>
  <c r="BO30" i="4" s="1"/>
  <c r="BO38" i="4" s="1"/>
  <c r="BM12" i="4"/>
  <c r="BL12" i="4"/>
  <c r="BK12" i="4"/>
  <c r="BH12" i="4"/>
  <c r="BI12" i="4" s="1"/>
  <c r="BG12" i="4"/>
  <c r="BG30" i="4" s="1"/>
  <c r="BD12" i="4"/>
  <c r="BC12" i="4"/>
  <c r="AZ12" i="4"/>
  <c r="AZ30" i="4" s="1"/>
  <c r="AY12" i="4"/>
  <c r="AY30" i="4" s="1"/>
  <c r="AY38" i="4" s="1"/>
  <c r="AV12" i="4"/>
  <c r="AU12" i="4"/>
  <c r="AW12" i="4" s="1"/>
  <c r="AR12" i="4"/>
  <c r="AQ12" i="4"/>
  <c r="AQ30" i="4" s="1"/>
  <c r="AQ38" i="4" s="1"/>
  <c r="AN12" i="4"/>
  <c r="AO12" i="4" s="1"/>
  <c r="AM12" i="4"/>
  <c r="AM30" i="4" s="1"/>
  <c r="AM38" i="4" s="1"/>
  <c r="AJ12" i="4"/>
  <c r="AI12" i="4"/>
  <c r="AI30" i="4" s="1"/>
  <c r="AI38" i="4" s="1"/>
  <c r="AG12" i="4"/>
  <c r="AF12" i="4"/>
  <c r="AE12" i="4"/>
  <c r="AC12" i="4"/>
  <c r="AB12" i="4"/>
  <c r="AA12" i="4"/>
  <c r="X12" i="4"/>
  <c r="W12" i="4"/>
  <c r="T12" i="4"/>
  <c r="T30" i="4" s="1"/>
  <c r="S12" i="4"/>
  <c r="P12" i="4"/>
  <c r="Q12" i="4" s="1"/>
  <c r="O12" i="4"/>
  <c r="O30" i="4" s="1"/>
  <c r="L12" i="4"/>
  <c r="K12" i="4"/>
  <c r="K30" i="4" s="1"/>
  <c r="K38" i="4" s="1"/>
  <c r="H12" i="4"/>
  <c r="I12" i="4" s="1"/>
  <c r="G12" i="4"/>
  <c r="G30" i="4" s="1"/>
  <c r="G38" i="4" s="1"/>
  <c r="B12" i="4"/>
  <c r="B30" i="4" s="1"/>
  <c r="B38" i="4" s="1"/>
  <c r="B39" i="4" s="1"/>
  <c r="H3" i="4"/>
  <c r="DF40" i="3"/>
  <c r="DB40" i="3"/>
  <c r="CX40" i="3"/>
  <c r="CT40" i="3"/>
  <c r="CP40" i="3"/>
  <c r="CL40" i="3"/>
  <c r="CH40" i="3"/>
  <c r="CD40" i="3"/>
  <c r="BZ40" i="3"/>
  <c r="BV40" i="3"/>
  <c r="BR40" i="3"/>
  <c r="BN40" i="3"/>
  <c r="BJ40" i="3"/>
  <c r="BF40" i="3"/>
  <c r="BB40" i="3"/>
  <c r="AX40" i="3"/>
  <c r="AT40" i="3"/>
  <c r="AP40" i="3"/>
  <c r="AL40" i="3"/>
  <c r="AH40" i="3"/>
  <c r="AD40" i="3"/>
  <c r="Z40" i="3"/>
  <c r="V40" i="3"/>
  <c r="R40" i="3"/>
  <c r="N40" i="3"/>
  <c r="J40" i="3"/>
  <c r="F40" i="3"/>
  <c r="DD36" i="3"/>
  <c r="CI36" i="3"/>
  <c r="BX36" i="3"/>
  <c r="BC36" i="3"/>
  <c r="AR36" i="3"/>
  <c r="AS36" i="3" s="1"/>
  <c r="W36" i="3"/>
  <c r="L36" i="3"/>
  <c r="B36" i="3"/>
  <c r="DH35" i="3"/>
  <c r="DI35" i="3" s="1"/>
  <c r="DG35" i="3"/>
  <c r="DD35" i="3"/>
  <c r="DE35" i="3" s="1"/>
  <c r="DC35" i="3"/>
  <c r="CZ35" i="3"/>
  <c r="DA35" i="3" s="1"/>
  <c r="CY35" i="3"/>
  <c r="CW35" i="3"/>
  <c r="CV35" i="3"/>
  <c r="CU35" i="3"/>
  <c r="CR35" i="3"/>
  <c r="CS35" i="3" s="1"/>
  <c r="CQ35" i="3"/>
  <c r="CO35" i="3"/>
  <c r="CN35" i="3"/>
  <c r="CM35" i="3"/>
  <c r="CK35" i="3"/>
  <c r="CJ35" i="3"/>
  <c r="CI35" i="3"/>
  <c r="CF35" i="3"/>
  <c r="CE35" i="3"/>
  <c r="CG35" i="3" s="1"/>
  <c r="CB35" i="3"/>
  <c r="CC35" i="3" s="1"/>
  <c r="CA35" i="3"/>
  <c r="BX35" i="3"/>
  <c r="BY35" i="3" s="1"/>
  <c r="BW35" i="3"/>
  <c r="BT35" i="3"/>
  <c r="BU35" i="3" s="1"/>
  <c r="BS35" i="3"/>
  <c r="BQ35" i="3"/>
  <c r="BP35" i="3"/>
  <c r="BO35" i="3"/>
  <c r="BL35" i="3"/>
  <c r="BM35" i="3" s="1"/>
  <c r="BK35" i="3"/>
  <c r="BI35" i="3"/>
  <c r="BH35" i="3"/>
  <c r="BG35" i="3"/>
  <c r="BE35" i="3"/>
  <c r="BD35" i="3"/>
  <c r="BC35" i="3"/>
  <c r="AZ35" i="3"/>
  <c r="AY35" i="3"/>
  <c r="BA35" i="3" s="1"/>
  <c r="AV35" i="3"/>
  <c r="AW35" i="3" s="1"/>
  <c r="AU35" i="3"/>
  <c r="AR35" i="3"/>
  <c r="AS35" i="3" s="1"/>
  <c r="AQ35" i="3"/>
  <c r="AN35" i="3"/>
  <c r="AO35" i="3" s="1"/>
  <c r="AM35" i="3"/>
  <c r="AK35" i="3"/>
  <c r="AJ35" i="3"/>
  <c r="AI35" i="3"/>
  <c r="AF35" i="3"/>
  <c r="AG35" i="3" s="1"/>
  <c r="AE35" i="3"/>
  <c r="AC35" i="3"/>
  <c r="AB35" i="3"/>
  <c r="AA35" i="3"/>
  <c r="Y35" i="3"/>
  <c r="X35" i="3"/>
  <c r="W35" i="3"/>
  <c r="T35" i="3"/>
  <c r="S35" i="3"/>
  <c r="U35" i="3" s="1"/>
  <c r="P35" i="3"/>
  <c r="Q35" i="3" s="1"/>
  <c r="O35" i="3"/>
  <c r="L35" i="3"/>
  <c r="M35" i="3" s="1"/>
  <c r="K35" i="3"/>
  <c r="H35" i="3"/>
  <c r="G35" i="3"/>
  <c r="B35" i="3"/>
  <c r="DH34" i="3"/>
  <c r="DH36" i="3" s="1"/>
  <c r="DG34" i="3"/>
  <c r="DD34" i="3"/>
  <c r="DE34" i="3" s="1"/>
  <c r="DC34" i="3"/>
  <c r="DC36" i="3" s="1"/>
  <c r="CZ34" i="3"/>
  <c r="CZ36" i="3" s="1"/>
  <c r="DA36" i="3" s="1"/>
  <c r="CY34" i="3"/>
  <c r="CY36" i="3" s="1"/>
  <c r="CV34" i="3"/>
  <c r="CU34" i="3"/>
  <c r="CU36" i="3" s="1"/>
  <c r="CS34" i="3"/>
  <c r="CR34" i="3"/>
  <c r="CR36" i="3" s="1"/>
  <c r="CS36" i="3" s="1"/>
  <c r="CQ34" i="3"/>
  <c r="CQ36" i="3" s="1"/>
  <c r="CN34" i="3"/>
  <c r="CN36" i="3" s="1"/>
  <c r="CO36" i="3" s="1"/>
  <c r="CM34" i="3"/>
  <c r="CM36" i="3" s="1"/>
  <c r="CK34" i="3"/>
  <c r="CJ34" i="3"/>
  <c r="CJ36" i="3" s="1"/>
  <c r="CI34" i="3"/>
  <c r="CG34" i="3"/>
  <c r="CF34" i="3"/>
  <c r="CF36" i="3" s="1"/>
  <c r="CG36" i="3" s="1"/>
  <c r="CE34" i="3"/>
  <c r="CE36" i="3" s="1"/>
  <c r="CB34" i="3"/>
  <c r="CB36" i="3" s="1"/>
  <c r="CA34" i="3"/>
  <c r="BX34" i="3"/>
  <c r="BY34" i="3" s="1"/>
  <c r="BW34" i="3"/>
  <c r="BW36" i="3" s="1"/>
  <c r="BT34" i="3"/>
  <c r="BT36" i="3" s="1"/>
  <c r="BS34" i="3"/>
  <c r="BS36" i="3" s="1"/>
  <c r="BP34" i="3"/>
  <c r="BO34" i="3"/>
  <c r="BO36" i="3" s="1"/>
  <c r="BL34" i="3"/>
  <c r="BL36" i="3" s="1"/>
  <c r="BM36" i="3" s="1"/>
  <c r="BK34" i="3"/>
  <c r="BK36" i="3" s="1"/>
  <c r="BH34" i="3"/>
  <c r="BH36" i="3" s="1"/>
  <c r="BI36" i="3" s="1"/>
  <c r="BG34" i="3"/>
  <c r="BG36" i="3" s="1"/>
  <c r="BE34" i="3"/>
  <c r="BD34" i="3"/>
  <c r="BD36" i="3" s="1"/>
  <c r="BE36" i="3" s="1"/>
  <c r="BC34" i="3"/>
  <c r="BA34" i="3"/>
  <c r="AZ34" i="3"/>
  <c r="AZ36" i="3" s="1"/>
  <c r="BA36" i="3" s="1"/>
  <c r="AY34" i="3"/>
  <c r="AY36" i="3" s="1"/>
  <c r="AV34" i="3"/>
  <c r="AV36" i="3" s="1"/>
  <c r="AU34" i="3"/>
  <c r="AR34" i="3"/>
  <c r="AS34" i="3" s="1"/>
  <c r="AQ34" i="3"/>
  <c r="AQ36" i="3" s="1"/>
  <c r="AN34" i="3"/>
  <c r="AN36" i="3" s="1"/>
  <c r="AO36" i="3" s="1"/>
  <c r="AM34" i="3"/>
  <c r="AM36" i="3" s="1"/>
  <c r="AJ34" i="3"/>
  <c r="AI34" i="3"/>
  <c r="AI36" i="3" s="1"/>
  <c r="AF34" i="3"/>
  <c r="AF36" i="3" s="1"/>
  <c r="AG36" i="3" s="1"/>
  <c r="AE34" i="3"/>
  <c r="AE36" i="3" s="1"/>
  <c r="AB34" i="3"/>
  <c r="AB36" i="3" s="1"/>
  <c r="AA34" i="3"/>
  <c r="AA36" i="3" s="1"/>
  <c r="Y34" i="3"/>
  <c r="X34" i="3"/>
  <c r="X36" i="3" s="1"/>
  <c r="Y36" i="3" s="1"/>
  <c r="W34" i="3"/>
  <c r="U34" i="3"/>
  <c r="T34" i="3"/>
  <c r="T36" i="3" s="1"/>
  <c r="S34" i="3"/>
  <c r="P34" i="3"/>
  <c r="P36" i="3" s="1"/>
  <c r="O34" i="3"/>
  <c r="L34" i="3"/>
  <c r="M34" i="3" s="1"/>
  <c r="K34" i="3"/>
  <c r="K36" i="3" s="1"/>
  <c r="H34" i="3"/>
  <c r="H36" i="3" s="1"/>
  <c r="G34" i="3"/>
  <c r="C34" i="3" s="1"/>
  <c r="B34" i="3"/>
  <c r="DI31" i="3"/>
  <c r="DH31" i="3"/>
  <c r="DG31" i="3"/>
  <c r="DE31" i="3"/>
  <c r="DD31" i="3"/>
  <c r="DC31" i="3"/>
  <c r="CZ31" i="3"/>
  <c r="CY31" i="3"/>
  <c r="DA31" i="3" s="1"/>
  <c r="CV31" i="3"/>
  <c r="CW31" i="3" s="1"/>
  <c r="CU31" i="3"/>
  <c r="CR31" i="3"/>
  <c r="CS31" i="3" s="1"/>
  <c r="CQ31" i="3"/>
  <c r="CN31" i="3"/>
  <c r="CO31" i="3" s="1"/>
  <c r="CM31" i="3"/>
  <c r="CK31" i="3"/>
  <c r="CJ31" i="3"/>
  <c r="CI31" i="3"/>
  <c r="CF31" i="3"/>
  <c r="CG31" i="3" s="1"/>
  <c r="CE31" i="3"/>
  <c r="CC31" i="3"/>
  <c r="CB31" i="3"/>
  <c r="CA31" i="3"/>
  <c r="BY31" i="3"/>
  <c r="BX31" i="3"/>
  <c r="BW31" i="3"/>
  <c r="BT31" i="3"/>
  <c r="BS31" i="3"/>
  <c r="BU31" i="3" s="1"/>
  <c r="BP31" i="3"/>
  <c r="BQ31" i="3" s="1"/>
  <c r="BO31" i="3"/>
  <c r="BL31" i="3"/>
  <c r="BM31" i="3" s="1"/>
  <c r="BK31" i="3"/>
  <c r="BH31" i="3"/>
  <c r="BI31" i="3" s="1"/>
  <c r="BG31" i="3"/>
  <c r="BE31" i="3"/>
  <c r="BD31" i="3"/>
  <c r="BC31" i="3"/>
  <c r="AZ31" i="3"/>
  <c r="BA31" i="3" s="1"/>
  <c r="AY31" i="3"/>
  <c r="AW31" i="3"/>
  <c r="AV31" i="3"/>
  <c r="AU31" i="3"/>
  <c r="AS31" i="3"/>
  <c r="AR31" i="3"/>
  <c r="AQ31" i="3"/>
  <c r="AN31" i="3"/>
  <c r="AM31" i="3"/>
  <c r="AO31" i="3" s="1"/>
  <c r="AJ31" i="3"/>
  <c r="AK31" i="3" s="1"/>
  <c r="AI31" i="3"/>
  <c r="AF31" i="3"/>
  <c r="AG31" i="3" s="1"/>
  <c r="AE31" i="3"/>
  <c r="AB31" i="3"/>
  <c r="AA31" i="3"/>
  <c r="Y31" i="3"/>
  <c r="X31" i="3"/>
  <c r="W31" i="3"/>
  <c r="T31" i="3"/>
  <c r="U31" i="3" s="1"/>
  <c r="S31" i="3"/>
  <c r="Q31" i="3"/>
  <c r="P31" i="3"/>
  <c r="O31" i="3"/>
  <c r="M31" i="3"/>
  <c r="L31" i="3"/>
  <c r="K31" i="3"/>
  <c r="H31" i="3"/>
  <c r="G31" i="3"/>
  <c r="B31" i="3"/>
  <c r="DH30" i="3"/>
  <c r="DI30" i="3" s="1"/>
  <c r="DG30" i="3"/>
  <c r="DE30" i="3"/>
  <c r="DD30" i="3"/>
  <c r="DC30" i="3"/>
  <c r="DA30" i="3"/>
  <c r="CZ30" i="3"/>
  <c r="CY30" i="3"/>
  <c r="CV30" i="3"/>
  <c r="CU30" i="3"/>
  <c r="CW30" i="3" s="1"/>
  <c r="CR30" i="3"/>
  <c r="CS30" i="3" s="1"/>
  <c r="CQ30" i="3"/>
  <c r="CN30" i="3"/>
  <c r="CO30" i="3" s="1"/>
  <c r="CM30" i="3"/>
  <c r="CJ30" i="3"/>
  <c r="CK30" i="3" s="1"/>
  <c r="CI30" i="3"/>
  <c r="CG30" i="3"/>
  <c r="CF30" i="3"/>
  <c r="CE30" i="3"/>
  <c r="CB30" i="3"/>
  <c r="CC30" i="3" s="1"/>
  <c r="CA30" i="3"/>
  <c r="BY30" i="3"/>
  <c r="BX30" i="3"/>
  <c r="BW30" i="3"/>
  <c r="BU30" i="3"/>
  <c r="BT30" i="3"/>
  <c r="BS30" i="3"/>
  <c r="BP30" i="3"/>
  <c r="BO30" i="3"/>
  <c r="BQ30" i="3" s="1"/>
  <c r="BL30" i="3"/>
  <c r="BM30" i="3" s="1"/>
  <c r="BK30" i="3"/>
  <c r="BH30" i="3"/>
  <c r="BI30" i="3" s="1"/>
  <c r="BG30" i="3"/>
  <c r="BD30" i="3"/>
  <c r="BE30" i="3" s="1"/>
  <c r="BC30" i="3"/>
  <c r="BA30" i="3"/>
  <c r="AZ30" i="3"/>
  <c r="AY30" i="3"/>
  <c r="AV30" i="3"/>
  <c r="AW30" i="3" s="1"/>
  <c r="AU30" i="3"/>
  <c r="AS30" i="3"/>
  <c r="AR30" i="3"/>
  <c r="AQ30" i="3"/>
  <c r="AO30" i="3"/>
  <c r="AN30" i="3"/>
  <c r="AM30" i="3"/>
  <c r="AJ30" i="3"/>
  <c r="AI30" i="3"/>
  <c r="AK30" i="3" s="1"/>
  <c r="AF30" i="3"/>
  <c r="AG30" i="3" s="1"/>
  <c r="AE30" i="3"/>
  <c r="AB30" i="3"/>
  <c r="AC30" i="3" s="1"/>
  <c r="AA30" i="3"/>
  <c r="X30" i="3"/>
  <c r="Y30" i="3" s="1"/>
  <c r="W30" i="3"/>
  <c r="U30" i="3"/>
  <c r="T30" i="3"/>
  <c r="S30" i="3"/>
  <c r="P30" i="3"/>
  <c r="Q30" i="3" s="1"/>
  <c r="O30" i="3"/>
  <c r="M30" i="3"/>
  <c r="L30" i="3"/>
  <c r="K30" i="3"/>
  <c r="I30" i="3"/>
  <c r="H30" i="3"/>
  <c r="G30" i="3"/>
  <c r="C30" i="3"/>
  <c r="B30" i="3"/>
  <c r="DI29" i="3"/>
  <c r="DH29" i="3"/>
  <c r="DG29" i="3"/>
  <c r="DD29" i="3"/>
  <c r="DE29" i="3" s="1"/>
  <c r="DC29" i="3"/>
  <c r="DA29" i="3"/>
  <c r="CZ29" i="3"/>
  <c r="CY29" i="3"/>
  <c r="CW29" i="3"/>
  <c r="CV29" i="3"/>
  <c r="CU29" i="3"/>
  <c r="CR29" i="3"/>
  <c r="CQ29" i="3"/>
  <c r="CS29" i="3" s="1"/>
  <c r="CN29" i="3"/>
  <c r="CO29" i="3" s="1"/>
  <c r="CM29" i="3"/>
  <c r="CJ29" i="3"/>
  <c r="CK29" i="3" s="1"/>
  <c r="CI29" i="3"/>
  <c r="CF29" i="3"/>
  <c r="CG29" i="3" s="1"/>
  <c r="CE29" i="3"/>
  <c r="CC29" i="3"/>
  <c r="CB29" i="3"/>
  <c r="CA29" i="3"/>
  <c r="BX29" i="3"/>
  <c r="BY29" i="3" s="1"/>
  <c r="BW29" i="3"/>
  <c r="BU29" i="3"/>
  <c r="BT29" i="3"/>
  <c r="BS29" i="3"/>
  <c r="BQ29" i="3"/>
  <c r="BP29" i="3"/>
  <c r="BO29" i="3"/>
  <c r="BL29" i="3"/>
  <c r="BK29" i="3"/>
  <c r="BM29" i="3" s="1"/>
  <c r="BH29" i="3"/>
  <c r="BI29" i="3" s="1"/>
  <c r="BG29" i="3"/>
  <c r="BD29" i="3"/>
  <c r="BE29" i="3" s="1"/>
  <c r="BC29" i="3"/>
  <c r="AZ29" i="3"/>
  <c r="BA29" i="3" s="1"/>
  <c r="AY29" i="3"/>
  <c r="AW29" i="3"/>
  <c r="AV29" i="3"/>
  <c r="AU29" i="3"/>
  <c r="AR29" i="3"/>
  <c r="AS29" i="3" s="1"/>
  <c r="AQ29" i="3"/>
  <c r="AO29" i="3"/>
  <c r="AN29" i="3"/>
  <c r="AM29" i="3"/>
  <c r="AK29" i="3"/>
  <c r="AJ29" i="3"/>
  <c r="AI29" i="3"/>
  <c r="AF29" i="3"/>
  <c r="AE29" i="3"/>
  <c r="AG29" i="3" s="1"/>
  <c r="AB29" i="3"/>
  <c r="AC29" i="3" s="1"/>
  <c r="AA29" i="3"/>
  <c r="X29" i="3"/>
  <c r="Y29" i="3" s="1"/>
  <c r="W29" i="3"/>
  <c r="T29" i="3"/>
  <c r="U29" i="3" s="1"/>
  <c r="S29" i="3"/>
  <c r="Q29" i="3"/>
  <c r="P29" i="3"/>
  <c r="O29" i="3"/>
  <c r="L29" i="3"/>
  <c r="M29" i="3" s="1"/>
  <c r="K29" i="3"/>
  <c r="I29" i="3"/>
  <c r="H29" i="3"/>
  <c r="G29" i="3"/>
  <c r="B29" i="3"/>
  <c r="DH28" i="3"/>
  <c r="DI28" i="3" s="1"/>
  <c r="DG28" i="3"/>
  <c r="DE28" i="3"/>
  <c r="DD28" i="3"/>
  <c r="DC28" i="3"/>
  <c r="CZ28" i="3"/>
  <c r="DA28" i="3" s="1"/>
  <c r="CY28" i="3"/>
  <c r="CW28" i="3"/>
  <c r="CV28" i="3"/>
  <c r="CU28" i="3"/>
  <c r="CS28" i="3"/>
  <c r="CR28" i="3"/>
  <c r="CQ28" i="3"/>
  <c r="CN28" i="3"/>
  <c r="CM28" i="3"/>
  <c r="CO28" i="3" s="1"/>
  <c r="CJ28" i="3"/>
  <c r="CK28" i="3" s="1"/>
  <c r="CI28" i="3"/>
  <c r="CF28" i="3"/>
  <c r="CG28" i="3" s="1"/>
  <c r="CE28" i="3"/>
  <c r="CB28" i="3"/>
  <c r="CC28" i="3" s="1"/>
  <c r="CA28" i="3"/>
  <c r="BY28" i="3"/>
  <c r="BX28" i="3"/>
  <c r="BW28" i="3"/>
  <c r="BT28" i="3"/>
  <c r="BU28" i="3" s="1"/>
  <c r="BS28" i="3"/>
  <c r="BP28" i="3"/>
  <c r="BO28" i="3"/>
  <c r="BQ28" i="3" s="1"/>
  <c r="BM28" i="3"/>
  <c r="BL28" i="3"/>
  <c r="BK28" i="3"/>
  <c r="BH28" i="3"/>
  <c r="BG28" i="3"/>
  <c r="BI28" i="3" s="1"/>
  <c r="BD28" i="3"/>
  <c r="BE28" i="3" s="1"/>
  <c r="BC28" i="3"/>
  <c r="AZ28" i="3"/>
  <c r="BA28" i="3" s="1"/>
  <c r="AY28" i="3"/>
  <c r="AV28" i="3"/>
  <c r="AW28" i="3" s="1"/>
  <c r="AU28" i="3"/>
  <c r="AR28" i="3"/>
  <c r="AS28" i="3" s="1"/>
  <c r="AQ28" i="3"/>
  <c r="AN28" i="3"/>
  <c r="AO28" i="3" s="1"/>
  <c r="AM28" i="3"/>
  <c r="AK28" i="3"/>
  <c r="AJ28" i="3"/>
  <c r="AI28" i="3"/>
  <c r="AG28" i="3"/>
  <c r="AF28" i="3"/>
  <c r="AE28" i="3"/>
  <c r="AB28" i="3"/>
  <c r="AA28" i="3"/>
  <c r="AC28" i="3" s="1"/>
  <c r="X28" i="3"/>
  <c r="Y28" i="3" s="1"/>
  <c r="W28" i="3"/>
  <c r="T28" i="3"/>
  <c r="U28" i="3" s="1"/>
  <c r="S28" i="3"/>
  <c r="P28" i="3"/>
  <c r="Q28" i="3" s="1"/>
  <c r="O28" i="3"/>
  <c r="M28" i="3"/>
  <c r="L28" i="3"/>
  <c r="K28" i="3"/>
  <c r="H28" i="3"/>
  <c r="G28" i="3"/>
  <c r="C28" i="3"/>
  <c r="B28" i="3"/>
  <c r="DH27" i="3"/>
  <c r="DI27" i="3" s="1"/>
  <c r="DG27" i="3"/>
  <c r="DD27" i="3"/>
  <c r="DE27" i="3" s="1"/>
  <c r="DC27" i="3"/>
  <c r="CZ27" i="3"/>
  <c r="DA27" i="3" s="1"/>
  <c r="CY27" i="3"/>
  <c r="CV27" i="3"/>
  <c r="CW27" i="3" s="1"/>
  <c r="CU27" i="3"/>
  <c r="CS27" i="3"/>
  <c r="CR27" i="3"/>
  <c r="CQ27" i="3"/>
  <c r="CO27" i="3"/>
  <c r="CN27" i="3"/>
  <c r="CM27" i="3"/>
  <c r="CJ27" i="3"/>
  <c r="CI27" i="3"/>
  <c r="CK27" i="3" s="1"/>
  <c r="CF27" i="3"/>
  <c r="CG27" i="3" s="1"/>
  <c r="CE27" i="3"/>
  <c r="CB27" i="3"/>
  <c r="CC27" i="3" s="1"/>
  <c r="CA27" i="3"/>
  <c r="BX27" i="3"/>
  <c r="BY27" i="3" s="1"/>
  <c r="BW27" i="3"/>
  <c r="BT27" i="3"/>
  <c r="BU27" i="3" s="1"/>
  <c r="BS27" i="3"/>
  <c r="BP27" i="3"/>
  <c r="BQ27" i="3" s="1"/>
  <c r="BO27" i="3"/>
  <c r="BL27" i="3"/>
  <c r="BK27" i="3"/>
  <c r="BM27" i="3" s="1"/>
  <c r="BI27" i="3"/>
  <c r="BH27" i="3"/>
  <c r="BG27" i="3"/>
  <c r="BD27" i="3"/>
  <c r="BC27" i="3"/>
  <c r="BE27" i="3" s="1"/>
  <c r="AZ27" i="3"/>
  <c r="AY27" i="3"/>
  <c r="AV27" i="3"/>
  <c r="AW27" i="3" s="1"/>
  <c r="AU27" i="3"/>
  <c r="AR27" i="3"/>
  <c r="AS27" i="3" s="1"/>
  <c r="AQ27" i="3"/>
  <c r="AO27" i="3"/>
  <c r="AN27" i="3"/>
  <c r="AM27" i="3"/>
  <c r="AJ27" i="3"/>
  <c r="AK27" i="3" s="1"/>
  <c r="AI27" i="3"/>
  <c r="AF27" i="3"/>
  <c r="AE27" i="3"/>
  <c r="AG27" i="3" s="1"/>
  <c r="AC27" i="3"/>
  <c r="AB27" i="3"/>
  <c r="AA27" i="3"/>
  <c r="X27" i="3"/>
  <c r="W27" i="3"/>
  <c r="Y27" i="3" s="1"/>
  <c r="T27" i="3"/>
  <c r="S27" i="3"/>
  <c r="P27" i="3"/>
  <c r="Q27" i="3" s="1"/>
  <c r="O27" i="3"/>
  <c r="L27" i="3"/>
  <c r="M27" i="3" s="1"/>
  <c r="K27" i="3"/>
  <c r="H27" i="3"/>
  <c r="G27" i="3"/>
  <c r="B27" i="3"/>
  <c r="DH26" i="3"/>
  <c r="DI26" i="3" s="1"/>
  <c r="DG26" i="3"/>
  <c r="DD26" i="3"/>
  <c r="DE26" i="3" s="1"/>
  <c r="DC26" i="3"/>
  <c r="CZ26" i="3"/>
  <c r="DA26" i="3" s="1"/>
  <c r="CY26" i="3"/>
  <c r="CV26" i="3"/>
  <c r="CW26" i="3" s="1"/>
  <c r="CU26" i="3"/>
  <c r="CR26" i="3"/>
  <c r="CS26" i="3" s="1"/>
  <c r="CQ26" i="3"/>
  <c r="CN26" i="3"/>
  <c r="CM26" i="3"/>
  <c r="CO26" i="3" s="1"/>
  <c r="CK26" i="3"/>
  <c r="CJ26" i="3"/>
  <c r="CI26" i="3"/>
  <c r="CF26" i="3"/>
  <c r="CE26" i="3"/>
  <c r="CG26" i="3" s="1"/>
  <c r="CB26" i="3"/>
  <c r="CA26" i="3"/>
  <c r="BX26" i="3"/>
  <c r="BY26" i="3" s="1"/>
  <c r="BW26" i="3"/>
  <c r="BT26" i="3"/>
  <c r="BU26" i="3" s="1"/>
  <c r="BS26" i="3"/>
  <c r="BQ26" i="3"/>
  <c r="BP26" i="3"/>
  <c r="BO26" i="3"/>
  <c r="BL26" i="3"/>
  <c r="BM26" i="3" s="1"/>
  <c r="BK26" i="3"/>
  <c r="BH26" i="3"/>
  <c r="BG26" i="3"/>
  <c r="BI26" i="3" s="1"/>
  <c r="BE26" i="3"/>
  <c r="BD26" i="3"/>
  <c r="BC26" i="3"/>
  <c r="AZ26" i="3"/>
  <c r="AY26" i="3"/>
  <c r="BA26" i="3" s="1"/>
  <c r="AV26" i="3"/>
  <c r="AU26" i="3"/>
  <c r="AR26" i="3"/>
  <c r="AS26" i="3" s="1"/>
  <c r="AQ26" i="3"/>
  <c r="AN26" i="3"/>
  <c r="AO26" i="3" s="1"/>
  <c r="AM26" i="3"/>
  <c r="AJ26" i="3"/>
  <c r="AK26" i="3" s="1"/>
  <c r="AI26" i="3"/>
  <c r="AF26" i="3"/>
  <c r="AG26" i="3" s="1"/>
  <c r="AE26" i="3"/>
  <c r="AC26" i="3"/>
  <c r="AB26" i="3"/>
  <c r="AA26" i="3"/>
  <c r="Y26" i="3"/>
  <c r="X26" i="3"/>
  <c r="W26" i="3"/>
  <c r="U26" i="3"/>
  <c r="T26" i="3"/>
  <c r="S26" i="3"/>
  <c r="P26" i="3"/>
  <c r="Q26" i="3" s="1"/>
  <c r="O26" i="3"/>
  <c r="L26" i="3"/>
  <c r="K26" i="3"/>
  <c r="H26" i="3"/>
  <c r="I26" i="3" s="1"/>
  <c r="G26" i="3"/>
  <c r="C26" i="3" s="1"/>
  <c r="B26" i="3"/>
  <c r="DH25" i="3"/>
  <c r="DG25" i="3"/>
  <c r="DI25" i="3" s="1"/>
  <c r="DD25" i="3"/>
  <c r="DC25" i="3"/>
  <c r="CZ25" i="3"/>
  <c r="DA25" i="3" s="1"/>
  <c r="CY25" i="3"/>
  <c r="CV25" i="3"/>
  <c r="CW25" i="3" s="1"/>
  <c r="CU25" i="3"/>
  <c r="CR25" i="3"/>
  <c r="CS25" i="3" s="1"/>
  <c r="CQ25" i="3"/>
  <c r="CN25" i="3"/>
  <c r="CO25" i="3" s="1"/>
  <c r="CM25" i="3"/>
  <c r="CK25" i="3"/>
  <c r="CJ25" i="3"/>
  <c r="CI25" i="3"/>
  <c r="CG25" i="3"/>
  <c r="CF25" i="3"/>
  <c r="CE25" i="3"/>
  <c r="CC25" i="3"/>
  <c r="CB25" i="3"/>
  <c r="CA25" i="3"/>
  <c r="BX25" i="3"/>
  <c r="BY25" i="3" s="1"/>
  <c r="BW25" i="3"/>
  <c r="BT25" i="3"/>
  <c r="BS25" i="3"/>
  <c r="BP25" i="3"/>
  <c r="BQ25" i="3" s="1"/>
  <c r="BO25" i="3"/>
  <c r="BM25" i="3"/>
  <c r="BL25" i="3"/>
  <c r="BK25" i="3"/>
  <c r="BH25" i="3"/>
  <c r="BI25" i="3" s="1"/>
  <c r="BG25" i="3"/>
  <c r="BD25" i="3"/>
  <c r="BC25" i="3"/>
  <c r="BE25" i="3" s="1"/>
  <c r="BA25" i="3"/>
  <c r="AZ25" i="3"/>
  <c r="AY25" i="3"/>
  <c r="AV25" i="3"/>
  <c r="AU25" i="3"/>
  <c r="AW25" i="3" s="1"/>
  <c r="AR25" i="3"/>
  <c r="AQ25" i="3"/>
  <c r="AN25" i="3"/>
  <c r="AO25" i="3" s="1"/>
  <c r="AM25" i="3"/>
  <c r="AJ25" i="3"/>
  <c r="AK25" i="3" s="1"/>
  <c r="AI25" i="3"/>
  <c r="AF25" i="3"/>
  <c r="AG25" i="3" s="1"/>
  <c r="AE25" i="3"/>
  <c r="AC25" i="3"/>
  <c r="AB25" i="3"/>
  <c r="AA25" i="3"/>
  <c r="X25" i="3"/>
  <c r="W25" i="3"/>
  <c r="Y25" i="3" s="1"/>
  <c r="T25" i="3"/>
  <c r="S25" i="3"/>
  <c r="U25" i="3" s="1"/>
  <c r="Q25" i="3"/>
  <c r="P25" i="3"/>
  <c r="O25" i="3"/>
  <c r="L25" i="3"/>
  <c r="K25" i="3"/>
  <c r="H25" i="3"/>
  <c r="I25" i="3" s="1"/>
  <c r="G25" i="3"/>
  <c r="D25" i="3"/>
  <c r="B25" i="3"/>
  <c r="DI24" i="3"/>
  <c r="DH24" i="3"/>
  <c r="DG24" i="3"/>
  <c r="DD24" i="3"/>
  <c r="DC24" i="3"/>
  <c r="DE24" i="3" s="1"/>
  <c r="CZ24" i="3"/>
  <c r="DA24" i="3" s="1"/>
  <c r="CY24" i="3"/>
  <c r="CV24" i="3"/>
  <c r="CU24" i="3"/>
  <c r="C24" i="3" s="1"/>
  <c r="CR24" i="3"/>
  <c r="CS24" i="3" s="1"/>
  <c r="CQ24" i="3"/>
  <c r="CO24" i="3"/>
  <c r="CN24" i="3"/>
  <c r="CM24" i="3"/>
  <c r="CK24" i="3"/>
  <c r="CJ24" i="3"/>
  <c r="CI24" i="3"/>
  <c r="CF24" i="3"/>
  <c r="CE24" i="3"/>
  <c r="CG24" i="3" s="1"/>
  <c r="CB24" i="3"/>
  <c r="CA24" i="3"/>
  <c r="CC24" i="3" s="1"/>
  <c r="BY24" i="3"/>
  <c r="BX24" i="3"/>
  <c r="BW24" i="3"/>
  <c r="BT24" i="3"/>
  <c r="BS24" i="3"/>
  <c r="BP24" i="3"/>
  <c r="BO24" i="3"/>
  <c r="BL24" i="3"/>
  <c r="BM24" i="3" s="1"/>
  <c r="BK24" i="3"/>
  <c r="BI24" i="3"/>
  <c r="BH24" i="3"/>
  <c r="BG24" i="3"/>
  <c r="BE24" i="3"/>
  <c r="BD24" i="3"/>
  <c r="BC24" i="3"/>
  <c r="AZ24" i="3"/>
  <c r="AY24" i="3"/>
  <c r="BA24" i="3" s="1"/>
  <c r="AV24" i="3"/>
  <c r="AU24" i="3"/>
  <c r="AW24" i="3" s="1"/>
  <c r="AR24" i="3"/>
  <c r="AQ24" i="3"/>
  <c r="AS24" i="3" s="1"/>
  <c r="AN24" i="3"/>
  <c r="AO24" i="3" s="1"/>
  <c r="AM24" i="3"/>
  <c r="AJ24" i="3"/>
  <c r="AI24" i="3"/>
  <c r="AF24" i="3"/>
  <c r="AE24" i="3"/>
  <c r="AC24" i="3"/>
  <c r="AB24" i="3"/>
  <c r="AA24" i="3"/>
  <c r="X24" i="3"/>
  <c r="Y24" i="3" s="1"/>
  <c r="W24" i="3"/>
  <c r="T24" i="3"/>
  <c r="D24" i="3" s="1"/>
  <c r="E24" i="3" s="1"/>
  <c r="S24" i="3"/>
  <c r="Q24" i="3"/>
  <c r="P24" i="3"/>
  <c r="O24" i="3"/>
  <c r="L24" i="3"/>
  <c r="K24" i="3"/>
  <c r="M24" i="3" s="1"/>
  <c r="I24" i="3"/>
  <c r="H24" i="3"/>
  <c r="G24" i="3"/>
  <c r="B24" i="3"/>
  <c r="DH23" i="3"/>
  <c r="DG23" i="3"/>
  <c r="DI23" i="3" s="1"/>
  <c r="DD23" i="3"/>
  <c r="DC23" i="3"/>
  <c r="DE23" i="3" s="1"/>
  <c r="CZ23" i="3"/>
  <c r="CY23" i="3"/>
  <c r="DA23" i="3" s="1"/>
  <c r="CV23" i="3"/>
  <c r="CW23" i="3" s="1"/>
  <c r="CU23" i="3"/>
  <c r="CR23" i="3"/>
  <c r="CQ23" i="3"/>
  <c r="CN23" i="3"/>
  <c r="CM23" i="3"/>
  <c r="CK23" i="3"/>
  <c r="CJ23" i="3"/>
  <c r="CI23" i="3"/>
  <c r="CG23" i="3"/>
  <c r="CF23" i="3"/>
  <c r="CE23" i="3"/>
  <c r="CB23" i="3"/>
  <c r="CC23" i="3" s="1"/>
  <c r="CA23" i="3"/>
  <c r="BX23" i="3"/>
  <c r="BW23" i="3"/>
  <c r="BY23" i="3" s="1"/>
  <c r="BU23" i="3"/>
  <c r="BT23" i="3"/>
  <c r="BS23" i="3"/>
  <c r="BP23" i="3"/>
  <c r="BQ23" i="3" s="1"/>
  <c r="BO23" i="3"/>
  <c r="BL23" i="3"/>
  <c r="BM23" i="3" s="1"/>
  <c r="BK23" i="3"/>
  <c r="BH23" i="3"/>
  <c r="BG23" i="3"/>
  <c r="BD23" i="3"/>
  <c r="BE23" i="3" s="1"/>
  <c r="BC23" i="3"/>
  <c r="AZ23" i="3"/>
  <c r="BA23" i="3" s="1"/>
  <c r="AY23" i="3"/>
  <c r="AV23" i="3"/>
  <c r="AW23" i="3" s="1"/>
  <c r="AU23" i="3"/>
  <c r="AR23" i="3"/>
  <c r="AQ23" i="3"/>
  <c r="AS23" i="3" s="1"/>
  <c r="AO23" i="3"/>
  <c r="AN23" i="3"/>
  <c r="AM23" i="3"/>
  <c r="AK23" i="3"/>
  <c r="AJ23" i="3"/>
  <c r="AI23" i="3"/>
  <c r="AF23" i="3"/>
  <c r="AG23" i="3" s="1"/>
  <c r="AE23" i="3"/>
  <c r="AB23" i="3"/>
  <c r="AC23" i="3" s="1"/>
  <c r="AA23" i="3"/>
  <c r="X23" i="3"/>
  <c r="Y23" i="3" s="1"/>
  <c r="W23" i="3"/>
  <c r="T23" i="3"/>
  <c r="U23" i="3" s="1"/>
  <c r="S23" i="3"/>
  <c r="Q23" i="3"/>
  <c r="P23" i="3"/>
  <c r="D23" i="3" s="1"/>
  <c r="E23" i="3" s="1"/>
  <c r="O23" i="3"/>
  <c r="M23" i="3"/>
  <c r="L23" i="3"/>
  <c r="K23" i="3"/>
  <c r="H23" i="3"/>
  <c r="G23" i="3"/>
  <c r="C23" i="3" s="1"/>
  <c r="B23" i="3"/>
  <c r="DH22" i="3"/>
  <c r="DI22" i="3" s="1"/>
  <c r="DG22" i="3"/>
  <c r="DE22" i="3"/>
  <c r="DD22" i="3"/>
  <c r="DC22" i="3"/>
  <c r="DA22" i="3"/>
  <c r="CZ22" i="3"/>
  <c r="CY22" i="3"/>
  <c r="CV22" i="3"/>
  <c r="CU22" i="3"/>
  <c r="C22" i="3" s="1"/>
  <c r="CR22" i="3"/>
  <c r="CQ22" i="3"/>
  <c r="CS22" i="3" s="1"/>
  <c r="CN22" i="3"/>
  <c r="CM22" i="3"/>
  <c r="CJ22" i="3"/>
  <c r="CK22" i="3" s="1"/>
  <c r="CI22" i="3"/>
  <c r="CG22" i="3"/>
  <c r="CF22" i="3"/>
  <c r="CE22" i="3"/>
  <c r="CC22" i="3"/>
  <c r="CB22" i="3"/>
  <c r="CA22" i="3"/>
  <c r="BX22" i="3"/>
  <c r="BW22" i="3"/>
  <c r="BY22" i="3" s="1"/>
  <c r="BT22" i="3"/>
  <c r="BS22" i="3"/>
  <c r="BU22" i="3" s="1"/>
  <c r="BP22" i="3"/>
  <c r="BO22" i="3"/>
  <c r="BQ22" i="3" s="1"/>
  <c r="BL22" i="3"/>
  <c r="BL32" i="3" s="1"/>
  <c r="BK22" i="3"/>
  <c r="BH22" i="3"/>
  <c r="BG22" i="3"/>
  <c r="BD22" i="3"/>
  <c r="BC22" i="3"/>
  <c r="BA22" i="3"/>
  <c r="AZ22" i="3"/>
  <c r="AY22" i="3"/>
  <c r="AW22" i="3"/>
  <c r="AV22" i="3"/>
  <c r="AU22" i="3"/>
  <c r="AR22" i="3"/>
  <c r="AS22" i="3" s="1"/>
  <c r="AQ22" i="3"/>
  <c r="AN22" i="3"/>
  <c r="AM22" i="3"/>
  <c r="AO22" i="3" s="1"/>
  <c r="AK22" i="3"/>
  <c r="AJ22" i="3"/>
  <c r="AI22" i="3"/>
  <c r="AF22" i="3"/>
  <c r="AG22" i="3" s="1"/>
  <c r="AE22" i="3"/>
  <c r="AB22" i="3"/>
  <c r="AC22" i="3" s="1"/>
  <c r="AA22" i="3"/>
  <c r="X22" i="3"/>
  <c r="W22" i="3"/>
  <c r="T22" i="3"/>
  <c r="U22" i="3" s="1"/>
  <c r="S22" i="3"/>
  <c r="P22" i="3"/>
  <c r="Q22" i="3" s="1"/>
  <c r="O22" i="3"/>
  <c r="L22" i="3"/>
  <c r="M22" i="3" s="1"/>
  <c r="K22" i="3"/>
  <c r="H22" i="3"/>
  <c r="G22" i="3"/>
  <c r="I22" i="3" s="1"/>
  <c r="B22" i="3"/>
  <c r="DI21" i="3"/>
  <c r="DH21" i="3"/>
  <c r="DG21" i="3"/>
  <c r="DE21" i="3"/>
  <c r="DD21" i="3"/>
  <c r="DC21" i="3"/>
  <c r="CZ21" i="3"/>
  <c r="CY21" i="3"/>
  <c r="DA21" i="3" s="1"/>
  <c r="CV21" i="3"/>
  <c r="CU21" i="3"/>
  <c r="CW21" i="3" s="1"/>
  <c r="CR21" i="3"/>
  <c r="CQ21" i="3"/>
  <c r="CS21" i="3" s="1"/>
  <c r="CN21" i="3"/>
  <c r="CO21" i="3" s="1"/>
  <c r="CM21" i="3"/>
  <c r="CJ21" i="3"/>
  <c r="CI21" i="3"/>
  <c r="CF21" i="3"/>
  <c r="CE21" i="3"/>
  <c r="CC21" i="3"/>
  <c r="CB21" i="3"/>
  <c r="CA21" i="3"/>
  <c r="BX21" i="3"/>
  <c r="BY21" i="3" s="1"/>
  <c r="BW21" i="3"/>
  <c r="BT21" i="3"/>
  <c r="BU21" i="3" s="1"/>
  <c r="BS21" i="3"/>
  <c r="BQ21" i="3"/>
  <c r="BP21" i="3"/>
  <c r="BO21" i="3"/>
  <c r="BL21" i="3"/>
  <c r="BK21" i="3"/>
  <c r="BM21" i="3" s="1"/>
  <c r="BI21" i="3"/>
  <c r="BH21" i="3"/>
  <c r="BG21" i="3"/>
  <c r="BD21" i="3"/>
  <c r="BE21" i="3" s="1"/>
  <c r="BC21" i="3"/>
  <c r="AZ21" i="3"/>
  <c r="AY21" i="3"/>
  <c r="AV21" i="3"/>
  <c r="AW21" i="3" s="1"/>
  <c r="AU21" i="3"/>
  <c r="AR21" i="3"/>
  <c r="AS21" i="3" s="1"/>
  <c r="AQ21" i="3"/>
  <c r="AN21" i="3"/>
  <c r="AO21" i="3" s="1"/>
  <c r="AM21" i="3"/>
  <c r="AK21" i="3"/>
  <c r="AJ21" i="3"/>
  <c r="AI21" i="3"/>
  <c r="AG21" i="3"/>
  <c r="AF21" i="3"/>
  <c r="AE21" i="3"/>
  <c r="AB21" i="3"/>
  <c r="AA21" i="3"/>
  <c r="AC21" i="3" s="1"/>
  <c r="X21" i="3"/>
  <c r="Y21" i="3" s="1"/>
  <c r="W21" i="3"/>
  <c r="T21" i="3"/>
  <c r="U21" i="3" s="1"/>
  <c r="S21" i="3"/>
  <c r="P21" i="3"/>
  <c r="Q21" i="3" s="1"/>
  <c r="O21" i="3"/>
  <c r="M21" i="3"/>
  <c r="L21" i="3"/>
  <c r="K21" i="3"/>
  <c r="I21" i="3"/>
  <c r="H21" i="3"/>
  <c r="G21" i="3"/>
  <c r="B21" i="3"/>
  <c r="DH20" i="3"/>
  <c r="DI20" i="3" s="1"/>
  <c r="DG20" i="3"/>
  <c r="DE20" i="3"/>
  <c r="DD20" i="3"/>
  <c r="DC20" i="3"/>
  <c r="DA20" i="3"/>
  <c r="CZ20" i="3"/>
  <c r="CY20" i="3"/>
  <c r="CV20" i="3"/>
  <c r="CU20" i="3"/>
  <c r="CW20" i="3" s="1"/>
  <c r="CR20" i="3"/>
  <c r="CS20" i="3" s="1"/>
  <c r="CQ20" i="3"/>
  <c r="CN20" i="3"/>
  <c r="CM20" i="3"/>
  <c r="CO20" i="3" s="1"/>
  <c r="CJ20" i="3"/>
  <c r="CK20" i="3" s="1"/>
  <c r="CI20" i="3"/>
  <c r="CF20" i="3"/>
  <c r="CG20" i="3" s="1"/>
  <c r="CE20" i="3"/>
  <c r="CC20" i="3"/>
  <c r="CB20" i="3"/>
  <c r="CA20" i="3"/>
  <c r="BY20" i="3"/>
  <c r="BX20" i="3"/>
  <c r="BW20" i="3"/>
  <c r="BT20" i="3"/>
  <c r="BS20" i="3"/>
  <c r="BU20" i="3" s="1"/>
  <c r="BP20" i="3"/>
  <c r="BO20" i="3"/>
  <c r="BQ20" i="3" s="1"/>
  <c r="BL20" i="3"/>
  <c r="BM20" i="3" s="1"/>
  <c r="BK20" i="3"/>
  <c r="BH20" i="3"/>
  <c r="BI20" i="3" s="1"/>
  <c r="BG20" i="3"/>
  <c r="BD20" i="3"/>
  <c r="BE20" i="3" s="1"/>
  <c r="BC20" i="3"/>
  <c r="AZ20" i="3"/>
  <c r="BA20" i="3" s="1"/>
  <c r="AY20" i="3"/>
  <c r="AW20" i="3"/>
  <c r="AV20" i="3"/>
  <c r="AU20" i="3"/>
  <c r="AS20" i="3"/>
  <c r="AR20" i="3"/>
  <c r="AQ20" i="3"/>
  <c r="AN20" i="3"/>
  <c r="AM20" i="3"/>
  <c r="AO20" i="3" s="1"/>
  <c r="AJ20" i="3"/>
  <c r="AI20" i="3"/>
  <c r="AK20" i="3" s="1"/>
  <c r="AF20" i="3"/>
  <c r="AG20" i="3" s="1"/>
  <c r="AE20" i="3"/>
  <c r="AB20" i="3"/>
  <c r="AC20" i="3" s="1"/>
  <c r="AA20" i="3"/>
  <c r="X20" i="3"/>
  <c r="Y20" i="3" s="1"/>
  <c r="W20" i="3"/>
  <c r="T20" i="3"/>
  <c r="U20" i="3" s="1"/>
  <c r="S20" i="3"/>
  <c r="Q20" i="3"/>
  <c r="P20" i="3"/>
  <c r="O20" i="3"/>
  <c r="M20" i="3"/>
  <c r="L20" i="3"/>
  <c r="K20" i="3"/>
  <c r="H20" i="3"/>
  <c r="D20" i="3" s="1"/>
  <c r="E20" i="3" s="1"/>
  <c r="G20" i="3"/>
  <c r="C20" i="3" s="1"/>
  <c r="B20" i="3"/>
  <c r="DH19" i="3"/>
  <c r="DI19" i="3" s="1"/>
  <c r="DG19" i="3"/>
  <c r="DE19" i="3"/>
  <c r="DD19" i="3"/>
  <c r="DC19" i="3"/>
  <c r="DA19" i="3"/>
  <c r="CZ19" i="3"/>
  <c r="CY19" i="3"/>
  <c r="CV19" i="3"/>
  <c r="CU19" i="3"/>
  <c r="CW19" i="3" s="1"/>
  <c r="CR19" i="3"/>
  <c r="CQ19" i="3"/>
  <c r="CS19" i="3" s="1"/>
  <c r="CN19" i="3"/>
  <c r="CO19" i="3" s="1"/>
  <c r="CM19" i="3"/>
  <c r="CJ19" i="3"/>
  <c r="CK19" i="3" s="1"/>
  <c r="CI19" i="3"/>
  <c r="CF19" i="3"/>
  <c r="CG19" i="3" s="1"/>
  <c r="CE19" i="3"/>
  <c r="CB19" i="3"/>
  <c r="CC19" i="3" s="1"/>
  <c r="CA19" i="3"/>
  <c r="BY19" i="3"/>
  <c r="BX19" i="3"/>
  <c r="BW19" i="3"/>
  <c r="BU19" i="3"/>
  <c r="BT19" i="3"/>
  <c r="BS19" i="3"/>
  <c r="BP19" i="3"/>
  <c r="BO19" i="3"/>
  <c r="BQ19" i="3" s="1"/>
  <c r="BL19" i="3"/>
  <c r="BK19" i="3"/>
  <c r="BM19" i="3" s="1"/>
  <c r="BH19" i="3"/>
  <c r="BI19" i="3" s="1"/>
  <c r="BG19" i="3"/>
  <c r="BD19" i="3"/>
  <c r="BE19" i="3" s="1"/>
  <c r="BC19" i="3"/>
  <c r="AZ19" i="3"/>
  <c r="BA19" i="3" s="1"/>
  <c r="AY19" i="3"/>
  <c r="AV19" i="3"/>
  <c r="AW19" i="3" s="1"/>
  <c r="AU19" i="3"/>
  <c r="AS19" i="3"/>
  <c r="AR19" i="3"/>
  <c r="AQ19" i="3"/>
  <c r="AO19" i="3"/>
  <c r="AN19" i="3"/>
  <c r="AM19" i="3"/>
  <c r="AJ19" i="3"/>
  <c r="AI19" i="3"/>
  <c r="AK19" i="3" s="1"/>
  <c r="AF19" i="3"/>
  <c r="AE19" i="3"/>
  <c r="AG19" i="3" s="1"/>
  <c r="AB19" i="3"/>
  <c r="AC19" i="3" s="1"/>
  <c r="AA19" i="3"/>
  <c r="X19" i="3"/>
  <c r="Y19" i="3" s="1"/>
  <c r="W19" i="3"/>
  <c r="T19" i="3"/>
  <c r="U19" i="3" s="1"/>
  <c r="S19" i="3"/>
  <c r="P19" i="3"/>
  <c r="Q19" i="3" s="1"/>
  <c r="O19" i="3"/>
  <c r="M19" i="3"/>
  <c r="L19" i="3"/>
  <c r="D19" i="3" s="1"/>
  <c r="E19" i="3" s="1"/>
  <c r="K19" i="3"/>
  <c r="I19" i="3"/>
  <c r="H19" i="3"/>
  <c r="G19" i="3"/>
  <c r="C19" i="3"/>
  <c r="B19" i="3"/>
  <c r="DH18" i="3"/>
  <c r="DI18" i="3" s="1"/>
  <c r="DG18" i="3"/>
  <c r="DD18" i="3"/>
  <c r="DE18" i="3" s="1"/>
  <c r="DC18" i="3"/>
  <c r="DA18" i="3"/>
  <c r="CZ18" i="3"/>
  <c r="CY18" i="3"/>
  <c r="CW18" i="3"/>
  <c r="CV18" i="3"/>
  <c r="CU18" i="3"/>
  <c r="CR18" i="3"/>
  <c r="CQ18" i="3"/>
  <c r="CS18" i="3" s="1"/>
  <c r="CN18" i="3"/>
  <c r="CM18" i="3"/>
  <c r="CO18" i="3" s="1"/>
  <c r="CJ18" i="3"/>
  <c r="CK18" i="3" s="1"/>
  <c r="CI18" i="3"/>
  <c r="CF18" i="3"/>
  <c r="CG18" i="3" s="1"/>
  <c r="CE18" i="3"/>
  <c r="C18" i="3" s="1"/>
  <c r="CB18" i="3"/>
  <c r="CC18" i="3" s="1"/>
  <c r="CA18" i="3"/>
  <c r="BX18" i="3"/>
  <c r="BY18" i="3" s="1"/>
  <c r="BW18" i="3"/>
  <c r="BU18" i="3"/>
  <c r="BT18" i="3"/>
  <c r="BS18" i="3"/>
  <c r="BQ18" i="3"/>
  <c r="BP18" i="3"/>
  <c r="BO18" i="3"/>
  <c r="BL18" i="3"/>
  <c r="BK18" i="3"/>
  <c r="BM18" i="3" s="1"/>
  <c r="BH18" i="3"/>
  <c r="BG18" i="3"/>
  <c r="BI18" i="3" s="1"/>
  <c r="BD18" i="3"/>
  <c r="BE18" i="3" s="1"/>
  <c r="BC18" i="3"/>
  <c r="AZ18" i="3"/>
  <c r="BA18" i="3" s="1"/>
  <c r="AY18" i="3"/>
  <c r="AV18" i="3"/>
  <c r="AW18" i="3" s="1"/>
  <c r="AU18" i="3"/>
  <c r="AR18" i="3"/>
  <c r="AS18" i="3" s="1"/>
  <c r="AQ18" i="3"/>
  <c r="AO18" i="3"/>
  <c r="AN18" i="3"/>
  <c r="AM18" i="3"/>
  <c r="AK18" i="3"/>
  <c r="AJ18" i="3"/>
  <c r="AI18" i="3"/>
  <c r="AF18" i="3"/>
  <c r="AE18" i="3"/>
  <c r="AG18" i="3" s="1"/>
  <c r="AB18" i="3"/>
  <c r="AA18" i="3"/>
  <c r="AC18" i="3" s="1"/>
  <c r="X18" i="3"/>
  <c r="Y18" i="3" s="1"/>
  <c r="W18" i="3"/>
  <c r="T18" i="3"/>
  <c r="U18" i="3" s="1"/>
  <c r="S18" i="3"/>
  <c r="P18" i="3"/>
  <c r="Q18" i="3" s="1"/>
  <c r="O18" i="3"/>
  <c r="L18" i="3"/>
  <c r="M18" i="3" s="1"/>
  <c r="K18" i="3"/>
  <c r="I18" i="3"/>
  <c r="H18" i="3"/>
  <c r="D18" i="3" s="1"/>
  <c r="E18" i="3" s="1"/>
  <c r="G18" i="3"/>
  <c r="B18" i="3"/>
  <c r="DH17" i="3"/>
  <c r="DI17" i="3" s="1"/>
  <c r="DG17" i="3"/>
  <c r="DD17" i="3"/>
  <c r="DE17" i="3" s="1"/>
  <c r="DC17" i="3"/>
  <c r="CZ17" i="3"/>
  <c r="DA17" i="3" s="1"/>
  <c r="CY17" i="3"/>
  <c r="CW17" i="3"/>
  <c r="CV17" i="3"/>
  <c r="CU17" i="3"/>
  <c r="CS17" i="3"/>
  <c r="CR17" i="3"/>
  <c r="CQ17" i="3"/>
  <c r="CN17" i="3"/>
  <c r="CM17" i="3"/>
  <c r="CO17" i="3" s="1"/>
  <c r="CJ17" i="3"/>
  <c r="CI17" i="3"/>
  <c r="CK17" i="3" s="1"/>
  <c r="CF17" i="3"/>
  <c r="CG17" i="3" s="1"/>
  <c r="CE17" i="3"/>
  <c r="CB17" i="3"/>
  <c r="CC17" i="3" s="1"/>
  <c r="CA17" i="3"/>
  <c r="BX17" i="3"/>
  <c r="BY17" i="3" s="1"/>
  <c r="BW17" i="3"/>
  <c r="BT17" i="3"/>
  <c r="BU17" i="3" s="1"/>
  <c r="BS17" i="3"/>
  <c r="BQ17" i="3"/>
  <c r="BP17" i="3"/>
  <c r="BO17" i="3"/>
  <c r="BM17" i="3"/>
  <c r="BL17" i="3"/>
  <c r="BK17" i="3"/>
  <c r="BH17" i="3"/>
  <c r="BG17" i="3"/>
  <c r="BI17" i="3" s="1"/>
  <c r="BD17" i="3"/>
  <c r="BC17" i="3"/>
  <c r="BE17" i="3" s="1"/>
  <c r="AZ17" i="3"/>
  <c r="BA17" i="3" s="1"/>
  <c r="AY17" i="3"/>
  <c r="AV17" i="3"/>
  <c r="AW17" i="3" s="1"/>
  <c r="AU17" i="3"/>
  <c r="AR17" i="3"/>
  <c r="AS17" i="3" s="1"/>
  <c r="AQ17" i="3"/>
  <c r="AN17" i="3"/>
  <c r="AO17" i="3" s="1"/>
  <c r="AM17" i="3"/>
  <c r="AK17" i="3"/>
  <c r="AJ17" i="3"/>
  <c r="AI17" i="3"/>
  <c r="AG17" i="3"/>
  <c r="AF17" i="3"/>
  <c r="AE17" i="3"/>
  <c r="AB17" i="3"/>
  <c r="AA17" i="3"/>
  <c r="AC17" i="3" s="1"/>
  <c r="X17" i="3"/>
  <c r="W17" i="3"/>
  <c r="Y17" i="3" s="1"/>
  <c r="T17" i="3"/>
  <c r="U17" i="3" s="1"/>
  <c r="S17" i="3"/>
  <c r="P17" i="3"/>
  <c r="Q17" i="3" s="1"/>
  <c r="O17" i="3"/>
  <c r="L17" i="3"/>
  <c r="M17" i="3" s="1"/>
  <c r="K17" i="3"/>
  <c r="H17" i="3"/>
  <c r="D17" i="3" s="1"/>
  <c r="G17" i="3"/>
  <c r="C17" i="3" s="1"/>
  <c r="B17" i="3"/>
  <c r="DH16" i="3"/>
  <c r="DI16" i="3" s="1"/>
  <c r="DG16" i="3"/>
  <c r="DD16" i="3"/>
  <c r="DE16" i="3" s="1"/>
  <c r="DC16" i="3"/>
  <c r="CZ16" i="3"/>
  <c r="DA16" i="3" s="1"/>
  <c r="CY16" i="3"/>
  <c r="CV16" i="3"/>
  <c r="CW16" i="3" s="1"/>
  <c r="CU16" i="3"/>
  <c r="CS16" i="3"/>
  <c r="CR16" i="3"/>
  <c r="CQ16" i="3"/>
  <c r="CO16" i="3"/>
  <c r="CN16" i="3"/>
  <c r="CM16" i="3"/>
  <c r="CJ16" i="3"/>
  <c r="CI16" i="3"/>
  <c r="CK16" i="3" s="1"/>
  <c r="CF16" i="3"/>
  <c r="CE16" i="3"/>
  <c r="CG16" i="3" s="1"/>
  <c r="CB16" i="3"/>
  <c r="CC16" i="3" s="1"/>
  <c r="CA16" i="3"/>
  <c r="BX16" i="3"/>
  <c r="BY16" i="3" s="1"/>
  <c r="BW16" i="3"/>
  <c r="BT16" i="3"/>
  <c r="BU16" i="3" s="1"/>
  <c r="BS16" i="3"/>
  <c r="BP16" i="3"/>
  <c r="BQ16" i="3" s="1"/>
  <c r="BO16" i="3"/>
  <c r="BM16" i="3"/>
  <c r="BL16" i="3"/>
  <c r="BK16" i="3"/>
  <c r="BI16" i="3"/>
  <c r="BH16" i="3"/>
  <c r="BG16" i="3"/>
  <c r="BD16" i="3"/>
  <c r="BC16" i="3"/>
  <c r="BE16" i="3" s="1"/>
  <c r="AZ16" i="3"/>
  <c r="AY16" i="3"/>
  <c r="BA16" i="3" s="1"/>
  <c r="AV16" i="3"/>
  <c r="AW16" i="3" s="1"/>
  <c r="AU16" i="3"/>
  <c r="AR16" i="3"/>
  <c r="AS16" i="3" s="1"/>
  <c r="AQ16" i="3"/>
  <c r="AN16" i="3"/>
  <c r="AO16" i="3" s="1"/>
  <c r="AM16" i="3"/>
  <c r="AJ16" i="3"/>
  <c r="AK16" i="3" s="1"/>
  <c r="AI16" i="3"/>
  <c r="AG16" i="3"/>
  <c r="AF16" i="3"/>
  <c r="AE16" i="3"/>
  <c r="AC16" i="3"/>
  <c r="AB16" i="3"/>
  <c r="AA16" i="3"/>
  <c r="X16" i="3"/>
  <c r="W16" i="3"/>
  <c r="Y16" i="3" s="1"/>
  <c r="T16" i="3"/>
  <c r="S16" i="3"/>
  <c r="U16" i="3" s="1"/>
  <c r="P16" i="3"/>
  <c r="Q16" i="3" s="1"/>
  <c r="O16" i="3"/>
  <c r="L16" i="3"/>
  <c r="M16" i="3" s="1"/>
  <c r="K16" i="3"/>
  <c r="H16" i="3"/>
  <c r="I16" i="3" s="1"/>
  <c r="G16" i="3"/>
  <c r="B16" i="3"/>
  <c r="DH15" i="3"/>
  <c r="DG15" i="3"/>
  <c r="DI15" i="3" s="1"/>
  <c r="DD15" i="3"/>
  <c r="DE15" i="3" s="1"/>
  <c r="DC15" i="3"/>
  <c r="CZ15" i="3"/>
  <c r="DA15" i="3" s="1"/>
  <c r="CY15" i="3"/>
  <c r="CV15" i="3"/>
  <c r="CW15" i="3" s="1"/>
  <c r="CU15" i="3"/>
  <c r="CR15" i="3"/>
  <c r="CS15" i="3" s="1"/>
  <c r="CQ15" i="3"/>
  <c r="CO15" i="3"/>
  <c r="CN15" i="3"/>
  <c r="CM15" i="3"/>
  <c r="CK15" i="3"/>
  <c r="CJ15" i="3"/>
  <c r="CI15" i="3"/>
  <c r="CF15" i="3"/>
  <c r="CE15" i="3"/>
  <c r="CG15" i="3" s="1"/>
  <c r="CB15" i="3"/>
  <c r="CA15" i="3"/>
  <c r="CC15" i="3" s="1"/>
  <c r="BX15" i="3"/>
  <c r="BY15" i="3" s="1"/>
  <c r="BW15" i="3"/>
  <c r="BT15" i="3"/>
  <c r="BU15" i="3" s="1"/>
  <c r="BS15" i="3"/>
  <c r="BP15" i="3"/>
  <c r="BQ15" i="3" s="1"/>
  <c r="BO15" i="3"/>
  <c r="BL15" i="3"/>
  <c r="BM15" i="3" s="1"/>
  <c r="BK15" i="3"/>
  <c r="BI15" i="3"/>
  <c r="BH15" i="3"/>
  <c r="BG15" i="3"/>
  <c r="BE15" i="3"/>
  <c r="BD15" i="3"/>
  <c r="BC15" i="3"/>
  <c r="AZ15" i="3"/>
  <c r="AY15" i="3"/>
  <c r="BA15" i="3" s="1"/>
  <c r="AV15" i="3"/>
  <c r="AU15" i="3"/>
  <c r="AW15" i="3" s="1"/>
  <c r="AR15" i="3"/>
  <c r="AS15" i="3" s="1"/>
  <c r="AQ15" i="3"/>
  <c r="AN15" i="3"/>
  <c r="AO15" i="3" s="1"/>
  <c r="AM15" i="3"/>
  <c r="AJ15" i="3"/>
  <c r="AK15" i="3" s="1"/>
  <c r="AI15" i="3"/>
  <c r="AF15" i="3"/>
  <c r="AG15" i="3" s="1"/>
  <c r="AE15" i="3"/>
  <c r="AC15" i="3"/>
  <c r="AB15" i="3"/>
  <c r="AA15" i="3"/>
  <c r="Y15" i="3"/>
  <c r="X15" i="3"/>
  <c r="W15" i="3"/>
  <c r="T15" i="3"/>
  <c r="S15" i="3"/>
  <c r="U15" i="3" s="1"/>
  <c r="P15" i="3"/>
  <c r="O15" i="3"/>
  <c r="Q15" i="3" s="1"/>
  <c r="L15" i="3"/>
  <c r="M15" i="3" s="1"/>
  <c r="K15" i="3"/>
  <c r="H15" i="3"/>
  <c r="D15" i="3" s="1"/>
  <c r="E15" i="3" s="1"/>
  <c r="G15" i="3"/>
  <c r="C15" i="3" s="1"/>
  <c r="B15" i="3"/>
  <c r="DH14" i="3"/>
  <c r="DG14" i="3"/>
  <c r="DG32" i="3" s="1"/>
  <c r="DD14" i="3"/>
  <c r="DC14" i="3"/>
  <c r="DE14" i="3" s="1"/>
  <c r="CZ14" i="3"/>
  <c r="CY14" i="3"/>
  <c r="CY32" i="3" s="1"/>
  <c r="CY40" i="3" s="1"/>
  <c r="CV14" i="3"/>
  <c r="CV32" i="3" s="1"/>
  <c r="CU14" i="3"/>
  <c r="CR14" i="3"/>
  <c r="CS14" i="3" s="1"/>
  <c r="CQ14" i="3"/>
  <c r="CN14" i="3"/>
  <c r="CM14" i="3"/>
  <c r="CK14" i="3"/>
  <c r="CJ14" i="3"/>
  <c r="CI14" i="3"/>
  <c r="CG14" i="3"/>
  <c r="CF14" i="3"/>
  <c r="CE14" i="3"/>
  <c r="CB14" i="3"/>
  <c r="CA14" i="3"/>
  <c r="CA32" i="3" s="1"/>
  <c r="BX14" i="3"/>
  <c r="BW14" i="3"/>
  <c r="BY14" i="3" s="1"/>
  <c r="BT14" i="3"/>
  <c r="BS14" i="3"/>
  <c r="BP14" i="3"/>
  <c r="BP32" i="3" s="1"/>
  <c r="BO14" i="3"/>
  <c r="BL14" i="3"/>
  <c r="BM14" i="3" s="1"/>
  <c r="BK14" i="3"/>
  <c r="BH14" i="3"/>
  <c r="BG14" i="3"/>
  <c r="BE14" i="3"/>
  <c r="BD14" i="3"/>
  <c r="BC14" i="3"/>
  <c r="BA14" i="3"/>
  <c r="AZ14" i="3"/>
  <c r="AY14" i="3"/>
  <c r="AV14" i="3"/>
  <c r="AU14" i="3"/>
  <c r="AU32" i="3" s="1"/>
  <c r="AR14" i="3"/>
  <c r="AQ14" i="3"/>
  <c r="AS14" i="3" s="1"/>
  <c r="AN14" i="3"/>
  <c r="AM14" i="3"/>
  <c r="AJ14" i="3"/>
  <c r="AJ32" i="3" s="1"/>
  <c r="AI14" i="3"/>
  <c r="AF14" i="3"/>
  <c r="AG14" i="3" s="1"/>
  <c r="AE14" i="3"/>
  <c r="AB14" i="3"/>
  <c r="AA14" i="3"/>
  <c r="Y14" i="3"/>
  <c r="X14" i="3"/>
  <c r="W14" i="3"/>
  <c r="U14" i="3"/>
  <c r="T14" i="3"/>
  <c r="S14" i="3"/>
  <c r="P14" i="3"/>
  <c r="O14" i="3"/>
  <c r="O32" i="3" s="1"/>
  <c r="L14" i="3"/>
  <c r="K14" i="3"/>
  <c r="M14" i="3" s="1"/>
  <c r="H14" i="3"/>
  <c r="G14" i="3"/>
  <c r="D14" i="3"/>
  <c r="B14" i="3"/>
  <c r="I3" i="3"/>
  <c r="KH40" i="2"/>
  <c r="JZ40" i="2"/>
  <c r="JV40" i="2"/>
  <c r="JR40" i="2"/>
  <c r="JN40" i="2"/>
  <c r="JJ40" i="2"/>
  <c r="JB40" i="2"/>
  <c r="IX40" i="2"/>
  <c r="IT40" i="2"/>
  <c r="IL40" i="2"/>
  <c r="IH40" i="2"/>
  <c r="ID40" i="2"/>
  <c r="HZ40" i="2"/>
  <c r="HV40" i="2"/>
  <c r="HR40" i="2"/>
  <c r="HN40" i="2"/>
  <c r="HJ40" i="2"/>
  <c r="HF40" i="2"/>
  <c r="HB40" i="2"/>
  <c r="GX40" i="2"/>
  <c r="GP40" i="2"/>
  <c r="GL40" i="2"/>
  <c r="GH40" i="2"/>
  <c r="GD40" i="2"/>
  <c r="FZ40" i="2"/>
  <c r="FF40" i="2"/>
  <c r="FB40" i="2"/>
  <c r="EX40" i="2"/>
  <c r="ET40" i="2"/>
  <c r="DJ40" i="2"/>
  <c r="DF40" i="2"/>
  <c r="CX40" i="2"/>
  <c r="CT40" i="2"/>
  <c r="CL40" i="2"/>
  <c r="CH40" i="2"/>
  <c r="CD40" i="2"/>
  <c r="BZ40" i="2"/>
  <c r="BV40" i="2"/>
  <c r="BN40" i="2"/>
  <c r="BB40" i="2"/>
  <c r="AX40" i="2"/>
  <c r="AT40" i="2"/>
  <c r="AP40" i="2"/>
  <c r="AL40" i="2"/>
  <c r="AH40" i="2"/>
  <c r="AD40" i="2"/>
  <c r="V40" i="2"/>
  <c r="R40" i="2"/>
  <c r="N40" i="2"/>
  <c r="J40" i="2"/>
  <c r="F40" i="2"/>
  <c r="C38" i="2"/>
  <c r="B38" i="2"/>
  <c r="KJ36" i="2"/>
  <c r="KD36" i="2"/>
  <c r="KA36" i="2"/>
  <c r="JY36" i="2"/>
  <c r="JP36" i="2"/>
  <c r="JQ36" i="2" s="1"/>
  <c r="JO36" i="2"/>
  <c r="JF36" i="2"/>
  <c r="IV36" i="2"/>
  <c r="IU36" i="2"/>
  <c r="IP36" i="2"/>
  <c r="IM36" i="2"/>
  <c r="IL36" i="2"/>
  <c r="HS36" i="2"/>
  <c r="HH36" i="2"/>
  <c r="GT36" i="2"/>
  <c r="GM36" i="2"/>
  <c r="GB36" i="2"/>
  <c r="FV36" i="2"/>
  <c r="FT36" i="2"/>
  <c r="FU36" i="2" s="1"/>
  <c r="FS36" i="2"/>
  <c r="FR36" i="2"/>
  <c r="FN36" i="2"/>
  <c r="FL36" i="2"/>
  <c r="FJ36" i="2"/>
  <c r="FC36" i="2"/>
  <c r="ER36" i="2"/>
  <c r="ES36" i="2" s="1"/>
  <c r="EQ36" i="2"/>
  <c r="EP36" i="2"/>
  <c r="EL36" i="2"/>
  <c r="EI36" i="2"/>
  <c r="EH36" i="2"/>
  <c r="ED36" i="2"/>
  <c r="EB36" i="2"/>
  <c r="EC36" i="2" s="1"/>
  <c r="EA36" i="2"/>
  <c r="DZ36" i="2"/>
  <c r="DV36" i="2"/>
  <c r="DS36" i="2"/>
  <c r="DR36" i="2"/>
  <c r="DN36" i="2"/>
  <c r="DL36" i="2"/>
  <c r="DM36" i="2" s="1"/>
  <c r="DK36" i="2"/>
  <c r="DB36" i="2"/>
  <c r="CQ36" i="2"/>
  <c r="CP36" i="2"/>
  <c r="CI36" i="2"/>
  <c r="BX36" i="2"/>
  <c r="BR36" i="2"/>
  <c r="BM36" i="2"/>
  <c r="BJ36" i="2"/>
  <c r="BF36" i="2"/>
  <c r="AV36" i="2"/>
  <c r="AA36" i="2"/>
  <c r="Z36" i="2"/>
  <c r="Q36" i="2"/>
  <c r="F36" i="2"/>
  <c r="KJ35" i="2"/>
  <c r="KI35" i="2"/>
  <c r="KI36" i="2" s="1"/>
  <c r="KG35" i="2"/>
  <c r="KF35" i="2"/>
  <c r="KE35" i="2"/>
  <c r="KB35" i="2"/>
  <c r="KC35" i="2" s="1"/>
  <c r="KA35" i="2"/>
  <c r="JX35" i="2"/>
  <c r="JW35" i="2"/>
  <c r="JT35" i="2"/>
  <c r="JU35" i="2" s="1"/>
  <c r="JS35" i="2"/>
  <c r="JP35" i="2"/>
  <c r="JQ35" i="2" s="1"/>
  <c r="JO35" i="2"/>
  <c r="JM35" i="2"/>
  <c r="JL35" i="2"/>
  <c r="JK35" i="2"/>
  <c r="JI35" i="2"/>
  <c r="JH35" i="2"/>
  <c r="JG35" i="2"/>
  <c r="JD35" i="2"/>
  <c r="JC35" i="2"/>
  <c r="JA35" i="2"/>
  <c r="IZ35" i="2"/>
  <c r="IY35" i="2"/>
  <c r="IV35" i="2"/>
  <c r="IW35" i="2" s="1"/>
  <c r="IU35" i="2"/>
  <c r="IR35" i="2"/>
  <c r="IS35" i="2" s="1"/>
  <c r="IQ35" i="2"/>
  <c r="IN35" i="2"/>
  <c r="IO35" i="2" s="1"/>
  <c r="IM35" i="2"/>
  <c r="IJ35" i="2"/>
  <c r="IK35" i="2" s="1"/>
  <c r="II35" i="2"/>
  <c r="IF35" i="2"/>
  <c r="IG35" i="2" s="1"/>
  <c r="IE35" i="2"/>
  <c r="IC35" i="2"/>
  <c r="IB35" i="2"/>
  <c r="IA35" i="2"/>
  <c r="HX35" i="2"/>
  <c r="HY35" i="2" s="1"/>
  <c r="HW35" i="2"/>
  <c r="HU35" i="2"/>
  <c r="HT35" i="2"/>
  <c r="HS35" i="2"/>
  <c r="HP35" i="2"/>
  <c r="HQ35" i="2" s="1"/>
  <c r="HO35" i="2"/>
  <c r="HL35" i="2"/>
  <c r="HM35" i="2" s="1"/>
  <c r="HK35" i="2"/>
  <c r="HH35" i="2"/>
  <c r="HI35" i="2" s="1"/>
  <c r="HG35" i="2"/>
  <c r="HD35" i="2"/>
  <c r="HE35" i="2" s="1"/>
  <c r="HC35" i="2"/>
  <c r="GZ35" i="2"/>
  <c r="HA35" i="2" s="1"/>
  <c r="GY35" i="2"/>
  <c r="GW35" i="2"/>
  <c r="GV35" i="2"/>
  <c r="GU35" i="2"/>
  <c r="GR35" i="2"/>
  <c r="GQ35" i="2"/>
  <c r="GO35" i="2"/>
  <c r="GN35" i="2"/>
  <c r="GM35" i="2"/>
  <c r="GJ35" i="2"/>
  <c r="GK35" i="2" s="1"/>
  <c r="GI35" i="2"/>
  <c r="GF35" i="2"/>
  <c r="GE35" i="2"/>
  <c r="GB35" i="2"/>
  <c r="GC35" i="2" s="1"/>
  <c r="GA35" i="2"/>
  <c r="FX35" i="2"/>
  <c r="FY35" i="2" s="1"/>
  <c r="FW35" i="2"/>
  <c r="FU35" i="2"/>
  <c r="FT35" i="2"/>
  <c r="FS35" i="2"/>
  <c r="FQ35" i="2"/>
  <c r="FP35" i="2"/>
  <c r="FO35" i="2"/>
  <c r="FL35" i="2"/>
  <c r="FM35" i="2" s="1"/>
  <c r="FK35" i="2"/>
  <c r="FI35" i="2"/>
  <c r="FH35" i="2"/>
  <c r="FG35" i="2"/>
  <c r="FD35" i="2"/>
  <c r="FE35" i="2" s="1"/>
  <c r="FC35" i="2"/>
  <c r="EZ35" i="2"/>
  <c r="EY35" i="2"/>
  <c r="EV35" i="2"/>
  <c r="EW35" i="2" s="1"/>
  <c r="EU35" i="2"/>
  <c r="ER35" i="2"/>
  <c r="ES35" i="2" s="1"/>
  <c r="EQ35" i="2"/>
  <c r="EN35" i="2"/>
  <c r="EO35" i="2" s="1"/>
  <c r="EM35" i="2"/>
  <c r="EK35" i="2"/>
  <c r="EJ35" i="2"/>
  <c r="EI35" i="2"/>
  <c r="EF35" i="2"/>
  <c r="EE35" i="2"/>
  <c r="EC35" i="2"/>
  <c r="EB35" i="2"/>
  <c r="EA35" i="2"/>
  <c r="DX35" i="2"/>
  <c r="DY35" i="2" s="1"/>
  <c r="DW35" i="2"/>
  <c r="DT35" i="2"/>
  <c r="DU35" i="2" s="1"/>
  <c r="DS35" i="2"/>
  <c r="DP35" i="2"/>
  <c r="DQ35" i="2" s="1"/>
  <c r="DO35" i="2"/>
  <c r="DL35" i="2"/>
  <c r="DM35" i="2" s="1"/>
  <c r="DK35" i="2"/>
  <c r="DI35" i="2"/>
  <c r="DH35" i="2"/>
  <c r="DG35" i="2"/>
  <c r="DE35" i="2"/>
  <c r="DD35" i="2"/>
  <c r="DC35" i="2"/>
  <c r="CZ35" i="2"/>
  <c r="DA35" i="2" s="1"/>
  <c r="CY35" i="2"/>
  <c r="CW35" i="2"/>
  <c r="CV35" i="2"/>
  <c r="CU35" i="2"/>
  <c r="CR35" i="2"/>
  <c r="CQ35" i="2"/>
  <c r="CS35" i="2" s="1"/>
  <c r="CN35" i="2"/>
  <c r="CM35" i="2"/>
  <c r="CJ35" i="2"/>
  <c r="CK35" i="2" s="1"/>
  <c r="CI35" i="2"/>
  <c r="CF35" i="2"/>
  <c r="CG35" i="2" s="1"/>
  <c r="CE35" i="2"/>
  <c r="CB35" i="2"/>
  <c r="CC35" i="2" s="1"/>
  <c r="CA35" i="2"/>
  <c r="BY35" i="2"/>
  <c r="BX35" i="2"/>
  <c r="BW35" i="2"/>
  <c r="BT35" i="2"/>
  <c r="BU35" i="2" s="1"/>
  <c r="BS35" i="2"/>
  <c r="BP35" i="2"/>
  <c r="BO35" i="2"/>
  <c r="BQ35" i="2" s="1"/>
  <c r="BL35" i="2"/>
  <c r="BK35" i="2"/>
  <c r="BM35" i="2" s="1"/>
  <c r="BH35" i="2"/>
  <c r="BI35" i="2" s="1"/>
  <c r="BG35" i="2"/>
  <c r="BD35" i="2"/>
  <c r="BE35" i="2" s="1"/>
  <c r="BC35" i="2"/>
  <c r="AZ35" i="2"/>
  <c r="BA35" i="2" s="1"/>
  <c r="AY35" i="2"/>
  <c r="AW35" i="2"/>
  <c r="AV35" i="2"/>
  <c r="AU35" i="2"/>
  <c r="AS35" i="2"/>
  <c r="AR35" i="2"/>
  <c r="AQ35" i="2"/>
  <c r="AN35" i="2"/>
  <c r="AM35" i="2"/>
  <c r="AJ35" i="2"/>
  <c r="AI35" i="2"/>
  <c r="AK35" i="2" s="1"/>
  <c r="AF35" i="2"/>
  <c r="AE35" i="2"/>
  <c r="AG35" i="2" s="1"/>
  <c r="AB35" i="2"/>
  <c r="AA35" i="2"/>
  <c r="X35" i="2"/>
  <c r="Y35" i="2" s="1"/>
  <c r="W35" i="2"/>
  <c r="T35" i="2"/>
  <c r="U35" i="2" s="1"/>
  <c r="S35" i="2"/>
  <c r="Q35" i="2"/>
  <c r="P35" i="2"/>
  <c r="P36" i="2" s="1"/>
  <c r="O35" i="2"/>
  <c r="M35" i="2"/>
  <c r="L35" i="2"/>
  <c r="K35" i="2"/>
  <c r="H35" i="2"/>
  <c r="G35" i="2"/>
  <c r="B35" i="2"/>
  <c r="KJ34" i="2"/>
  <c r="KK34" i="2" s="1"/>
  <c r="KI34" i="2"/>
  <c r="KG34" i="2"/>
  <c r="KF34" i="2"/>
  <c r="KF36" i="2" s="1"/>
  <c r="KE34" i="2"/>
  <c r="KE36" i="2" s="1"/>
  <c r="KC34" i="2"/>
  <c r="KB34" i="2"/>
  <c r="KB36" i="2" s="1"/>
  <c r="KC36" i="2" s="1"/>
  <c r="KA34" i="2"/>
  <c r="JX34" i="2"/>
  <c r="JX36" i="2" s="1"/>
  <c r="JW34" i="2"/>
  <c r="JW36" i="2" s="1"/>
  <c r="JT34" i="2"/>
  <c r="JT36" i="2" s="1"/>
  <c r="JS34" i="2"/>
  <c r="JS36" i="2" s="1"/>
  <c r="JQ34" i="2"/>
  <c r="JP34" i="2"/>
  <c r="JO34" i="2"/>
  <c r="JL34" i="2"/>
  <c r="JK34" i="2"/>
  <c r="JK36" i="2" s="1"/>
  <c r="JH34" i="2"/>
  <c r="JG34" i="2"/>
  <c r="JG36" i="2" s="1"/>
  <c r="JD34" i="2"/>
  <c r="JD36" i="2" s="1"/>
  <c r="JC34" i="2"/>
  <c r="JA34" i="2"/>
  <c r="IZ34" i="2"/>
  <c r="IZ36" i="2" s="1"/>
  <c r="IY34" i="2"/>
  <c r="IY36" i="2" s="1"/>
  <c r="IW34" i="2"/>
  <c r="IV34" i="2"/>
  <c r="IU34" i="2"/>
  <c r="IR34" i="2"/>
  <c r="IQ34" i="2"/>
  <c r="IQ36" i="2" s="1"/>
  <c r="IO34" i="2"/>
  <c r="IN34" i="2"/>
  <c r="IN36" i="2" s="1"/>
  <c r="IM34" i="2"/>
  <c r="IK34" i="2"/>
  <c r="IJ34" i="2"/>
  <c r="IJ36" i="2" s="1"/>
  <c r="IK36" i="2" s="1"/>
  <c r="II34" i="2"/>
  <c r="II36" i="2" s="1"/>
  <c r="IG34" i="2"/>
  <c r="IF34" i="2"/>
  <c r="IF36" i="2" s="1"/>
  <c r="IG36" i="2" s="1"/>
  <c r="IE34" i="2"/>
  <c r="IE36" i="2" s="1"/>
  <c r="IB34" i="2"/>
  <c r="IC34" i="2" s="1"/>
  <c r="IA34" i="2"/>
  <c r="IA36" i="2" s="1"/>
  <c r="HX34" i="2"/>
  <c r="HX36" i="2" s="1"/>
  <c r="HW34" i="2"/>
  <c r="HW36" i="2" s="1"/>
  <c r="HT34" i="2"/>
  <c r="HS34" i="2"/>
  <c r="HQ34" i="2"/>
  <c r="HP34" i="2"/>
  <c r="HP36" i="2" s="1"/>
  <c r="HQ36" i="2" s="1"/>
  <c r="HO34" i="2"/>
  <c r="HO36" i="2" s="1"/>
  <c r="HL34" i="2"/>
  <c r="HK34" i="2"/>
  <c r="HK36" i="2" s="1"/>
  <c r="HH34" i="2"/>
  <c r="HG34" i="2"/>
  <c r="HG36" i="2" s="1"/>
  <c r="HE34" i="2"/>
  <c r="HD34" i="2"/>
  <c r="HD36" i="2" s="1"/>
  <c r="HC34" i="2"/>
  <c r="HC36" i="2" s="1"/>
  <c r="GZ34" i="2"/>
  <c r="GY34" i="2"/>
  <c r="GY36" i="2" s="1"/>
  <c r="GV34" i="2"/>
  <c r="GU34" i="2"/>
  <c r="GU36" i="2" s="1"/>
  <c r="GR34" i="2"/>
  <c r="GR36" i="2" s="1"/>
  <c r="GQ34" i="2"/>
  <c r="GN34" i="2"/>
  <c r="GN36" i="2" s="1"/>
  <c r="GO36" i="2" s="1"/>
  <c r="GM34" i="2"/>
  <c r="GK34" i="2"/>
  <c r="GJ34" i="2"/>
  <c r="GJ36" i="2" s="1"/>
  <c r="GK36" i="2" s="1"/>
  <c r="GI34" i="2"/>
  <c r="GI36" i="2" s="1"/>
  <c r="GF34" i="2"/>
  <c r="GE34" i="2"/>
  <c r="GB34" i="2"/>
  <c r="GA34" i="2"/>
  <c r="FY34" i="2"/>
  <c r="FX34" i="2"/>
  <c r="FX36" i="2" s="1"/>
  <c r="FY36" i="2" s="1"/>
  <c r="FW34" i="2"/>
  <c r="FW36" i="2" s="1"/>
  <c r="FU34" i="2"/>
  <c r="FT34" i="2"/>
  <c r="FS34" i="2"/>
  <c r="FP34" i="2"/>
  <c r="FO34" i="2"/>
  <c r="FO36" i="2" s="1"/>
  <c r="FL34" i="2"/>
  <c r="FK34" i="2"/>
  <c r="FK36" i="2" s="1"/>
  <c r="FI34" i="2"/>
  <c r="FH34" i="2"/>
  <c r="FH36" i="2" s="1"/>
  <c r="FI36" i="2" s="1"/>
  <c r="FG34" i="2"/>
  <c r="FG36" i="2" s="1"/>
  <c r="FE34" i="2"/>
  <c r="FD34" i="2"/>
  <c r="FD36" i="2" s="1"/>
  <c r="FE36" i="2" s="1"/>
  <c r="FC34" i="2"/>
  <c r="EZ34" i="2"/>
  <c r="EY34" i="2"/>
  <c r="EY36" i="2" s="1"/>
  <c r="EW34" i="2"/>
  <c r="EV34" i="2"/>
  <c r="EV36" i="2" s="1"/>
  <c r="EW36" i="2" s="1"/>
  <c r="EU34" i="2"/>
  <c r="EU36" i="2" s="1"/>
  <c r="ES34" i="2"/>
  <c r="ER34" i="2"/>
  <c r="EQ34" i="2"/>
  <c r="EN34" i="2"/>
  <c r="EM34" i="2"/>
  <c r="EM36" i="2" s="1"/>
  <c r="EJ34" i="2"/>
  <c r="EK34" i="2" s="1"/>
  <c r="EI34" i="2"/>
  <c r="EF34" i="2"/>
  <c r="EF36" i="2" s="1"/>
  <c r="EE34" i="2"/>
  <c r="EE36" i="2" s="1"/>
  <c r="EC34" i="2"/>
  <c r="EB34" i="2"/>
  <c r="EA34" i="2"/>
  <c r="DY34" i="2"/>
  <c r="DX34" i="2"/>
  <c r="DX36" i="2" s="1"/>
  <c r="DY36" i="2" s="1"/>
  <c r="DW34" i="2"/>
  <c r="DW36" i="2" s="1"/>
  <c r="DT34" i="2"/>
  <c r="DT36" i="2" s="1"/>
  <c r="DU36" i="2" s="1"/>
  <c r="DS34" i="2"/>
  <c r="DP34" i="2"/>
  <c r="DP36" i="2" s="1"/>
  <c r="DO34" i="2"/>
  <c r="DO36" i="2" s="1"/>
  <c r="DM34" i="2"/>
  <c r="DL34" i="2"/>
  <c r="DK34" i="2"/>
  <c r="DH34" i="2"/>
  <c r="DG34" i="2"/>
  <c r="DG36" i="2" s="1"/>
  <c r="DD34" i="2"/>
  <c r="DC34" i="2"/>
  <c r="DC36" i="2" s="1"/>
  <c r="CZ34" i="2"/>
  <c r="CZ36" i="2" s="1"/>
  <c r="DA36" i="2" s="1"/>
  <c r="CY34" i="2"/>
  <c r="CY36" i="2" s="1"/>
  <c r="CV34" i="2"/>
  <c r="CV36" i="2" s="1"/>
  <c r="CU34" i="2"/>
  <c r="CU36" i="2" s="1"/>
  <c r="CS34" i="2"/>
  <c r="CR34" i="2"/>
  <c r="CR36" i="2" s="1"/>
  <c r="CS36" i="2" s="1"/>
  <c r="CQ34" i="2"/>
  <c r="CN34" i="2"/>
  <c r="CM34" i="2"/>
  <c r="CJ34" i="2"/>
  <c r="CJ36" i="2" s="1"/>
  <c r="CI34" i="2"/>
  <c r="CK34" i="2" s="1"/>
  <c r="CG34" i="2"/>
  <c r="CF34" i="2"/>
  <c r="CF36" i="2" s="1"/>
  <c r="CE34" i="2"/>
  <c r="CE36" i="2" s="1"/>
  <c r="CG36" i="2" s="1"/>
  <c r="CB34" i="2"/>
  <c r="CB36" i="2" s="1"/>
  <c r="CC36" i="2" s="1"/>
  <c r="CA34" i="2"/>
  <c r="CA36" i="2" s="1"/>
  <c r="BX34" i="2"/>
  <c r="BW34" i="2"/>
  <c r="BW36" i="2" s="1"/>
  <c r="BT34" i="2"/>
  <c r="BT36" i="2" s="1"/>
  <c r="BS34" i="2"/>
  <c r="BQ34" i="2"/>
  <c r="BP34" i="2"/>
  <c r="BP36" i="2" s="1"/>
  <c r="BO34" i="2"/>
  <c r="BL34" i="2"/>
  <c r="BL36" i="2" s="1"/>
  <c r="BK34" i="2"/>
  <c r="BK36" i="2" s="1"/>
  <c r="BH34" i="2"/>
  <c r="BG34" i="2"/>
  <c r="BE34" i="2"/>
  <c r="BD34" i="2"/>
  <c r="BD36" i="2" s="1"/>
  <c r="BE36" i="2" s="1"/>
  <c r="BC34" i="2"/>
  <c r="BC36" i="2" s="1"/>
  <c r="BA34" i="2"/>
  <c r="AZ34" i="2"/>
  <c r="AZ36" i="2" s="1"/>
  <c r="AY34" i="2"/>
  <c r="AY36" i="2" s="1"/>
  <c r="AW34" i="2"/>
  <c r="AV34" i="2"/>
  <c r="AU34" i="2"/>
  <c r="AU36" i="2" s="1"/>
  <c r="AR34" i="2"/>
  <c r="AQ34" i="2"/>
  <c r="AQ36" i="2" s="1"/>
  <c r="AN34" i="2"/>
  <c r="AM34" i="2"/>
  <c r="AM36" i="2" s="1"/>
  <c r="AJ34" i="2"/>
  <c r="AI34" i="2"/>
  <c r="AG34" i="2"/>
  <c r="AF34" i="2"/>
  <c r="AF36" i="2" s="1"/>
  <c r="AE34" i="2"/>
  <c r="AE36" i="2" s="1"/>
  <c r="AB34" i="2"/>
  <c r="AA34" i="2"/>
  <c r="Y34" i="2"/>
  <c r="X34" i="2"/>
  <c r="X36" i="2" s="1"/>
  <c r="Y36" i="2" s="1"/>
  <c r="W34" i="2"/>
  <c r="W36" i="2" s="1"/>
  <c r="U34" i="2"/>
  <c r="T34" i="2"/>
  <c r="T36" i="2" s="1"/>
  <c r="S34" i="2"/>
  <c r="S36" i="2" s="1"/>
  <c r="P34" i="2"/>
  <c r="Q34" i="2" s="1"/>
  <c r="O34" i="2"/>
  <c r="O36" i="2" s="1"/>
  <c r="L34" i="2"/>
  <c r="K34" i="2"/>
  <c r="K36" i="2" s="1"/>
  <c r="H34" i="2"/>
  <c r="H36" i="2" s="1"/>
  <c r="G34" i="2"/>
  <c r="I34" i="2" s="1"/>
  <c r="B34" i="2"/>
  <c r="B36" i="2" s="1"/>
  <c r="KD32" i="2"/>
  <c r="KD40" i="2" s="1"/>
  <c r="JF32" i="2"/>
  <c r="JF40" i="2" s="1"/>
  <c r="IP32" i="2"/>
  <c r="IP40" i="2" s="1"/>
  <c r="IL32" i="2"/>
  <c r="GT32" i="2"/>
  <c r="GT40" i="2" s="1"/>
  <c r="FV32" i="2"/>
  <c r="FV40" i="2" s="1"/>
  <c r="FR32" i="2"/>
  <c r="FR40" i="2" s="1"/>
  <c r="FN32" i="2"/>
  <c r="FN40" i="2" s="1"/>
  <c r="FJ32" i="2"/>
  <c r="FJ40" i="2" s="1"/>
  <c r="EP32" i="2"/>
  <c r="EP40" i="2" s="1"/>
  <c r="EL32" i="2"/>
  <c r="EL40" i="2" s="1"/>
  <c r="EH32" i="2"/>
  <c r="EH40" i="2" s="1"/>
  <c r="ED32" i="2"/>
  <c r="ED40" i="2" s="1"/>
  <c r="DZ32" i="2"/>
  <c r="DZ40" i="2" s="1"/>
  <c r="DV32" i="2"/>
  <c r="DV40" i="2" s="1"/>
  <c r="DR32" i="2"/>
  <c r="DR40" i="2" s="1"/>
  <c r="DN32" i="2"/>
  <c r="DN40" i="2" s="1"/>
  <c r="DB32" i="2"/>
  <c r="DB40" i="2" s="1"/>
  <c r="CP32" i="2"/>
  <c r="CP40" i="2" s="1"/>
  <c r="BR32" i="2"/>
  <c r="BR40" i="2" s="1"/>
  <c r="BJ32" i="2"/>
  <c r="BJ40" i="2" s="1"/>
  <c r="BF32" i="2"/>
  <c r="Z32" i="2"/>
  <c r="Z40" i="2" s="1"/>
  <c r="F32" i="2"/>
  <c r="KK31" i="2"/>
  <c r="KJ31" i="2"/>
  <c r="KI31" i="2"/>
  <c r="KF31" i="2"/>
  <c r="KG31" i="2" s="1"/>
  <c r="KE31" i="2"/>
  <c r="KB31" i="2"/>
  <c r="KC31" i="2" s="1"/>
  <c r="KA31" i="2"/>
  <c r="JX31" i="2"/>
  <c r="JY31" i="2" s="1"/>
  <c r="JW31" i="2"/>
  <c r="JU31" i="2"/>
  <c r="JT31" i="2"/>
  <c r="JS31" i="2"/>
  <c r="JP31" i="2"/>
  <c r="JQ31" i="2" s="1"/>
  <c r="JO31" i="2"/>
  <c r="JL31" i="2"/>
  <c r="JM31" i="2" s="1"/>
  <c r="JK31" i="2"/>
  <c r="JH31" i="2"/>
  <c r="JI31" i="2" s="1"/>
  <c r="JG31" i="2"/>
  <c r="JE31" i="2"/>
  <c r="JD31" i="2"/>
  <c r="JC31" i="2"/>
  <c r="IZ31" i="2"/>
  <c r="JA31" i="2" s="1"/>
  <c r="IY31" i="2"/>
  <c r="IV31" i="2"/>
  <c r="IW31" i="2" s="1"/>
  <c r="IU31" i="2"/>
  <c r="IR31" i="2"/>
  <c r="IS31" i="2" s="1"/>
  <c r="IQ31" i="2"/>
  <c r="IN31" i="2"/>
  <c r="IM31" i="2"/>
  <c r="IO31" i="2" s="1"/>
  <c r="IJ31" i="2"/>
  <c r="IK31" i="2" s="1"/>
  <c r="II31" i="2"/>
  <c r="IF31" i="2"/>
  <c r="IG31" i="2" s="1"/>
  <c r="IE31" i="2"/>
  <c r="IB31" i="2"/>
  <c r="IC31" i="2" s="1"/>
  <c r="IA31" i="2"/>
  <c r="HY31" i="2"/>
  <c r="HX31" i="2"/>
  <c r="HW31" i="2"/>
  <c r="HT31" i="2"/>
  <c r="HU31" i="2" s="1"/>
  <c r="HS31" i="2"/>
  <c r="HP31" i="2"/>
  <c r="HQ31" i="2" s="1"/>
  <c r="HO31" i="2"/>
  <c r="HL31" i="2"/>
  <c r="HM31" i="2" s="1"/>
  <c r="HK31" i="2"/>
  <c r="HI31" i="2"/>
  <c r="HH31" i="2"/>
  <c r="HG31" i="2"/>
  <c r="HD31" i="2"/>
  <c r="HE31" i="2" s="1"/>
  <c r="HC31" i="2"/>
  <c r="GZ31" i="2"/>
  <c r="HA31" i="2" s="1"/>
  <c r="GY31" i="2"/>
  <c r="GV31" i="2"/>
  <c r="GW31" i="2" s="1"/>
  <c r="GU31" i="2"/>
  <c r="GS31" i="2"/>
  <c r="GR31" i="2"/>
  <c r="GQ31" i="2"/>
  <c r="GN31" i="2"/>
  <c r="GO31" i="2" s="1"/>
  <c r="GM31" i="2"/>
  <c r="GJ31" i="2"/>
  <c r="GK31" i="2" s="1"/>
  <c r="GI31" i="2"/>
  <c r="GF31" i="2"/>
  <c r="GG31" i="2" s="1"/>
  <c r="GE31" i="2"/>
  <c r="GB31" i="2"/>
  <c r="GA31" i="2"/>
  <c r="GC31" i="2" s="1"/>
  <c r="FX31" i="2"/>
  <c r="FY31" i="2" s="1"/>
  <c r="FW31" i="2"/>
  <c r="FT31" i="2"/>
  <c r="FU31" i="2" s="1"/>
  <c r="FS31" i="2"/>
  <c r="FP31" i="2"/>
  <c r="FQ31" i="2" s="1"/>
  <c r="FO31" i="2"/>
  <c r="FM31" i="2"/>
  <c r="FL31" i="2"/>
  <c r="FK31" i="2"/>
  <c r="FH31" i="2"/>
  <c r="FI31" i="2" s="1"/>
  <c r="FG31" i="2"/>
  <c r="FD31" i="2"/>
  <c r="FE31" i="2" s="1"/>
  <c r="FC31" i="2"/>
  <c r="EZ31" i="2"/>
  <c r="FA31" i="2" s="1"/>
  <c r="EY31" i="2"/>
  <c r="EW31" i="2"/>
  <c r="EV31" i="2"/>
  <c r="EU31" i="2"/>
  <c r="ER31" i="2"/>
  <c r="ES31" i="2" s="1"/>
  <c r="EQ31" i="2"/>
  <c r="EN31" i="2"/>
  <c r="EO31" i="2" s="1"/>
  <c r="EM31" i="2"/>
  <c r="EJ31" i="2"/>
  <c r="EK31" i="2" s="1"/>
  <c r="EI31" i="2"/>
  <c r="EG31" i="2"/>
  <c r="EF31" i="2"/>
  <c r="EE31" i="2"/>
  <c r="EB31" i="2"/>
  <c r="EC31" i="2" s="1"/>
  <c r="EA31" i="2"/>
  <c r="DX31" i="2"/>
  <c r="DY31" i="2" s="1"/>
  <c r="DW31" i="2"/>
  <c r="DT31" i="2"/>
  <c r="DU31" i="2" s="1"/>
  <c r="DS31" i="2"/>
  <c r="DP31" i="2"/>
  <c r="DO31" i="2"/>
  <c r="DQ31" i="2" s="1"/>
  <c r="DL31" i="2"/>
  <c r="DM31" i="2" s="1"/>
  <c r="DK31" i="2"/>
  <c r="DH31" i="2"/>
  <c r="DI31" i="2" s="1"/>
  <c r="DG31" i="2"/>
  <c r="DD31" i="2"/>
  <c r="DE31" i="2" s="1"/>
  <c r="DC31" i="2"/>
  <c r="DA31" i="2"/>
  <c r="CZ31" i="2"/>
  <c r="CY31" i="2"/>
  <c r="CV31" i="2"/>
  <c r="CW31" i="2" s="1"/>
  <c r="CU31" i="2"/>
  <c r="CR31" i="2"/>
  <c r="CS31" i="2" s="1"/>
  <c r="CQ31" i="2"/>
  <c r="CN31" i="2"/>
  <c r="CO31" i="2" s="1"/>
  <c r="CM31" i="2"/>
  <c r="CK31" i="2"/>
  <c r="CJ31" i="2"/>
  <c r="CI31" i="2"/>
  <c r="CF31" i="2"/>
  <c r="CG31" i="2" s="1"/>
  <c r="CE31" i="2"/>
  <c r="CB31" i="2"/>
  <c r="CC31" i="2" s="1"/>
  <c r="CA31" i="2"/>
  <c r="BX31" i="2"/>
  <c r="BY31" i="2" s="1"/>
  <c r="BW31" i="2"/>
  <c r="BU31" i="2"/>
  <c r="BT31" i="2"/>
  <c r="BS31" i="2"/>
  <c r="BP31" i="2"/>
  <c r="BQ31" i="2" s="1"/>
  <c r="BO31" i="2"/>
  <c r="BL31" i="2"/>
  <c r="BM31" i="2" s="1"/>
  <c r="BK31" i="2"/>
  <c r="BH31" i="2"/>
  <c r="BI31" i="2" s="1"/>
  <c r="BG31" i="2"/>
  <c r="BD31" i="2"/>
  <c r="BC31" i="2"/>
  <c r="BE31" i="2" s="1"/>
  <c r="AZ31" i="2"/>
  <c r="BA31" i="2" s="1"/>
  <c r="AY31" i="2"/>
  <c r="AV31" i="2"/>
  <c r="AW31" i="2" s="1"/>
  <c r="AU31" i="2"/>
  <c r="AR31" i="2"/>
  <c r="AS31" i="2" s="1"/>
  <c r="AQ31" i="2"/>
  <c r="AO31" i="2"/>
  <c r="AN31" i="2"/>
  <c r="AM31" i="2"/>
  <c r="AJ31" i="2"/>
  <c r="AK31" i="2" s="1"/>
  <c r="AI31" i="2"/>
  <c r="AF31" i="2"/>
  <c r="AG31" i="2" s="1"/>
  <c r="AE31" i="2"/>
  <c r="AB31" i="2"/>
  <c r="AC31" i="2" s="1"/>
  <c r="AA31" i="2"/>
  <c r="Y31" i="2"/>
  <c r="X31" i="2"/>
  <c r="W31" i="2"/>
  <c r="T31" i="2"/>
  <c r="U31" i="2" s="1"/>
  <c r="S31" i="2"/>
  <c r="P31" i="2"/>
  <c r="Q31" i="2" s="1"/>
  <c r="O31" i="2"/>
  <c r="L31" i="2"/>
  <c r="K31" i="2"/>
  <c r="I31" i="2"/>
  <c r="H31" i="2"/>
  <c r="G31" i="2"/>
  <c r="B31" i="2"/>
  <c r="KJ30" i="2"/>
  <c r="KK30" i="2" s="1"/>
  <c r="KI30" i="2"/>
  <c r="KF30" i="2"/>
  <c r="KG30" i="2" s="1"/>
  <c r="KE30" i="2"/>
  <c r="KB30" i="2"/>
  <c r="KC30" i="2" s="1"/>
  <c r="KA30" i="2"/>
  <c r="JY30" i="2"/>
  <c r="JX30" i="2"/>
  <c r="JW30" i="2"/>
  <c r="JT30" i="2"/>
  <c r="JU30" i="2" s="1"/>
  <c r="JS30" i="2"/>
  <c r="JP30" i="2"/>
  <c r="JQ30" i="2" s="1"/>
  <c r="JO30" i="2"/>
  <c r="JL30" i="2"/>
  <c r="JM30" i="2" s="1"/>
  <c r="JK30" i="2"/>
  <c r="JI30" i="2"/>
  <c r="JH30" i="2"/>
  <c r="JG30" i="2"/>
  <c r="JD30" i="2"/>
  <c r="JE30" i="2" s="1"/>
  <c r="JC30" i="2"/>
  <c r="IZ30" i="2"/>
  <c r="JA30" i="2" s="1"/>
  <c r="IY30" i="2"/>
  <c r="IV30" i="2"/>
  <c r="IW30" i="2" s="1"/>
  <c r="IU30" i="2"/>
  <c r="IS30" i="2"/>
  <c r="IR30" i="2"/>
  <c r="IQ30" i="2"/>
  <c r="IN30" i="2"/>
  <c r="IO30" i="2" s="1"/>
  <c r="IM30" i="2"/>
  <c r="IJ30" i="2"/>
  <c r="IK30" i="2" s="1"/>
  <c r="II30" i="2"/>
  <c r="IF30" i="2"/>
  <c r="IG30" i="2" s="1"/>
  <c r="IE30" i="2"/>
  <c r="IB30" i="2"/>
  <c r="IA30" i="2"/>
  <c r="IC30" i="2" s="1"/>
  <c r="HX30" i="2"/>
  <c r="HY30" i="2" s="1"/>
  <c r="HW30" i="2"/>
  <c r="HT30" i="2"/>
  <c r="HU30" i="2" s="1"/>
  <c r="HS30" i="2"/>
  <c r="HP30" i="2"/>
  <c r="HQ30" i="2" s="1"/>
  <c r="HO30" i="2"/>
  <c r="HM30" i="2"/>
  <c r="HL30" i="2"/>
  <c r="HK30" i="2"/>
  <c r="HH30" i="2"/>
  <c r="HI30" i="2" s="1"/>
  <c r="HG30" i="2"/>
  <c r="HD30" i="2"/>
  <c r="HE30" i="2" s="1"/>
  <c r="HC30" i="2"/>
  <c r="GZ30" i="2"/>
  <c r="HA30" i="2" s="1"/>
  <c r="GY30" i="2"/>
  <c r="GW30" i="2"/>
  <c r="GV30" i="2"/>
  <c r="GU30" i="2"/>
  <c r="GR30" i="2"/>
  <c r="GS30" i="2" s="1"/>
  <c r="GQ30" i="2"/>
  <c r="GN30" i="2"/>
  <c r="GO30" i="2" s="1"/>
  <c r="GM30" i="2"/>
  <c r="GJ30" i="2"/>
  <c r="GK30" i="2" s="1"/>
  <c r="GI30" i="2"/>
  <c r="GG30" i="2"/>
  <c r="GF30" i="2"/>
  <c r="GE30" i="2"/>
  <c r="GB30" i="2"/>
  <c r="GC30" i="2" s="1"/>
  <c r="GA30" i="2"/>
  <c r="FX30" i="2"/>
  <c r="FY30" i="2" s="1"/>
  <c r="FW30" i="2"/>
  <c r="FT30" i="2"/>
  <c r="FU30" i="2" s="1"/>
  <c r="FS30" i="2"/>
  <c r="FP30" i="2"/>
  <c r="FO30" i="2"/>
  <c r="FQ30" i="2" s="1"/>
  <c r="FL30" i="2"/>
  <c r="FM30" i="2" s="1"/>
  <c r="FK30" i="2"/>
  <c r="FH30" i="2"/>
  <c r="FI30" i="2" s="1"/>
  <c r="FG30" i="2"/>
  <c r="FD30" i="2"/>
  <c r="FE30" i="2" s="1"/>
  <c r="FC30" i="2"/>
  <c r="FA30" i="2"/>
  <c r="EZ30" i="2"/>
  <c r="EY30" i="2"/>
  <c r="EV30" i="2"/>
  <c r="EW30" i="2" s="1"/>
  <c r="EU30" i="2"/>
  <c r="ER30" i="2"/>
  <c r="ES30" i="2" s="1"/>
  <c r="EQ30" i="2"/>
  <c r="EN30" i="2"/>
  <c r="EO30" i="2" s="1"/>
  <c r="EM30" i="2"/>
  <c r="EK30" i="2"/>
  <c r="EJ30" i="2"/>
  <c r="EI30" i="2"/>
  <c r="EF30" i="2"/>
  <c r="EG30" i="2" s="1"/>
  <c r="EE30" i="2"/>
  <c r="EB30" i="2"/>
  <c r="EC30" i="2" s="1"/>
  <c r="EA30" i="2"/>
  <c r="DX30" i="2"/>
  <c r="DY30" i="2" s="1"/>
  <c r="DW30" i="2"/>
  <c r="DU30" i="2"/>
  <c r="DT30" i="2"/>
  <c r="DS30" i="2"/>
  <c r="DP30" i="2"/>
  <c r="DQ30" i="2" s="1"/>
  <c r="DO30" i="2"/>
  <c r="DL30" i="2"/>
  <c r="DM30" i="2" s="1"/>
  <c r="DK30" i="2"/>
  <c r="DH30" i="2"/>
  <c r="DI30" i="2" s="1"/>
  <c r="DG30" i="2"/>
  <c r="DD30" i="2"/>
  <c r="DC30" i="2"/>
  <c r="DE30" i="2" s="1"/>
  <c r="CZ30" i="2"/>
  <c r="DA30" i="2" s="1"/>
  <c r="CY30" i="2"/>
  <c r="CV30" i="2"/>
  <c r="CW30" i="2" s="1"/>
  <c r="CU30" i="2"/>
  <c r="CR30" i="2"/>
  <c r="CS30" i="2" s="1"/>
  <c r="CQ30" i="2"/>
  <c r="CO30" i="2"/>
  <c r="CN30" i="2"/>
  <c r="CM30" i="2"/>
  <c r="CJ30" i="2"/>
  <c r="CK30" i="2" s="1"/>
  <c r="CI30" i="2"/>
  <c r="CF30" i="2"/>
  <c r="CG30" i="2" s="1"/>
  <c r="CE30" i="2"/>
  <c r="CB30" i="2"/>
  <c r="CC30" i="2" s="1"/>
  <c r="CA30" i="2"/>
  <c r="BY30" i="2"/>
  <c r="BX30" i="2"/>
  <c r="BW30" i="2"/>
  <c r="BT30" i="2"/>
  <c r="BU30" i="2" s="1"/>
  <c r="BS30" i="2"/>
  <c r="BP30" i="2"/>
  <c r="BQ30" i="2" s="1"/>
  <c r="BO30" i="2"/>
  <c r="BL30" i="2"/>
  <c r="BM30" i="2" s="1"/>
  <c r="BK30" i="2"/>
  <c r="BI30" i="2"/>
  <c r="BH30" i="2"/>
  <c r="BG30" i="2"/>
  <c r="BD30" i="2"/>
  <c r="BE30" i="2" s="1"/>
  <c r="BC30" i="2"/>
  <c r="AZ30" i="2"/>
  <c r="BA30" i="2" s="1"/>
  <c r="AY30" i="2"/>
  <c r="AV30" i="2"/>
  <c r="AW30" i="2" s="1"/>
  <c r="AU30" i="2"/>
  <c r="AR30" i="2"/>
  <c r="AQ30" i="2"/>
  <c r="AS30" i="2" s="1"/>
  <c r="AN30" i="2"/>
  <c r="AO30" i="2" s="1"/>
  <c r="AM30" i="2"/>
  <c r="AJ30" i="2"/>
  <c r="AK30" i="2" s="1"/>
  <c r="AI30" i="2"/>
  <c r="AF30" i="2"/>
  <c r="AG30" i="2" s="1"/>
  <c r="AE30" i="2"/>
  <c r="AC30" i="2"/>
  <c r="AB30" i="2"/>
  <c r="AA30" i="2"/>
  <c r="X30" i="2"/>
  <c r="W30" i="2"/>
  <c r="T30" i="2"/>
  <c r="U30" i="2" s="1"/>
  <c r="S30" i="2"/>
  <c r="P30" i="2"/>
  <c r="Q30" i="2" s="1"/>
  <c r="O30" i="2"/>
  <c r="M30" i="2"/>
  <c r="L30" i="2"/>
  <c r="K30" i="2"/>
  <c r="H30" i="2"/>
  <c r="I30" i="2" s="1"/>
  <c r="G30" i="2"/>
  <c r="C30" i="2"/>
  <c r="B30" i="2"/>
  <c r="KK29" i="2"/>
  <c r="KJ29" i="2"/>
  <c r="KI29" i="2"/>
  <c r="KF29" i="2"/>
  <c r="KG29" i="2" s="1"/>
  <c r="KE29" i="2"/>
  <c r="KC29" i="2"/>
  <c r="KB29" i="2"/>
  <c r="KA29" i="2"/>
  <c r="JY29" i="2"/>
  <c r="JX29" i="2"/>
  <c r="JW29" i="2"/>
  <c r="JT29" i="2"/>
  <c r="JS29" i="2"/>
  <c r="JP29" i="2"/>
  <c r="JO29" i="2"/>
  <c r="JM29" i="2"/>
  <c r="JL29" i="2"/>
  <c r="JK29" i="2"/>
  <c r="JH29" i="2"/>
  <c r="JI29" i="2" s="1"/>
  <c r="JG29" i="2"/>
  <c r="JD29" i="2"/>
  <c r="JC29" i="2"/>
  <c r="JE29" i="2" s="1"/>
  <c r="IZ29" i="2"/>
  <c r="JA29" i="2" s="1"/>
  <c r="IY29" i="2"/>
  <c r="IW29" i="2"/>
  <c r="IV29" i="2"/>
  <c r="IU29" i="2"/>
  <c r="IS29" i="2"/>
  <c r="IR29" i="2"/>
  <c r="IQ29" i="2"/>
  <c r="IN29" i="2"/>
  <c r="IM29" i="2"/>
  <c r="IJ29" i="2"/>
  <c r="II29" i="2"/>
  <c r="IG29" i="2"/>
  <c r="IF29" i="2"/>
  <c r="IE29" i="2"/>
  <c r="IB29" i="2"/>
  <c r="IC29" i="2" s="1"/>
  <c r="IA29" i="2"/>
  <c r="HY29" i="2"/>
  <c r="HX29" i="2"/>
  <c r="HW29" i="2"/>
  <c r="HT29" i="2"/>
  <c r="HU29" i="2" s="1"/>
  <c r="HS29" i="2"/>
  <c r="HQ29" i="2"/>
  <c r="HP29" i="2"/>
  <c r="HO29" i="2"/>
  <c r="HM29" i="2"/>
  <c r="HL29" i="2"/>
  <c r="HK29" i="2"/>
  <c r="HH29" i="2"/>
  <c r="HG29" i="2"/>
  <c r="HD29" i="2"/>
  <c r="HC29" i="2"/>
  <c r="HA29" i="2"/>
  <c r="GZ29" i="2"/>
  <c r="GY29" i="2"/>
  <c r="GV29" i="2"/>
  <c r="GW29" i="2" s="1"/>
  <c r="GU29" i="2"/>
  <c r="GR29" i="2"/>
  <c r="GQ29" i="2"/>
  <c r="GS29" i="2" s="1"/>
  <c r="GN29" i="2"/>
  <c r="GO29" i="2" s="1"/>
  <c r="GM29" i="2"/>
  <c r="GK29" i="2"/>
  <c r="GJ29" i="2"/>
  <c r="GI29" i="2"/>
  <c r="GG29" i="2"/>
  <c r="GF29" i="2"/>
  <c r="GE29" i="2"/>
  <c r="GB29" i="2"/>
  <c r="GA29" i="2"/>
  <c r="FX29" i="2"/>
  <c r="FW29" i="2"/>
  <c r="FU29" i="2"/>
  <c r="FT29" i="2"/>
  <c r="FS29" i="2"/>
  <c r="FP29" i="2"/>
  <c r="FQ29" i="2" s="1"/>
  <c r="FO29" i="2"/>
  <c r="FM29" i="2"/>
  <c r="FL29" i="2"/>
  <c r="FK29" i="2"/>
  <c r="FH29" i="2"/>
  <c r="FI29" i="2" s="1"/>
  <c r="FG29" i="2"/>
  <c r="FD29" i="2"/>
  <c r="FE29" i="2" s="1"/>
  <c r="FC29" i="2"/>
  <c r="FA29" i="2"/>
  <c r="EZ29" i="2"/>
  <c r="EY29" i="2"/>
  <c r="EV29" i="2"/>
  <c r="EU29" i="2"/>
  <c r="ER29" i="2"/>
  <c r="ES29" i="2" s="1"/>
  <c r="EQ29" i="2"/>
  <c r="EO29" i="2"/>
  <c r="EN29" i="2"/>
  <c r="EM29" i="2"/>
  <c r="EJ29" i="2"/>
  <c r="EI29" i="2"/>
  <c r="EF29" i="2"/>
  <c r="EG29" i="2" s="1"/>
  <c r="EE29" i="2"/>
  <c r="EB29" i="2"/>
  <c r="EC29" i="2" s="1"/>
  <c r="EA29" i="2"/>
  <c r="DY29" i="2"/>
  <c r="DX29" i="2"/>
  <c r="DW29" i="2"/>
  <c r="DT29" i="2"/>
  <c r="DU29" i="2" s="1"/>
  <c r="DS29" i="2"/>
  <c r="DP29" i="2"/>
  <c r="DQ29" i="2" s="1"/>
  <c r="DO29" i="2"/>
  <c r="DM29" i="2"/>
  <c r="DL29" i="2"/>
  <c r="DK29" i="2"/>
  <c r="DI29" i="2"/>
  <c r="DH29" i="2"/>
  <c r="DG29" i="2"/>
  <c r="DD29" i="2"/>
  <c r="DE29" i="2" s="1"/>
  <c r="DC29" i="2"/>
  <c r="DA29" i="2"/>
  <c r="CZ29" i="2"/>
  <c r="CY29" i="2"/>
  <c r="CV29" i="2"/>
  <c r="CW29" i="2" s="1"/>
  <c r="CU29" i="2"/>
  <c r="CR29" i="2"/>
  <c r="CS29" i="2" s="1"/>
  <c r="CQ29" i="2"/>
  <c r="CO29" i="2"/>
  <c r="CN29" i="2"/>
  <c r="CM29" i="2"/>
  <c r="CJ29" i="2"/>
  <c r="CI29" i="2"/>
  <c r="CF29" i="2"/>
  <c r="CG29" i="2" s="1"/>
  <c r="CE29" i="2"/>
  <c r="CC29" i="2"/>
  <c r="CB29" i="2"/>
  <c r="CA29" i="2"/>
  <c r="BX29" i="2"/>
  <c r="BY29" i="2" s="1"/>
  <c r="BW29" i="2"/>
  <c r="BU29" i="2"/>
  <c r="BT29" i="2"/>
  <c r="BS29" i="2"/>
  <c r="BP29" i="2"/>
  <c r="BO29" i="2"/>
  <c r="BL29" i="2"/>
  <c r="BM29" i="2" s="1"/>
  <c r="BK29" i="2"/>
  <c r="BI29" i="2"/>
  <c r="BH29" i="2"/>
  <c r="BG29" i="2"/>
  <c r="BD29" i="2"/>
  <c r="BC29" i="2"/>
  <c r="AZ29" i="2"/>
  <c r="BA29" i="2" s="1"/>
  <c r="AY29" i="2"/>
  <c r="AW29" i="2"/>
  <c r="AV29" i="2"/>
  <c r="AU29" i="2"/>
  <c r="AR29" i="2"/>
  <c r="AS29" i="2" s="1"/>
  <c r="AQ29" i="2"/>
  <c r="AN29" i="2"/>
  <c r="AM29" i="2"/>
  <c r="AO29" i="2" s="1"/>
  <c r="AJ29" i="2"/>
  <c r="AI29" i="2"/>
  <c r="AF29" i="2"/>
  <c r="AG29" i="2" s="1"/>
  <c r="AE29" i="2"/>
  <c r="AC29" i="2"/>
  <c r="AB29" i="2"/>
  <c r="AA29" i="2"/>
  <c r="X29" i="2"/>
  <c r="W29" i="2"/>
  <c r="T29" i="2"/>
  <c r="U29" i="2" s="1"/>
  <c r="S29" i="2"/>
  <c r="Q29" i="2"/>
  <c r="P29" i="2"/>
  <c r="O29" i="2"/>
  <c r="L29" i="2"/>
  <c r="K29" i="2"/>
  <c r="H29" i="2"/>
  <c r="G29" i="2"/>
  <c r="I29" i="2" s="1"/>
  <c r="B29" i="2"/>
  <c r="KJ28" i="2"/>
  <c r="KK28" i="2" s="1"/>
  <c r="KI28" i="2"/>
  <c r="KG28" i="2"/>
  <c r="KF28" i="2"/>
  <c r="KE28" i="2"/>
  <c r="KB28" i="2"/>
  <c r="KC28" i="2" s="1"/>
  <c r="KA28" i="2"/>
  <c r="JY28" i="2"/>
  <c r="JX28" i="2"/>
  <c r="JW28" i="2"/>
  <c r="JT28" i="2"/>
  <c r="JS28" i="2"/>
  <c r="JP28" i="2"/>
  <c r="JQ28" i="2" s="1"/>
  <c r="JO28" i="2"/>
  <c r="JM28" i="2"/>
  <c r="JL28" i="2"/>
  <c r="JK28" i="2"/>
  <c r="JH28" i="2"/>
  <c r="JI28" i="2" s="1"/>
  <c r="JG28" i="2"/>
  <c r="JE28" i="2"/>
  <c r="JD28" i="2"/>
  <c r="JC28" i="2"/>
  <c r="IZ28" i="2"/>
  <c r="IY28" i="2"/>
  <c r="JA28" i="2" s="1"/>
  <c r="IW28" i="2"/>
  <c r="IV28" i="2"/>
  <c r="IU28" i="2"/>
  <c r="IR28" i="2"/>
  <c r="IS28" i="2" s="1"/>
  <c r="IQ28" i="2"/>
  <c r="IN28" i="2"/>
  <c r="IO28" i="2" s="1"/>
  <c r="IM28" i="2"/>
  <c r="IK28" i="2"/>
  <c r="IJ28" i="2"/>
  <c r="II28" i="2"/>
  <c r="IF28" i="2"/>
  <c r="IG28" i="2" s="1"/>
  <c r="IE28" i="2"/>
  <c r="IB28" i="2"/>
  <c r="IA28" i="2"/>
  <c r="IC28" i="2" s="1"/>
  <c r="HX28" i="2"/>
  <c r="HY28" i="2" s="1"/>
  <c r="HW28" i="2"/>
  <c r="HU28" i="2"/>
  <c r="HT28" i="2"/>
  <c r="HS28" i="2"/>
  <c r="HP28" i="2"/>
  <c r="HQ28" i="2" s="1"/>
  <c r="HO28" i="2"/>
  <c r="HM28" i="2"/>
  <c r="HL28" i="2"/>
  <c r="HK28" i="2"/>
  <c r="HH28" i="2"/>
  <c r="HI28" i="2" s="1"/>
  <c r="HG28" i="2"/>
  <c r="HD28" i="2"/>
  <c r="HC28" i="2"/>
  <c r="HE28" i="2" s="1"/>
  <c r="GZ28" i="2"/>
  <c r="HA28" i="2" s="1"/>
  <c r="GY28" i="2"/>
  <c r="GV28" i="2"/>
  <c r="GU28" i="2"/>
  <c r="GW28" i="2" s="1"/>
  <c r="GR28" i="2"/>
  <c r="GS28" i="2" s="1"/>
  <c r="GQ28" i="2"/>
  <c r="GO28" i="2"/>
  <c r="GN28" i="2"/>
  <c r="GM28" i="2"/>
  <c r="GJ28" i="2"/>
  <c r="GK28" i="2" s="1"/>
  <c r="GI28" i="2"/>
  <c r="GG28" i="2"/>
  <c r="GF28" i="2"/>
  <c r="GE28" i="2"/>
  <c r="GB28" i="2"/>
  <c r="GC28" i="2" s="1"/>
  <c r="GA28" i="2"/>
  <c r="FX28" i="2"/>
  <c r="FW28" i="2"/>
  <c r="FY28" i="2" s="1"/>
  <c r="FT28" i="2"/>
  <c r="FU28" i="2" s="1"/>
  <c r="FS28" i="2"/>
  <c r="FP28" i="2"/>
  <c r="FO28" i="2"/>
  <c r="FQ28" i="2" s="1"/>
  <c r="FL28" i="2"/>
  <c r="FM28" i="2" s="1"/>
  <c r="FK28" i="2"/>
  <c r="FI28" i="2"/>
  <c r="FH28" i="2"/>
  <c r="FG28" i="2"/>
  <c r="FD28" i="2"/>
  <c r="FE28" i="2" s="1"/>
  <c r="FC28" i="2"/>
  <c r="FA28" i="2"/>
  <c r="EZ28" i="2"/>
  <c r="EY28" i="2"/>
  <c r="EV28" i="2"/>
  <c r="EW28" i="2" s="1"/>
  <c r="EU28" i="2"/>
  <c r="ES28" i="2"/>
  <c r="ER28" i="2"/>
  <c r="EQ28" i="2"/>
  <c r="EN28" i="2"/>
  <c r="EO28" i="2" s="1"/>
  <c r="EM28" i="2"/>
  <c r="EJ28" i="2"/>
  <c r="EI28" i="2"/>
  <c r="EK28" i="2" s="1"/>
  <c r="EF28" i="2"/>
  <c r="EG28" i="2" s="1"/>
  <c r="EE28" i="2"/>
  <c r="EC28" i="2"/>
  <c r="EB28" i="2"/>
  <c r="EA28" i="2"/>
  <c r="DX28" i="2"/>
  <c r="DY28" i="2" s="1"/>
  <c r="DW28" i="2"/>
  <c r="DU28" i="2"/>
  <c r="DT28" i="2"/>
  <c r="DS28" i="2"/>
  <c r="DP28" i="2"/>
  <c r="DQ28" i="2" s="1"/>
  <c r="DO28" i="2"/>
  <c r="DL28" i="2"/>
  <c r="DK28" i="2"/>
  <c r="DM28" i="2" s="1"/>
  <c r="DH28" i="2"/>
  <c r="DI28" i="2" s="1"/>
  <c r="DG28" i="2"/>
  <c r="DD28" i="2"/>
  <c r="DC28" i="2"/>
  <c r="DE28" i="2" s="1"/>
  <c r="CZ28" i="2"/>
  <c r="DA28" i="2" s="1"/>
  <c r="CY28" i="2"/>
  <c r="CW28" i="2"/>
  <c r="CV28" i="2"/>
  <c r="CU28" i="2"/>
  <c r="CR28" i="2"/>
  <c r="CS28" i="2" s="1"/>
  <c r="CQ28" i="2"/>
  <c r="CO28" i="2"/>
  <c r="CN28" i="2"/>
  <c r="CM28" i="2"/>
  <c r="CJ28" i="2"/>
  <c r="CK28" i="2" s="1"/>
  <c r="CI28" i="2"/>
  <c r="CG28" i="2"/>
  <c r="CF28" i="2"/>
  <c r="CE28" i="2"/>
  <c r="CB28" i="2"/>
  <c r="CC28" i="2" s="1"/>
  <c r="CA28" i="2"/>
  <c r="BX28" i="2"/>
  <c r="BW28" i="2"/>
  <c r="BY28" i="2" s="1"/>
  <c r="BT28" i="2"/>
  <c r="BU28" i="2" s="1"/>
  <c r="BS28" i="2"/>
  <c r="BQ28" i="2"/>
  <c r="BP28" i="2"/>
  <c r="BO28" i="2"/>
  <c r="BL28" i="2"/>
  <c r="BM28" i="2" s="1"/>
  <c r="BK28" i="2"/>
  <c r="BH28" i="2"/>
  <c r="BG28" i="2"/>
  <c r="BI28" i="2" s="1"/>
  <c r="BD28" i="2"/>
  <c r="BE28" i="2" s="1"/>
  <c r="BC28" i="2"/>
  <c r="BA28" i="2"/>
  <c r="AZ28" i="2"/>
  <c r="AY28" i="2"/>
  <c r="AV28" i="2"/>
  <c r="AW28" i="2" s="1"/>
  <c r="AU28" i="2"/>
  <c r="AR28" i="2"/>
  <c r="AQ28" i="2"/>
  <c r="AS28" i="2" s="1"/>
  <c r="AN28" i="2"/>
  <c r="AO28" i="2" s="1"/>
  <c r="AM28" i="2"/>
  <c r="AK28" i="2"/>
  <c r="AJ28" i="2"/>
  <c r="AI28" i="2"/>
  <c r="AF28" i="2"/>
  <c r="AG28" i="2" s="1"/>
  <c r="AE28" i="2"/>
  <c r="AC28" i="2"/>
  <c r="AB28" i="2"/>
  <c r="AA28" i="2"/>
  <c r="X28" i="2"/>
  <c r="Y28" i="2" s="1"/>
  <c r="W28" i="2"/>
  <c r="T28" i="2"/>
  <c r="S28" i="2"/>
  <c r="U28" i="2" s="1"/>
  <c r="P28" i="2"/>
  <c r="Q28" i="2" s="1"/>
  <c r="O28" i="2"/>
  <c r="L28" i="2"/>
  <c r="K28" i="2"/>
  <c r="H28" i="2"/>
  <c r="I28" i="2" s="1"/>
  <c r="G28" i="2"/>
  <c r="B28" i="2"/>
  <c r="KK27" i="2"/>
  <c r="KJ27" i="2"/>
  <c r="KI27" i="2"/>
  <c r="KF27" i="2"/>
  <c r="KG27" i="2" s="1"/>
  <c r="KE27" i="2"/>
  <c r="KB27" i="2"/>
  <c r="KA27" i="2"/>
  <c r="KC27" i="2" s="1"/>
  <c r="JX27" i="2"/>
  <c r="JY27" i="2" s="1"/>
  <c r="JW27" i="2"/>
  <c r="JU27" i="2"/>
  <c r="JT27" i="2"/>
  <c r="JS27" i="2"/>
  <c r="JP27" i="2"/>
  <c r="JQ27" i="2" s="1"/>
  <c r="JO27" i="2"/>
  <c r="JL27" i="2"/>
  <c r="JM27" i="2" s="1"/>
  <c r="JK27" i="2"/>
  <c r="JH27" i="2"/>
  <c r="JI27" i="2" s="1"/>
  <c r="JG27" i="2"/>
  <c r="JD27" i="2"/>
  <c r="JC27" i="2"/>
  <c r="JE27" i="2" s="1"/>
  <c r="IZ27" i="2"/>
  <c r="JA27" i="2" s="1"/>
  <c r="IY27" i="2"/>
  <c r="IV27" i="2"/>
  <c r="IU27" i="2"/>
  <c r="IW27" i="2" s="1"/>
  <c r="IR27" i="2"/>
  <c r="IQ27" i="2"/>
  <c r="IO27" i="2"/>
  <c r="IN27" i="2"/>
  <c r="IM27" i="2"/>
  <c r="IJ27" i="2"/>
  <c r="IK27" i="2" s="1"/>
  <c r="II27" i="2"/>
  <c r="IG27" i="2"/>
  <c r="IF27" i="2"/>
  <c r="IE27" i="2"/>
  <c r="IB27" i="2"/>
  <c r="IC27" i="2" s="1"/>
  <c r="IA27" i="2"/>
  <c r="HY27" i="2"/>
  <c r="HX27" i="2"/>
  <c r="HW27" i="2"/>
  <c r="HU27" i="2"/>
  <c r="HT27" i="2"/>
  <c r="HS27" i="2"/>
  <c r="HP27" i="2"/>
  <c r="HO27" i="2"/>
  <c r="HQ27" i="2" s="1"/>
  <c r="HL27" i="2"/>
  <c r="HM27" i="2" s="1"/>
  <c r="HK27" i="2"/>
  <c r="HI27" i="2"/>
  <c r="HH27" i="2"/>
  <c r="HG27" i="2"/>
  <c r="HD27" i="2"/>
  <c r="HE27" i="2" s="1"/>
  <c r="HC27" i="2"/>
  <c r="GZ27" i="2"/>
  <c r="GY27" i="2"/>
  <c r="GV27" i="2"/>
  <c r="GW27" i="2" s="1"/>
  <c r="GU27" i="2"/>
  <c r="GR27" i="2"/>
  <c r="GQ27" i="2"/>
  <c r="GS27" i="2" s="1"/>
  <c r="GN27" i="2"/>
  <c r="GO27" i="2" s="1"/>
  <c r="GM27" i="2"/>
  <c r="GJ27" i="2"/>
  <c r="GI27" i="2"/>
  <c r="GK27" i="2" s="1"/>
  <c r="GF27" i="2"/>
  <c r="GE27" i="2"/>
  <c r="GC27" i="2"/>
  <c r="GB27" i="2"/>
  <c r="GA27" i="2"/>
  <c r="FX27" i="2"/>
  <c r="FY27" i="2" s="1"/>
  <c r="FW27" i="2"/>
  <c r="FU27" i="2"/>
  <c r="FT27" i="2"/>
  <c r="FS27" i="2"/>
  <c r="FP27" i="2"/>
  <c r="FQ27" i="2" s="1"/>
  <c r="FO27" i="2"/>
  <c r="FM27" i="2"/>
  <c r="FL27" i="2"/>
  <c r="FK27" i="2"/>
  <c r="FI27" i="2"/>
  <c r="FH27" i="2"/>
  <c r="FG27" i="2"/>
  <c r="FD27" i="2"/>
  <c r="FC27" i="2"/>
  <c r="FE27" i="2" s="1"/>
  <c r="EZ27" i="2"/>
  <c r="EY27" i="2"/>
  <c r="EW27" i="2"/>
  <c r="EV27" i="2"/>
  <c r="EU27" i="2"/>
  <c r="ER27" i="2"/>
  <c r="ES27" i="2" s="1"/>
  <c r="EQ27" i="2"/>
  <c r="EN27" i="2"/>
  <c r="EO27" i="2" s="1"/>
  <c r="EM27" i="2"/>
  <c r="EJ27" i="2"/>
  <c r="EK27" i="2" s="1"/>
  <c r="EI27" i="2"/>
  <c r="EF27" i="2"/>
  <c r="EE27" i="2"/>
  <c r="EG27" i="2" s="1"/>
  <c r="EB27" i="2"/>
  <c r="EC27" i="2" s="1"/>
  <c r="EA27" i="2"/>
  <c r="DX27" i="2"/>
  <c r="DW27" i="2"/>
  <c r="DY27" i="2" s="1"/>
  <c r="DT27" i="2"/>
  <c r="DS27" i="2"/>
  <c r="DQ27" i="2"/>
  <c r="DP27" i="2"/>
  <c r="DO27" i="2"/>
  <c r="DL27" i="2"/>
  <c r="DM27" i="2" s="1"/>
  <c r="DK27" i="2"/>
  <c r="DI27" i="2"/>
  <c r="DH27" i="2"/>
  <c r="DG27" i="2"/>
  <c r="DD27" i="2"/>
  <c r="DE27" i="2" s="1"/>
  <c r="DC27" i="2"/>
  <c r="DA27" i="2"/>
  <c r="CZ27" i="2"/>
  <c r="CY27" i="2"/>
  <c r="CW27" i="2"/>
  <c r="CV27" i="2"/>
  <c r="CU27" i="2"/>
  <c r="CR27" i="2"/>
  <c r="CQ27" i="2"/>
  <c r="CS27" i="2" s="1"/>
  <c r="CN27" i="2"/>
  <c r="CO27" i="2" s="1"/>
  <c r="CM27" i="2"/>
  <c r="CK27" i="2"/>
  <c r="CJ27" i="2"/>
  <c r="CI27" i="2"/>
  <c r="CF27" i="2"/>
  <c r="CG27" i="2" s="1"/>
  <c r="CE27" i="2"/>
  <c r="CB27" i="2"/>
  <c r="CA27" i="2"/>
  <c r="BX27" i="2"/>
  <c r="BY27" i="2" s="1"/>
  <c r="BW27" i="2"/>
  <c r="BT27" i="2"/>
  <c r="BS27" i="2"/>
  <c r="BU27" i="2" s="1"/>
  <c r="BP27" i="2"/>
  <c r="BQ27" i="2" s="1"/>
  <c r="BO27" i="2"/>
  <c r="BL27" i="2"/>
  <c r="BK27" i="2"/>
  <c r="BM27" i="2" s="1"/>
  <c r="BH27" i="2"/>
  <c r="BG27" i="2"/>
  <c r="BE27" i="2"/>
  <c r="BD27" i="2"/>
  <c r="BC27" i="2"/>
  <c r="AZ27" i="2"/>
  <c r="BA27" i="2" s="1"/>
  <c r="AY27" i="2"/>
  <c r="AW27" i="2"/>
  <c r="AV27" i="2"/>
  <c r="AU27" i="2"/>
  <c r="AR27" i="2"/>
  <c r="AS27" i="2" s="1"/>
  <c r="AQ27" i="2"/>
  <c r="AO27" i="2"/>
  <c r="AN27" i="2"/>
  <c r="AM27" i="2"/>
  <c r="AK27" i="2"/>
  <c r="AJ27" i="2"/>
  <c r="AI27" i="2"/>
  <c r="AF27" i="2"/>
  <c r="AE27" i="2"/>
  <c r="AG27" i="2" s="1"/>
  <c r="AB27" i="2"/>
  <c r="AA27" i="2"/>
  <c r="Y27" i="2"/>
  <c r="X27" i="2"/>
  <c r="W27" i="2"/>
  <c r="T27" i="2"/>
  <c r="U27" i="2" s="1"/>
  <c r="S27" i="2"/>
  <c r="P27" i="2"/>
  <c r="O27" i="2"/>
  <c r="L27" i="2"/>
  <c r="M27" i="2" s="1"/>
  <c r="K27" i="2"/>
  <c r="H27" i="2"/>
  <c r="G27" i="2"/>
  <c r="I27" i="2" s="1"/>
  <c r="B27" i="2"/>
  <c r="KJ26" i="2"/>
  <c r="KK26" i="2" s="1"/>
  <c r="KI26" i="2"/>
  <c r="KF26" i="2"/>
  <c r="KG26" i="2" s="1"/>
  <c r="KE26" i="2"/>
  <c r="KB26" i="2"/>
  <c r="KC26" i="2" s="1"/>
  <c r="KA26" i="2"/>
  <c r="JY26" i="2"/>
  <c r="JX26" i="2"/>
  <c r="JW26" i="2"/>
  <c r="JT26" i="2"/>
  <c r="JU26" i="2" s="1"/>
  <c r="JS26" i="2"/>
  <c r="JP26" i="2"/>
  <c r="JO26" i="2"/>
  <c r="JQ26" i="2" s="1"/>
  <c r="JL26" i="2"/>
  <c r="JM26" i="2" s="1"/>
  <c r="JK26" i="2"/>
  <c r="JI26" i="2"/>
  <c r="JH26" i="2"/>
  <c r="JG26" i="2"/>
  <c r="JD26" i="2"/>
  <c r="JE26" i="2" s="1"/>
  <c r="JC26" i="2"/>
  <c r="JA26" i="2"/>
  <c r="IZ26" i="2"/>
  <c r="IY26" i="2"/>
  <c r="IV26" i="2"/>
  <c r="IW26" i="2" s="1"/>
  <c r="IU26" i="2"/>
  <c r="IR26" i="2"/>
  <c r="IQ26" i="2"/>
  <c r="IS26" i="2" s="1"/>
  <c r="IN26" i="2"/>
  <c r="IO26" i="2" s="1"/>
  <c r="IM26" i="2"/>
  <c r="IJ26" i="2"/>
  <c r="II26" i="2"/>
  <c r="IK26" i="2" s="1"/>
  <c r="IF26" i="2"/>
  <c r="IG26" i="2" s="1"/>
  <c r="IE26" i="2"/>
  <c r="IC26" i="2"/>
  <c r="IB26" i="2"/>
  <c r="IA26" i="2"/>
  <c r="HX26" i="2"/>
  <c r="HY26" i="2" s="1"/>
  <c r="HW26" i="2"/>
  <c r="HT26" i="2"/>
  <c r="HU26" i="2" s="1"/>
  <c r="HS26" i="2"/>
  <c r="HP26" i="2"/>
  <c r="HQ26" i="2" s="1"/>
  <c r="HO26" i="2"/>
  <c r="HM26" i="2"/>
  <c r="HL26" i="2"/>
  <c r="HK26" i="2"/>
  <c r="HH26" i="2"/>
  <c r="HI26" i="2" s="1"/>
  <c r="HG26" i="2"/>
  <c r="HD26" i="2"/>
  <c r="HC26" i="2"/>
  <c r="HE26" i="2" s="1"/>
  <c r="GZ26" i="2"/>
  <c r="HA26" i="2" s="1"/>
  <c r="GY26" i="2"/>
  <c r="GW26" i="2"/>
  <c r="GV26" i="2"/>
  <c r="GU26" i="2"/>
  <c r="GR26" i="2"/>
  <c r="GS26" i="2" s="1"/>
  <c r="GQ26" i="2"/>
  <c r="GN26" i="2"/>
  <c r="GO26" i="2" s="1"/>
  <c r="GM26" i="2"/>
  <c r="GJ26" i="2"/>
  <c r="GK26" i="2" s="1"/>
  <c r="GI26" i="2"/>
  <c r="GF26" i="2"/>
  <c r="GE26" i="2"/>
  <c r="GG26" i="2" s="1"/>
  <c r="GB26" i="2"/>
  <c r="GC26" i="2" s="1"/>
  <c r="GA26" i="2"/>
  <c r="FX26" i="2"/>
  <c r="FW26" i="2"/>
  <c r="FY26" i="2" s="1"/>
  <c r="FT26" i="2"/>
  <c r="FU26" i="2" s="1"/>
  <c r="FS26" i="2"/>
  <c r="FQ26" i="2"/>
  <c r="FP26" i="2"/>
  <c r="FO26" i="2"/>
  <c r="FL26" i="2"/>
  <c r="FM26" i="2" s="1"/>
  <c r="FK26" i="2"/>
  <c r="FH26" i="2"/>
  <c r="FI26" i="2" s="1"/>
  <c r="FG26" i="2"/>
  <c r="FD26" i="2"/>
  <c r="FE26" i="2" s="1"/>
  <c r="FC26" i="2"/>
  <c r="FA26" i="2"/>
  <c r="EZ26" i="2"/>
  <c r="EY26" i="2"/>
  <c r="EV26" i="2"/>
  <c r="EW26" i="2" s="1"/>
  <c r="EU26" i="2"/>
  <c r="ER26" i="2"/>
  <c r="EQ26" i="2"/>
  <c r="ES26" i="2" s="1"/>
  <c r="EN26" i="2"/>
  <c r="EO26" i="2" s="1"/>
  <c r="EM26" i="2"/>
  <c r="EK26" i="2"/>
  <c r="EJ26" i="2"/>
  <c r="EI26" i="2"/>
  <c r="EF26" i="2"/>
  <c r="EG26" i="2" s="1"/>
  <c r="EE26" i="2"/>
  <c r="EC26" i="2"/>
  <c r="EB26" i="2"/>
  <c r="EA26" i="2"/>
  <c r="DX26" i="2"/>
  <c r="DY26" i="2" s="1"/>
  <c r="DW26" i="2"/>
  <c r="DT26" i="2"/>
  <c r="DS26" i="2"/>
  <c r="DU26" i="2" s="1"/>
  <c r="DQ26" i="2"/>
  <c r="DP26" i="2"/>
  <c r="DO26" i="2"/>
  <c r="DL26" i="2"/>
  <c r="DK26" i="2"/>
  <c r="DM26" i="2" s="1"/>
  <c r="DH26" i="2"/>
  <c r="DI26" i="2" s="1"/>
  <c r="DG26" i="2"/>
  <c r="DE26" i="2"/>
  <c r="DD26" i="2"/>
  <c r="DC26" i="2"/>
  <c r="CZ26" i="2"/>
  <c r="DA26" i="2" s="1"/>
  <c r="CY26" i="2"/>
  <c r="CV26" i="2"/>
  <c r="CW26" i="2" s="1"/>
  <c r="CU26" i="2"/>
  <c r="CR26" i="2"/>
  <c r="CS26" i="2" s="1"/>
  <c r="CQ26" i="2"/>
  <c r="CO26" i="2"/>
  <c r="CN26" i="2"/>
  <c r="CM26" i="2"/>
  <c r="CJ26" i="2"/>
  <c r="CK26" i="2" s="1"/>
  <c r="CI26" i="2"/>
  <c r="CF26" i="2"/>
  <c r="CE26" i="2"/>
  <c r="CB26" i="2"/>
  <c r="CC26" i="2" s="1"/>
  <c r="CA26" i="2"/>
  <c r="BY26" i="2"/>
  <c r="BX26" i="2"/>
  <c r="BW26" i="2"/>
  <c r="BT26" i="2"/>
  <c r="BU26" i="2" s="1"/>
  <c r="BS26" i="2"/>
  <c r="BP26" i="2"/>
  <c r="D26" i="2" s="1"/>
  <c r="BO26" i="2"/>
  <c r="BL26" i="2"/>
  <c r="BM26" i="2" s="1"/>
  <c r="BK26" i="2"/>
  <c r="BH26" i="2"/>
  <c r="BG26" i="2"/>
  <c r="BI26" i="2" s="1"/>
  <c r="BE26" i="2"/>
  <c r="BD26" i="2"/>
  <c r="BC26" i="2"/>
  <c r="AZ26" i="2"/>
  <c r="AY26" i="2"/>
  <c r="BA26" i="2" s="1"/>
  <c r="AV26" i="2"/>
  <c r="AW26" i="2" s="1"/>
  <c r="AU26" i="2"/>
  <c r="AS26" i="2"/>
  <c r="AR26" i="2"/>
  <c r="AQ26" i="2"/>
  <c r="AN26" i="2"/>
  <c r="AO26" i="2" s="1"/>
  <c r="AM26" i="2"/>
  <c r="AJ26" i="2"/>
  <c r="AK26" i="2" s="1"/>
  <c r="AI26" i="2"/>
  <c r="AF26" i="2"/>
  <c r="AG26" i="2" s="1"/>
  <c r="AE26" i="2"/>
  <c r="AC26" i="2"/>
  <c r="AB26" i="2"/>
  <c r="AA26" i="2"/>
  <c r="X26" i="2"/>
  <c r="Y26" i="2" s="1"/>
  <c r="W26" i="2"/>
  <c r="T26" i="2"/>
  <c r="S26" i="2"/>
  <c r="U26" i="2" s="1"/>
  <c r="P26" i="2"/>
  <c r="Q26" i="2" s="1"/>
  <c r="O26" i="2"/>
  <c r="M26" i="2"/>
  <c r="L26" i="2"/>
  <c r="K26" i="2"/>
  <c r="H26" i="2"/>
  <c r="I26" i="2" s="1"/>
  <c r="G26" i="2"/>
  <c r="B26" i="2"/>
  <c r="KJ25" i="2"/>
  <c r="KI25" i="2"/>
  <c r="KK25" i="2" s="1"/>
  <c r="KF25" i="2"/>
  <c r="KE25" i="2"/>
  <c r="KC25" i="2"/>
  <c r="KB25" i="2"/>
  <c r="KA25" i="2"/>
  <c r="JX25" i="2"/>
  <c r="JY25" i="2" s="1"/>
  <c r="JW25" i="2"/>
  <c r="JT25" i="2"/>
  <c r="JS25" i="2"/>
  <c r="JU25" i="2" s="1"/>
  <c r="JP25" i="2"/>
  <c r="JQ25" i="2" s="1"/>
  <c r="JO25" i="2"/>
  <c r="JM25" i="2"/>
  <c r="JL25" i="2"/>
  <c r="JK25" i="2"/>
  <c r="JI25" i="2"/>
  <c r="JH25" i="2"/>
  <c r="JG25" i="2"/>
  <c r="JD25" i="2"/>
  <c r="JC25" i="2"/>
  <c r="JE25" i="2" s="1"/>
  <c r="IZ25" i="2"/>
  <c r="IY25" i="2"/>
  <c r="IW25" i="2"/>
  <c r="IV25" i="2"/>
  <c r="IU25" i="2"/>
  <c r="IR25" i="2"/>
  <c r="IS25" i="2" s="1"/>
  <c r="IQ25" i="2"/>
  <c r="IO25" i="2"/>
  <c r="IN25" i="2"/>
  <c r="IM25" i="2"/>
  <c r="IJ25" i="2"/>
  <c r="IK25" i="2" s="1"/>
  <c r="II25" i="2"/>
  <c r="IF25" i="2"/>
  <c r="IE25" i="2"/>
  <c r="IG25" i="2" s="1"/>
  <c r="IC25" i="2"/>
  <c r="IB25" i="2"/>
  <c r="IA25" i="2"/>
  <c r="HX25" i="2"/>
  <c r="HW25" i="2"/>
  <c r="HY25" i="2" s="1"/>
  <c r="HT25" i="2"/>
  <c r="HS25" i="2"/>
  <c r="HQ25" i="2"/>
  <c r="HP25" i="2"/>
  <c r="HO25" i="2"/>
  <c r="HL25" i="2"/>
  <c r="HM25" i="2" s="1"/>
  <c r="HK25" i="2"/>
  <c r="HH25" i="2"/>
  <c r="HG25" i="2"/>
  <c r="HI25" i="2" s="1"/>
  <c r="HD25" i="2"/>
  <c r="HE25" i="2" s="1"/>
  <c r="HC25" i="2"/>
  <c r="HA25" i="2"/>
  <c r="GZ25" i="2"/>
  <c r="GY25" i="2"/>
  <c r="GW25" i="2"/>
  <c r="GV25" i="2"/>
  <c r="GU25" i="2"/>
  <c r="GR25" i="2"/>
  <c r="GQ25" i="2"/>
  <c r="GS25" i="2" s="1"/>
  <c r="GN25" i="2"/>
  <c r="GM25" i="2"/>
  <c r="GK25" i="2"/>
  <c r="GJ25" i="2"/>
  <c r="GI25" i="2"/>
  <c r="GF25" i="2"/>
  <c r="GG25" i="2" s="1"/>
  <c r="GE25" i="2"/>
  <c r="GC25" i="2"/>
  <c r="GB25" i="2"/>
  <c r="GA25" i="2"/>
  <c r="FX25" i="2"/>
  <c r="FY25" i="2" s="1"/>
  <c r="FW25" i="2"/>
  <c r="FT25" i="2"/>
  <c r="FS25" i="2"/>
  <c r="FU25" i="2" s="1"/>
  <c r="FQ25" i="2"/>
  <c r="FP25" i="2"/>
  <c r="FO25" i="2"/>
  <c r="FL25" i="2"/>
  <c r="FK25" i="2"/>
  <c r="FM25" i="2" s="1"/>
  <c r="FH25" i="2"/>
  <c r="FG25" i="2"/>
  <c r="FE25" i="2"/>
  <c r="FD25" i="2"/>
  <c r="FC25" i="2"/>
  <c r="EZ25" i="2"/>
  <c r="FA25" i="2" s="1"/>
  <c r="EY25" i="2"/>
  <c r="EV25" i="2"/>
  <c r="EU25" i="2"/>
  <c r="EW25" i="2" s="1"/>
  <c r="ER25" i="2"/>
  <c r="ES25" i="2" s="1"/>
  <c r="EQ25" i="2"/>
  <c r="EO25" i="2"/>
  <c r="EN25" i="2"/>
  <c r="EM25" i="2"/>
  <c r="EK25" i="2"/>
  <c r="EJ25" i="2"/>
  <c r="EI25" i="2"/>
  <c r="EF25" i="2"/>
  <c r="EE25" i="2"/>
  <c r="EG25" i="2" s="1"/>
  <c r="EB25" i="2"/>
  <c r="EA25" i="2"/>
  <c r="DY25" i="2"/>
  <c r="DX25" i="2"/>
  <c r="DW25" i="2"/>
  <c r="DT25" i="2"/>
  <c r="DU25" i="2" s="1"/>
  <c r="DS25" i="2"/>
  <c r="DQ25" i="2"/>
  <c r="DP25" i="2"/>
  <c r="DO25" i="2"/>
  <c r="DL25" i="2"/>
  <c r="DM25" i="2" s="1"/>
  <c r="DK25" i="2"/>
  <c r="DH25" i="2"/>
  <c r="DG25" i="2"/>
  <c r="DI25" i="2" s="1"/>
  <c r="DE25" i="2"/>
  <c r="DD25" i="2"/>
  <c r="DC25" i="2"/>
  <c r="CZ25" i="2"/>
  <c r="CY25" i="2"/>
  <c r="DA25" i="2" s="1"/>
  <c r="CV25" i="2"/>
  <c r="CU25" i="2"/>
  <c r="CS25" i="2"/>
  <c r="CR25" i="2"/>
  <c r="CQ25" i="2"/>
  <c r="CN25" i="2"/>
  <c r="CO25" i="2" s="1"/>
  <c r="CM25" i="2"/>
  <c r="CJ25" i="2"/>
  <c r="CI25" i="2"/>
  <c r="CK25" i="2" s="1"/>
  <c r="CF25" i="2"/>
  <c r="CG25" i="2" s="1"/>
  <c r="CE25" i="2"/>
  <c r="CC25" i="2"/>
  <c r="CB25" i="2"/>
  <c r="CA25" i="2"/>
  <c r="BY25" i="2"/>
  <c r="BX25" i="2"/>
  <c r="BW25" i="2"/>
  <c r="BT25" i="2"/>
  <c r="BS25" i="2"/>
  <c r="BU25" i="2" s="1"/>
  <c r="BP25" i="2"/>
  <c r="BO25" i="2"/>
  <c r="BM25" i="2"/>
  <c r="BL25" i="2"/>
  <c r="BK25" i="2"/>
  <c r="BH25" i="2"/>
  <c r="BI25" i="2" s="1"/>
  <c r="BG25" i="2"/>
  <c r="BE25" i="2"/>
  <c r="BD25" i="2"/>
  <c r="BC25" i="2"/>
  <c r="AZ25" i="2"/>
  <c r="BA25" i="2" s="1"/>
  <c r="AY25" i="2"/>
  <c r="AV25" i="2"/>
  <c r="AU25" i="2"/>
  <c r="AW25" i="2" s="1"/>
  <c r="AS25" i="2"/>
  <c r="AR25" i="2"/>
  <c r="AQ25" i="2"/>
  <c r="AN25" i="2"/>
  <c r="AM25" i="2"/>
  <c r="AO25" i="2" s="1"/>
  <c r="AJ25" i="2"/>
  <c r="AI25" i="2"/>
  <c r="AG25" i="2"/>
  <c r="AF25" i="2"/>
  <c r="AE25" i="2"/>
  <c r="AB25" i="2"/>
  <c r="AC25" i="2" s="1"/>
  <c r="AA25" i="2"/>
  <c r="X25" i="2"/>
  <c r="W25" i="2"/>
  <c r="C25" i="2" s="1"/>
  <c r="T25" i="2"/>
  <c r="U25" i="2" s="1"/>
  <c r="S25" i="2"/>
  <c r="Q25" i="2"/>
  <c r="P25" i="2"/>
  <c r="O25" i="2"/>
  <c r="M25" i="2"/>
  <c r="L25" i="2"/>
  <c r="K25" i="2"/>
  <c r="H25" i="2"/>
  <c r="G25" i="2"/>
  <c r="I25" i="2" s="1"/>
  <c r="B25" i="2"/>
  <c r="KJ24" i="2"/>
  <c r="KK24" i="2" s="1"/>
  <c r="KI24" i="2"/>
  <c r="KF24" i="2"/>
  <c r="KE24" i="2"/>
  <c r="KG24" i="2" s="1"/>
  <c r="KB24" i="2"/>
  <c r="KC24" i="2" s="1"/>
  <c r="KA24" i="2"/>
  <c r="JX24" i="2"/>
  <c r="JW24" i="2"/>
  <c r="JY24" i="2" s="1"/>
  <c r="JT24" i="2"/>
  <c r="JS24" i="2"/>
  <c r="JQ24" i="2"/>
  <c r="JP24" i="2"/>
  <c r="JO24" i="2"/>
  <c r="JL24" i="2"/>
  <c r="JM24" i="2" s="1"/>
  <c r="JK24" i="2"/>
  <c r="JH24" i="2"/>
  <c r="JG24" i="2"/>
  <c r="JD24" i="2"/>
  <c r="JE24" i="2" s="1"/>
  <c r="JC24" i="2"/>
  <c r="JA24" i="2"/>
  <c r="IZ24" i="2"/>
  <c r="IY24" i="2"/>
  <c r="IV24" i="2"/>
  <c r="IW24" i="2" s="1"/>
  <c r="IU24" i="2"/>
  <c r="IR24" i="2"/>
  <c r="IQ24" i="2"/>
  <c r="IS24" i="2" s="1"/>
  <c r="IN24" i="2"/>
  <c r="IO24" i="2" s="1"/>
  <c r="IM24" i="2"/>
  <c r="IK24" i="2"/>
  <c r="IJ24" i="2"/>
  <c r="II24" i="2"/>
  <c r="IF24" i="2"/>
  <c r="IG24" i="2" s="1"/>
  <c r="IE24" i="2"/>
  <c r="IB24" i="2"/>
  <c r="IC24" i="2" s="1"/>
  <c r="IA24" i="2"/>
  <c r="HX24" i="2"/>
  <c r="HY24" i="2" s="1"/>
  <c r="HW24" i="2"/>
  <c r="HT24" i="2"/>
  <c r="HS24" i="2"/>
  <c r="HU24" i="2" s="1"/>
  <c r="HP24" i="2"/>
  <c r="HQ24" i="2" s="1"/>
  <c r="HO24" i="2"/>
  <c r="HL24" i="2"/>
  <c r="HK24" i="2"/>
  <c r="HM24" i="2" s="1"/>
  <c r="HH24" i="2"/>
  <c r="HG24" i="2"/>
  <c r="HE24" i="2"/>
  <c r="HD24" i="2"/>
  <c r="HC24" i="2"/>
  <c r="GZ24" i="2"/>
  <c r="HA24" i="2" s="1"/>
  <c r="GY24" i="2"/>
  <c r="GV24" i="2"/>
  <c r="GU24" i="2"/>
  <c r="GR24" i="2"/>
  <c r="GS24" i="2" s="1"/>
  <c r="GQ24" i="2"/>
  <c r="GO24" i="2"/>
  <c r="GN24" i="2"/>
  <c r="GM24" i="2"/>
  <c r="GJ24" i="2"/>
  <c r="GK24" i="2" s="1"/>
  <c r="GI24" i="2"/>
  <c r="GF24" i="2"/>
  <c r="GE24" i="2"/>
  <c r="GG24" i="2" s="1"/>
  <c r="GB24" i="2"/>
  <c r="GC24" i="2" s="1"/>
  <c r="GA24" i="2"/>
  <c r="FY24" i="2"/>
  <c r="FX24" i="2"/>
  <c r="FW24" i="2"/>
  <c r="FT24" i="2"/>
  <c r="FU24" i="2" s="1"/>
  <c r="FS24" i="2"/>
  <c r="FP24" i="2"/>
  <c r="FQ24" i="2" s="1"/>
  <c r="FO24" i="2"/>
  <c r="FL24" i="2"/>
  <c r="FM24" i="2" s="1"/>
  <c r="FK24" i="2"/>
  <c r="FH24" i="2"/>
  <c r="FG24" i="2"/>
  <c r="FI24" i="2" s="1"/>
  <c r="FD24" i="2"/>
  <c r="FE24" i="2" s="1"/>
  <c r="FC24" i="2"/>
  <c r="EZ24" i="2"/>
  <c r="EY24" i="2"/>
  <c r="FA24" i="2" s="1"/>
  <c r="EV24" i="2"/>
  <c r="EU24" i="2"/>
  <c r="ES24" i="2"/>
  <c r="ER24" i="2"/>
  <c r="EQ24" i="2"/>
  <c r="EN24" i="2"/>
  <c r="EO24" i="2" s="1"/>
  <c r="EM24" i="2"/>
  <c r="EJ24" i="2"/>
  <c r="EK24" i="2" s="1"/>
  <c r="EI24" i="2"/>
  <c r="EF24" i="2"/>
  <c r="EG24" i="2" s="1"/>
  <c r="EE24" i="2"/>
  <c r="EC24" i="2"/>
  <c r="EB24" i="2"/>
  <c r="EA24" i="2"/>
  <c r="DX24" i="2"/>
  <c r="DY24" i="2" s="1"/>
  <c r="DW24" i="2"/>
  <c r="DT24" i="2"/>
  <c r="DS24" i="2"/>
  <c r="DU24" i="2" s="1"/>
  <c r="DP24" i="2"/>
  <c r="DQ24" i="2" s="1"/>
  <c r="DO24" i="2"/>
  <c r="DM24" i="2"/>
  <c r="DL24" i="2"/>
  <c r="DK24" i="2"/>
  <c r="DH24" i="2"/>
  <c r="DI24" i="2" s="1"/>
  <c r="DG24" i="2"/>
  <c r="DD24" i="2"/>
  <c r="DE24" i="2" s="1"/>
  <c r="DC24" i="2"/>
  <c r="CZ24" i="2"/>
  <c r="DA24" i="2" s="1"/>
  <c r="CY24" i="2"/>
  <c r="CV24" i="2"/>
  <c r="CU24" i="2"/>
  <c r="CW24" i="2" s="1"/>
  <c r="CR24" i="2"/>
  <c r="CS24" i="2" s="1"/>
  <c r="CQ24" i="2"/>
  <c r="CN24" i="2"/>
  <c r="CM24" i="2"/>
  <c r="CO24" i="2" s="1"/>
  <c r="CJ24" i="2"/>
  <c r="CK24" i="2" s="1"/>
  <c r="CI24" i="2"/>
  <c r="CG24" i="2"/>
  <c r="CF24" i="2"/>
  <c r="CE24" i="2"/>
  <c r="CB24" i="2"/>
  <c r="CC24" i="2" s="1"/>
  <c r="CA24" i="2"/>
  <c r="BX24" i="2"/>
  <c r="BW24" i="2"/>
  <c r="BT24" i="2"/>
  <c r="BU24" i="2" s="1"/>
  <c r="BS24" i="2"/>
  <c r="BQ24" i="2"/>
  <c r="BP24" i="2"/>
  <c r="BO24" i="2"/>
  <c r="BL24" i="2"/>
  <c r="BM24" i="2" s="1"/>
  <c r="BK24" i="2"/>
  <c r="BH24" i="2"/>
  <c r="BG24" i="2"/>
  <c r="BI24" i="2" s="1"/>
  <c r="BD24" i="2"/>
  <c r="BE24" i="2" s="1"/>
  <c r="BC24" i="2"/>
  <c r="BA24" i="2"/>
  <c r="AZ24" i="2"/>
  <c r="AY24" i="2"/>
  <c r="AV24" i="2"/>
  <c r="AW24" i="2" s="1"/>
  <c r="AU24" i="2"/>
  <c r="AR24" i="2"/>
  <c r="AS24" i="2" s="1"/>
  <c r="AQ24" i="2"/>
  <c r="AN24" i="2"/>
  <c r="AO24" i="2" s="1"/>
  <c r="AM24" i="2"/>
  <c r="AJ24" i="2"/>
  <c r="AI24" i="2"/>
  <c r="AK24" i="2" s="1"/>
  <c r="AF24" i="2"/>
  <c r="AG24" i="2" s="1"/>
  <c r="AE24" i="2"/>
  <c r="AB24" i="2"/>
  <c r="AA24" i="2"/>
  <c r="AC24" i="2" s="1"/>
  <c r="X24" i="2"/>
  <c r="Y24" i="2" s="1"/>
  <c r="W24" i="2"/>
  <c r="U24" i="2"/>
  <c r="T24" i="2"/>
  <c r="S24" i="2"/>
  <c r="P24" i="2"/>
  <c r="Q24" i="2" s="1"/>
  <c r="O24" i="2"/>
  <c r="L24" i="2"/>
  <c r="K24" i="2"/>
  <c r="H24" i="2"/>
  <c r="I24" i="2" s="1"/>
  <c r="G24" i="2"/>
  <c r="B24" i="2"/>
  <c r="KK23" i="2"/>
  <c r="KJ23" i="2"/>
  <c r="KI23" i="2"/>
  <c r="KF23" i="2"/>
  <c r="KG23" i="2" s="1"/>
  <c r="KE23" i="2"/>
  <c r="KC23" i="2"/>
  <c r="KB23" i="2"/>
  <c r="KA23" i="2"/>
  <c r="JX23" i="2"/>
  <c r="JY23" i="2" s="1"/>
  <c r="JW23" i="2"/>
  <c r="JU23" i="2"/>
  <c r="JT23" i="2"/>
  <c r="JS23" i="2"/>
  <c r="JQ23" i="2"/>
  <c r="JP23" i="2"/>
  <c r="JO23" i="2"/>
  <c r="JL23" i="2"/>
  <c r="JK23" i="2"/>
  <c r="JM23" i="2" s="1"/>
  <c r="JH23" i="2"/>
  <c r="JI23" i="2" s="1"/>
  <c r="JG23" i="2"/>
  <c r="JE23" i="2"/>
  <c r="JD23" i="2"/>
  <c r="JC23" i="2"/>
  <c r="IZ23" i="2"/>
  <c r="JA23" i="2" s="1"/>
  <c r="IY23" i="2"/>
  <c r="IV23" i="2"/>
  <c r="IW23" i="2" s="1"/>
  <c r="IU23" i="2"/>
  <c r="IR23" i="2"/>
  <c r="IS23" i="2" s="1"/>
  <c r="IQ23" i="2"/>
  <c r="IN23" i="2"/>
  <c r="IM23" i="2"/>
  <c r="IO23" i="2" s="1"/>
  <c r="IK23" i="2"/>
  <c r="IJ23" i="2"/>
  <c r="II23" i="2"/>
  <c r="IG23" i="2"/>
  <c r="IF23" i="2"/>
  <c r="IE23" i="2"/>
  <c r="IB23" i="2"/>
  <c r="IA23" i="2"/>
  <c r="HY23" i="2"/>
  <c r="HX23" i="2"/>
  <c r="HW23" i="2"/>
  <c r="HU23" i="2"/>
  <c r="HT23" i="2"/>
  <c r="HS23" i="2"/>
  <c r="HP23" i="2"/>
  <c r="HO23" i="2"/>
  <c r="HL23" i="2"/>
  <c r="HK23" i="2"/>
  <c r="HM23" i="2" s="1"/>
  <c r="HI23" i="2"/>
  <c r="HH23" i="2"/>
  <c r="HG23" i="2"/>
  <c r="HD23" i="2"/>
  <c r="HE23" i="2" s="1"/>
  <c r="HC23" i="2"/>
  <c r="GZ23" i="2"/>
  <c r="HA23" i="2" s="1"/>
  <c r="GY23" i="2"/>
  <c r="GV23" i="2"/>
  <c r="GW23" i="2" s="1"/>
  <c r="GU23" i="2"/>
  <c r="GR23" i="2"/>
  <c r="GS23" i="2" s="1"/>
  <c r="GQ23" i="2"/>
  <c r="GN23" i="2"/>
  <c r="GO23" i="2" s="1"/>
  <c r="GM23" i="2"/>
  <c r="GJ23" i="2"/>
  <c r="GI23" i="2"/>
  <c r="GK23" i="2" s="1"/>
  <c r="GG23" i="2"/>
  <c r="GF23" i="2"/>
  <c r="GE23" i="2"/>
  <c r="GC23" i="2"/>
  <c r="GB23" i="2"/>
  <c r="GA23" i="2"/>
  <c r="FX23" i="2"/>
  <c r="FY23" i="2" s="1"/>
  <c r="FW23" i="2"/>
  <c r="FU23" i="2"/>
  <c r="FT23" i="2"/>
  <c r="FS23" i="2"/>
  <c r="FP23" i="2"/>
  <c r="FO23" i="2"/>
  <c r="FL23" i="2"/>
  <c r="FK23" i="2"/>
  <c r="FI23" i="2"/>
  <c r="FH23" i="2"/>
  <c r="FG23" i="2"/>
  <c r="FD23" i="2"/>
  <c r="FE23" i="2" s="1"/>
  <c r="FC23" i="2"/>
  <c r="EZ23" i="2"/>
  <c r="EY23" i="2"/>
  <c r="FA23" i="2" s="1"/>
  <c r="EV23" i="2"/>
  <c r="EW23" i="2" s="1"/>
  <c r="EU23" i="2"/>
  <c r="ER23" i="2"/>
  <c r="EQ23" i="2"/>
  <c r="ES23" i="2" s="1"/>
  <c r="EN23" i="2"/>
  <c r="EO23" i="2" s="1"/>
  <c r="EM23" i="2"/>
  <c r="EK23" i="2"/>
  <c r="EJ23" i="2"/>
  <c r="EI23" i="2"/>
  <c r="EF23" i="2"/>
  <c r="EE23" i="2"/>
  <c r="EB23" i="2"/>
  <c r="EA23" i="2"/>
  <c r="EC23" i="2" s="1"/>
  <c r="DX23" i="2"/>
  <c r="DY23" i="2" s="1"/>
  <c r="DW23" i="2"/>
  <c r="DU23" i="2"/>
  <c r="DT23" i="2"/>
  <c r="DS23" i="2"/>
  <c r="DP23" i="2"/>
  <c r="DQ23" i="2" s="1"/>
  <c r="DO23" i="2"/>
  <c r="DL23" i="2"/>
  <c r="DK23" i="2"/>
  <c r="DM23" i="2" s="1"/>
  <c r="DI23" i="2"/>
  <c r="DH23" i="2"/>
  <c r="DG23" i="2"/>
  <c r="DE23" i="2"/>
  <c r="DD23" i="2"/>
  <c r="DC23" i="2"/>
  <c r="CZ23" i="2"/>
  <c r="CY23" i="2"/>
  <c r="CW23" i="2"/>
  <c r="CV23" i="2"/>
  <c r="CU23" i="2"/>
  <c r="CR23" i="2"/>
  <c r="CS23" i="2" s="1"/>
  <c r="CQ23" i="2"/>
  <c r="CN23" i="2"/>
  <c r="CM23" i="2"/>
  <c r="CO23" i="2" s="1"/>
  <c r="CJ23" i="2"/>
  <c r="CK23" i="2" s="1"/>
  <c r="CI23" i="2"/>
  <c r="CF23" i="2"/>
  <c r="CE23" i="2"/>
  <c r="CG23" i="2" s="1"/>
  <c r="CB23" i="2"/>
  <c r="CC23" i="2" s="1"/>
  <c r="CA23" i="2"/>
  <c r="BY23" i="2"/>
  <c r="BX23" i="2"/>
  <c r="BW23" i="2"/>
  <c r="BT23" i="2"/>
  <c r="BS23" i="2"/>
  <c r="BP23" i="2"/>
  <c r="BO23" i="2"/>
  <c r="BQ23" i="2" s="1"/>
  <c r="BL23" i="2"/>
  <c r="BM23" i="2" s="1"/>
  <c r="BK23" i="2"/>
  <c r="BI23" i="2"/>
  <c r="BH23" i="2"/>
  <c r="BG23" i="2"/>
  <c r="BD23" i="2"/>
  <c r="BE23" i="2" s="1"/>
  <c r="BC23" i="2"/>
  <c r="AZ23" i="2"/>
  <c r="AY23" i="2"/>
  <c r="BA23" i="2" s="1"/>
  <c r="AW23" i="2"/>
  <c r="AV23" i="2"/>
  <c r="AU23" i="2"/>
  <c r="AS23" i="2"/>
  <c r="AR23" i="2"/>
  <c r="AQ23" i="2"/>
  <c r="AN23" i="2"/>
  <c r="AM23" i="2"/>
  <c r="C23" i="2" s="1"/>
  <c r="AK23" i="2"/>
  <c r="AJ23" i="2"/>
  <c r="AI23" i="2"/>
  <c r="AF23" i="2"/>
  <c r="AG23" i="2" s="1"/>
  <c r="AE23" i="2"/>
  <c r="AB23" i="2"/>
  <c r="AA23" i="2"/>
  <c r="AC23" i="2" s="1"/>
  <c r="X23" i="2"/>
  <c r="Y23" i="2" s="1"/>
  <c r="W23" i="2"/>
  <c r="T23" i="2"/>
  <c r="S23" i="2"/>
  <c r="U23" i="2" s="1"/>
  <c r="P23" i="2"/>
  <c r="O23" i="2"/>
  <c r="M23" i="2"/>
  <c r="L23" i="2"/>
  <c r="K23" i="2"/>
  <c r="H23" i="2"/>
  <c r="G23" i="2"/>
  <c r="B23" i="2"/>
  <c r="KJ22" i="2"/>
  <c r="KI22" i="2"/>
  <c r="KK22" i="2" s="1"/>
  <c r="KG22" i="2"/>
  <c r="KF22" i="2"/>
  <c r="KE22" i="2"/>
  <c r="KC22" i="2"/>
  <c r="KB22" i="2"/>
  <c r="KA22" i="2"/>
  <c r="JX22" i="2"/>
  <c r="JY22" i="2" s="1"/>
  <c r="JW22" i="2"/>
  <c r="JU22" i="2"/>
  <c r="JT22" i="2"/>
  <c r="JS22" i="2"/>
  <c r="JP22" i="2"/>
  <c r="JQ22" i="2" s="1"/>
  <c r="JO22" i="2"/>
  <c r="JL22" i="2"/>
  <c r="JM22" i="2" s="1"/>
  <c r="JK22" i="2"/>
  <c r="JH22" i="2"/>
  <c r="JI22" i="2" s="1"/>
  <c r="JG22" i="2"/>
  <c r="JD22" i="2"/>
  <c r="JC22" i="2"/>
  <c r="JE22" i="2" s="1"/>
  <c r="JA22" i="2"/>
  <c r="IZ22" i="2"/>
  <c r="IY22" i="2"/>
  <c r="IW22" i="2"/>
  <c r="IV22" i="2"/>
  <c r="IU22" i="2"/>
  <c r="IR22" i="2"/>
  <c r="IS22" i="2" s="1"/>
  <c r="IQ22" i="2"/>
  <c r="IN22" i="2"/>
  <c r="IM22" i="2"/>
  <c r="IO22" i="2" s="1"/>
  <c r="IJ22" i="2"/>
  <c r="IK22" i="2" s="1"/>
  <c r="II22" i="2"/>
  <c r="IF22" i="2"/>
  <c r="IG22" i="2" s="1"/>
  <c r="IE22" i="2"/>
  <c r="IB22" i="2"/>
  <c r="IC22" i="2" s="1"/>
  <c r="IA22" i="2"/>
  <c r="HX22" i="2"/>
  <c r="HW22" i="2"/>
  <c r="HY22" i="2" s="1"/>
  <c r="HU22" i="2"/>
  <c r="HT22" i="2"/>
  <c r="HS22" i="2"/>
  <c r="HQ22" i="2"/>
  <c r="HP22" i="2"/>
  <c r="HO22" i="2"/>
  <c r="HL22" i="2"/>
  <c r="HM22" i="2" s="1"/>
  <c r="HK22" i="2"/>
  <c r="HI22" i="2"/>
  <c r="HH22" i="2"/>
  <c r="HG22" i="2"/>
  <c r="HD22" i="2"/>
  <c r="HE22" i="2" s="1"/>
  <c r="HC22" i="2"/>
  <c r="GZ22" i="2"/>
  <c r="HA22" i="2" s="1"/>
  <c r="GY22" i="2"/>
  <c r="GV22" i="2"/>
  <c r="GW22" i="2" s="1"/>
  <c r="GU22" i="2"/>
  <c r="GR22" i="2"/>
  <c r="GQ22" i="2"/>
  <c r="GS22" i="2" s="1"/>
  <c r="GO22" i="2"/>
  <c r="GN22" i="2"/>
  <c r="GM22" i="2"/>
  <c r="GK22" i="2"/>
  <c r="GJ22" i="2"/>
  <c r="GI22" i="2"/>
  <c r="GF22" i="2"/>
  <c r="GE22" i="2"/>
  <c r="GB22" i="2"/>
  <c r="GA22" i="2"/>
  <c r="GC22" i="2" s="1"/>
  <c r="FX22" i="2"/>
  <c r="FY22" i="2" s="1"/>
  <c r="FW22" i="2"/>
  <c r="FT22" i="2"/>
  <c r="FU22" i="2" s="1"/>
  <c r="FS22" i="2"/>
  <c r="FP22" i="2"/>
  <c r="FQ22" i="2" s="1"/>
  <c r="FO22" i="2"/>
  <c r="FL22" i="2"/>
  <c r="FK22" i="2"/>
  <c r="FM22" i="2" s="1"/>
  <c r="FI22" i="2"/>
  <c r="FH22" i="2"/>
  <c r="FG22" i="2"/>
  <c r="FE22" i="2"/>
  <c r="FD22" i="2"/>
  <c r="FC22" i="2"/>
  <c r="EZ22" i="2"/>
  <c r="FA22" i="2" s="1"/>
  <c r="EY22" i="2"/>
  <c r="EW22" i="2"/>
  <c r="EV22" i="2"/>
  <c r="EU22" i="2"/>
  <c r="ER22" i="2"/>
  <c r="ES22" i="2" s="1"/>
  <c r="EQ22" i="2"/>
  <c r="EN22" i="2"/>
  <c r="EO22" i="2" s="1"/>
  <c r="EM22" i="2"/>
  <c r="EJ22" i="2"/>
  <c r="EK22" i="2" s="1"/>
  <c r="EI22" i="2"/>
  <c r="EF22" i="2"/>
  <c r="EE22" i="2"/>
  <c r="EG22" i="2" s="1"/>
  <c r="EC22" i="2"/>
  <c r="EB22" i="2"/>
  <c r="EA22" i="2"/>
  <c r="DY22" i="2"/>
  <c r="DX22" i="2"/>
  <c r="DW22" i="2"/>
  <c r="DT22" i="2"/>
  <c r="DS22" i="2"/>
  <c r="DP22" i="2"/>
  <c r="DO22" i="2"/>
  <c r="DQ22" i="2" s="1"/>
  <c r="DL22" i="2"/>
  <c r="DM22" i="2" s="1"/>
  <c r="DK22" i="2"/>
  <c r="DH22" i="2"/>
  <c r="DI22" i="2" s="1"/>
  <c r="DG22" i="2"/>
  <c r="DD22" i="2"/>
  <c r="DE22" i="2" s="1"/>
  <c r="DC22" i="2"/>
  <c r="CZ22" i="2"/>
  <c r="CY22" i="2"/>
  <c r="DA22" i="2" s="1"/>
  <c r="CW22" i="2"/>
  <c r="CV22" i="2"/>
  <c r="CU22" i="2"/>
  <c r="CS22" i="2"/>
  <c r="CR22" i="2"/>
  <c r="CQ22" i="2"/>
  <c r="CN22" i="2"/>
  <c r="CO22" i="2" s="1"/>
  <c r="CM22" i="2"/>
  <c r="CK22" i="2"/>
  <c r="CJ22" i="2"/>
  <c r="CI22" i="2"/>
  <c r="CF22" i="2"/>
  <c r="CG22" i="2" s="1"/>
  <c r="CE22" i="2"/>
  <c r="CB22" i="2"/>
  <c r="CC22" i="2" s="1"/>
  <c r="CA22" i="2"/>
  <c r="BX22" i="2"/>
  <c r="BY22" i="2" s="1"/>
  <c r="BW22" i="2"/>
  <c r="BT22" i="2"/>
  <c r="BS22" i="2"/>
  <c r="BU22" i="2" s="1"/>
  <c r="BQ22" i="2"/>
  <c r="BP22" i="2"/>
  <c r="BO22" i="2"/>
  <c r="BM22" i="2"/>
  <c r="BL22" i="2"/>
  <c r="BK22" i="2"/>
  <c r="BH22" i="2"/>
  <c r="BG22" i="2"/>
  <c r="BD22" i="2"/>
  <c r="BC22" i="2"/>
  <c r="BE22" i="2" s="1"/>
  <c r="AZ22" i="2"/>
  <c r="BA22" i="2" s="1"/>
  <c r="AY22" i="2"/>
  <c r="AV22" i="2"/>
  <c r="AW22" i="2" s="1"/>
  <c r="AU22" i="2"/>
  <c r="AR22" i="2"/>
  <c r="AS22" i="2" s="1"/>
  <c r="AQ22" i="2"/>
  <c r="AN22" i="2"/>
  <c r="AM22" i="2"/>
  <c r="AO22" i="2" s="1"/>
  <c r="AK22" i="2"/>
  <c r="AJ22" i="2"/>
  <c r="AI22" i="2"/>
  <c r="AG22" i="2"/>
  <c r="AF22" i="2"/>
  <c r="AE22" i="2"/>
  <c r="AB22" i="2"/>
  <c r="AC22" i="2" s="1"/>
  <c r="AA22" i="2"/>
  <c r="Y22" i="2"/>
  <c r="X22" i="2"/>
  <c r="W22" i="2"/>
  <c r="T22" i="2"/>
  <c r="U22" i="2" s="1"/>
  <c r="S22" i="2"/>
  <c r="P22" i="2"/>
  <c r="Q22" i="2" s="1"/>
  <c r="O22" i="2"/>
  <c r="L22" i="2"/>
  <c r="M22" i="2" s="1"/>
  <c r="K22" i="2"/>
  <c r="H22" i="2"/>
  <c r="G22" i="2"/>
  <c r="I22" i="2" s="1"/>
  <c r="B22" i="2"/>
  <c r="KJ21" i="2"/>
  <c r="KK21" i="2" s="1"/>
  <c r="KI21" i="2"/>
  <c r="KF21" i="2"/>
  <c r="KG21" i="2" s="1"/>
  <c r="KE21" i="2"/>
  <c r="KB21" i="2"/>
  <c r="KC21" i="2" s="1"/>
  <c r="KA21" i="2"/>
  <c r="JX21" i="2"/>
  <c r="JW21" i="2"/>
  <c r="JY21" i="2" s="1"/>
  <c r="JU21" i="2"/>
  <c r="JT21" i="2"/>
  <c r="JS21" i="2"/>
  <c r="JQ21" i="2"/>
  <c r="JP21" i="2"/>
  <c r="JO21" i="2"/>
  <c r="JL21" i="2"/>
  <c r="JM21" i="2" s="1"/>
  <c r="JK21" i="2"/>
  <c r="JI21" i="2"/>
  <c r="JH21" i="2"/>
  <c r="JG21" i="2"/>
  <c r="JD21" i="2"/>
  <c r="JE21" i="2" s="1"/>
  <c r="JC21" i="2"/>
  <c r="IZ21" i="2"/>
  <c r="JA21" i="2" s="1"/>
  <c r="IY21" i="2"/>
  <c r="IV21" i="2"/>
  <c r="IW21" i="2" s="1"/>
  <c r="IU21" i="2"/>
  <c r="IR21" i="2"/>
  <c r="IQ21" i="2"/>
  <c r="IS21" i="2" s="1"/>
  <c r="IO21" i="2"/>
  <c r="IN21" i="2"/>
  <c r="IM21" i="2"/>
  <c r="IK21" i="2"/>
  <c r="IJ21" i="2"/>
  <c r="II21" i="2"/>
  <c r="IF21" i="2"/>
  <c r="IE21" i="2"/>
  <c r="IB21" i="2"/>
  <c r="IA21" i="2"/>
  <c r="IC21" i="2" s="1"/>
  <c r="HX21" i="2"/>
  <c r="HY21" i="2" s="1"/>
  <c r="HW21" i="2"/>
  <c r="HT21" i="2"/>
  <c r="HU21" i="2" s="1"/>
  <c r="HS21" i="2"/>
  <c r="HP21" i="2"/>
  <c r="HQ21" i="2" s="1"/>
  <c r="HO21" i="2"/>
  <c r="HL21" i="2"/>
  <c r="HK21" i="2"/>
  <c r="HM21" i="2" s="1"/>
  <c r="HI21" i="2"/>
  <c r="HH21" i="2"/>
  <c r="HG21" i="2"/>
  <c r="HE21" i="2"/>
  <c r="HD21" i="2"/>
  <c r="HC21" i="2"/>
  <c r="GZ21" i="2"/>
  <c r="HA21" i="2" s="1"/>
  <c r="GY21" i="2"/>
  <c r="GW21" i="2"/>
  <c r="GV21" i="2"/>
  <c r="GU21" i="2"/>
  <c r="GR21" i="2"/>
  <c r="GS21" i="2" s="1"/>
  <c r="GQ21" i="2"/>
  <c r="GN21" i="2"/>
  <c r="GO21" i="2" s="1"/>
  <c r="GM21" i="2"/>
  <c r="GJ21" i="2"/>
  <c r="GK21" i="2" s="1"/>
  <c r="GI21" i="2"/>
  <c r="GF21" i="2"/>
  <c r="GE21" i="2"/>
  <c r="GG21" i="2" s="1"/>
  <c r="GC21" i="2"/>
  <c r="GB21" i="2"/>
  <c r="GA21" i="2"/>
  <c r="FY21" i="2"/>
  <c r="FX21" i="2"/>
  <c r="FW21" i="2"/>
  <c r="FT21" i="2"/>
  <c r="FS21" i="2"/>
  <c r="FP21" i="2"/>
  <c r="FO21" i="2"/>
  <c r="FQ21" i="2" s="1"/>
  <c r="FL21" i="2"/>
  <c r="FM21" i="2" s="1"/>
  <c r="FK21" i="2"/>
  <c r="FH21" i="2"/>
  <c r="FI21" i="2" s="1"/>
  <c r="FG21" i="2"/>
  <c r="FD21" i="2"/>
  <c r="FE21" i="2" s="1"/>
  <c r="FC21" i="2"/>
  <c r="EZ21" i="2"/>
  <c r="EY21" i="2"/>
  <c r="FA21" i="2" s="1"/>
  <c r="EW21" i="2"/>
  <c r="EV21" i="2"/>
  <c r="EU21" i="2"/>
  <c r="ES21" i="2"/>
  <c r="ER21" i="2"/>
  <c r="EQ21" i="2"/>
  <c r="EN21" i="2"/>
  <c r="EO21" i="2" s="1"/>
  <c r="EM21" i="2"/>
  <c r="EK21" i="2"/>
  <c r="EJ21" i="2"/>
  <c r="EI21" i="2"/>
  <c r="EF21" i="2"/>
  <c r="EG21" i="2" s="1"/>
  <c r="EE21" i="2"/>
  <c r="EB21" i="2"/>
  <c r="EC21" i="2" s="1"/>
  <c r="EA21" i="2"/>
  <c r="DX21" i="2"/>
  <c r="DY21" i="2" s="1"/>
  <c r="DW21" i="2"/>
  <c r="DT21" i="2"/>
  <c r="DS21" i="2"/>
  <c r="DU21" i="2" s="1"/>
  <c r="DQ21" i="2"/>
  <c r="DP21" i="2"/>
  <c r="DO21" i="2"/>
  <c r="DM21" i="2"/>
  <c r="DL21" i="2"/>
  <c r="DK21" i="2"/>
  <c r="DH21" i="2"/>
  <c r="DG21" i="2"/>
  <c r="DD21" i="2"/>
  <c r="DC21" i="2"/>
  <c r="DE21" i="2" s="1"/>
  <c r="CZ21" i="2"/>
  <c r="DA21" i="2" s="1"/>
  <c r="CY21" i="2"/>
  <c r="CV21" i="2"/>
  <c r="CW21" i="2" s="1"/>
  <c r="CU21" i="2"/>
  <c r="CR21" i="2"/>
  <c r="CS21" i="2" s="1"/>
  <c r="CQ21" i="2"/>
  <c r="CN21" i="2"/>
  <c r="CM21" i="2"/>
  <c r="CO21" i="2" s="1"/>
  <c r="CK21" i="2"/>
  <c r="CJ21" i="2"/>
  <c r="CI21" i="2"/>
  <c r="CG21" i="2"/>
  <c r="CF21" i="2"/>
  <c r="CE21" i="2"/>
  <c r="CB21" i="2"/>
  <c r="CC21" i="2" s="1"/>
  <c r="CA21" i="2"/>
  <c r="BY21" i="2"/>
  <c r="BX21" i="2"/>
  <c r="BW21" i="2"/>
  <c r="BT21" i="2"/>
  <c r="BU21" i="2" s="1"/>
  <c r="BS21" i="2"/>
  <c r="BP21" i="2"/>
  <c r="BQ21" i="2" s="1"/>
  <c r="BO21" i="2"/>
  <c r="BL21" i="2"/>
  <c r="BM21" i="2" s="1"/>
  <c r="BK21" i="2"/>
  <c r="BH21" i="2"/>
  <c r="BG21" i="2"/>
  <c r="BI21" i="2" s="1"/>
  <c r="BE21" i="2"/>
  <c r="BD21" i="2"/>
  <c r="BC21" i="2"/>
  <c r="BA21" i="2"/>
  <c r="AZ21" i="2"/>
  <c r="AY21" i="2"/>
  <c r="AV21" i="2"/>
  <c r="AU21" i="2"/>
  <c r="AR21" i="2"/>
  <c r="AQ21" i="2"/>
  <c r="C21" i="2" s="1"/>
  <c r="AN21" i="2"/>
  <c r="AO21" i="2" s="1"/>
  <c r="AM21" i="2"/>
  <c r="AJ21" i="2"/>
  <c r="AK21" i="2" s="1"/>
  <c r="AI21" i="2"/>
  <c r="AF21" i="2"/>
  <c r="AG21" i="2" s="1"/>
  <c r="AE21" i="2"/>
  <c r="AB21" i="2"/>
  <c r="AA21" i="2"/>
  <c r="AC21" i="2" s="1"/>
  <c r="Y21" i="2"/>
  <c r="X21" i="2"/>
  <c r="W21" i="2"/>
  <c r="U21" i="2"/>
  <c r="T21" i="2"/>
  <c r="S21" i="2"/>
  <c r="P21" i="2"/>
  <c r="Q21" i="2" s="1"/>
  <c r="O21" i="2"/>
  <c r="M21" i="2"/>
  <c r="L21" i="2"/>
  <c r="K21" i="2"/>
  <c r="H21" i="2"/>
  <c r="I21" i="2" s="1"/>
  <c r="G21" i="2"/>
  <c r="B21" i="2"/>
  <c r="KK20" i="2"/>
  <c r="KJ20" i="2"/>
  <c r="KI20" i="2"/>
  <c r="KF20" i="2"/>
  <c r="KG20" i="2" s="1"/>
  <c r="KE20" i="2"/>
  <c r="KC20" i="2"/>
  <c r="KB20" i="2"/>
  <c r="KA20" i="2"/>
  <c r="JX20" i="2"/>
  <c r="JY20" i="2" s="1"/>
  <c r="JW20" i="2"/>
  <c r="JT20" i="2"/>
  <c r="JU20" i="2" s="1"/>
  <c r="JS20" i="2"/>
  <c r="JP20" i="2"/>
  <c r="JQ20" i="2" s="1"/>
  <c r="JO20" i="2"/>
  <c r="JL20" i="2"/>
  <c r="JK20" i="2"/>
  <c r="JM20" i="2" s="1"/>
  <c r="JH20" i="2"/>
  <c r="JI20" i="2" s="1"/>
  <c r="JG20" i="2"/>
  <c r="JE20" i="2"/>
  <c r="JD20" i="2"/>
  <c r="JC20" i="2"/>
  <c r="IZ20" i="2"/>
  <c r="JA20" i="2" s="1"/>
  <c r="IY20" i="2"/>
  <c r="IV20" i="2"/>
  <c r="IU20" i="2"/>
  <c r="IW20" i="2" s="1"/>
  <c r="IR20" i="2"/>
  <c r="IS20" i="2" s="1"/>
  <c r="IQ20" i="2"/>
  <c r="IO20" i="2"/>
  <c r="IN20" i="2"/>
  <c r="IM20" i="2"/>
  <c r="IJ20" i="2"/>
  <c r="IK20" i="2" s="1"/>
  <c r="II20" i="2"/>
  <c r="IF20" i="2"/>
  <c r="IE20" i="2"/>
  <c r="IG20" i="2" s="1"/>
  <c r="IC20" i="2"/>
  <c r="IB20" i="2"/>
  <c r="IA20" i="2"/>
  <c r="HY20" i="2"/>
  <c r="HX20" i="2"/>
  <c r="HW20" i="2"/>
  <c r="HT20" i="2"/>
  <c r="HU20" i="2" s="1"/>
  <c r="HS20" i="2"/>
  <c r="HQ20" i="2"/>
  <c r="HP20" i="2"/>
  <c r="HO20" i="2"/>
  <c r="HL20" i="2"/>
  <c r="HM20" i="2" s="1"/>
  <c r="HK20" i="2"/>
  <c r="HH20" i="2"/>
  <c r="HI20" i="2" s="1"/>
  <c r="HG20" i="2"/>
  <c r="HD20" i="2"/>
  <c r="HE20" i="2" s="1"/>
  <c r="HC20" i="2"/>
  <c r="GZ20" i="2"/>
  <c r="GY20" i="2"/>
  <c r="HA20" i="2" s="1"/>
  <c r="GV20" i="2"/>
  <c r="GW20" i="2" s="1"/>
  <c r="GU20" i="2"/>
  <c r="GS20" i="2"/>
  <c r="GR20" i="2"/>
  <c r="GQ20" i="2"/>
  <c r="GN20" i="2"/>
  <c r="GO20" i="2" s="1"/>
  <c r="GM20" i="2"/>
  <c r="GJ20" i="2"/>
  <c r="GI20" i="2"/>
  <c r="GK20" i="2" s="1"/>
  <c r="GF20" i="2"/>
  <c r="GG20" i="2" s="1"/>
  <c r="GE20" i="2"/>
  <c r="GC20" i="2"/>
  <c r="GB20" i="2"/>
  <c r="GA20" i="2"/>
  <c r="FX20" i="2"/>
  <c r="FY20" i="2" s="1"/>
  <c r="FW20" i="2"/>
  <c r="FT20" i="2"/>
  <c r="FS20" i="2"/>
  <c r="FU20" i="2" s="1"/>
  <c r="FQ20" i="2"/>
  <c r="FP20" i="2"/>
  <c r="FO20" i="2"/>
  <c r="FM20" i="2"/>
  <c r="FL20" i="2"/>
  <c r="FK20" i="2"/>
  <c r="FH20" i="2"/>
  <c r="FI20" i="2" s="1"/>
  <c r="FG20" i="2"/>
  <c r="FE20" i="2"/>
  <c r="FD20" i="2"/>
  <c r="FC20" i="2"/>
  <c r="EZ20" i="2"/>
  <c r="FA20" i="2" s="1"/>
  <c r="EY20" i="2"/>
  <c r="EV20" i="2"/>
  <c r="EW20" i="2" s="1"/>
  <c r="EU20" i="2"/>
  <c r="ER20" i="2"/>
  <c r="ES20" i="2" s="1"/>
  <c r="EQ20" i="2"/>
  <c r="EN20" i="2"/>
  <c r="EM20" i="2"/>
  <c r="EO20" i="2" s="1"/>
  <c r="EJ20" i="2"/>
  <c r="EK20" i="2" s="1"/>
  <c r="EI20" i="2"/>
  <c r="EG20" i="2"/>
  <c r="EF20" i="2"/>
  <c r="EE20" i="2"/>
  <c r="EB20" i="2"/>
  <c r="EC20" i="2" s="1"/>
  <c r="EA20" i="2"/>
  <c r="DX20" i="2"/>
  <c r="DW20" i="2"/>
  <c r="DY20" i="2" s="1"/>
  <c r="DT20" i="2"/>
  <c r="DU20" i="2" s="1"/>
  <c r="DS20" i="2"/>
  <c r="DQ20" i="2"/>
  <c r="DP20" i="2"/>
  <c r="DO20" i="2"/>
  <c r="DL20" i="2"/>
  <c r="DM20" i="2" s="1"/>
  <c r="DK20" i="2"/>
  <c r="DH20" i="2"/>
  <c r="DG20" i="2"/>
  <c r="DI20" i="2" s="1"/>
  <c r="DE20" i="2"/>
  <c r="DD20" i="2"/>
  <c r="DC20" i="2"/>
  <c r="DA20" i="2"/>
  <c r="CZ20" i="2"/>
  <c r="CY20" i="2"/>
  <c r="CV20" i="2"/>
  <c r="CW20" i="2" s="1"/>
  <c r="CU20" i="2"/>
  <c r="CS20" i="2"/>
  <c r="CR20" i="2"/>
  <c r="CQ20" i="2"/>
  <c r="CN20" i="2"/>
  <c r="CO20" i="2" s="1"/>
  <c r="CM20" i="2"/>
  <c r="CJ20" i="2"/>
  <c r="CK20" i="2" s="1"/>
  <c r="CI20" i="2"/>
  <c r="CF20" i="2"/>
  <c r="CG20" i="2" s="1"/>
  <c r="CE20" i="2"/>
  <c r="CB20" i="2"/>
  <c r="CA20" i="2"/>
  <c r="CC20" i="2" s="1"/>
  <c r="BX20" i="2"/>
  <c r="BY20" i="2" s="1"/>
  <c r="BW20" i="2"/>
  <c r="BU20" i="2"/>
  <c r="BT20" i="2"/>
  <c r="BS20" i="2"/>
  <c r="BP20" i="2"/>
  <c r="BQ20" i="2" s="1"/>
  <c r="BO20" i="2"/>
  <c r="BL20" i="2"/>
  <c r="BK20" i="2"/>
  <c r="BM20" i="2" s="1"/>
  <c r="BH20" i="2"/>
  <c r="BI20" i="2" s="1"/>
  <c r="BG20" i="2"/>
  <c r="BE20" i="2"/>
  <c r="BD20" i="2"/>
  <c r="BC20" i="2"/>
  <c r="AZ20" i="2"/>
  <c r="BA20" i="2" s="1"/>
  <c r="AY20" i="2"/>
  <c r="AV20" i="2"/>
  <c r="AU20" i="2"/>
  <c r="AW20" i="2" s="1"/>
  <c r="AS20" i="2"/>
  <c r="AR20" i="2"/>
  <c r="AQ20" i="2"/>
  <c r="AO20" i="2"/>
  <c r="AN20" i="2"/>
  <c r="AM20" i="2"/>
  <c r="AJ20" i="2"/>
  <c r="AK20" i="2" s="1"/>
  <c r="AI20" i="2"/>
  <c r="AG20" i="2"/>
  <c r="AF20" i="2"/>
  <c r="AE20" i="2"/>
  <c r="AB20" i="2"/>
  <c r="AC20" i="2" s="1"/>
  <c r="AA20" i="2"/>
  <c r="X20" i="2"/>
  <c r="D20" i="2" s="1"/>
  <c r="W20" i="2"/>
  <c r="C20" i="2" s="1"/>
  <c r="T20" i="2"/>
  <c r="U20" i="2" s="1"/>
  <c r="S20" i="2"/>
  <c r="P20" i="2"/>
  <c r="O20" i="2"/>
  <c r="Q20" i="2" s="1"/>
  <c r="L20" i="2"/>
  <c r="M20" i="2" s="1"/>
  <c r="K20" i="2"/>
  <c r="I20" i="2"/>
  <c r="H20" i="2"/>
  <c r="G20" i="2"/>
  <c r="B20" i="2"/>
  <c r="KJ19" i="2"/>
  <c r="KK19" i="2" s="1"/>
  <c r="KI19" i="2"/>
  <c r="KF19" i="2"/>
  <c r="KE19" i="2"/>
  <c r="KG19" i="2" s="1"/>
  <c r="KC19" i="2"/>
  <c r="KB19" i="2"/>
  <c r="KA19" i="2"/>
  <c r="JY19" i="2"/>
  <c r="JX19" i="2"/>
  <c r="JW19" i="2"/>
  <c r="JT19" i="2"/>
  <c r="JS19" i="2"/>
  <c r="JQ19" i="2"/>
  <c r="JP19" i="2"/>
  <c r="JO19" i="2"/>
  <c r="JL19" i="2"/>
  <c r="JM19" i="2" s="1"/>
  <c r="JK19" i="2"/>
  <c r="JH19" i="2"/>
  <c r="JG19" i="2"/>
  <c r="JI19" i="2" s="1"/>
  <c r="JD19" i="2"/>
  <c r="JE19" i="2" s="1"/>
  <c r="JC19" i="2"/>
  <c r="IZ19" i="2"/>
  <c r="IY19" i="2"/>
  <c r="JA19" i="2" s="1"/>
  <c r="IV19" i="2"/>
  <c r="IW19" i="2" s="1"/>
  <c r="IU19" i="2"/>
  <c r="IS19" i="2"/>
  <c r="IR19" i="2"/>
  <c r="IQ19" i="2"/>
  <c r="IN19" i="2"/>
  <c r="IM19" i="2"/>
  <c r="IK19" i="2"/>
  <c r="IJ19" i="2"/>
  <c r="II19" i="2"/>
  <c r="IF19" i="2"/>
  <c r="IG19" i="2" s="1"/>
  <c r="IE19" i="2"/>
  <c r="IC19" i="2"/>
  <c r="IB19" i="2"/>
  <c r="IA19" i="2"/>
  <c r="HX19" i="2"/>
  <c r="HY19" i="2" s="1"/>
  <c r="HW19" i="2"/>
  <c r="HT19" i="2"/>
  <c r="HS19" i="2"/>
  <c r="HU19" i="2" s="1"/>
  <c r="HQ19" i="2"/>
  <c r="HP19" i="2"/>
  <c r="HO19" i="2"/>
  <c r="HM19" i="2"/>
  <c r="HL19" i="2"/>
  <c r="HK19" i="2"/>
  <c r="HH19" i="2"/>
  <c r="HG19" i="2"/>
  <c r="HE19" i="2"/>
  <c r="HD19" i="2"/>
  <c r="HC19" i="2"/>
  <c r="GZ19" i="2"/>
  <c r="HA19" i="2" s="1"/>
  <c r="GY19" i="2"/>
  <c r="GV19" i="2"/>
  <c r="GU19" i="2"/>
  <c r="GW19" i="2" s="1"/>
  <c r="GR19" i="2"/>
  <c r="GS19" i="2" s="1"/>
  <c r="GQ19" i="2"/>
  <c r="GN19" i="2"/>
  <c r="GM19" i="2"/>
  <c r="GO19" i="2" s="1"/>
  <c r="GJ19" i="2"/>
  <c r="GK19" i="2" s="1"/>
  <c r="GI19" i="2"/>
  <c r="GG19" i="2"/>
  <c r="GF19" i="2"/>
  <c r="GE19" i="2"/>
  <c r="GB19" i="2"/>
  <c r="GA19" i="2"/>
  <c r="FY19" i="2"/>
  <c r="FX19" i="2"/>
  <c r="FW19" i="2"/>
  <c r="FT19" i="2"/>
  <c r="FU19" i="2" s="1"/>
  <c r="FS19" i="2"/>
  <c r="FQ19" i="2"/>
  <c r="FP19" i="2"/>
  <c r="FO19" i="2"/>
  <c r="FL19" i="2"/>
  <c r="FM19" i="2" s="1"/>
  <c r="FK19" i="2"/>
  <c r="FH19" i="2"/>
  <c r="FG19" i="2"/>
  <c r="FI19" i="2" s="1"/>
  <c r="FE19" i="2"/>
  <c r="FD19" i="2"/>
  <c r="FC19" i="2"/>
  <c r="FA19" i="2"/>
  <c r="EZ19" i="2"/>
  <c r="EY19" i="2"/>
  <c r="EV19" i="2"/>
  <c r="EU19" i="2"/>
  <c r="ES19" i="2"/>
  <c r="ER19" i="2"/>
  <c r="EQ19" i="2"/>
  <c r="EN19" i="2"/>
  <c r="EO19" i="2" s="1"/>
  <c r="EM19" i="2"/>
  <c r="EJ19" i="2"/>
  <c r="EI19" i="2"/>
  <c r="EK19" i="2" s="1"/>
  <c r="EF19" i="2"/>
  <c r="EG19" i="2" s="1"/>
  <c r="EE19" i="2"/>
  <c r="EB19" i="2"/>
  <c r="EA19" i="2"/>
  <c r="EC19" i="2" s="1"/>
  <c r="DX19" i="2"/>
  <c r="DY19" i="2" s="1"/>
  <c r="DW19" i="2"/>
  <c r="DU19" i="2"/>
  <c r="DT19" i="2"/>
  <c r="DS19" i="2"/>
  <c r="DP19" i="2"/>
  <c r="DO19" i="2"/>
  <c r="DM19" i="2"/>
  <c r="DL19" i="2"/>
  <c r="DK19" i="2"/>
  <c r="DH19" i="2"/>
  <c r="DI19" i="2" s="1"/>
  <c r="DG19" i="2"/>
  <c r="DE19" i="2"/>
  <c r="DD19" i="2"/>
  <c r="DC19" i="2"/>
  <c r="CZ19" i="2"/>
  <c r="DA19" i="2" s="1"/>
  <c r="CY19" i="2"/>
  <c r="CV19" i="2"/>
  <c r="CU19" i="2"/>
  <c r="CW19" i="2" s="1"/>
  <c r="CS19" i="2"/>
  <c r="CR19" i="2"/>
  <c r="CQ19" i="2"/>
  <c r="CO19" i="2"/>
  <c r="CN19" i="2"/>
  <c r="CM19" i="2"/>
  <c r="CJ19" i="2"/>
  <c r="CI19" i="2"/>
  <c r="CG19" i="2"/>
  <c r="CF19" i="2"/>
  <c r="CE19" i="2"/>
  <c r="CB19" i="2"/>
  <c r="CC19" i="2" s="1"/>
  <c r="CA19" i="2"/>
  <c r="BX19" i="2"/>
  <c r="BW19" i="2"/>
  <c r="BY19" i="2" s="1"/>
  <c r="BT19" i="2"/>
  <c r="BU19" i="2" s="1"/>
  <c r="BS19" i="2"/>
  <c r="BP19" i="2"/>
  <c r="BO19" i="2"/>
  <c r="BQ19" i="2" s="1"/>
  <c r="BL19" i="2"/>
  <c r="BM19" i="2" s="1"/>
  <c r="BK19" i="2"/>
  <c r="BI19" i="2"/>
  <c r="BH19" i="2"/>
  <c r="BG19" i="2"/>
  <c r="BD19" i="2"/>
  <c r="BC19" i="2"/>
  <c r="BA19" i="2"/>
  <c r="AZ19" i="2"/>
  <c r="AY19" i="2"/>
  <c r="AV19" i="2"/>
  <c r="AW19" i="2" s="1"/>
  <c r="AU19" i="2"/>
  <c r="AS19" i="2"/>
  <c r="AR19" i="2"/>
  <c r="AQ19" i="2"/>
  <c r="AN19" i="2"/>
  <c r="AO19" i="2" s="1"/>
  <c r="AM19" i="2"/>
  <c r="AJ19" i="2"/>
  <c r="AI19" i="2"/>
  <c r="AK19" i="2" s="1"/>
  <c r="AG19" i="2"/>
  <c r="AF19" i="2"/>
  <c r="AE19" i="2"/>
  <c r="AC19" i="2"/>
  <c r="AB19" i="2"/>
  <c r="AA19" i="2"/>
  <c r="X19" i="2"/>
  <c r="W19" i="2"/>
  <c r="U19" i="2"/>
  <c r="T19" i="2"/>
  <c r="S19" i="2"/>
  <c r="P19" i="2"/>
  <c r="Q19" i="2" s="1"/>
  <c r="O19" i="2"/>
  <c r="L19" i="2"/>
  <c r="K19" i="2"/>
  <c r="C19" i="2" s="1"/>
  <c r="H19" i="2"/>
  <c r="I19" i="2" s="1"/>
  <c r="G19" i="2"/>
  <c r="B19" i="2"/>
  <c r="KK18" i="2"/>
  <c r="KJ18" i="2"/>
  <c r="KI18" i="2"/>
  <c r="KF18" i="2"/>
  <c r="KG18" i="2" s="1"/>
  <c r="KE18" i="2"/>
  <c r="KC18" i="2"/>
  <c r="KB18" i="2"/>
  <c r="KA18" i="2"/>
  <c r="JX18" i="2"/>
  <c r="JY18" i="2" s="1"/>
  <c r="JW18" i="2"/>
  <c r="JT18" i="2"/>
  <c r="JS18" i="2"/>
  <c r="JU18" i="2" s="1"/>
  <c r="JQ18" i="2"/>
  <c r="JP18" i="2"/>
  <c r="JO18" i="2"/>
  <c r="JM18" i="2"/>
  <c r="JL18" i="2"/>
  <c r="JK18" i="2"/>
  <c r="JH18" i="2"/>
  <c r="JG18" i="2"/>
  <c r="JE18" i="2"/>
  <c r="JD18" i="2"/>
  <c r="JC18" i="2"/>
  <c r="IZ18" i="2"/>
  <c r="JA18" i="2" s="1"/>
  <c r="IY18" i="2"/>
  <c r="IV18" i="2"/>
  <c r="IU18" i="2"/>
  <c r="IW18" i="2" s="1"/>
  <c r="IR18" i="2"/>
  <c r="IS18" i="2" s="1"/>
  <c r="IQ18" i="2"/>
  <c r="IN18" i="2"/>
  <c r="IM18" i="2"/>
  <c r="IO18" i="2" s="1"/>
  <c r="IJ18" i="2"/>
  <c r="IK18" i="2" s="1"/>
  <c r="II18" i="2"/>
  <c r="IG18" i="2"/>
  <c r="IF18" i="2"/>
  <c r="IE18" i="2"/>
  <c r="IB18" i="2"/>
  <c r="IA18" i="2"/>
  <c r="HY18" i="2"/>
  <c r="HX18" i="2"/>
  <c r="HW18" i="2"/>
  <c r="HT18" i="2"/>
  <c r="HU18" i="2" s="1"/>
  <c r="HS18" i="2"/>
  <c r="HQ18" i="2"/>
  <c r="HP18" i="2"/>
  <c r="HO18" i="2"/>
  <c r="HL18" i="2"/>
  <c r="HM18" i="2" s="1"/>
  <c r="HK18" i="2"/>
  <c r="HH18" i="2"/>
  <c r="HG18" i="2"/>
  <c r="HI18" i="2" s="1"/>
  <c r="HE18" i="2"/>
  <c r="HD18" i="2"/>
  <c r="HC18" i="2"/>
  <c r="HA18" i="2"/>
  <c r="GZ18" i="2"/>
  <c r="GY18" i="2"/>
  <c r="GV18" i="2"/>
  <c r="GW18" i="2" s="1"/>
  <c r="GU18" i="2"/>
  <c r="GS18" i="2"/>
  <c r="GR18" i="2"/>
  <c r="GQ18" i="2"/>
  <c r="GN18" i="2"/>
  <c r="GO18" i="2" s="1"/>
  <c r="GM18" i="2"/>
  <c r="GJ18" i="2"/>
  <c r="GK18" i="2" s="1"/>
  <c r="GI18" i="2"/>
  <c r="GG18" i="2"/>
  <c r="GF18" i="2"/>
  <c r="GE18" i="2"/>
  <c r="GC18" i="2"/>
  <c r="GB18" i="2"/>
  <c r="GA18" i="2"/>
  <c r="FY18" i="2"/>
  <c r="FX18" i="2"/>
  <c r="FW18" i="2"/>
  <c r="FT18" i="2"/>
  <c r="FS18" i="2"/>
  <c r="FU18" i="2" s="1"/>
  <c r="FP18" i="2"/>
  <c r="FQ18" i="2" s="1"/>
  <c r="FO18" i="2"/>
  <c r="FM18" i="2"/>
  <c r="FL18" i="2"/>
  <c r="FK18" i="2"/>
  <c r="FH18" i="2"/>
  <c r="FI18" i="2" s="1"/>
  <c r="FG18" i="2"/>
  <c r="FD18" i="2"/>
  <c r="FE18" i="2" s="1"/>
  <c r="FC18" i="2"/>
  <c r="FA18" i="2"/>
  <c r="EZ18" i="2"/>
  <c r="EY18" i="2"/>
  <c r="EV18" i="2"/>
  <c r="EU18" i="2"/>
  <c r="EW18" i="2" s="1"/>
  <c r="ER18" i="2"/>
  <c r="EQ18" i="2"/>
  <c r="ES18" i="2" s="1"/>
  <c r="EO18" i="2"/>
  <c r="EN18" i="2"/>
  <c r="EM18" i="2"/>
  <c r="EJ18" i="2"/>
  <c r="EK18" i="2" s="1"/>
  <c r="EI18" i="2"/>
  <c r="EF18" i="2"/>
  <c r="EE18" i="2"/>
  <c r="EG18" i="2" s="1"/>
  <c r="EB18" i="2"/>
  <c r="EC18" i="2" s="1"/>
  <c r="EA18" i="2"/>
  <c r="DX18" i="2"/>
  <c r="DY18" i="2" s="1"/>
  <c r="DW18" i="2"/>
  <c r="DU18" i="2"/>
  <c r="DT18" i="2"/>
  <c r="DS18" i="2"/>
  <c r="DQ18" i="2"/>
  <c r="DP18" i="2"/>
  <c r="DO18" i="2"/>
  <c r="DL18" i="2"/>
  <c r="DK18" i="2"/>
  <c r="DM18" i="2" s="1"/>
  <c r="DH18" i="2"/>
  <c r="DG18" i="2"/>
  <c r="DI18" i="2" s="1"/>
  <c r="DD18" i="2"/>
  <c r="DE18" i="2" s="1"/>
  <c r="DC18" i="2"/>
  <c r="CZ18" i="2"/>
  <c r="CY18" i="2"/>
  <c r="DA18" i="2" s="1"/>
  <c r="CV18" i="2"/>
  <c r="CW18" i="2" s="1"/>
  <c r="CU18" i="2"/>
  <c r="CS18" i="2"/>
  <c r="CR18" i="2"/>
  <c r="CQ18" i="2"/>
  <c r="CO18" i="2"/>
  <c r="CN18" i="2"/>
  <c r="CM18" i="2"/>
  <c r="CJ18" i="2"/>
  <c r="CI18" i="2"/>
  <c r="CK18" i="2" s="1"/>
  <c r="CG18" i="2"/>
  <c r="CF18" i="2"/>
  <c r="CE18" i="2"/>
  <c r="CC18" i="2"/>
  <c r="CB18" i="2"/>
  <c r="CA18" i="2"/>
  <c r="BX18" i="2"/>
  <c r="BY18" i="2" s="1"/>
  <c r="BW18" i="2"/>
  <c r="BU18" i="2"/>
  <c r="BT18" i="2"/>
  <c r="BS18" i="2"/>
  <c r="BP18" i="2"/>
  <c r="BQ18" i="2" s="1"/>
  <c r="BO18" i="2"/>
  <c r="BL18" i="2"/>
  <c r="BM18" i="2" s="1"/>
  <c r="BK18" i="2"/>
  <c r="BI18" i="2"/>
  <c r="BH18" i="2"/>
  <c r="BG18" i="2"/>
  <c r="BE18" i="2"/>
  <c r="BD18" i="2"/>
  <c r="BC18" i="2"/>
  <c r="BA18" i="2"/>
  <c r="AZ18" i="2"/>
  <c r="AY18" i="2"/>
  <c r="AV18" i="2"/>
  <c r="AU18" i="2"/>
  <c r="AW18" i="2" s="1"/>
  <c r="AR18" i="2"/>
  <c r="AS18" i="2" s="1"/>
  <c r="AQ18" i="2"/>
  <c r="AO18" i="2"/>
  <c r="AN18" i="2"/>
  <c r="AM18" i="2"/>
  <c r="AJ18" i="2"/>
  <c r="AK18" i="2" s="1"/>
  <c r="AI18" i="2"/>
  <c r="AF18" i="2"/>
  <c r="AG18" i="2" s="1"/>
  <c r="AE18" i="2"/>
  <c r="AC18" i="2"/>
  <c r="AB18" i="2"/>
  <c r="AA18" i="2"/>
  <c r="X18" i="2"/>
  <c r="W18" i="2"/>
  <c r="Y18" i="2" s="1"/>
  <c r="T18" i="2"/>
  <c r="S18" i="2"/>
  <c r="U18" i="2" s="1"/>
  <c r="Q18" i="2"/>
  <c r="P18" i="2"/>
  <c r="O18" i="2"/>
  <c r="L18" i="2"/>
  <c r="M18" i="2" s="1"/>
  <c r="K18" i="2"/>
  <c r="H18" i="2"/>
  <c r="G18" i="2"/>
  <c r="I18" i="2" s="1"/>
  <c r="B18" i="2"/>
  <c r="KJ17" i="2"/>
  <c r="KK17" i="2" s="1"/>
  <c r="KI17" i="2"/>
  <c r="KF17" i="2"/>
  <c r="KE17" i="2"/>
  <c r="KG17" i="2" s="1"/>
  <c r="KB17" i="2"/>
  <c r="KC17" i="2" s="1"/>
  <c r="KA17" i="2"/>
  <c r="JX17" i="2"/>
  <c r="JY17" i="2" s="1"/>
  <c r="JW17" i="2"/>
  <c r="JT17" i="2"/>
  <c r="JU17" i="2" s="1"/>
  <c r="JS17" i="2"/>
  <c r="JQ17" i="2"/>
  <c r="JP17" i="2"/>
  <c r="JO17" i="2"/>
  <c r="JL17" i="2"/>
  <c r="JM17" i="2" s="1"/>
  <c r="JK17" i="2"/>
  <c r="JH17" i="2"/>
  <c r="JG17" i="2"/>
  <c r="JI17" i="2" s="1"/>
  <c r="JE17" i="2"/>
  <c r="JD17" i="2"/>
  <c r="JC17" i="2"/>
  <c r="IZ17" i="2"/>
  <c r="IY17" i="2"/>
  <c r="JA17" i="2" s="1"/>
  <c r="IV17" i="2"/>
  <c r="IU17" i="2"/>
  <c r="IS17" i="2"/>
  <c r="IR17" i="2"/>
  <c r="IQ17" i="2"/>
  <c r="IN17" i="2"/>
  <c r="IO17" i="2" s="1"/>
  <c r="IM17" i="2"/>
  <c r="IJ17" i="2"/>
  <c r="II17" i="2"/>
  <c r="IK17" i="2" s="1"/>
  <c r="IG17" i="2"/>
  <c r="IF17" i="2"/>
  <c r="IE17" i="2"/>
  <c r="IB17" i="2"/>
  <c r="IA17" i="2"/>
  <c r="IC17" i="2" s="1"/>
  <c r="HX17" i="2"/>
  <c r="HY17" i="2" s="1"/>
  <c r="HW17" i="2"/>
  <c r="HU17" i="2"/>
  <c r="HT17" i="2"/>
  <c r="HS17" i="2"/>
  <c r="HP17" i="2"/>
  <c r="HO17" i="2"/>
  <c r="HL17" i="2"/>
  <c r="HM17" i="2" s="1"/>
  <c r="HK17" i="2"/>
  <c r="HH17" i="2"/>
  <c r="HI17" i="2" s="1"/>
  <c r="HG17" i="2"/>
  <c r="HD17" i="2"/>
  <c r="HC17" i="2"/>
  <c r="HE17" i="2" s="1"/>
  <c r="GZ17" i="2"/>
  <c r="HA17" i="2" s="1"/>
  <c r="GY17" i="2"/>
  <c r="GW17" i="2"/>
  <c r="GV17" i="2"/>
  <c r="GU17" i="2"/>
  <c r="GR17" i="2"/>
  <c r="GS17" i="2" s="1"/>
  <c r="GQ17" i="2"/>
  <c r="GO17" i="2"/>
  <c r="GN17" i="2"/>
  <c r="GM17" i="2"/>
  <c r="GJ17" i="2"/>
  <c r="GI17" i="2"/>
  <c r="GF17" i="2"/>
  <c r="GG17" i="2" s="1"/>
  <c r="GE17" i="2"/>
  <c r="GC17" i="2"/>
  <c r="GB17" i="2"/>
  <c r="GA17" i="2"/>
  <c r="FX17" i="2"/>
  <c r="FY17" i="2" s="1"/>
  <c r="FW17" i="2"/>
  <c r="FT17" i="2"/>
  <c r="FS17" i="2"/>
  <c r="FU17" i="2" s="1"/>
  <c r="FQ17" i="2"/>
  <c r="FP17" i="2"/>
  <c r="FO17" i="2"/>
  <c r="FL17" i="2"/>
  <c r="FK17" i="2"/>
  <c r="FM17" i="2" s="1"/>
  <c r="FH17" i="2"/>
  <c r="FI17" i="2" s="1"/>
  <c r="FG17" i="2"/>
  <c r="FE17" i="2"/>
  <c r="FD17" i="2"/>
  <c r="FC17" i="2"/>
  <c r="EZ17" i="2"/>
  <c r="FA17" i="2" s="1"/>
  <c r="EY17" i="2"/>
  <c r="EW17" i="2"/>
  <c r="EV17" i="2"/>
  <c r="EU17" i="2"/>
  <c r="ER17" i="2"/>
  <c r="ES17" i="2" s="1"/>
  <c r="EQ17" i="2"/>
  <c r="EN17" i="2"/>
  <c r="EM17" i="2"/>
  <c r="EO17" i="2" s="1"/>
  <c r="EK17" i="2"/>
  <c r="EJ17" i="2"/>
  <c r="EI17" i="2"/>
  <c r="EF17" i="2"/>
  <c r="EE17" i="2"/>
  <c r="EG17" i="2" s="1"/>
  <c r="EB17" i="2"/>
  <c r="EC17" i="2" s="1"/>
  <c r="EA17" i="2"/>
  <c r="DY17" i="2"/>
  <c r="DX17" i="2"/>
  <c r="DW17" i="2"/>
  <c r="DT17" i="2"/>
  <c r="DU17" i="2" s="1"/>
  <c r="DS17" i="2"/>
  <c r="DQ17" i="2"/>
  <c r="DP17" i="2"/>
  <c r="DO17" i="2"/>
  <c r="DL17" i="2"/>
  <c r="DM17" i="2" s="1"/>
  <c r="DK17" i="2"/>
  <c r="DH17" i="2"/>
  <c r="DG17" i="2"/>
  <c r="DI17" i="2" s="1"/>
  <c r="DE17" i="2"/>
  <c r="DD17" i="2"/>
  <c r="DC17" i="2"/>
  <c r="CZ17" i="2"/>
  <c r="CY17" i="2"/>
  <c r="DA17" i="2" s="1"/>
  <c r="CV17" i="2"/>
  <c r="CW17" i="2" s="1"/>
  <c r="CU17" i="2"/>
  <c r="CS17" i="2"/>
  <c r="CR17" i="2"/>
  <c r="CQ17" i="2"/>
  <c r="CN17" i="2"/>
  <c r="CO17" i="2" s="1"/>
  <c r="CM17" i="2"/>
  <c r="CK17" i="2"/>
  <c r="CJ17" i="2"/>
  <c r="CI17" i="2"/>
  <c r="CF17" i="2"/>
  <c r="CG17" i="2" s="1"/>
  <c r="CE17" i="2"/>
  <c r="CB17" i="2"/>
  <c r="CA17" i="2"/>
  <c r="CC17" i="2" s="1"/>
  <c r="BY17" i="2"/>
  <c r="BX17" i="2"/>
  <c r="BW17" i="2"/>
  <c r="BT17" i="2"/>
  <c r="BS17" i="2"/>
  <c r="BU17" i="2" s="1"/>
  <c r="BP17" i="2"/>
  <c r="BQ17" i="2" s="1"/>
  <c r="BO17" i="2"/>
  <c r="BM17" i="2"/>
  <c r="BL17" i="2"/>
  <c r="BK17" i="2"/>
  <c r="BH17" i="2"/>
  <c r="BI17" i="2" s="1"/>
  <c r="BG17" i="2"/>
  <c r="BE17" i="2"/>
  <c r="BD17" i="2"/>
  <c r="BC17" i="2"/>
  <c r="AZ17" i="2"/>
  <c r="BA17" i="2" s="1"/>
  <c r="AY17" i="2"/>
  <c r="AV17" i="2"/>
  <c r="AU17" i="2"/>
  <c r="AW17" i="2" s="1"/>
  <c r="AS17" i="2"/>
  <c r="AR17" i="2"/>
  <c r="AQ17" i="2"/>
  <c r="AN17" i="2"/>
  <c r="AM17" i="2"/>
  <c r="AO17" i="2" s="1"/>
  <c r="AJ17" i="2"/>
  <c r="AK17" i="2" s="1"/>
  <c r="AI17" i="2"/>
  <c r="AG17" i="2"/>
  <c r="AF17" i="2"/>
  <c r="AE17" i="2"/>
  <c r="AB17" i="2"/>
  <c r="AC17" i="2" s="1"/>
  <c r="AA17" i="2"/>
  <c r="Y17" i="2"/>
  <c r="X17" i="2"/>
  <c r="W17" i="2"/>
  <c r="T17" i="2"/>
  <c r="U17" i="2" s="1"/>
  <c r="S17" i="2"/>
  <c r="P17" i="2"/>
  <c r="O17" i="2"/>
  <c r="C17" i="2" s="1"/>
  <c r="M17" i="2"/>
  <c r="L17" i="2"/>
  <c r="K17" i="2"/>
  <c r="H17" i="2"/>
  <c r="G17" i="2"/>
  <c r="I17" i="2" s="1"/>
  <c r="D17" i="2"/>
  <c r="B17" i="2"/>
  <c r="KJ16" i="2"/>
  <c r="KK16" i="2" s="1"/>
  <c r="KI16" i="2"/>
  <c r="KF16" i="2"/>
  <c r="KE16" i="2"/>
  <c r="KG16" i="2" s="1"/>
  <c r="KC16" i="2"/>
  <c r="KB16" i="2"/>
  <c r="KA16" i="2"/>
  <c r="JX16" i="2"/>
  <c r="JW16" i="2"/>
  <c r="JY16" i="2" s="1"/>
  <c r="JT16" i="2"/>
  <c r="JU16" i="2" s="1"/>
  <c r="JS16" i="2"/>
  <c r="JQ16" i="2"/>
  <c r="JP16" i="2"/>
  <c r="JO16" i="2"/>
  <c r="JL16" i="2"/>
  <c r="JM16" i="2" s="1"/>
  <c r="JK16" i="2"/>
  <c r="JI16" i="2"/>
  <c r="JH16" i="2"/>
  <c r="JG16" i="2"/>
  <c r="JD16" i="2"/>
  <c r="JE16" i="2" s="1"/>
  <c r="JC16" i="2"/>
  <c r="IZ16" i="2"/>
  <c r="IY16" i="2"/>
  <c r="JA16" i="2" s="1"/>
  <c r="IW16" i="2"/>
  <c r="IV16" i="2"/>
  <c r="IU16" i="2"/>
  <c r="IR16" i="2"/>
  <c r="IQ16" i="2"/>
  <c r="IS16" i="2" s="1"/>
  <c r="IN16" i="2"/>
  <c r="IO16" i="2" s="1"/>
  <c r="IM16" i="2"/>
  <c r="IK16" i="2"/>
  <c r="IJ16" i="2"/>
  <c r="II16" i="2"/>
  <c r="IF16" i="2"/>
  <c r="IG16" i="2" s="1"/>
  <c r="IE16" i="2"/>
  <c r="IC16" i="2"/>
  <c r="IB16" i="2"/>
  <c r="IA16" i="2"/>
  <c r="HX16" i="2"/>
  <c r="HY16" i="2" s="1"/>
  <c r="HW16" i="2"/>
  <c r="HT16" i="2"/>
  <c r="HS16" i="2"/>
  <c r="HU16" i="2" s="1"/>
  <c r="HQ16" i="2"/>
  <c r="HP16" i="2"/>
  <c r="HO16" i="2"/>
  <c r="HL16" i="2"/>
  <c r="HK16" i="2"/>
  <c r="HM16" i="2" s="1"/>
  <c r="HH16" i="2"/>
  <c r="HI16" i="2" s="1"/>
  <c r="HG16" i="2"/>
  <c r="HE16" i="2"/>
  <c r="HD16" i="2"/>
  <c r="HC16" i="2"/>
  <c r="GZ16" i="2"/>
  <c r="HA16" i="2" s="1"/>
  <c r="GY16" i="2"/>
  <c r="GW16" i="2"/>
  <c r="GV16" i="2"/>
  <c r="GU16" i="2"/>
  <c r="GR16" i="2"/>
  <c r="GS16" i="2" s="1"/>
  <c r="GQ16" i="2"/>
  <c r="GN16" i="2"/>
  <c r="GM16" i="2"/>
  <c r="GO16" i="2" s="1"/>
  <c r="GK16" i="2"/>
  <c r="GJ16" i="2"/>
  <c r="GI16" i="2"/>
  <c r="GF16" i="2"/>
  <c r="GE16" i="2"/>
  <c r="GG16" i="2" s="1"/>
  <c r="GB16" i="2"/>
  <c r="GC16" i="2" s="1"/>
  <c r="GA16" i="2"/>
  <c r="FY16" i="2"/>
  <c r="FX16" i="2"/>
  <c r="FW16" i="2"/>
  <c r="FT16" i="2"/>
  <c r="FU16" i="2" s="1"/>
  <c r="FS16" i="2"/>
  <c r="FQ16" i="2"/>
  <c r="FP16" i="2"/>
  <c r="FO16" i="2"/>
  <c r="FL16" i="2"/>
  <c r="FM16" i="2" s="1"/>
  <c r="FK16" i="2"/>
  <c r="FH16" i="2"/>
  <c r="FG16" i="2"/>
  <c r="FI16" i="2" s="1"/>
  <c r="FE16" i="2"/>
  <c r="FD16" i="2"/>
  <c r="FC16" i="2"/>
  <c r="EZ16" i="2"/>
  <c r="EY16" i="2"/>
  <c r="FA16" i="2" s="1"/>
  <c r="EV16" i="2"/>
  <c r="EW16" i="2" s="1"/>
  <c r="EU16" i="2"/>
  <c r="ES16" i="2"/>
  <c r="ER16" i="2"/>
  <c r="EQ16" i="2"/>
  <c r="EN16" i="2"/>
  <c r="EO16" i="2" s="1"/>
  <c r="EM16" i="2"/>
  <c r="EJ16" i="2"/>
  <c r="EK16" i="2" s="1"/>
  <c r="EI16" i="2"/>
  <c r="EF16" i="2"/>
  <c r="EG16" i="2" s="1"/>
  <c r="EE16" i="2"/>
  <c r="EB16" i="2"/>
  <c r="EA16" i="2"/>
  <c r="EC16" i="2" s="1"/>
  <c r="DY16" i="2"/>
  <c r="DX16" i="2"/>
  <c r="DW16" i="2"/>
  <c r="DT16" i="2"/>
  <c r="DS16" i="2"/>
  <c r="DU16" i="2" s="1"/>
  <c r="DP16" i="2"/>
  <c r="DQ16" i="2" s="1"/>
  <c r="DO16" i="2"/>
  <c r="DM16" i="2"/>
  <c r="DL16" i="2"/>
  <c r="DK16" i="2"/>
  <c r="DH16" i="2"/>
  <c r="DI16" i="2" s="1"/>
  <c r="DG16" i="2"/>
  <c r="DD16" i="2"/>
  <c r="DE16" i="2" s="1"/>
  <c r="DC16" i="2"/>
  <c r="CZ16" i="2"/>
  <c r="DA16" i="2" s="1"/>
  <c r="CY16" i="2"/>
  <c r="CV16" i="2"/>
  <c r="CU16" i="2"/>
  <c r="CW16" i="2" s="1"/>
  <c r="CS16" i="2"/>
  <c r="CR16" i="2"/>
  <c r="CQ16" i="2"/>
  <c r="CN16" i="2"/>
  <c r="CM16" i="2"/>
  <c r="CO16" i="2" s="1"/>
  <c r="CJ16" i="2"/>
  <c r="CK16" i="2" s="1"/>
  <c r="CI16" i="2"/>
  <c r="CG16" i="2"/>
  <c r="CF16" i="2"/>
  <c r="CE16" i="2"/>
  <c r="CB16" i="2"/>
  <c r="CC16" i="2" s="1"/>
  <c r="CA16" i="2"/>
  <c r="BX16" i="2"/>
  <c r="BY16" i="2" s="1"/>
  <c r="BW16" i="2"/>
  <c r="BT16" i="2"/>
  <c r="BU16" i="2" s="1"/>
  <c r="BS16" i="2"/>
  <c r="BQ16" i="2"/>
  <c r="BP16" i="2"/>
  <c r="BO16" i="2"/>
  <c r="BM16" i="2"/>
  <c r="BL16" i="2"/>
  <c r="BK16" i="2"/>
  <c r="BH16" i="2"/>
  <c r="BG16" i="2"/>
  <c r="BI16" i="2" s="1"/>
  <c r="BD16" i="2"/>
  <c r="BE16" i="2" s="1"/>
  <c r="BC16" i="2"/>
  <c r="BA16" i="2"/>
  <c r="AZ16" i="2"/>
  <c r="AY16" i="2"/>
  <c r="AV16" i="2"/>
  <c r="AW16" i="2" s="1"/>
  <c r="AU16" i="2"/>
  <c r="AR16" i="2"/>
  <c r="AS16" i="2" s="1"/>
  <c r="AQ16" i="2"/>
  <c r="AN16" i="2"/>
  <c r="AO16" i="2" s="1"/>
  <c r="AM16" i="2"/>
  <c r="AJ16" i="2"/>
  <c r="AI16" i="2"/>
  <c r="AK16" i="2" s="1"/>
  <c r="AG16" i="2"/>
  <c r="AF16" i="2"/>
  <c r="AE16" i="2"/>
  <c r="AB16" i="2"/>
  <c r="AA16" i="2"/>
  <c r="AC16" i="2" s="1"/>
  <c r="X16" i="2"/>
  <c r="Y16" i="2" s="1"/>
  <c r="W16" i="2"/>
  <c r="C16" i="2" s="1"/>
  <c r="U16" i="2"/>
  <c r="T16" i="2"/>
  <c r="S16" i="2"/>
  <c r="P16" i="2"/>
  <c r="Q16" i="2" s="1"/>
  <c r="O16" i="2"/>
  <c r="L16" i="2"/>
  <c r="D16" i="2" s="1"/>
  <c r="K16" i="2"/>
  <c r="H16" i="2"/>
  <c r="I16" i="2" s="1"/>
  <c r="G16" i="2"/>
  <c r="B16" i="2"/>
  <c r="KK15" i="2"/>
  <c r="KJ15" i="2"/>
  <c r="KI15" i="2"/>
  <c r="KF15" i="2"/>
  <c r="KG15" i="2" s="1"/>
  <c r="KE15" i="2"/>
  <c r="KB15" i="2"/>
  <c r="KC15" i="2" s="1"/>
  <c r="KA15" i="2"/>
  <c r="JX15" i="2"/>
  <c r="JY15" i="2" s="1"/>
  <c r="JW15" i="2"/>
  <c r="JT15" i="2"/>
  <c r="JS15" i="2"/>
  <c r="JU15" i="2" s="1"/>
  <c r="JQ15" i="2"/>
  <c r="JP15" i="2"/>
  <c r="JO15" i="2"/>
  <c r="JL15" i="2"/>
  <c r="JK15" i="2"/>
  <c r="JM15" i="2" s="1"/>
  <c r="JH15" i="2"/>
  <c r="JI15" i="2" s="1"/>
  <c r="JG15" i="2"/>
  <c r="JE15" i="2"/>
  <c r="JD15" i="2"/>
  <c r="JC15" i="2"/>
  <c r="IZ15" i="2"/>
  <c r="JA15" i="2" s="1"/>
  <c r="IY15" i="2"/>
  <c r="IV15" i="2"/>
  <c r="IW15" i="2" s="1"/>
  <c r="IU15" i="2"/>
  <c r="IR15" i="2"/>
  <c r="IS15" i="2" s="1"/>
  <c r="IQ15" i="2"/>
  <c r="IN15" i="2"/>
  <c r="IM15" i="2"/>
  <c r="IO15" i="2" s="1"/>
  <c r="IK15" i="2"/>
  <c r="IJ15" i="2"/>
  <c r="II15" i="2"/>
  <c r="IF15" i="2"/>
  <c r="IE15" i="2"/>
  <c r="IG15" i="2" s="1"/>
  <c r="IB15" i="2"/>
  <c r="IC15" i="2" s="1"/>
  <c r="IA15" i="2"/>
  <c r="HY15" i="2"/>
  <c r="HX15" i="2"/>
  <c r="HW15" i="2"/>
  <c r="HT15" i="2"/>
  <c r="HU15" i="2" s="1"/>
  <c r="HS15" i="2"/>
  <c r="HP15" i="2"/>
  <c r="HQ15" i="2" s="1"/>
  <c r="HO15" i="2"/>
  <c r="HL15" i="2"/>
  <c r="HM15" i="2" s="1"/>
  <c r="HK15" i="2"/>
  <c r="HH15" i="2"/>
  <c r="HG15" i="2"/>
  <c r="HI15" i="2" s="1"/>
  <c r="HE15" i="2"/>
  <c r="HD15" i="2"/>
  <c r="HC15" i="2"/>
  <c r="GZ15" i="2"/>
  <c r="GY15" i="2"/>
  <c r="HA15" i="2" s="1"/>
  <c r="GV15" i="2"/>
  <c r="GW15" i="2" s="1"/>
  <c r="GU15" i="2"/>
  <c r="GS15" i="2"/>
  <c r="GR15" i="2"/>
  <c r="GQ15" i="2"/>
  <c r="GN15" i="2"/>
  <c r="GO15" i="2" s="1"/>
  <c r="GM15" i="2"/>
  <c r="GJ15" i="2"/>
  <c r="GK15" i="2" s="1"/>
  <c r="GI15" i="2"/>
  <c r="GF15" i="2"/>
  <c r="GG15" i="2" s="1"/>
  <c r="GE15" i="2"/>
  <c r="GB15" i="2"/>
  <c r="GA15" i="2"/>
  <c r="GC15" i="2" s="1"/>
  <c r="FY15" i="2"/>
  <c r="FX15" i="2"/>
  <c r="FW15" i="2"/>
  <c r="FT15" i="2"/>
  <c r="FS15" i="2"/>
  <c r="FU15" i="2" s="1"/>
  <c r="FP15" i="2"/>
  <c r="FQ15" i="2" s="1"/>
  <c r="FO15" i="2"/>
  <c r="FM15" i="2"/>
  <c r="FL15" i="2"/>
  <c r="FK15" i="2"/>
  <c r="FH15" i="2"/>
  <c r="FI15" i="2" s="1"/>
  <c r="FG15" i="2"/>
  <c r="FD15" i="2"/>
  <c r="FE15" i="2" s="1"/>
  <c r="FC15" i="2"/>
  <c r="EZ15" i="2"/>
  <c r="FA15" i="2" s="1"/>
  <c r="EY15" i="2"/>
  <c r="EV15" i="2"/>
  <c r="EU15" i="2"/>
  <c r="EW15" i="2" s="1"/>
  <c r="ES15" i="2"/>
  <c r="ER15" i="2"/>
  <c r="EQ15" i="2"/>
  <c r="EN15" i="2"/>
  <c r="EM15" i="2"/>
  <c r="EO15" i="2" s="1"/>
  <c r="EJ15" i="2"/>
  <c r="EK15" i="2" s="1"/>
  <c r="EI15" i="2"/>
  <c r="EG15" i="2"/>
  <c r="EF15" i="2"/>
  <c r="EE15" i="2"/>
  <c r="EB15" i="2"/>
  <c r="EC15" i="2" s="1"/>
  <c r="EA15" i="2"/>
  <c r="DX15" i="2"/>
  <c r="DY15" i="2" s="1"/>
  <c r="DW15" i="2"/>
  <c r="DT15" i="2"/>
  <c r="DU15" i="2" s="1"/>
  <c r="DS15" i="2"/>
  <c r="DP15" i="2"/>
  <c r="DO15" i="2"/>
  <c r="DQ15" i="2" s="1"/>
  <c r="DM15" i="2"/>
  <c r="DL15" i="2"/>
  <c r="DK15" i="2"/>
  <c r="DH15" i="2"/>
  <c r="DG15" i="2"/>
  <c r="DI15" i="2" s="1"/>
  <c r="DD15" i="2"/>
  <c r="DE15" i="2" s="1"/>
  <c r="DC15" i="2"/>
  <c r="DA15" i="2"/>
  <c r="CZ15" i="2"/>
  <c r="CY15" i="2"/>
  <c r="CV15" i="2"/>
  <c r="CW15" i="2" s="1"/>
  <c r="CU15" i="2"/>
  <c r="CR15" i="2"/>
  <c r="CS15" i="2" s="1"/>
  <c r="CQ15" i="2"/>
  <c r="CN15" i="2"/>
  <c r="CO15" i="2" s="1"/>
  <c r="CM15" i="2"/>
  <c r="CJ15" i="2"/>
  <c r="CI15" i="2"/>
  <c r="CK15" i="2" s="1"/>
  <c r="CG15" i="2"/>
  <c r="CF15" i="2"/>
  <c r="CE15" i="2"/>
  <c r="CB15" i="2"/>
  <c r="CA15" i="2"/>
  <c r="CC15" i="2" s="1"/>
  <c r="BX15" i="2"/>
  <c r="BY15" i="2" s="1"/>
  <c r="BW15" i="2"/>
  <c r="BU15" i="2"/>
  <c r="BT15" i="2"/>
  <c r="BS15" i="2"/>
  <c r="BP15" i="2"/>
  <c r="BQ15" i="2" s="1"/>
  <c r="BO15" i="2"/>
  <c r="BL15" i="2"/>
  <c r="BM15" i="2" s="1"/>
  <c r="BK15" i="2"/>
  <c r="BH15" i="2"/>
  <c r="BI15" i="2" s="1"/>
  <c r="BG15" i="2"/>
  <c r="BD15" i="2"/>
  <c r="BC15" i="2"/>
  <c r="BE15" i="2" s="1"/>
  <c r="BA15" i="2"/>
  <c r="AZ15" i="2"/>
  <c r="AY15" i="2"/>
  <c r="AV15" i="2"/>
  <c r="AU15" i="2"/>
  <c r="AW15" i="2" s="1"/>
  <c r="AR15" i="2"/>
  <c r="AS15" i="2" s="1"/>
  <c r="AQ15" i="2"/>
  <c r="AO15" i="2"/>
  <c r="AN15" i="2"/>
  <c r="AM15" i="2"/>
  <c r="AJ15" i="2"/>
  <c r="AK15" i="2" s="1"/>
  <c r="AI15" i="2"/>
  <c r="AF15" i="2"/>
  <c r="AG15" i="2" s="1"/>
  <c r="AE15" i="2"/>
  <c r="AB15" i="2"/>
  <c r="AC15" i="2" s="1"/>
  <c r="AA15" i="2"/>
  <c r="X15" i="2"/>
  <c r="W15" i="2"/>
  <c r="Y15" i="2" s="1"/>
  <c r="U15" i="2"/>
  <c r="T15" i="2"/>
  <c r="S15" i="2"/>
  <c r="P15" i="2"/>
  <c r="O15" i="2"/>
  <c r="Q15" i="2" s="1"/>
  <c r="L15" i="2"/>
  <c r="D15" i="2" s="1"/>
  <c r="E15" i="2" s="1"/>
  <c r="K15" i="2"/>
  <c r="C15" i="2" s="1"/>
  <c r="I15" i="2"/>
  <c r="H15" i="2"/>
  <c r="G15" i="2"/>
  <c r="B15" i="2"/>
  <c r="KK14" i="2"/>
  <c r="KJ14" i="2"/>
  <c r="KJ32" i="2" s="1"/>
  <c r="KI14" i="2"/>
  <c r="KF14" i="2"/>
  <c r="KE14" i="2"/>
  <c r="KB14" i="2"/>
  <c r="KC14" i="2" s="1"/>
  <c r="KA14" i="2"/>
  <c r="KA32" i="2" s="1"/>
  <c r="KA40" i="2" s="1"/>
  <c r="JY14" i="2"/>
  <c r="JX14" i="2"/>
  <c r="JW14" i="2"/>
  <c r="JT14" i="2"/>
  <c r="JS14" i="2"/>
  <c r="JP14" i="2"/>
  <c r="JP32" i="2" s="1"/>
  <c r="JO14" i="2"/>
  <c r="JO32" i="2" s="1"/>
  <c r="JO40" i="2" s="1"/>
  <c r="JL14" i="2"/>
  <c r="JK14" i="2"/>
  <c r="JH14" i="2"/>
  <c r="JG14" i="2"/>
  <c r="JE14" i="2"/>
  <c r="JD14" i="2"/>
  <c r="JD32" i="2" s="1"/>
  <c r="JC14" i="2"/>
  <c r="IZ14" i="2"/>
  <c r="IY14" i="2"/>
  <c r="IV14" i="2"/>
  <c r="IW14" i="2" s="1"/>
  <c r="IU14" i="2"/>
  <c r="IU32" i="2" s="1"/>
  <c r="IU40" i="2" s="1"/>
  <c r="IS14" i="2"/>
  <c r="IR14" i="2"/>
  <c r="IQ14" i="2"/>
  <c r="IN14" i="2"/>
  <c r="IM14" i="2"/>
  <c r="IJ14" i="2"/>
  <c r="IJ32" i="2" s="1"/>
  <c r="II14" i="2"/>
  <c r="II32" i="2" s="1"/>
  <c r="II40" i="2" s="1"/>
  <c r="IF14" i="2"/>
  <c r="IE14" i="2"/>
  <c r="IB14" i="2"/>
  <c r="IA14" i="2"/>
  <c r="HY14" i="2"/>
  <c r="HX14" i="2"/>
  <c r="HX32" i="2" s="1"/>
  <c r="HW14" i="2"/>
  <c r="HT14" i="2"/>
  <c r="HS14" i="2"/>
  <c r="HP14" i="2"/>
  <c r="HQ14" i="2" s="1"/>
  <c r="HO14" i="2"/>
  <c r="HO32" i="2" s="1"/>
  <c r="HO40" i="2" s="1"/>
  <c r="HM14" i="2"/>
  <c r="HL14" i="2"/>
  <c r="HK14" i="2"/>
  <c r="HH14" i="2"/>
  <c r="HI14" i="2" s="1"/>
  <c r="HG14" i="2"/>
  <c r="HD14" i="2"/>
  <c r="HD32" i="2" s="1"/>
  <c r="HC14" i="2"/>
  <c r="HC32" i="2" s="1"/>
  <c r="HC40" i="2" s="1"/>
  <c r="GZ14" i="2"/>
  <c r="GY14" i="2"/>
  <c r="GV14" i="2"/>
  <c r="GU14" i="2"/>
  <c r="GR14" i="2"/>
  <c r="GR32" i="2" s="1"/>
  <c r="GQ14" i="2"/>
  <c r="GQ32" i="2" s="1"/>
  <c r="GN14" i="2"/>
  <c r="GM14" i="2"/>
  <c r="GJ14" i="2"/>
  <c r="GI14" i="2"/>
  <c r="GI32" i="2" s="1"/>
  <c r="GI40" i="2" s="1"/>
  <c r="GG14" i="2"/>
  <c r="GF14" i="2"/>
  <c r="GE14" i="2"/>
  <c r="GB14" i="2"/>
  <c r="GA14" i="2"/>
  <c r="FX14" i="2"/>
  <c r="FX32" i="2" s="1"/>
  <c r="FW14" i="2"/>
  <c r="FW32" i="2" s="1"/>
  <c r="FW40" i="2" s="1"/>
  <c r="FT14" i="2"/>
  <c r="FS14" i="2"/>
  <c r="FP14" i="2"/>
  <c r="FO14" i="2"/>
  <c r="FL14" i="2"/>
  <c r="FL32" i="2" s="1"/>
  <c r="FK14" i="2"/>
  <c r="FH14" i="2"/>
  <c r="FG14" i="2"/>
  <c r="FD14" i="2"/>
  <c r="FE14" i="2" s="1"/>
  <c r="FC14" i="2"/>
  <c r="FC32" i="2" s="1"/>
  <c r="FC40" i="2" s="1"/>
  <c r="FA14" i="2"/>
  <c r="EZ14" i="2"/>
  <c r="EY14" i="2"/>
  <c r="EV14" i="2"/>
  <c r="EU14" i="2"/>
  <c r="ER14" i="2"/>
  <c r="ER32" i="2" s="1"/>
  <c r="EQ14" i="2"/>
  <c r="EQ32" i="2" s="1"/>
  <c r="EQ40" i="2" s="1"/>
  <c r="EN14" i="2"/>
  <c r="EM14" i="2"/>
  <c r="EJ14" i="2"/>
  <c r="EI14" i="2"/>
  <c r="EF14" i="2"/>
  <c r="EF32" i="2" s="1"/>
  <c r="EE14" i="2"/>
  <c r="EB14" i="2"/>
  <c r="EA14" i="2"/>
  <c r="DX14" i="2"/>
  <c r="DW14" i="2"/>
  <c r="DW32" i="2" s="1"/>
  <c r="DW40" i="2" s="1"/>
  <c r="DU14" i="2"/>
  <c r="DT14" i="2"/>
  <c r="DS14" i="2"/>
  <c r="DP14" i="2"/>
  <c r="DO14" i="2"/>
  <c r="DL14" i="2"/>
  <c r="DL32" i="2" s="1"/>
  <c r="DK14" i="2"/>
  <c r="DK32" i="2" s="1"/>
  <c r="DK40" i="2" s="1"/>
  <c r="DH14" i="2"/>
  <c r="DG14" i="2"/>
  <c r="DD14" i="2"/>
  <c r="DC14" i="2"/>
  <c r="CZ14" i="2"/>
  <c r="CZ32" i="2" s="1"/>
  <c r="CY14" i="2"/>
  <c r="CV14" i="2"/>
  <c r="CU14" i="2"/>
  <c r="CR14" i="2"/>
  <c r="CQ14" i="2"/>
  <c r="CQ32" i="2" s="1"/>
  <c r="CQ40" i="2" s="1"/>
  <c r="CO14" i="2"/>
  <c r="CN14" i="2"/>
  <c r="CM14" i="2"/>
  <c r="CM32" i="2" s="1"/>
  <c r="CJ14" i="2"/>
  <c r="CI14" i="2"/>
  <c r="CF14" i="2"/>
  <c r="CF32" i="2" s="1"/>
  <c r="CE14" i="2"/>
  <c r="CE32" i="2" s="1"/>
  <c r="CE40" i="2" s="1"/>
  <c r="CB14" i="2"/>
  <c r="CA14" i="2"/>
  <c r="BX14" i="2"/>
  <c r="BW14" i="2"/>
  <c r="BT14" i="2"/>
  <c r="BT32" i="2" s="1"/>
  <c r="BS14" i="2"/>
  <c r="BP14" i="2"/>
  <c r="BO14" i="2"/>
  <c r="BL14" i="2"/>
  <c r="BM14" i="2" s="1"/>
  <c r="BK14" i="2"/>
  <c r="BK32" i="2" s="1"/>
  <c r="BK40" i="2" s="1"/>
  <c r="BI14" i="2"/>
  <c r="BH14" i="2"/>
  <c r="BG14" i="2"/>
  <c r="BD14" i="2"/>
  <c r="BE14" i="2" s="1"/>
  <c r="BC14" i="2"/>
  <c r="AZ14" i="2"/>
  <c r="AZ32" i="2" s="1"/>
  <c r="AY14" i="2"/>
  <c r="AY32" i="2" s="1"/>
  <c r="AY40" i="2" s="1"/>
  <c r="AV14" i="2"/>
  <c r="AU14" i="2"/>
  <c r="AR14" i="2"/>
  <c r="AQ14" i="2"/>
  <c r="AN14" i="2"/>
  <c r="AN32" i="2" s="1"/>
  <c r="AM14" i="2"/>
  <c r="AJ14" i="2"/>
  <c r="AI14" i="2"/>
  <c r="AF14" i="2"/>
  <c r="AF32" i="2" s="1"/>
  <c r="AE14" i="2"/>
  <c r="AE32" i="2" s="1"/>
  <c r="AE40" i="2" s="1"/>
  <c r="AC14" i="2"/>
  <c r="AB14" i="2"/>
  <c r="AA14" i="2"/>
  <c r="X14" i="2"/>
  <c r="D14" i="2" s="1"/>
  <c r="W14" i="2"/>
  <c r="T14" i="2"/>
  <c r="T32" i="2" s="1"/>
  <c r="S14" i="2"/>
  <c r="S32" i="2" s="1"/>
  <c r="S40" i="2" s="1"/>
  <c r="P14" i="2"/>
  <c r="O14" i="2"/>
  <c r="L14" i="2"/>
  <c r="K14" i="2"/>
  <c r="H14" i="2"/>
  <c r="H32" i="2" s="1"/>
  <c r="G14" i="2"/>
  <c r="B14" i="2"/>
  <c r="I3" i="2"/>
  <c r="J39" i="1"/>
  <c r="O37" i="1"/>
  <c r="C37" i="1" s="1"/>
  <c r="B37" i="1"/>
  <c r="AH35" i="1"/>
  <c r="AD35" i="1"/>
  <c r="Z35" i="1"/>
  <c r="V35" i="1"/>
  <c r="R35" i="1"/>
  <c r="N35" i="1"/>
  <c r="G35" i="1"/>
  <c r="F35" i="1"/>
  <c r="AK34" i="1"/>
  <c r="AJ34" i="1"/>
  <c r="AI34" i="1"/>
  <c r="AI35" i="1" s="1"/>
  <c r="AF34" i="1"/>
  <c r="AG34" i="1" s="1"/>
  <c r="AE34" i="1"/>
  <c r="AB34" i="1"/>
  <c r="AC34" i="1" s="1"/>
  <c r="AA34" i="1"/>
  <c r="AA35" i="1" s="1"/>
  <c r="X34" i="1"/>
  <c r="Y34" i="1" s="1"/>
  <c r="W34" i="1"/>
  <c r="U34" i="1"/>
  <c r="T34" i="1"/>
  <c r="S34" i="1"/>
  <c r="P34" i="1"/>
  <c r="Q34" i="1" s="1"/>
  <c r="O34" i="1"/>
  <c r="M34" i="1"/>
  <c r="L34" i="1"/>
  <c r="K34" i="1"/>
  <c r="H34" i="1"/>
  <c r="G34" i="1"/>
  <c r="I34" i="1" s="1"/>
  <c r="B34" i="1"/>
  <c r="AK33" i="1"/>
  <c r="AJ33" i="1"/>
  <c r="AJ35" i="1" s="1"/>
  <c r="AI33" i="1"/>
  <c r="AF33" i="1"/>
  <c r="AG33" i="1" s="1"/>
  <c r="AE33" i="1"/>
  <c r="AE35" i="1" s="1"/>
  <c r="AC33" i="1"/>
  <c r="AB33" i="1"/>
  <c r="AB35" i="1" s="1"/>
  <c r="AC35" i="1" s="1"/>
  <c r="AA33" i="1"/>
  <c r="X33" i="1"/>
  <c r="W33" i="1"/>
  <c r="W35" i="1" s="1"/>
  <c r="U33" i="1"/>
  <c r="T33" i="1"/>
  <c r="T35" i="1" s="1"/>
  <c r="S33" i="1"/>
  <c r="S35" i="1" s="1"/>
  <c r="P33" i="1"/>
  <c r="Q33" i="1" s="1"/>
  <c r="O33" i="1"/>
  <c r="O35" i="1" s="1"/>
  <c r="L33" i="1"/>
  <c r="L35" i="1" s="1"/>
  <c r="K33" i="1"/>
  <c r="K35" i="1" s="1"/>
  <c r="H33" i="1"/>
  <c r="D33" i="1" s="1"/>
  <c r="G33" i="1"/>
  <c r="C33" i="1" s="1"/>
  <c r="B33" i="1"/>
  <c r="B35" i="1" s="1"/>
  <c r="AI31" i="1"/>
  <c r="AH31" i="1"/>
  <c r="AH39" i="1" s="1"/>
  <c r="AD31" i="1"/>
  <c r="AD39" i="1" s="1"/>
  <c r="AA31" i="1"/>
  <c r="AA39" i="1" s="1"/>
  <c r="Z31" i="1"/>
  <c r="Z39" i="1" s="1"/>
  <c r="V31" i="1"/>
  <c r="V39" i="1" s="1"/>
  <c r="S31" i="1"/>
  <c r="R31" i="1"/>
  <c r="R39" i="1" s="1"/>
  <c r="N31" i="1"/>
  <c r="N39" i="1" s="1"/>
  <c r="K31" i="1"/>
  <c r="F31" i="1"/>
  <c r="F39" i="1" s="1"/>
  <c r="AJ30" i="1"/>
  <c r="AK30" i="1" s="1"/>
  <c r="AI30" i="1"/>
  <c r="AF30" i="1"/>
  <c r="AG30" i="1" s="1"/>
  <c r="AE30" i="1"/>
  <c r="AB30" i="1"/>
  <c r="AC30" i="1" s="1"/>
  <c r="AA30" i="1"/>
  <c r="Y30" i="1"/>
  <c r="X30" i="1"/>
  <c r="W30" i="1"/>
  <c r="T30" i="1"/>
  <c r="D30" i="1" s="1"/>
  <c r="S30" i="1"/>
  <c r="Q30" i="1"/>
  <c r="P30" i="1"/>
  <c r="O30" i="1"/>
  <c r="L30" i="1"/>
  <c r="M30" i="1" s="1"/>
  <c r="K30" i="1"/>
  <c r="H30" i="1"/>
  <c r="G30" i="1"/>
  <c r="C30" i="1" s="1"/>
  <c r="B30" i="1"/>
  <c r="AJ29" i="1"/>
  <c r="AK29" i="1" s="1"/>
  <c r="AI29" i="1"/>
  <c r="AG29" i="1"/>
  <c r="AF29" i="1"/>
  <c r="AE29" i="1"/>
  <c r="AB29" i="1"/>
  <c r="AC29" i="1" s="1"/>
  <c r="AA29" i="1"/>
  <c r="X29" i="1"/>
  <c r="W29" i="1"/>
  <c r="Y29" i="1" s="1"/>
  <c r="T29" i="1"/>
  <c r="U29" i="1" s="1"/>
  <c r="S29" i="1"/>
  <c r="P29" i="1"/>
  <c r="Q29" i="1" s="1"/>
  <c r="O29" i="1"/>
  <c r="L29" i="1"/>
  <c r="D29" i="1" s="1"/>
  <c r="E29" i="1" s="1"/>
  <c r="K29" i="1"/>
  <c r="I29" i="1"/>
  <c r="H29" i="1"/>
  <c r="G29" i="1"/>
  <c r="C29" i="1" s="1"/>
  <c r="B29" i="1"/>
  <c r="AJ28" i="1"/>
  <c r="AK28" i="1" s="1"/>
  <c r="AI28" i="1"/>
  <c r="AF28" i="1"/>
  <c r="AG28" i="1" s="1"/>
  <c r="AE28" i="1"/>
  <c r="AB28" i="1"/>
  <c r="AC28" i="1" s="1"/>
  <c r="AA28" i="1"/>
  <c r="Y28" i="1"/>
  <c r="X28" i="1"/>
  <c r="W28" i="1"/>
  <c r="T28" i="1"/>
  <c r="D28" i="1" s="1"/>
  <c r="E28" i="1" s="1"/>
  <c r="S28" i="1"/>
  <c r="Q28" i="1"/>
  <c r="P28" i="1"/>
  <c r="O28" i="1"/>
  <c r="L28" i="1"/>
  <c r="K28" i="1"/>
  <c r="M28" i="1" s="1"/>
  <c r="H28" i="1"/>
  <c r="G28" i="1"/>
  <c r="C28" i="1" s="1"/>
  <c r="B28" i="1"/>
  <c r="AJ27" i="1"/>
  <c r="AK27" i="1" s="1"/>
  <c r="AI27" i="1"/>
  <c r="AG27" i="1"/>
  <c r="AF27" i="1"/>
  <c r="AE27" i="1"/>
  <c r="AB27" i="1"/>
  <c r="AC27" i="1" s="1"/>
  <c r="AA27" i="1"/>
  <c r="X27" i="1"/>
  <c r="W27" i="1"/>
  <c r="Y27" i="1" s="1"/>
  <c r="T27" i="1"/>
  <c r="U27" i="1" s="1"/>
  <c r="S27" i="1"/>
  <c r="P27" i="1"/>
  <c r="Q27" i="1" s="1"/>
  <c r="O27" i="1"/>
  <c r="L27" i="1"/>
  <c r="D27" i="1" s="1"/>
  <c r="K27" i="1"/>
  <c r="C27" i="1" s="1"/>
  <c r="I27" i="1"/>
  <c r="H27" i="1"/>
  <c r="G27" i="1"/>
  <c r="B27" i="1"/>
  <c r="AJ26" i="1"/>
  <c r="AK26" i="1" s="1"/>
  <c r="AI26" i="1"/>
  <c r="AF26" i="1"/>
  <c r="AG26" i="1" s="1"/>
  <c r="AE26" i="1"/>
  <c r="AB26" i="1"/>
  <c r="AC26" i="1" s="1"/>
  <c r="AA26" i="1"/>
  <c r="Y26" i="1"/>
  <c r="X26" i="1"/>
  <c r="W26" i="1"/>
  <c r="T26" i="1"/>
  <c r="D26" i="1" s="1"/>
  <c r="S26" i="1"/>
  <c r="Q26" i="1"/>
  <c r="P26" i="1"/>
  <c r="O26" i="1"/>
  <c r="L26" i="1"/>
  <c r="K26" i="1"/>
  <c r="M26" i="1" s="1"/>
  <c r="H26" i="1"/>
  <c r="G26" i="1"/>
  <c r="C26" i="1" s="1"/>
  <c r="B26" i="1"/>
  <c r="AJ25" i="1"/>
  <c r="AK25" i="1" s="1"/>
  <c r="AI25" i="1"/>
  <c r="AG25" i="1"/>
  <c r="AF25" i="1"/>
  <c r="AE25" i="1"/>
  <c r="AB25" i="1"/>
  <c r="AC25" i="1" s="1"/>
  <c r="AA25" i="1"/>
  <c r="X25" i="1"/>
  <c r="W25" i="1"/>
  <c r="Y25" i="1" s="1"/>
  <c r="T25" i="1"/>
  <c r="U25" i="1" s="1"/>
  <c r="S25" i="1"/>
  <c r="P25" i="1"/>
  <c r="Q25" i="1" s="1"/>
  <c r="O25" i="1"/>
  <c r="L25" i="1"/>
  <c r="D25" i="1" s="1"/>
  <c r="K25" i="1"/>
  <c r="I25" i="1"/>
  <c r="H25" i="1"/>
  <c r="G25" i="1"/>
  <c r="C25" i="1" s="1"/>
  <c r="B25" i="1"/>
  <c r="AJ24" i="1"/>
  <c r="AK24" i="1" s="1"/>
  <c r="AI24" i="1"/>
  <c r="AF24" i="1"/>
  <c r="AG24" i="1" s="1"/>
  <c r="AE24" i="1"/>
  <c r="AB24" i="1"/>
  <c r="AC24" i="1" s="1"/>
  <c r="AA24" i="1"/>
  <c r="Y24" i="1"/>
  <c r="X24" i="1"/>
  <c r="W24" i="1"/>
  <c r="T24" i="1"/>
  <c r="D24" i="1" s="1"/>
  <c r="S24" i="1"/>
  <c r="Q24" i="1"/>
  <c r="P24" i="1"/>
  <c r="O24" i="1"/>
  <c r="L24" i="1"/>
  <c r="K24" i="1"/>
  <c r="M24" i="1" s="1"/>
  <c r="H24" i="1"/>
  <c r="G24" i="1"/>
  <c r="I24" i="1" s="1"/>
  <c r="B24" i="1"/>
  <c r="AJ23" i="1"/>
  <c r="AK23" i="1" s="1"/>
  <c r="AI23" i="1"/>
  <c r="AG23" i="1"/>
  <c r="AF23" i="1"/>
  <c r="AE23" i="1"/>
  <c r="AB23" i="1"/>
  <c r="AC23" i="1" s="1"/>
  <c r="AA23" i="1"/>
  <c r="X23" i="1"/>
  <c r="W23" i="1"/>
  <c r="Y23" i="1" s="1"/>
  <c r="T23" i="1"/>
  <c r="U23" i="1" s="1"/>
  <c r="S23" i="1"/>
  <c r="P23" i="1"/>
  <c r="Q23" i="1" s="1"/>
  <c r="O23" i="1"/>
  <c r="L23" i="1"/>
  <c r="D23" i="1" s="1"/>
  <c r="K23" i="1"/>
  <c r="I23" i="1"/>
  <c r="H23" i="1"/>
  <c r="G23" i="1"/>
  <c r="C23" i="1" s="1"/>
  <c r="B23" i="1"/>
  <c r="AJ22" i="1"/>
  <c r="AK22" i="1" s="1"/>
  <c r="AI22" i="1"/>
  <c r="AF22" i="1"/>
  <c r="AG22" i="1" s="1"/>
  <c r="AE22" i="1"/>
  <c r="AB22" i="1"/>
  <c r="AC22" i="1" s="1"/>
  <c r="AA22" i="1"/>
  <c r="Y22" i="1"/>
  <c r="X22" i="1"/>
  <c r="W22" i="1"/>
  <c r="T22" i="1"/>
  <c r="D22" i="1" s="1"/>
  <c r="S22" i="1"/>
  <c r="Q22" i="1"/>
  <c r="P22" i="1"/>
  <c r="O22" i="1"/>
  <c r="L22" i="1"/>
  <c r="K22" i="1"/>
  <c r="M22" i="1" s="1"/>
  <c r="H22" i="1"/>
  <c r="G22" i="1"/>
  <c r="I22" i="1" s="1"/>
  <c r="B22" i="1"/>
  <c r="AJ21" i="1"/>
  <c r="AK21" i="1" s="1"/>
  <c r="AI21" i="1"/>
  <c r="AG21" i="1"/>
  <c r="AF21" i="1"/>
  <c r="AE21" i="1"/>
  <c r="AB21" i="1"/>
  <c r="AC21" i="1" s="1"/>
  <c r="AA21" i="1"/>
  <c r="X21" i="1"/>
  <c r="W21" i="1"/>
  <c r="Y21" i="1" s="1"/>
  <c r="U21" i="1"/>
  <c r="T21" i="1"/>
  <c r="S21" i="1"/>
  <c r="P21" i="1"/>
  <c r="Q21" i="1" s="1"/>
  <c r="O21" i="1"/>
  <c r="L21" i="1"/>
  <c r="D21" i="1" s="1"/>
  <c r="K21" i="1"/>
  <c r="H21" i="1"/>
  <c r="G21" i="1"/>
  <c r="I21" i="1" s="1"/>
  <c r="B21" i="1"/>
  <c r="AK20" i="1"/>
  <c r="AJ20" i="1"/>
  <c r="AI20" i="1"/>
  <c r="AF20" i="1"/>
  <c r="AG20" i="1" s="1"/>
  <c r="AE20" i="1"/>
  <c r="AB20" i="1"/>
  <c r="AC20" i="1" s="1"/>
  <c r="AA20" i="1"/>
  <c r="Y20" i="1"/>
  <c r="X20" i="1"/>
  <c r="W20" i="1"/>
  <c r="T20" i="1"/>
  <c r="U20" i="1" s="1"/>
  <c r="S20" i="1"/>
  <c r="Q20" i="1"/>
  <c r="P20" i="1"/>
  <c r="D20" i="1" s="1"/>
  <c r="O20" i="1"/>
  <c r="L20" i="1"/>
  <c r="M20" i="1" s="1"/>
  <c r="K20" i="1"/>
  <c r="H20" i="1"/>
  <c r="G20" i="1"/>
  <c r="I20" i="1" s="1"/>
  <c r="B20" i="1"/>
  <c r="AJ19" i="1"/>
  <c r="AK19" i="1" s="1"/>
  <c r="AI19" i="1"/>
  <c r="AG19" i="1"/>
  <c r="AF19" i="1"/>
  <c r="AE19" i="1"/>
  <c r="AB19" i="1"/>
  <c r="AC19" i="1" s="1"/>
  <c r="AA19" i="1"/>
  <c r="X19" i="1"/>
  <c r="W19" i="1"/>
  <c r="Y19" i="1" s="1"/>
  <c r="U19" i="1"/>
  <c r="T19" i="1"/>
  <c r="S19" i="1"/>
  <c r="P19" i="1"/>
  <c r="Q19" i="1" s="1"/>
  <c r="O19" i="1"/>
  <c r="L19" i="1"/>
  <c r="D19" i="1" s="1"/>
  <c r="K19" i="1"/>
  <c r="H19" i="1"/>
  <c r="G19" i="1"/>
  <c r="I19" i="1" s="1"/>
  <c r="B19" i="1"/>
  <c r="AK18" i="1"/>
  <c r="AJ18" i="1"/>
  <c r="AI18" i="1"/>
  <c r="AF18" i="1"/>
  <c r="AG18" i="1" s="1"/>
  <c r="AE18" i="1"/>
  <c r="AB18" i="1"/>
  <c r="AC18" i="1" s="1"/>
  <c r="AA18" i="1"/>
  <c r="X18" i="1"/>
  <c r="W18" i="1"/>
  <c r="Y18" i="1" s="1"/>
  <c r="T18" i="1"/>
  <c r="U18" i="1" s="1"/>
  <c r="S18" i="1"/>
  <c r="Q18" i="1"/>
  <c r="P18" i="1"/>
  <c r="D18" i="1" s="1"/>
  <c r="O18" i="1"/>
  <c r="L18" i="1"/>
  <c r="M18" i="1" s="1"/>
  <c r="K18" i="1"/>
  <c r="H18" i="1"/>
  <c r="G18" i="1"/>
  <c r="I18" i="1" s="1"/>
  <c r="B18" i="1"/>
  <c r="AJ17" i="1"/>
  <c r="AK17" i="1" s="1"/>
  <c r="AI17" i="1"/>
  <c r="AG17" i="1"/>
  <c r="AF17" i="1"/>
  <c r="AE17" i="1"/>
  <c r="AB17" i="1"/>
  <c r="AC17" i="1" s="1"/>
  <c r="AA17" i="1"/>
  <c r="X17" i="1"/>
  <c r="W17" i="1"/>
  <c r="Y17" i="1" s="1"/>
  <c r="U17" i="1"/>
  <c r="T17" i="1"/>
  <c r="S17" i="1"/>
  <c r="P17" i="1"/>
  <c r="Q17" i="1" s="1"/>
  <c r="O17" i="1"/>
  <c r="L17" i="1"/>
  <c r="D17" i="1" s="1"/>
  <c r="K17" i="1"/>
  <c r="H17" i="1"/>
  <c r="G17" i="1"/>
  <c r="I17" i="1" s="1"/>
  <c r="B17" i="1"/>
  <c r="AJ16" i="1"/>
  <c r="AK16" i="1" s="1"/>
  <c r="AI16" i="1"/>
  <c r="AF16" i="1"/>
  <c r="AG16" i="1" s="1"/>
  <c r="AE16" i="1"/>
  <c r="AB16" i="1"/>
  <c r="AC16" i="1" s="1"/>
  <c r="AA16" i="1"/>
  <c r="X16" i="1"/>
  <c r="Y16" i="1" s="1"/>
  <c r="W16" i="1"/>
  <c r="T16" i="1"/>
  <c r="D16" i="1" s="1"/>
  <c r="S16" i="1"/>
  <c r="Q16" i="1"/>
  <c r="P16" i="1"/>
  <c r="O16" i="1"/>
  <c r="L16" i="1"/>
  <c r="M16" i="1" s="1"/>
  <c r="K16" i="1"/>
  <c r="H16" i="1"/>
  <c r="G16" i="1"/>
  <c r="I16" i="1" s="1"/>
  <c r="B16" i="1"/>
  <c r="AJ15" i="1"/>
  <c r="AK15" i="1" s="1"/>
  <c r="AI15" i="1"/>
  <c r="AG15" i="1"/>
  <c r="AF15" i="1"/>
  <c r="AE15" i="1"/>
  <c r="AB15" i="1"/>
  <c r="AC15" i="1" s="1"/>
  <c r="AA15" i="1"/>
  <c r="X15" i="1"/>
  <c r="W15" i="1"/>
  <c r="Y15" i="1" s="1"/>
  <c r="U15" i="1"/>
  <c r="T15" i="1"/>
  <c r="S15" i="1"/>
  <c r="P15" i="1"/>
  <c r="Q15" i="1" s="1"/>
  <c r="O15" i="1"/>
  <c r="L15" i="1"/>
  <c r="D15" i="1" s="1"/>
  <c r="K15" i="1"/>
  <c r="H15" i="1"/>
  <c r="G15" i="1"/>
  <c r="I15" i="1" s="1"/>
  <c r="B15" i="1"/>
  <c r="AJ14" i="1"/>
  <c r="AK14" i="1" s="1"/>
  <c r="AI14" i="1"/>
  <c r="AF14" i="1"/>
  <c r="AG14" i="1" s="1"/>
  <c r="AE14" i="1"/>
  <c r="AB14" i="1"/>
  <c r="AC14" i="1" s="1"/>
  <c r="AA14" i="1"/>
  <c r="Y14" i="1"/>
  <c r="X14" i="1"/>
  <c r="W14" i="1"/>
  <c r="T14" i="1"/>
  <c r="D14" i="1" s="1"/>
  <c r="E14" i="1" s="1"/>
  <c r="S14" i="1"/>
  <c r="Q14" i="1"/>
  <c r="P14" i="1"/>
  <c r="O14" i="1"/>
  <c r="L14" i="1"/>
  <c r="M14" i="1" s="1"/>
  <c r="K14" i="1"/>
  <c r="H14" i="1"/>
  <c r="G14" i="1"/>
  <c r="C14" i="1" s="1"/>
  <c r="B14" i="1"/>
  <c r="AJ13" i="1"/>
  <c r="AK13" i="1" s="1"/>
  <c r="AI13" i="1"/>
  <c r="AG13" i="1"/>
  <c r="AF13" i="1"/>
  <c r="AF31" i="1" s="1"/>
  <c r="AE13" i="1"/>
  <c r="AE31" i="1" s="1"/>
  <c r="AE39" i="1" s="1"/>
  <c r="AB13" i="1"/>
  <c r="AC13" i="1" s="1"/>
  <c r="AA13" i="1"/>
  <c r="X13" i="1"/>
  <c r="X31" i="1" s="1"/>
  <c r="W13" i="1"/>
  <c r="Y13" i="1" s="1"/>
  <c r="U13" i="1"/>
  <c r="T13" i="1"/>
  <c r="T31" i="1" s="1"/>
  <c r="S13" i="1"/>
  <c r="P13" i="1"/>
  <c r="P31" i="1" s="1"/>
  <c r="O13" i="1"/>
  <c r="O31" i="1" s="1"/>
  <c r="L13" i="1"/>
  <c r="D13" i="1" s="1"/>
  <c r="K13" i="1"/>
  <c r="H13" i="1"/>
  <c r="H31" i="1" s="1"/>
  <c r="G13" i="1"/>
  <c r="I13" i="1" s="1"/>
  <c r="B13" i="1"/>
  <c r="B31" i="1" s="1"/>
  <c r="B39" i="1" s="1"/>
  <c r="B40" i="1" s="1"/>
  <c r="E3" i="1"/>
  <c r="B33" i="5" l="1"/>
  <c r="B41" i="5" s="1"/>
  <c r="B42" i="5" s="1"/>
  <c r="C41" i="5"/>
  <c r="C42" i="5" s="1"/>
  <c r="D33" i="5"/>
  <c r="E26" i="5"/>
  <c r="D30" i="5"/>
  <c r="E30" i="5" s="1"/>
  <c r="C12" i="4"/>
  <c r="W30" i="4"/>
  <c r="W38" i="4" s="1"/>
  <c r="Y12" i="4"/>
  <c r="AJ30" i="4"/>
  <c r="BA30" i="4"/>
  <c r="AZ38" i="4"/>
  <c r="BA38" i="4" s="1"/>
  <c r="AG17" i="4"/>
  <c r="AF30" i="4"/>
  <c r="D22" i="4"/>
  <c r="BA22" i="4"/>
  <c r="C24" i="4"/>
  <c r="BI34" i="4"/>
  <c r="AA30" i="4"/>
  <c r="AA38" i="4" s="1"/>
  <c r="BC30" i="4"/>
  <c r="BC38" i="4" s="1"/>
  <c r="BE12" i="4"/>
  <c r="BQ30" i="4"/>
  <c r="BP38" i="4"/>
  <c r="BQ38" i="4" s="1"/>
  <c r="BM17" i="4"/>
  <c r="BL30" i="4"/>
  <c r="Y20" i="4"/>
  <c r="C20" i="4"/>
  <c r="M25" i="4"/>
  <c r="C25" i="4"/>
  <c r="D12" i="4"/>
  <c r="L30" i="4"/>
  <c r="M12" i="4"/>
  <c r="AB30" i="4"/>
  <c r="Q13" i="4"/>
  <c r="P30" i="4"/>
  <c r="C14" i="4"/>
  <c r="Y15" i="4"/>
  <c r="D15" i="4"/>
  <c r="E15" i="4" s="1"/>
  <c r="X30" i="4"/>
  <c r="AK34" i="4"/>
  <c r="BG38" i="4"/>
  <c r="AW13" i="4"/>
  <c r="AV30" i="4"/>
  <c r="D14" i="4"/>
  <c r="E14" i="4" s="1"/>
  <c r="BA14" i="4"/>
  <c r="BE15" i="4"/>
  <c r="BD30" i="4"/>
  <c r="C19" i="4"/>
  <c r="BA19" i="4"/>
  <c r="D27" i="4"/>
  <c r="Y28" i="4"/>
  <c r="C28" i="4"/>
  <c r="BA34" i="4"/>
  <c r="AE30" i="4"/>
  <c r="AE38" i="4" s="1"/>
  <c r="AR30" i="4"/>
  <c r="AS12" i="4"/>
  <c r="C13" i="4"/>
  <c r="C16" i="4"/>
  <c r="I16" i="4"/>
  <c r="M17" i="4"/>
  <c r="C17" i="4"/>
  <c r="D19" i="4"/>
  <c r="E19" i="4" s="1"/>
  <c r="I19" i="4"/>
  <c r="H30" i="4"/>
  <c r="M20" i="4"/>
  <c r="D20" i="4"/>
  <c r="E20" i="4" s="1"/>
  <c r="BA27" i="4"/>
  <c r="C27" i="4"/>
  <c r="BQ34" i="4"/>
  <c r="Y23" i="4"/>
  <c r="D23" i="4"/>
  <c r="E23" i="4" s="1"/>
  <c r="S30" i="4"/>
  <c r="S38" i="4" s="1"/>
  <c r="BK30" i="4"/>
  <c r="BK38" i="4" s="1"/>
  <c r="C22" i="4"/>
  <c r="D26" i="4"/>
  <c r="E26" i="4" s="1"/>
  <c r="T38" i="4"/>
  <c r="D18" i="4"/>
  <c r="E18" i="4" s="1"/>
  <c r="AO19" i="4"/>
  <c r="AN30" i="4"/>
  <c r="M28" i="4"/>
  <c r="D28" i="4"/>
  <c r="Q34" i="4"/>
  <c r="D16" i="4"/>
  <c r="D24" i="4"/>
  <c r="E24" i="4" s="1"/>
  <c r="AC32" i="4"/>
  <c r="BI32" i="4"/>
  <c r="U12" i="4"/>
  <c r="BA12" i="4"/>
  <c r="D13" i="4"/>
  <c r="E13" i="4" s="1"/>
  <c r="D21" i="4"/>
  <c r="E21" i="4" s="1"/>
  <c r="C26" i="4"/>
  <c r="D29" i="4"/>
  <c r="E29" i="4" s="1"/>
  <c r="AU30" i="4"/>
  <c r="I32" i="4"/>
  <c r="AO32" i="4"/>
  <c r="C33" i="4"/>
  <c r="E33" i="4" s="1"/>
  <c r="O34" i="4"/>
  <c r="O38" i="4" s="1"/>
  <c r="AU34" i="4"/>
  <c r="AW34" i="4" s="1"/>
  <c r="AG32" i="4"/>
  <c r="BM32" i="4"/>
  <c r="X34" i="4"/>
  <c r="Y34" i="4" s="1"/>
  <c r="BD34" i="4"/>
  <c r="BE34" i="4" s="1"/>
  <c r="C32" i="4"/>
  <c r="M32" i="4"/>
  <c r="AS32" i="4"/>
  <c r="AK12" i="4"/>
  <c r="BQ12" i="4"/>
  <c r="D17" i="4"/>
  <c r="E17" i="4" s="1"/>
  <c r="D25" i="4"/>
  <c r="D32" i="4"/>
  <c r="BH30" i="4"/>
  <c r="AK32" i="4"/>
  <c r="BQ32" i="4"/>
  <c r="E17" i="3"/>
  <c r="BL40" i="3"/>
  <c r="AJ36" i="3"/>
  <c r="AK36" i="3" s="1"/>
  <c r="AK34" i="3"/>
  <c r="P32" i="3"/>
  <c r="AA32" i="3"/>
  <c r="AA40" i="3" s="1"/>
  <c r="AK14" i="3"/>
  <c r="AV32" i="3"/>
  <c r="BG32" i="3"/>
  <c r="BG40" i="3" s="1"/>
  <c r="BQ14" i="3"/>
  <c r="CB32" i="3"/>
  <c r="CM32" i="3"/>
  <c r="CM40" i="3" s="1"/>
  <c r="CW14" i="3"/>
  <c r="DH32" i="3"/>
  <c r="I15" i="3"/>
  <c r="C16" i="3"/>
  <c r="C21" i="3"/>
  <c r="CG21" i="3"/>
  <c r="BM22" i="3"/>
  <c r="U24" i="3"/>
  <c r="AG24" i="3"/>
  <c r="BQ24" i="3"/>
  <c r="C25" i="3"/>
  <c r="AS25" i="3"/>
  <c r="DE25" i="3"/>
  <c r="AW26" i="3"/>
  <c r="C27" i="3"/>
  <c r="U27" i="3"/>
  <c r="D30" i="3"/>
  <c r="E30" i="3" s="1"/>
  <c r="BW32" i="3"/>
  <c r="BW40" i="3" s="1"/>
  <c r="BP40" i="3"/>
  <c r="G32" i="3"/>
  <c r="Q14" i="3"/>
  <c r="AB32" i="3"/>
  <c r="AM32" i="3"/>
  <c r="AM40" i="3" s="1"/>
  <c r="BH32" i="3"/>
  <c r="BS32" i="3"/>
  <c r="BS40" i="3" s="1"/>
  <c r="CN32" i="3"/>
  <c r="DI14" i="3"/>
  <c r="D16" i="3"/>
  <c r="I20" i="3"/>
  <c r="D22" i="3"/>
  <c r="E22" i="3" s="1"/>
  <c r="CW22" i="3"/>
  <c r="I23" i="3"/>
  <c r="D27" i="3"/>
  <c r="E27" i="3" s="1"/>
  <c r="C31" i="3"/>
  <c r="I31" i="3"/>
  <c r="BP36" i="3"/>
  <c r="BQ36" i="3" s="1"/>
  <c r="BQ34" i="3"/>
  <c r="DG36" i="3"/>
  <c r="DG40" i="3" s="1"/>
  <c r="DI34" i="3"/>
  <c r="CC36" i="3"/>
  <c r="AW14" i="3"/>
  <c r="H32" i="3"/>
  <c r="S32" i="3"/>
  <c r="AC14" i="3"/>
  <c r="AN32" i="3"/>
  <c r="AY32" i="3"/>
  <c r="AY40" i="3" s="1"/>
  <c r="BI14" i="3"/>
  <c r="BT32" i="3"/>
  <c r="CE32" i="3"/>
  <c r="CE40" i="3" s="1"/>
  <c r="CO14" i="3"/>
  <c r="CZ32" i="3"/>
  <c r="I17" i="3"/>
  <c r="BA21" i="3"/>
  <c r="CK21" i="3"/>
  <c r="AK24" i="3"/>
  <c r="BU24" i="3"/>
  <c r="BU25" i="3"/>
  <c r="M26" i="3"/>
  <c r="I27" i="3"/>
  <c r="K32" i="3"/>
  <c r="K40" i="3" s="1"/>
  <c r="CR32" i="3"/>
  <c r="O36" i="3"/>
  <c r="O40" i="3" s="1"/>
  <c r="Q34" i="3"/>
  <c r="DI36" i="3"/>
  <c r="BY36" i="3"/>
  <c r="CV40" i="3"/>
  <c r="I36" i="3"/>
  <c r="CC14" i="3"/>
  <c r="I14" i="3"/>
  <c r="T32" i="3"/>
  <c r="AE32" i="3"/>
  <c r="AE40" i="3" s="1"/>
  <c r="AO14" i="3"/>
  <c r="AZ32" i="3"/>
  <c r="BK32" i="3"/>
  <c r="BK40" i="3" s="1"/>
  <c r="BU14" i="3"/>
  <c r="CF32" i="3"/>
  <c r="CQ32" i="3"/>
  <c r="CQ40" i="3" s="1"/>
  <c r="DA14" i="3"/>
  <c r="D21" i="3"/>
  <c r="E21" i="3" s="1"/>
  <c r="BE22" i="3"/>
  <c r="CO22" i="3"/>
  <c r="CO23" i="3"/>
  <c r="M25" i="3"/>
  <c r="CC26" i="3"/>
  <c r="BA27" i="3"/>
  <c r="DC32" i="3"/>
  <c r="DC40" i="3" s="1"/>
  <c r="Q36" i="3"/>
  <c r="AC36" i="3"/>
  <c r="BU36" i="3"/>
  <c r="D28" i="3"/>
  <c r="E28" i="3" s="1"/>
  <c r="C29" i="3"/>
  <c r="AF32" i="3"/>
  <c r="S36" i="3"/>
  <c r="U36" i="3" s="1"/>
  <c r="AU36" i="3"/>
  <c r="AU40" i="3" s="1"/>
  <c r="AW34" i="3"/>
  <c r="CK36" i="3"/>
  <c r="CV36" i="3"/>
  <c r="CW36" i="3" s="1"/>
  <c r="CW34" i="3"/>
  <c r="C35" i="3"/>
  <c r="C36" i="3" s="1"/>
  <c r="M36" i="3"/>
  <c r="D32" i="3"/>
  <c r="AJ40" i="3"/>
  <c r="AK40" i="3" s="1"/>
  <c r="AK32" i="3"/>
  <c r="E25" i="3"/>
  <c r="D31" i="3"/>
  <c r="AC31" i="3"/>
  <c r="B32" i="3"/>
  <c r="B40" i="3" s="1"/>
  <c r="B41" i="3" s="1"/>
  <c r="L32" i="3"/>
  <c r="W32" i="3"/>
  <c r="W40" i="3" s="1"/>
  <c r="AR32" i="3"/>
  <c r="BC32" i="3"/>
  <c r="BC40" i="3" s="1"/>
  <c r="BX32" i="3"/>
  <c r="CI32" i="3"/>
  <c r="CI40" i="3" s="1"/>
  <c r="DD32" i="3"/>
  <c r="Y22" i="3"/>
  <c r="BI22" i="3"/>
  <c r="BI23" i="3"/>
  <c r="CS23" i="3"/>
  <c r="CW24" i="3"/>
  <c r="D26" i="3"/>
  <c r="E26" i="3" s="1"/>
  <c r="D29" i="3"/>
  <c r="AQ32" i="3"/>
  <c r="AQ40" i="3" s="1"/>
  <c r="D34" i="3"/>
  <c r="AW36" i="3"/>
  <c r="D35" i="3"/>
  <c r="E35" i="3" s="1"/>
  <c r="I35" i="3"/>
  <c r="DE36" i="3"/>
  <c r="C14" i="3"/>
  <c r="C32" i="3" s="1"/>
  <c r="X32" i="3"/>
  <c r="AI32" i="3"/>
  <c r="AI40" i="3" s="1"/>
  <c r="BD32" i="3"/>
  <c r="BO32" i="3"/>
  <c r="BO40" i="3" s="1"/>
  <c r="CJ32" i="3"/>
  <c r="CU32" i="3"/>
  <c r="CU40" i="3" s="1"/>
  <c r="CA36" i="3"/>
  <c r="CA40" i="3" s="1"/>
  <c r="CC34" i="3"/>
  <c r="I28" i="3"/>
  <c r="AC34" i="3"/>
  <c r="BI34" i="3"/>
  <c r="CO34" i="3"/>
  <c r="I34" i="3"/>
  <c r="AO34" i="3"/>
  <c r="BU34" i="3"/>
  <c r="DA34" i="3"/>
  <c r="G36" i="3"/>
  <c r="AG34" i="3"/>
  <c r="BM34" i="3"/>
  <c r="E17" i="2"/>
  <c r="E16" i="2"/>
  <c r="CF40" i="2"/>
  <c r="CG40" i="2" s="1"/>
  <c r="CG32" i="2"/>
  <c r="AF40" i="2"/>
  <c r="AG40" i="2" s="1"/>
  <c r="AG32" i="2"/>
  <c r="E20" i="2"/>
  <c r="BT40" i="2"/>
  <c r="BU32" i="2"/>
  <c r="EF40" i="2"/>
  <c r="ER40" i="2"/>
  <c r="ES40" i="2" s="1"/>
  <c r="ES32" i="2"/>
  <c r="AQ32" i="2"/>
  <c r="AQ40" i="2" s="1"/>
  <c r="BA14" i="2"/>
  <c r="CR32" i="2"/>
  <c r="DX32" i="2"/>
  <c r="ES14" i="2"/>
  <c r="FO32" i="2"/>
  <c r="FO40" i="2" s="1"/>
  <c r="GJ32" i="2"/>
  <c r="GU32" i="2"/>
  <c r="GU40" i="2" s="1"/>
  <c r="HE14" i="2"/>
  <c r="IA32" i="2"/>
  <c r="IA40" i="2" s="1"/>
  <c r="IK14" i="2"/>
  <c r="JG32" i="2"/>
  <c r="JG40" i="2" s="1"/>
  <c r="JQ14" i="2"/>
  <c r="M16" i="2"/>
  <c r="B32" i="2"/>
  <c r="B40" i="2" s="1"/>
  <c r="B41" i="2" s="1"/>
  <c r="L32" i="2"/>
  <c r="W32" i="2"/>
  <c r="W40" i="2" s="1"/>
  <c r="AG14" i="2"/>
  <c r="AR32" i="2"/>
  <c r="BC32" i="2"/>
  <c r="BC40" i="2" s="1"/>
  <c r="BX32" i="2"/>
  <c r="CI32" i="2"/>
  <c r="CI40" i="2" s="1"/>
  <c r="CS14" i="2"/>
  <c r="DD32" i="2"/>
  <c r="DO32" i="2"/>
  <c r="DO40" i="2" s="1"/>
  <c r="DY14" i="2"/>
  <c r="EJ32" i="2"/>
  <c r="EU32" i="2"/>
  <c r="EU40" i="2" s="1"/>
  <c r="FP32" i="2"/>
  <c r="GA32" i="2"/>
  <c r="GK14" i="2"/>
  <c r="GV32" i="2"/>
  <c r="HG32" i="2"/>
  <c r="HG40" i="2" s="1"/>
  <c r="IB32" i="2"/>
  <c r="IM32" i="2"/>
  <c r="IM40" i="2" s="1"/>
  <c r="JH32" i="2"/>
  <c r="JS32" i="2"/>
  <c r="JS40" i="2" s="1"/>
  <c r="M15" i="2"/>
  <c r="IW17" i="2"/>
  <c r="JI18" i="2"/>
  <c r="D19" i="2"/>
  <c r="E19" i="2" s="1"/>
  <c r="Y19" i="2"/>
  <c r="CK19" i="2"/>
  <c r="EW19" i="2"/>
  <c r="HI19" i="2"/>
  <c r="JU19" i="2"/>
  <c r="D22" i="2"/>
  <c r="AO23" i="2"/>
  <c r="DA23" i="2"/>
  <c r="FM23" i="2"/>
  <c r="GW24" i="2"/>
  <c r="BQ26" i="2"/>
  <c r="CG26" i="2"/>
  <c r="C26" i="2"/>
  <c r="E26" i="2" s="1"/>
  <c r="CC27" i="2"/>
  <c r="H40" i="2"/>
  <c r="FM14" i="2"/>
  <c r="HD40" i="2"/>
  <c r="HE40" i="2" s="1"/>
  <c r="HE32" i="2"/>
  <c r="K32" i="2"/>
  <c r="K40" i="2" s="1"/>
  <c r="BL32" i="2"/>
  <c r="CG14" i="2"/>
  <c r="DM14" i="2"/>
  <c r="D21" i="2"/>
  <c r="E21" i="2" s="1"/>
  <c r="C14" i="2"/>
  <c r="M14" i="2"/>
  <c r="AI32" i="2"/>
  <c r="AS14" i="2"/>
  <c r="CJ32" i="2"/>
  <c r="DP32" i="2"/>
  <c r="EV32" i="2"/>
  <c r="GB32" i="2"/>
  <c r="HS32" i="2"/>
  <c r="HS40" i="2" s="1"/>
  <c r="IN32" i="2"/>
  <c r="JT32" i="2"/>
  <c r="D23" i="2"/>
  <c r="E23" i="2" s="1"/>
  <c r="AJ32" i="2"/>
  <c r="AU32" i="2"/>
  <c r="AU40" i="2" s="1"/>
  <c r="BP32" i="2"/>
  <c r="CA32" i="2"/>
  <c r="CA40" i="2" s="1"/>
  <c r="CK14" i="2"/>
  <c r="CV32" i="2"/>
  <c r="DG32" i="2"/>
  <c r="DG40" i="2" s="1"/>
  <c r="DQ14" i="2"/>
  <c r="EB32" i="2"/>
  <c r="EM32" i="2"/>
  <c r="EM40" i="2" s="1"/>
  <c r="EW14" i="2"/>
  <c r="FH32" i="2"/>
  <c r="FS32" i="2"/>
  <c r="FS40" i="2" s="1"/>
  <c r="GC14" i="2"/>
  <c r="GN32" i="2"/>
  <c r="GY32" i="2"/>
  <c r="GY40" i="2" s="1"/>
  <c r="HT32" i="2"/>
  <c r="IE32" i="2"/>
  <c r="IE40" i="2" s="1"/>
  <c r="IO14" i="2"/>
  <c r="IZ32" i="2"/>
  <c r="JK32" i="2"/>
  <c r="JK40" i="2" s="1"/>
  <c r="JU14" i="2"/>
  <c r="KF32" i="2"/>
  <c r="HQ17" i="2"/>
  <c r="C18" i="2"/>
  <c r="Y20" i="2"/>
  <c r="Q23" i="2"/>
  <c r="BY24" i="2"/>
  <c r="AC27" i="2"/>
  <c r="HA27" i="2"/>
  <c r="T40" i="2"/>
  <c r="U40" i="2" s="1"/>
  <c r="U32" i="2"/>
  <c r="DL40" i="2"/>
  <c r="DM40" i="2" s="1"/>
  <c r="DM32" i="2"/>
  <c r="EG14" i="2"/>
  <c r="GS14" i="2"/>
  <c r="IJ40" i="2"/>
  <c r="IK40" i="2" s="1"/>
  <c r="IK32" i="2"/>
  <c r="U14" i="2"/>
  <c r="BW32" i="2"/>
  <c r="BW40" i="2" s="1"/>
  <c r="DC32" i="2"/>
  <c r="DC40" i="2" s="1"/>
  <c r="EI32" i="2"/>
  <c r="EI40" i="2" s="1"/>
  <c r="FD32" i="2"/>
  <c r="FY14" i="2"/>
  <c r="HP32" i="2"/>
  <c r="IV32" i="2"/>
  <c r="KB32" i="2"/>
  <c r="X32" i="2"/>
  <c r="BD32" i="2"/>
  <c r="BO32" i="2"/>
  <c r="BY14" i="2"/>
  <c r="CU32" i="2"/>
  <c r="CU40" i="2" s="1"/>
  <c r="DE14" i="2"/>
  <c r="EA32" i="2"/>
  <c r="EA40" i="2" s="1"/>
  <c r="EK14" i="2"/>
  <c r="FG32" i="2"/>
  <c r="FG40" i="2" s="1"/>
  <c r="FQ14" i="2"/>
  <c r="GM32" i="2"/>
  <c r="GM40" i="2" s="1"/>
  <c r="GW14" i="2"/>
  <c r="HH32" i="2"/>
  <c r="IC14" i="2"/>
  <c r="IY32" i="2"/>
  <c r="IY40" i="2" s="1"/>
  <c r="JI14" i="2"/>
  <c r="KE32" i="2"/>
  <c r="KE40" i="2" s="1"/>
  <c r="M19" i="2"/>
  <c r="AS21" i="2"/>
  <c r="JX32" i="2"/>
  <c r="GC36" i="2"/>
  <c r="O32" i="2"/>
  <c r="O40" i="2" s="1"/>
  <c r="AA32" i="2"/>
  <c r="AA40" i="2" s="1"/>
  <c r="BG32" i="2"/>
  <c r="BG40" i="2" s="1"/>
  <c r="CB32" i="2"/>
  <c r="CW14" i="2"/>
  <c r="DH32" i="2"/>
  <c r="EC14" i="2"/>
  <c r="EY32" i="2"/>
  <c r="EY40" i="2" s="1"/>
  <c r="GE32" i="2"/>
  <c r="GZ32" i="2"/>
  <c r="IF32" i="2"/>
  <c r="JA14" i="2"/>
  <c r="JW32" i="2"/>
  <c r="JW40" i="2" s="1"/>
  <c r="KG14" i="2"/>
  <c r="AW21" i="2"/>
  <c r="DI21" i="2"/>
  <c r="FU21" i="2"/>
  <c r="IG21" i="2"/>
  <c r="BI22" i="2"/>
  <c r="DU22" i="2"/>
  <c r="GG22" i="2"/>
  <c r="HQ23" i="2"/>
  <c r="JI24" i="2"/>
  <c r="Q27" i="2"/>
  <c r="CZ40" i="2"/>
  <c r="DA40" i="2" s="1"/>
  <c r="FL40" i="2"/>
  <c r="FM40" i="2" s="1"/>
  <c r="AZ40" i="2"/>
  <c r="BA40" i="2" s="1"/>
  <c r="BA32" i="2"/>
  <c r="BU14" i="2"/>
  <c r="FX40" i="2"/>
  <c r="FY40" i="2" s="1"/>
  <c r="FY32" i="2"/>
  <c r="Q17" i="2"/>
  <c r="Y14" i="2"/>
  <c r="P32" i="2"/>
  <c r="AK14" i="2"/>
  <c r="AV32" i="2"/>
  <c r="BQ14" i="2"/>
  <c r="DS32" i="2"/>
  <c r="DS40" i="2" s="1"/>
  <c r="EN32" i="2"/>
  <c r="FI14" i="2"/>
  <c r="FT32" i="2"/>
  <c r="GO14" i="2"/>
  <c r="HK32" i="2"/>
  <c r="HK40" i="2" s="1"/>
  <c r="HU14" i="2"/>
  <c r="IQ32" i="2"/>
  <c r="IQ40" i="2" s="1"/>
  <c r="JL32" i="2"/>
  <c r="G32" i="2"/>
  <c r="Q14" i="2"/>
  <c r="AB32" i="2"/>
  <c r="AM32" i="2"/>
  <c r="AM40" i="2" s="1"/>
  <c r="AW14" i="2"/>
  <c r="BH32" i="2"/>
  <c r="BS32" i="2"/>
  <c r="CC14" i="2"/>
  <c r="CN32" i="2"/>
  <c r="CY32" i="2"/>
  <c r="CY40" i="2" s="1"/>
  <c r="DI14" i="2"/>
  <c r="DT32" i="2"/>
  <c r="EE32" i="2"/>
  <c r="EE40" i="2" s="1"/>
  <c r="EO14" i="2"/>
  <c r="EZ32" i="2"/>
  <c r="FK32" i="2"/>
  <c r="FK40" i="2" s="1"/>
  <c r="FU14" i="2"/>
  <c r="GF32" i="2"/>
  <c r="HA14" i="2"/>
  <c r="HL32" i="2"/>
  <c r="HW32" i="2"/>
  <c r="HW40" i="2" s="1"/>
  <c r="IG14" i="2"/>
  <c r="IR32" i="2"/>
  <c r="JC32" i="2"/>
  <c r="JC40" i="2" s="1"/>
  <c r="JM14" i="2"/>
  <c r="KI32" i="2"/>
  <c r="KI40" i="2" s="1"/>
  <c r="GK17" i="2"/>
  <c r="IC18" i="2"/>
  <c r="BE19" i="2"/>
  <c r="DQ19" i="2"/>
  <c r="GC19" i="2"/>
  <c r="IO19" i="2"/>
  <c r="I23" i="2"/>
  <c r="BU23" i="2"/>
  <c r="EG23" i="2"/>
  <c r="FA27" i="2"/>
  <c r="GR40" i="2"/>
  <c r="GS32" i="2"/>
  <c r="HX40" i="2"/>
  <c r="HY32" i="2"/>
  <c r="JD40" i="2"/>
  <c r="KJ40" i="2"/>
  <c r="KK40" i="2" s="1"/>
  <c r="KK32" i="2"/>
  <c r="C24" i="2"/>
  <c r="D27" i="2"/>
  <c r="E27" i="2" s="1"/>
  <c r="I14" i="2"/>
  <c r="AO14" i="2"/>
  <c r="DA14" i="2"/>
  <c r="JP40" i="2"/>
  <c r="JQ40" i="2" s="1"/>
  <c r="JQ32" i="2"/>
  <c r="D18" i="2"/>
  <c r="E18" i="2" s="1"/>
  <c r="C22" i="2"/>
  <c r="D24" i="2"/>
  <c r="E24" i="2" s="1"/>
  <c r="M24" i="2"/>
  <c r="EW24" i="2"/>
  <c r="HI24" i="2"/>
  <c r="JU24" i="2"/>
  <c r="C29" i="2"/>
  <c r="IC23" i="2"/>
  <c r="AK25" i="2"/>
  <c r="CW25" i="2"/>
  <c r="FI25" i="2"/>
  <c r="HU25" i="2"/>
  <c r="KG25" i="2"/>
  <c r="Y25" i="2"/>
  <c r="GZ36" i="2"/>
  <c r="HA36" i="2" s="1"/>
  <c r="HA34" i="2"/>
  <c r="FQ23" i="2"/>
  <c r="BI27" i="2"/>
  <c r="DU27" i="2"/>
  <c r="GG27" i="2"/>
  <c r="IS27" i="2"/>
  <c r="M28" i="2"/>
  <c r="C28" i="2"/>
  <c r="I36" i="2"/>
  <c r="BH36" i="2"/>
  <c r="BI34" i="2"/>
  <c r="C27" i="2"/>
  <c r="D28" i="2"/>
  <c r="GA36" i="2"/>
  <c r="GC34" i="2"/>
  <c r="D25" i="2"/>
  <c r="E25" i="2" s="1"/>
  <c r="BQ25" i="2"/>
  <c r="EC25" i="2"/>
  <c r="GO25" i="2"/>
  <c r="JA25" i="2"/>
  <c r="M31" i="2"/>
  <c r="D31" i="2"/>
  <c r="E31" i="2" s="1"/>
  <c r="M34" i="2"/>
  <c r="L36" i="2"/>
  <c r="M36" i="2" s="1"/>
  <c r="D34" i="2"/>
  <c r="GC29" i="2"/>
  <c r="IO29" i="2"/>
  <c r="AJ36" i="2"/>
  <c r="AK34" i="2"/>
  <c r="EN36" i="2"/>
  <c r="EO36" i="2" s="1"/>
  <c r="EO34" i="2"/>
  <c r="JU28" i="2"/>
  <c r="CK29" i="2"/>
  <c r="HE29" i="2"/>
  <c r="JQ29" i="2"/>
  <c r="DQ34" i="2"/>
  <c r="IR36" i="2"/>
  <c r="IS36" i="2" s="1"/>
  <c r="IS34" i="2"/>
  <c r="HT36" i="2"/>
  <c r="HU36" i="2" s="1"/>
  <c r="HU34" i="2"/>
  <c r="HI36" i="2"/>
  <c r="BE29" i="2"/>
  <c r="BQ29" i="2"/>
  <c r="EK29" i="2"/>
  <c r="EW29" i="2"/>
  <c r="HI29" i="2"/>
  <c r="JU29" i="2"/>
  <c r="JI34" i="2"/>
  <c r="JH36" i="2"/>
  <c r="JI36" i="2" s="1"/>
  <c r="JU34" i="2"/>
  <c r="D29" i="2"/>
  <c r="GW34" i="2"/>
  <c r="GV36" i="2"/>
  <c r="GW36" i="2" s="1"/>
  <c r="C35" i="2"/>
  <c r="M29" i="2"/>
  <c r="Y29" i="2"/>
  <c r="AK29" i="2"/>
  <c r="FY29" i="2"/>
  <c r="IK29" i="2"/>
  <c r="Y30" i="2"/>
  <c r="D30" i="2"/>
  <c r="E30" i="2" s="1"/>
  <c r="C31" i="2"/>
  <c r="BU36" i="2"/>
  <c r="AI36" i="2"/>
  <c r="BG36" i="2"/>
  <c r="BS36" i="2"/>
  <c r="DE34" i="2"/>
  <c r="DD36" i="2"/>
  <c r="DE36" i="2" s="1"/>
  <c r="DQ36" i="2"/>
  <c r="EZ36" i="2"/>
  <c r="FA36" i="2" s="1"/>
  <c r="FA34" i="2"/>
  <c r="FM34" i="2"/>
  <c r="HI34" i="2"/>
  <c r="JU36" i="2"/>
  <c r="KG36" i="2"/>
  <c r="I35" i="2"/>
  <c r="FA35" i="2"/>
  <c r="JE35" i="2"/>
  <c r="DH36" i="2"/>
  <c r="DI36" i="2" s="1"/>
  <c r="FQ34" i="2"/>
  <c r="FP36" i="2"/>
  <c r="FQ36" i="2" s="1"/>
  <c r="HL36" i="2"/>
  <c r="HM36" i="2" s="1"/>
  <c r="HM34" i="2"/>
  <c r="HY36" i="2"/>
  <c r="D35" i="2"/>
  <c r="E35" i="2" s="1"/>
  <c r="CO35" i="2"/>
  <c r="GS35" i="2"/>
  <c r="BO36" i="2"/>
  <c r="BQ36" i="2" s="1"/>
  <c r="EJ36" i="2"/>
  <c r="EK36" i="2" s="1"/>
  <c r="IW36" i="2"/>
  <c r="BF40" i="2"/>
  <c r="C34" i="2"/>
  <c r="C36" i="2" s="1"/>
  <c r="BA36" i="2"/>
  <c r="BY34" i="2"/>
  <c r="CK36" i="2"/>
  <c r="CW36" i="2"/>
  <c r="DI34" i="2"/>
  <c r="DU34" i="2"/>
  <c r="EG36" i="2"/>
  <c r="GO34" i="2"/>
  <c r="JL36" i="2"/>
  <c r="JM36" i="2" s="1"/>
  <c r="JM34" i="2"/>
  <c r="AO35" i="2"/>
  <c r="GG35" i="2"/>
  <c r="KK35" i="2"/>
  <c r="FM36" i="2"/>
  <c r="KK36" i="2"/>
  <c r="AC34" i="2"/>
  <c r="AB36" i="2"/>
  <c r="AC36" i="2" s="1"/>
  <c r="AO34" i="2"/>
  <c r="BM34" i="2"/>
  <c r="CW34" i="2"/>
  <c r="GE36" i="2"/>
  <c r="GQ36" i="2"/>
  <c r="GQ40" i="2" s="1"/>
  <c r="HE36" i="2"/>
  <c r="IO36" i="2"/>
  <c r="JA36" i="2"/>
  <c r="AC35" i="2"/>
  <c r="EG35" i="2"/>
  <c r="JY35" i="2"/>
  <c r="IB36" i="2"/>
  <c r="IC36" i="2" s="1"/>
  <c r="CM36" i="2"/>
  <c r="CM40" i="2" s="1"/>
  <c r="GF36" i="2"/>
  <c r="GG34" i="2"/>
  <c r="GS36" i="2"/>
  <c r="G36" i="2"/>
  <c r="AW36" i="2"/>
  <c r="BY36" i="2"/>
  <c r="U36" i="2"/>
  <c r="AG36" i="2"/>
  <c r="AS34" i="2"/>
  <c r="AR36" i="2"/>
  <c r="AS36" i="2" s="1"/>
  <c r="CC34" i="2"/>
  <c r="CN36" i="2"/>
  <c r="CO36" i="2" s="1"/>
  <c r="CO34" i="2"/>
  <c r="JC36" i="2"/>
  <c r="JE36" i="2" s="1"/>
  <c r="JY34" i="2"/>
  <c r="AN36" i="2"/>
  <c r="AO36" i="2" s="1"/>
  <c r="BU34" i="2"/>
  <c r="DA34" i="2"/>
  <c r="EG34" i="2"/>
  <c r="GS34" i="2"/>
  <c r="HY34" i="2"/>
  <c r="JE34" i="2"/>
  <c r="E30" i="1"/>
  <c r="O39" i="1"/>
  <c r="E19" i="1"/>
  <c r="M35" i="1"/>
  <c r="Q31" i="1"/>
  <c r="AI39" i="1"/>
  <c r="AG31" i="1"/>
  <c r="E27" i="1"/>
  <c r="K39" i="1"/>
  <c r="T39" i="1"/>
  <c r="U39" i="1" s="1"/>
  <c r="U31" i="1"/>
  <c r="E26" i="1"/>
  <c r="E25" i="1"/>
  <c r="U35" i="1"/>
  <c r="D31" i="1"/>
  <c r="E18" i="1"/>
  <c r="E17" i="1"/>
  <c r="S39" i="1"/>
  <c r="C35" i="1"/>
  <c r="E23" i="1"/>
  <c r="E33" i="1"/>
  <c r="AK35" i="1"/>
  <c r="C34" i="1"/>
  <c r="P35" i="1"/>
  <c r="Q35" i="1" s="1"/>
  <c r="X35" i="1"/>
  <c r="Y35" i="1" s="1"/>
  <c r="AF35" i="1"/>
  <c r="AG35" i="1" s="1"/>
  <c r="C13" i="1"/>
  <c r="E13" i="1" s="1"/>
  <c r="M13" i="1"/>
  <c r="C15" i="1"/>
  <c r="E15" i="1" s="1"/>
  <c r="M15" i="1"/>
  <c r="C17" i="1"/>
  <c r="M17" i="1"/>
  <c r="C19" i="1"/>
  <c r="M19" i="1"/>
  <c r="C21" i="1"/>
  <c r="E21" i="1" s="1"/>
  <c r="M21" i="1"/>
  <c r="M23" i="1"/>
  <c r="M25" i="1"/>
  <c r="M27" i="1"/>
  <c r="M29" i="1"/>
  <c r="L31" i="1"/>
  <c r="AB31" i="1"/>
  <c r="AJ31" i="1"/>
  <c r="I33" i="1"/>
  <c r="D34" i="1"/>
  <c r="H35" i="1"/>
  <c r="I35" i="1" s="1"/>
  <c r="U14" i="1"/>
  <c r="U26" i="1"/>
  <c r="Q13" i="1"/>
  <c r="W31" i="1"/>
  <c r="W39" i="1" s="1"/>
  <c r="M33" i="1"/>
  <c r="I14" i="1"/>
  <c r="I26" i="1"/>
  <c r="I28" i="1"/>
  <c r="I30" i="1"/>
  <c r="U16" i="1"/>
  <c r="U28" i="1"/>
  <c r="U30" i="1"/>
  <c r="C16" i="1"/>
  <c r="E16" i="1" s="1"/>
  <c r="C18" i="1"/>
  <c r="C20" i="1"/>
  <c r="E20" i="1" s="1"/>
  <c r="C22" i="1"/>
  <c r="E22" i="1" s="1"/>
  <c r="C24" i="1"/>
  <c r="E24" i="1" s="1"/>
  <c r="G31" i="1"/>
  <c r="G39" i="1" s="1"/>
  <c r="Y33" i="1"/>
  <c r="U22" i="1"/>
  <c r="U24" i="1"/>
  <c r="E33" i="5" l="1"/>
  <c r="D41" i="5"/>
  <c r="E41" i="5" s="1"/>
  <c r="AF38" i="4"/>
  <c r="AG38" i="4" s="1"/>
  <c r="AG30" i="4"/>
  <c r="E28" i="4"/>
  <c r="AV38" i="4"/>
  <c r="AW38" i="4" s="1"/>
  <c r="AW30" i="4"/>
  <c r="E27" i="4"/>
  <c r="BI30" i="4"/>
  <c r="BH38" i="4"/>
  <c r="BI38" i="4" s="1"/>
  <c r="C34" i="4"/>
  <c r="AN38" i="4"/>
  <c r="AO38" i="4" s="1"/>
  <c r="AO30" i="4"/>
  <c r="D34" i="4"/>
  <c r="E34" i="4" s="1"/>
  <c r="E32" i="4"/>
  <c r="H38" i="4"/>
  <c r="I38" i="4" s="1"/>
  <c r="I30" i="4"/>
  <c r="AC30" i="4"/>
  <c r="AB38" i="4"/>
  <c r="AC38" i="4" s="1"/>
  <c r="BL38" i="4"/>
  <c r="BM38" i="4" s="1"/>
  <c r="BM30" i="4"/>
  <c r="AK30" i="4"/>
  <c r="AJ38" i="4"/>
  <c r="AK38" i="4" s="1"/>
  <c r="P38" i="4"/>
  <c r="Q38" i="4" s="1"/>
  <c r="Q30" i="4"/>
  <c r="E25" i="4"/>
  <c r="AU38" i="4"/>
  <c r="AS30" i="4"/>
  <c r="AR38" i="4"/>
  <c r="AS38" i="4" s="1"/>
  <c r="BD38" i="4"/>
  <c r="BE38" i="4" s="1"/>
  <c r="BE30" i="4"/>
  <c r="U38" i="4"/>
  <c r="X38" i="4"/>
  <c r="Y38" i="4" s="1"/>
  <c r="Y30" i="4"/>
  <c r="M30" i="4"/>
  <c r="L38" i="4"/>
  <c r="M38" i="4" s="1"/>
  <c r="E16" i="4"/>
  <c r="U30" i="4"/>
  <c r="D30" i="4"/>
  <c r="E12" i="4"/>
  <c r="E22" i="4"/>
  <c r="C30" i="4"/>
  <c r="C38" i="4" s="1"/>
  <c r="C39" i="4" s="1"/>
  <c r="BD40" i="3"/>
  <c r="BE40" i="3" s="1"/>
  <c r="BE32" i="3"/>
  <c r="E32" i="3"/>
  <c r="T40" i="3"/>
  <c r="U32" i="3"/>
  <c r="BU32" i="3"/>
  <c r="BT40" i="3"/>
  <c r="BU40" i="3" s="1"/>
  <c r="BH40" i="3"/>
  <c r="BI40" i="3" s="1"/>
  <c r="BI32" i="3"/>
  <c r="DI32" i="3"/>
  <c r="DH40" i="3"/>
  <c r="DI40" i="3" s="1"/>
  <c r="L40" i="3"/>
  <c r="M40" i="3" s="1"/>
  <c r="M32" i="3"/>
  <c r="AF40" i="3"/>
  <c r="AG40" i="3" s="1"/>
  <c r="AG32" i="3"/>
  <c r="Q32" i="3"/>
  <c r="P40" i="3"/>
  <c r="Q40" i="3" s="1"/>
  <c r="D36" i="3"/>
  <c r="E36" i="3" s="1"/>
  <c r="E34" i="3"/>
  <c r="CF40" i="3"/>
  <c r="CG40" i="3" s="1"/>
  <c r="CG32" i="3"/>
  <c r="AB40" i="3"/>
  <c r="AC40" i="3" s="1"/>
  <c r="AC32" i="3"/>
  <c r="DD40" i="3"/>
  <c r="DE40" i="3" s="1"/>
  <c r="DE32" i="3"/>
  <c r="CR40" i="3"/>
  <c r="CS40" i="3" s="1"/>
  <c r="CS32" i="3"/>
  <c r="AO32" i="3"/>
  <c r="AN40" i="3"/>
  <c r="AO40" i="3" s="1"/>
  <c r="CC32" i="3"/>
  <c r="CB40" i="3"/>
  <c r="CC40" i="3" s="1"/>
  <c r="X40" i="3"/>
  <c r="Y40" i="3" s="1"/>
  <c r="Y32" i="3"/>
  <c r="C40" i="3"/>
  <c r="C41" i="3" s="1"/>
  <c r="E29" i="3"/>
  <c r="E31" i="3"/>
  <c r="CW32" i="3"/>
  <c r="E16" i="3"/>
  <c r="G40" i="3"/>
  <c r="BM32" i="3"/>
  <c r="BX40" i="3"/>
  <c r="BY40" i="3" s="1"/>
  <c r="BY32" i="3"/>
  <c r="AZ40" i="3"/>
  <c r="BA40" i="3" s="1"/>
  <c r="BA32" i="3"/>
  <c r="CW40" i="3"/>
  <c r="DA32" i="3"/>
  <c r="CZ40" i="3"/>
  <c r="DA40" i="3" s="1"/>
  <c r="S40" i="3"/>
  <c r="BQ32" i="3"/>
  <c r="BM40" i="3"/>
  <c r="CJ40" i="3"/>
  <c r="CK40" i="3" s="1"/>
  <c r="CK32" i="3"/>
  <c r="I32" i="3"/>
  <c r="H40" i="3"/>
  <c r="CN40" i="3"/>
  <c r="CO40" i="3" s="1"/>
  <c r="CO32" i="3"/>
  <c r="BQ40" i="3"/>
  <c r="AW32" i="3"/>
  <c r="AV40" i="3"/>
  <c r="AW40" i="3" s="1"/>
  <c r="AR40" i="3"/>
  <c r="AS40" i="3" s="1"/>
  <c r="AS32" i="3"/>
  <c r="E14" i="3"/>
  <c r="KF40" i="2"/>
  <c r="KG40" i="2" s="1"/>
  <c r="KG32" i="2"/>
  <c r="GN40" i="2"/>
  <c r="GO40" i="2" s="1"/>
  <c r="GO32" i="2"/>
  <c r="JT40" i="2"/>
  <c r="JU40" i="2" s="1"/>
  <c r="JU32" i="2"/>
  <c r="JH40" i="2"/>
  <c r="JI40" i="2" s="1"/>
  <c r="JI32" i="2"/>
  <c r="DX40" i="2"/>
  <c r="DY40" i="2" s="1"/>
  <c r="DY32" i="2"/>
  <c r="D32" i="2"/>
  <c r="JE32" i="2"/>
  <c r="GF40" i="2"/>
  <c r="GG32" i="2"/>
  <c r="DA32" i="2"/>
  <c r="GZ40" i="2"/>
  <c r="HA40" i="2" s="1"/>
  <c r="HA32" i="2"/>
  <c r="IV40" i="2"/>
  <c r="IW40" i="2" s="1"/>
  <c r="IW32" i="2"/>
  <c r="CV40" i="2"/>
  <c r="CW40" i="2" s="1"/>
  <c r="CW32" i="2"/>
  <c r="IN40" i="2"/>
  <c r="IO40" i="2" s="1"/>
  <c r="IO32" i="2"/>
  <c r="EJ40" i="2"/>
  <c r="EK40" i="2" s="1"/>
  <c r="EK32" i="2"/>
  <c r="AR40" i="2"/>
  <c r="AS40" i="2" s="1"/>
  <c r="AS32" i="2"/>
  <c r="CR40" i="2"/>
  <c r="CS40" i="2" s="1"/>
  <c r="CS32" i="2"/>
  <c r="AB40" i="2"/>
  <c r="AC40" i="2" s="1"/>
  <c r="AC32" i="2"/>
  <c r="IF40" i="2"/>
  <c r="IG40" i="2" s="1"/>
  <c r="IG32" i="2"/>
  <c r="AI40" i="2"/>
  <c r="JE40" i="2"/>
  <c r="CN40" i="2"/>
  <c r="CO40" i="2" s="1"/>
  <c r="CO32" i="2"/>
  <c r="G40" i="2"/>
  <c r="EN40" i="2"/>
  <c r="EO40" i="2" s="1"/>
  <c r="EO32" i="2"/>
  <c r="GE40" i="2"/>
  <c r="HP40" i="2"/>
  <c r="HQ40" i="2" s="1"/>
  <c r="HQ32" i="2"/>
  <c r="C32" i="2"/>
  <c r="C40" i="2" s="1"/>
  <c r="C41" i="2" s="1"/>
  <c r="IB40" i="2"/>
  <c r="IC40" i="2" s="1"/>
  <c r="IC32" i="2"/>
  <c r="AO32" i="2"/>
  <c r="HH40" i="2"/>
  <c r="HI40" i="2" s="1"/>
  <c r="HI32" i="2"/>
  <c r="IZ40" i="2"/>
  <c r="JA40" i="2" s="1"/>
  <c r="JA32" i="2"/>
  <c r="FH40" i="2"/>
  <c r="FI40" i="2" s="1"/>
  <c r="FI32" i="2"/>
  <c r="GB40" i="2"/>
  <c r="GC32" i="2"/>
  <c r="I32" i="2"/>
  <c r="AN40" i="2"/>
  <c r="AO40" i="2" s="1"/>
  <c r="JL40" i="2"/>
  <c r="JM40" i="2" s="1"/>
  <c r="JM32" i="2"/>
  <c r="GG36" i="2"/>
  <c r="E29" i="2"/>
  <c r="AK36" i="2"/>
  <c r="HY40" i="2"/>
  <c r="IR40" i="2"/>
  <c r="IS40" i="2" s="1"/>
  <c r="IS32" i="2"/>
  <c r="EZ40" i="2"/>
  <c r="FA40" i="2" s="1"/>
  <c r="FA32" i="2"/>
  <c r="BS40" i="2"/>
  <c r="BU40" i="2" s="1"/>
  <c r="JX40" i="2"/>
  <c r="JY40" i="2" s="1"/>
  <c r="JY32" i="2"/>
  <c r="FD40" i="2"/>
  <c r="FE40" i="2" s="1"/>
  <c r="FE32" i="2"/>
  <c r="BP40" i="2"/>
  <c r="BQ32" i="2"/>
  <c r="EV40" i="2"/>
  <c r="EW40" i="2" s="1"/>
  <c r="EW32" i="2"/>
  <c r="I40" i="2"/>
  <c r="GV40" i="2"/>
  <c r="GW40" i="2" s="1"/>
  <c r="GW32" i="2"/>
  <c r="DD40" i="2"/>
  <c r="DE40" i="2" s="1"/>
  <c r="DE32" i="2"/>
  <c r="L40" i="2"/>
  <c r="M40" i="2" s="1"/>
  <c r="M32" i="2"/>
  <c r="BH40" i="2"/>
  <c r="BI40" i="2" s="1"/>
  <c r="BI32" i="2"/>
  <c r="AV40" i="2"/>
  <c r="AW40" i="2" s="1"/>
  <c r="AW32" i="2"/>
  <c r="DH40" i="2"/>
  <c r="DI40" i="2" s="1"/>
  <c r="DI32" i="2"/>
  <c r="BO40" i="2"/>
  <c r="DP40" i="2"/>
  <c r="DQ40" i="2" s="1"/>
  <c r="DQ32" i="2"/>
  <c r="E22" i="2"/>
  <c r="GJ40" i="2"/>
  <c r="GK40" i="2" s="1"/>
  <c r="GK32" i="2"/>
  <c r="FT40" i="2"/>
  <c r="FU40" i="2" s="1"/>
  <c r="FU32" i="2"/>
  <c r="KB40" i="2"/>
  <c r="KC40" i="2" s="1"/>
  <c r="KC32" i="2"/>
  <c r="E28" i="2"/>
  <c r="BI36" i="2"/>
  <c r="GS40" i="2"/>
  <c r="BD40" i="2"/>
  <c r="BE40" i="2" s="1"/>
  <c r="BE32" i="2"/>
  <c r="HT40" i="2"/>
  <c r="HU40" i="2" s="1"/>
  <c r="HU32" i="2"/>
  <c r="EB40" i="2"/>
  <c r="EC40" i="2" s="1"/>
  <c r="EC32" i="2"/>
  <c r="AJ40" i="2"/>
  <c r="AK40" i="2" s="1"/>
  <c r="AK32" i="2"/>
  <c r="CJ40" i="2"/>
  <c r="CK40" i="2" s="1"/>
  <c r="CK32" i="2"/>
  <c r="BL40" i="2"/>
  <c r="BM40" i="2" s="1"/>
  <c r="BM32" i="2"/>
  <c r="GA40" i="2"/>
  <c r="EG32" i="2"/>
  <c r="D36" i="2"/>
  <c r="E36" i="2" s="1"/>
  <c r="E34" i="2"/>
  <c r="HL40" i="2"/>
  <c r="HM40" i="2" s="1"/>
  <c r="HM32" i="2"/>
  <c r="DT40" i="2"/>
  <c r="DU40" i="2" s="1"/>
  <c r="DU32" i="2"/>
  <c r="P40" i="2"/>
  <c r="Q40" i="2" s="1"/>
  <c r="Q32" i="2"/>
  <c r="FM32" i="2"/>
  <c r="CB40" i="2"/>
  <c r="CC40" i="2" s="1"/>
  <c r="CC32" i="2"/>
  <c r="X40" i="2"/>
  <c r="Y40" i="2" s="1"/>
  <c r="Y32" i="2"/>
  <c r="FP40" i="2"/>
  <c r="FQ40" i="2" s="1"/>
  <c r="FQ32" i="2"/>
  <c r="BX40" i="2"/>
  <c r="BY40" i="2" s="1"/>
  <c r="BY32" i="2"/>
  <c r="EG40" i="2"/>
  <c r="E14" i="2"/>
  <c r="AC31" i="1"/>
  <c r="AB39" i="1"/>
  <c r="AC39" i="1" s="1"/>
  <c r="Y31" i="1"/>
  <c r="I31" i="1"/>
  <c r="M31" i="1"/>
  <c r="L39" i="1"/>
  <c r="M39" i="1" s="1"/>
  <c r="X39" i="1"/>
  <c r="Y39" i="1" s="1"/>
  <c r="H39" i="1"/>
  <c r="I39" i="1" s="1"/>
  <c r="P39" i="1"/>
  <c r="Q39" i="1" s="1"/>
  <c r="E31" i="1"/>
  <c r="E34" i="1"/>
  <c r="D35" i="1"/>
  <c r="E35" i="1" s="1"/>
  <c r="AF39" i="1"/>
  <c r="AG39" i="1" s="1"/>
  <c r="AJ39" i="1"/>
  <c r="AK39" i="1" s="1"/>
  <c r="AK31" i="1"/>
  <c r="C31" i="1"/>
  <c r="C39" i="1" s="1"/>
  <c r="C40" i="1" s="1"/>
  <c r="E30" i="4" l="1"/>
  <c r="D38" i="4"/>
  <c r="I40" i="3"/>
  <c r="U40" i="3"/>
  <c r="D40" i="3"/>
  <c r="GC40" i="2"/>
  <c r="GG40" i="2"/>
  <c r="D40" i="2"/>
  <c r="E32" i="2"/>
  <c r="BQ40" i="2"/>
  <c r="D39" i="1"/>
  <c r="D39" i="4" l="1"/>
  <c r="E38" i="4"/>
  <c r="D41" i="3"/>
  <c r="E40" i="3"/>
  <c r="D41" i="2"/>
  <c r="E40" i="2"/>
  <c r="D40" i="1"/>
  <c r="E39" i="1"/>
</calcChain>
</file>

<file path=xl/sharedStrings.xml><?xml version="1.0" encoding="utf-8"?>
<sst xmlns="http://schemas.openxmlformats.org/spreadsheetml/2006/main" count="1149" uniqueCount="460">
  <si>
    <t>тыс.руб.</t>
  </si>
  <si>
    <t>Наименование  муниципальных  образований</t>
  </si>
  <si>
    <t xml:space="preserve">Всего  </t>
  </si>
  <si>
    <t>в  том  числе</t>
  </si>
  <si>
    <t>постановление администрации области от 2 октября 2013 года № 445 "Об утверждении государственной программы Липецкой области  "Управление государственными финансами и государственным долгом Липецкой области"</t>
  </si>
  <si>
    <t xml:space="preserve">Подпрограмма "Создание условий для повышения финансовой устойчивости местных бюджетов" </t>
  </si>
  <si>
    <t>Основное мероприятие "Обеспечение сбалансированности местных бюджетов"</t>
  </si>
  <si>
    <t>Основное мероприятие "Стимулирование муниципальных образований области по результатам проведения оценки их деятельности"</t>
  </si>
  <si>
    <t xml:space="preserve">Дотации на выравнивание бюджетной обеспеченности поселений </t>
  </si>
  <si>
    <t xml:space="preserve">Дотации на выравнивание бюджетной обеспеченности муниципальных районов (городских округов) </t>
  </si>
  <si>
    <t>Дотации местным бюджетам на поддержку мер по обеспечению сбалансированности местных бюджетов</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</si>
  <si>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сельских поселений Липецкой области</t>
  </si>
  <si>
    <t>Иные дотации местным бюджетам в целях поощрения достижения наилучших значений показателей качества управления финансами и платежеспособности городских округов и муниципальных районов Липецкой области</t>
  </si>
  <si>
    <t>Иные дотации местным бюджетам в целях поощрения достижения наилучших значений показателей увеличения налогового потенциала городских округов и муниципальных районов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</si>
  <si>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поселений Липецкой области</t>
  </si>
  <si>
    <t>Иные дотации местным бюджетам в целях поощрения достижения наилучших значений показателей эффективности деятельности органов местного самоуправления городских округов и муниципальных районов Липецкой области</t>
  </si>
  <si>
    <t>Первоначально  утвержденный  бюджет</t>
  </si>
  <si>
    <t>Уточненный  годовой  план</t>
  </si>
  <si>
    <t>Исполнено</t>
  </si>
  <si>
    <t>Процент  выполнения  плана</t>
  </si>
  <si>
    <t>19 3 01 80010</t>
  </si>
  <si>
    <t>19 3 01 80020</t>
  </si>
  <si>
    <t>19 3 01 80030</t>
  </si>
  <si>
    <t>19 3 02 80040</t>
  </si>
  <si>
    <t>19 3 02 80050</t>
  </si>
  <si>
    <t>19 3 02 80060</t>
  </si>
  <si>
    <t>19 3 02 80070</t>
  </si>
  <si>
    <t>19 3 02 80080</t>
  </si>
  <si>
    <t>Воловский</t>
  </si>
  <si>
    <t>Грязинский</t>
  </si>
  <si>
    <t>Данковский</t>
  </si>
  <si>
    <t>Добринский</t>
  </si>
  <si>
    <t>Добровский</t>
  </si>
  <si>
    <t>Долгоруковский</t>
  </si>
  <si>
    <t>Елецкий</t>
  </si>
  <si>
    <t>Задонский</t>
  </si>
  <si>
    <t>Измалковский</t>
  </si>
  <si>
    <t>Краснинский</t>
  </si>
  <si>
    <t>Лебедянский</t>
  </si>
  <si>
    <t>Лев-Толстовский</t>
  </si>
  <si>
    <t>Липецкий</t>
  </si>
  <si>
    <t>Становлянский</t>
  </si>
  <si>
    <t>Тербунский</t>
  </si>
  <si>
    <t>Усманский</t>
  </si>
  <si>
    <t>Хлевенский</t>
  </si>
  <si>
    <t>Чаплыгинский</t>
  </si>
  <si>
    <t>Итого  по  районам</t>
  </si>
  <si>
    <t>г.  Елец</t>
  </si>
  <si>
    <t>г.  Липецк</t>
  </si>
  <si>
    <t>Итого  по  городам</t>
  </si>
  <si>
    <t>Нераспределенные  средства</t>
  </si>
  <si>
    <t>ВСЕГО</t>
  </si>
  <si>
    <t>Всего</t>
  </si>
  <si>
    <t xml:space="preserve">постановление администрации области от 18 декабря 2013 года № 598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 </t>
  </si>
  <si>
    <t>постановление администрации области от 6 сентября 2013 года № 405 "Об утверждении государственной программы Липецкой области "Развитие физической культуры и спорта Липецкой области"</t>
  </si>
  <si>
    <t xml:space="preserve">постановление администрации области от 29 ноября 2013 года № 534 "Об утверждении государственной программы Липецкой области   "Развитие образования Липецкой области"    </t>
  </si>
  <si>
    <t xml:space="preserve">постановление администрации области от 29 ноября 2013 года № 535 "Об утверждении государственной программы Липецкой области "Развитие культуры и туризма в Липецкой области" </t>
  </si>
  <si>
    <t xml:space="preserve">постановление администрации области от 30 октября 2013 года № 490 "Об утверждении государственной программы Липецкой области  "Развитие кооперации и коллективных форм собственности в Липецкой области" </t>
  </si>
  <si>
    <t xml:space="preserve">постановление администрации области от 13 декабря 2013 года № 588 "Об утверждении государственной программы Липецкой области  «Обеспечение населения Липецкой области качественным жильем, социальной инфраструктурой и услугами ЖКХ» </t>
  </si>
  <si>
    <t>постановление администрации области от 31 октября 2013 года № 495 "Об утверждении государственной программы Липецкой области "Реализация внутренней политики Липецкой области"</t>
  </si>
  <si>
    <t>постановление администрации области от 7 ноября 2013 года № 499 "Об утверждении государственной программы Липецкой области "Энергоэффективность и развитие энергетики в Липецкой области"</t>
  </si>
  <si>
    <t>постановление администрации области от 28 октября 2013 года № 485 "Об утверждении государственной программы Липецкой области   "Развитие сельского хозяйства и регулирование рынков сельскохозяйственной продукции, сырья и продовольствия Липецкой области"</t>
  </si>
  <si>
    <t>постановление администрации области от 21 ноября 2013 года № 521 "Об утверждении государственной программы Липецкой области "Развитие транспортной системы Липецкой области"</t>
  </si>
  <si>
    <t xml:space="preserve">постановление администрации области от 19 декабря 2012 года № 524 "Об утверждении государственной программы Липецкой области "Охрана окружающей среды, воспроизводство и рациональное использование природных ресурсов Липецкой области" </t>
  </si>
  <si>
    <t>постановление администрации области от 31 октября 2013 года № 497 "Об утверждении государственной программы Липецкой области "Эффективное государственное управление и развитие муниципальной службы в Липецкой области"</t>
  </si>
  <si>
    <t>постановление администрации области от 31 августа 2017 года № 408 "Об утверждении государственной программы Липецкой области "Формирование современной городской среды в Липецкой области"</t>
  </si>
  <si>
    <t>постановление администрации области от 26 ноября 2019 года № 498 "Об утверждении государственной программы Липецкой области "Комплексное развитие сельских территорий Липецкой области"</t>
  </si>
  <si>
    <t xml:space="preserve">Подпрограмма "Доступная среда" </t>
  </si>
  <si>
    <t xml:space="preserve">Подпрограмма "Развитие физической культуры и массового спорта" </t>
  </si>
  <si>
    <t>Подпрограмма "Развитие спорта высших достижений и системы подготовки спортивного резерва Липецкой области"</t>
  </si>
  <si>
    <t xml:space="preserve">Подпрограмма "Ресурсное обеспечение развития образования Липецкой области" </t>
  </si>
  <si>
    <t>Подпрограмма "Создание современной образовательной среды для школьников"</t>
  </si>
  <si>
    <t xml:space="preserve">Подпрограмма "Развитие и сохранение культуры Липецкой области" </t>
  </si>
  <si>
    <t xml:space="preserve">Подпрограмма "Развитие сети кооперативов всех направлений на 2014-2024 годы" </t>
  </si>
  <si>
    <t xml:space="preserve">Подпрограмма "Стимулирование жилищного строительства в Липецкой области" </t>
  </si>
  <si>
    <t>Подпрограмма "Повышение качества  условий проживания населения области за счет обеспечения населенных пунктов области социальной инфраструктурой"</t>
  </si>
  <si>
    <t xml:space="preserve">Подпрограмма "Улучшение качества жилищного фонда, развитие и модернизация коммунальной инфраструктуры Липецкой области" </t>
  </si>
  <si>
    <t>Подпрограмма "Содействие развитию гражданского общества, патриотического воспитания  населения Липецкой области и реализации молодежной политики"</t>
  </si>
  <si>
    <t xml:space="preserve">Подпрограмма "Реализация государственной национальной политики в Липецкой области" </t>
  </si>
  <si>
    <t>Подпрограмма "Энергосбережение и повышение энергетической эффективности"</t>
  </si>
  <si>
    <t>Подпрограмма "Развитие и модернизация электроэнергетики"</t>
  </si>
  <si>
    <t xml:space="preserve">Подпрограмма "Развитие торговли Липецкой области" </t>
  </si>
  <si>
    <t xml:space="preserve">Подпрограмма "Развитие дорожного комплекса Липецкой области" </t>
  </si>
  <si>
    <t xml:space="preserve">Подпрограмма "Обращение с отходами на территории Липецкой области" </t>
  </si>
  <si>
    <t xml:space="preserve">Подпрограмма "Совершенствование государственной гражданской и муниципальной службы Липецкой области" </t>
  </si>
  <si>
    <t>Подпрограмма "Развитие благоустройства территорий муниципальных образований Липецкой области"</t>
  </si>
  <si>
    <t>Подпрограмма «Создание условий для обеспечения доступным и комфортным жильем сельского населения»</t>
  </si>
  <si>
    <t>Подпрограмма "Создание и развитие инфраструктуры на сельских территориях"</t>
  </si>
  <si>
    <t>Основное мероприятие "Предоставление субсидий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t>
  </si>
  <si>
    <t>Основное мероприятие "Предоставление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t>
  </si>
  <si>
    <t>Региональный проект "Спорт - норма жизни"</t>
  </si>
  <si>
    <t>Основное мероприятие "Предоставление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</si>
  <si>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Основное мероприятие "Предоставление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t>
  </si>
  <si>
    <t>Основное мероприятие "Предоставление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t>
  </si>
  <si>
    <t>Основное мероприятие "Предоставление субсидий местным бюджетам на реализацию муниципальных программ, направленных на выполнение требований пожарной безопасности образовательных организаций"</t>
  </si>
  <si>
    <t>Основное мероприятие "Предоставление субсидий местным бюджетам на реализацию муниципальных программ, направленных на оснащение средствами обучения и воспитания, соответствующими современным условиям обучения, новых мест, созданных в общеобразовательных организациях"</t>
  </si>
  <si>
    <t>Региональный проект "Успех каждого ребенка"</t>
  </si>
  <si>
    <t>Региональный проект "Современная школа"</t>
  </si>
  <si>
    <t>Региональный проект "Культурная среда"</t>
  </si>
  <si>
    <t>Региональный проект "Творческие люди"</t>
  </si>
  <si>
    <t>Основное мероприятие "Предоставление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</si>
  <si>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Основное мероприятие "Предоставление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t>
  </si>
  <si>
    <t>Основное мероприятие "Предоставление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t>
  </si>
  <si>
    <t>Основное мероприятие "Предоставление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t>
  </si>
  <si>
    <t>Региональный проект "Обеспечение устойчивого сокращения непригодного для проживания жилищного фонда"</t>
  </si>
  <si>
    <t>Основное мероприятие "Предоставление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t>
  </si>
  <si>
    <t>Основное мероприятие «Предоставление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t>
  </si>
  <si>
    <t>Основное мероприятие "Предоставление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t>
  </si>
  <si>
    <t>Основное мероприятие "Предоставление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t>
  </si>
  <si>
    <t>Основное мероприятие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</si>
  <si>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Основное мероприятие "Предоставление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t>
  </si>
  <si>
    <t>Основное мероприятие "Предоставление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t>
  </si>
  <si>
    <t>Основное мероприятие "Предоставление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t>
  </si>
  <si>
    <t>Основное мероприятие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t>
  </si>
  <si>
    <t>Основное мероприятие "Предоставление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t>
  </si>
  <si>
    <t>Основное мероприятие «Предоставление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t>
  </si>
  <si>
    <t>Основное мероприятие "Предоставление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t>
  </si>
  <si>
    <t>Региональный проект "Чистая страна"</t>
  </si>
  <si>
    <t>Основное мероприятие "Предоставление субсидий местным бюджетам на реализацию муниципальных программ, направленных на совершенствование муниципального управления"</t>
  </si>
  <si>
    <t>Региональный проект "Формирование комфортной городской среды"</t>
  </si>
  <si>
    <t>Основное мероприятие "Предоставление субсидий местным бюджетам на реализацию муниципальных программ, направленных на реализацию проектов благоустройства территорий поселений и городских округов, отобранных на конкурсной основе, предложенных территориальным общественным самоуправлением"</t>
  </si>
  <si>
    <t>Основное мероприятие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t>
  </si>
  <si>
    <t>Основное мероприятие "Предоставление субсидий местным бюджетам на реализацию муниципальных программ, направленных на благоустройство сельских территорий"</t>
  </si>
  <si>
    <t>Основное мероприятие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t>
  </si>
  <si>
    <t>Основное мероприятие "Предоставление субсидий местным бюджетам на реализацию муниципальных программ, направленных на реализацию проектов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t>
  </si>
  <si>
    <t>Предоставление субсидии бюджетам муниципальных образований на реализацию муниципальных программ, содержащих мероприятия по созданию в общеобразовательных организациях условий для инклюзивного образования детей-инвалидов, в том числе создание универсальной безбарьерной среды для беспрепятственного доступа и оснащение общеобразовательных организаций специальным, в том числе учебным, реабилитационным, компьютерным, оборудованием и автотранспортом (без условий софинансирования с федеральным бюджетом)</t>
  </si>
  <si>
    <t xml:space="preserve">Предоставление субсидий местным бюджетам на реализацию муниципальных программ, содержащих мероприятия по созданию условий для инклюзивного образования детей-инвалидов в дошкольных образовательных организациях без условий софинансирования с федеральным бюджетом </t>
  </si>
  <si>
    <t>Реализация мероприятий, направленных на создание и модернизацию объектов спортивной инфраструктуры региональной собственности (муниципальной собственности) для занятий физической культурой и спортом (субсидии бюджетам муниципальных районов и городских округов на реализацию муниципальных программ, направленных на строительство и реконструкцию спортивной инфраструктуры (на строительство и реконструкцию иных физкультурно-оздоровительных комплексов и центров для массового спорта)</t>
  </si>
  <si>
    <t>Предоставление субсидий местным бюджетам на реализацию муниципальных программ, направленных на приобретение автотранспорта для подвоза детей в общеобразовательные организации</t>
  </si>
  <si>
    <t>Предоставление субсидий местным бюджетам на реализацию муниципальных программ, направленных на повышение квалификации педагогических работников муниципальных образовательных организаций</t>
  </si>
  <si>
    <t>Предоставление субсидий местным бюджетам на реализацию муниципальных программ, направленных на выполнение требований антитеррористической защищенности образовательных организаций</t>
  </si>
  <si>
    <t>Предоставление субсидий местным бюджетам на реализацию муниципальных программ, направленных на выполнение требований пожарной безопасности образовательных организаций</t>
  </si>
  <si>
    <t>Предоставление субсидий местным бюджетам на реализацию муниципальных программ, направленных на оснащение средствами обучения и воспитания, соответствующими современным условиям обучения, новых мест, созданных в общеобразовательных организациях</t>
  </si>
  <si>
    <t>Развитие сети учреждений культурно-досугового типа (предоставление субсидий местным бюджетам на реализацию муниципальных программ, направленных на создание и модернизацию учреждений культурно-досугового типа в сельской местности, включая строительство, реконструкцию и капитальный ремонт зданий)</t>
  </si>
  <si>
    <t xml:space="preserve">Государственная поддержка отрасли культуры (предоставление субсидий местным бюджетам на реализацию муниципальных программ. направленных на модернизацию муниципальных детских школ искусств по видам искусств) </t>
  </si>
  <si>
    <t xml:space="preserve">Предоставление субсидий местным бюджетам на реализацию муниципальных программ, направленных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 </t>
  </si>
  <si>
    <t>Предоставление субсидии местным бюджетам на реализацию муниципальных программ, направленных на поддержку осуществления деятельности сельскохозяйственных кредитных потребительских кооперативов</t>
  </si>
  <si>
    <t>Предоставление субсидий местным бюджетам на реализацию муниципальных программ, направленных на реализацию инфраструктурных проектов, источником финансового обеспечения расходов на реализацию которых являются бюджетные кредиты из федерального бюджета бюджетам субъектов Российской Федерации на финансовое обеспечение реализации инфраструктурных проектов в Липецкой области</t>
  </si>
  <si>
    <t xml:space="preserve">Предоставление субсидий местным бюджетам на реализацию муниципальных программ, направленных на осуществление капитального ремонта и бюджетных инвестиций в объекты муниципальной собственности </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</si>
  <si>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</si>
  <si>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строительства, реконструкции, (модернизации), приобретения объектов капитального строительства</t>
  </si>
  <si>
    <t>Предоставление субсидий местным бюджетам на реализацию муниципальных программ, направленных на организацию холодного водоснабжения населения и (или) водоотведения в части сохранения и развития имеющегося потенциала мощности централизованных систем</t>
  </si>
  <si>
    <t>Предоставление субсидий местным бюджетам на реализацию муниципальных программ, направленных на реализацию проектов по строительству, реконструкции, модернизации объектов инфраструктуры</t>
  </si>
  <si>
    <t xml:space="preserve">Предоставление субсидии местным бюджетам на реализацию муниципальных программ в части поддержки социально ориентированных некоммерческих организаций </t>
  </si>
  <si>
    <t>Реализация мероприятий федеральной целевой программы «Увековечение памяти погибших при защите Отечества на 2019-2024 годы» (предоставление субсидий местным бюджетам на реализацию муниципальных программ в части организации благоустройства, ремонта и восстановления (реконструкции) воинских захоронений Великой Отечественной войны 1941 - 1945 годов)</t>
  </si>
  <si>
    <t>Предоставление субсидий местным бюджетам на реализацию муниципальных программ в части проведения мероприятий по укреплению единства российской нации и этнокультурному развитию народов России, социальной и культурной адаптации и интеграции мигрантов в общественное пространство Липецкой области</t>
  </si>
  <si>
    <t xml:space="preserve">Предоставление субсидий местным бюджетам на реализацию муниципальных программ (подпрограмм) в области энергосбережения и повышения энергетической эффективности </t>
  </si>
  <si>
    <t xml:space="preserve">Предоставление субсидий местным бюджетам на реализацию муниципальных программ, содержащих мероприятия по модернизации объектов электросетевого комплекса, предназначенного для энергоснабжения потребителей, расположенных на территориях садоводческих некоммерческих товариществ </t>
  </si>
  <si>
    <t>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части строительства (реконструкции) автомобильных дорог, в том числе  дорог с твердым покрытием до сельских населенных пунктов, не имеющих круглогодичной связи с сетью автомобильных дорог общего пользования, и проектирования искусственных сооружений на них</t>
  </si>
  <si>
    <t>Предоставление субсидий местным бюджетам на реализацию муниципальных программ, направленных на обеспечение дорожной деятельности в части капитального ремонта и ремонта автомобильных дорог общего пользования местного значения населенных пунктов и соединяющих населенные пункты в границах муниципального района</t>
  </si>
  <si>
    <t>Предоставление субсидий местным бюджетам на реализацию муниципальных программ, направленных на обеспечение дорожной деятельности в части содержания автомобильных дорог общего пользования местного значения населенных пунктов</t>
  </si>
  <si>
    <t>Приведение в нормативное состояние автомобильных дорог и искусственных дорожных сооружений в рамках реализации национального проекта "Безопасные качественные дороги"</t>
  </si>
  <si>
    <t>Финансовое обеспечение дорожной деятельности в рамках реализации национального проекта «Безопасные качественные дороги» в целях достижения значений дополнительного результата (предоставление субсидий местным бюджетам на реализацию муниципальных программ, направленных на обеспечение дорожной деятельности в отношении автомобильных дорог общего пользования местного значения в рамках регионального проекта «Дорожная сеть» (на сети автомобильных дорог Липецкой агломерации))</t>
  </si>
  <si>
    <t>Предоставление субсидий местным бюджетам на реализацию муниципальных программ, направленных на разработку проектов по рекультивации земель (разработка проектно-сметной документации и прохождение ее государственной экологической экспертизы в соответствии с требованиями действующего законодательства Российской Федерации), на рекультивацию земель, находящихся в муниципальной собственности, нарушенных при складировании и захоронении отходов производства и потребления</t>
  </si>
  <si>
    <t>Предоставление субсидий местным бюджетам на реализацию муниципальных программ, направленных на совершенствование муниципального управления</t>
  </si>
  <si>
    <t xml:space="preserve">Реализация мероприятий, направленных на формирование современной городской среды </t>
  </si>
  <si>
    <t>Реализация мероприятий, направленных на формирование современной городской среды в целях достижения дополнительного результата федерального проекта (предоставление субсидий местным бюджетам на реализацию муниципальных программ, направленных на организацию благоустройства территорий поселений и городских округов)</t>
  </si>
  <si>
    <t>Предоставление субсидий местным бюджетам на реализацию муниципальных программ, направленных на реализацию проектов благоустройства территорий поселений и городских округов, отобранных на конкурсной основе, предложенных территориальным общественным самоуправлением</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</si>
  <si>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строительство (приобретение) жилья на сельских территориях, в том числе путем участия в долевом строительстве жилых домов (квартир), участия в строительстве жилого помещения (жилого дома) на основании договора инвестирования, приобретения у юридического лица объекта индивидуального жилищного строительства, введенного в эксплуатацию не позднее чем за 3 года до заключения муниципального контракта на его приобретение, предоставляемого гражданам по договору найма жилого помещения)</t>
  </si>
  <si>
    <t>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благоустройство сельских территорий)</t>
  </si>
  <si>
    <t xml:space="preserve">Развитие транспортной инфраструктуры на сельских территориях (предоставление субсидий местным бюджетам на реализацию муниципальных программ, направленных на развитие транспортной инфраструктуры на сельских территориях) </t>
  </si>
  <si>
    <t xml:space="preserve">Обеспечение комплексного развития сельских территорий (предоставление субсидий местным бюджетам на реализацию муниципальных программ, направленных на реализацию проектов по обустройству объектами инженерной инфраструктуры и благоустройству площадок, расположенных на сельских территориях, под компактную жилищную застройку) </t>
  </si>
  <si>
    <t>521 01 04</t>
  </si>
  <si>
    <t>522 09 00</t>
  </si>
  <si>
    <t>521 01 25</t>
  </si>
  <si>
    <t>521 01 21</t>
  </si>
  <si>
    <t>521 01 20</t>
  </si>
  <si>
    <t>098 01 02</t>
  </si>
  <si>
    <t xml:space="preserve">098 02 02  </t>
  </si>
  <si>
    <t>521 01 29</t>
  </si>
  <si>
    <t>522 15 00</t>
  </si>
  <si>
    <t>092 34 00</t>
  </si>
  <si>
    <t>521 01 23</t>
  </si>
  <si>
    <t>521 01 32</t>
  </si>
  <si>
    <t>521 01 28</t>
  </si>
  <si>
    <t>522 12 00</t>
  </si>
  <si>
    <t>01 6 04 86130</t>
  </si>
  <si>
    <t>01 6 05 86310</t>
  </si>
  <si>
    <t>04 1 14 R7530</t>
  </si>
  <si>
    <t>04 1 41 86440</t>
  </si>
  <si>
    <t>04 1 Р5 51391</t>
  </si>
  <si>
    <t>04 1 Р5 52285</t>
  </si>
  <si>
    <t>04 2 Р5 86820</t>
  </si>
  <si>
    <t>05 1 06 86560</t>
  </si>
  <si>
    <t>05 1 12 86590</t>
  </si>
  <si>
    <t>05 1 26 86160</t>
  </si>
  <si>
    <t>05 1 34 86880</t>
  </si>
  <si>
    <t>05 1 35 86890</t>
  </si>
  <si>
    <t>05 1 36 R7500</t>
  </si>
  <si>
    <t>06 1 А1 55131</t>
  </si>
  <si>
    <t>06 1 A1 5519Б</t>
  </si>
  <si>
    <t>06 1 А2 86280</t>
  </si>
  <si>
    <t>06 1 14 R5191</t>
  </si>
  <si>
    <t>06 1 63 R4660</t>
  </si>
  <si>
    <t>07 1 06 86860</t>
  </si>
  <si>
    <t>08 4 F1 50212</t>
  </si>
  <si>
    <t xml:space="preserve">08 4 11 98010 </t>
  </si>
  <si>
    <t>08 5 03 86010</t>
  </si>
  <si>
    <t>08 6 F3 67483</t>
  </si>
  <si>
    <t>08 6 F3 67484</t>
  </si>
  <si>
    <t>08 6 14 86390</t>
  </si>
  <si>
    <t>08 6 15 86490</t>
  </si>
  <si>
    <t>08 6 16 86120</t>
  </si>
  <si>
    <t>10 1 03 86670</t>
  </si>
  <si>
    <t>10 1 13 R2991</t>
  </si>
  <si>
    <t xml:space="preserve">10 3 05 86630 </t>
  </si>
  <si>
    <t>12 1 29 86080</t>
  </si>
  <si>
    <t>12 2 04 86180</t>
  </si>
  <si>
    <t>13 8 01 86060</t>
  </si>
  <si>
    <t>14 1 04 86030</t>
  </si>
  <si>
    <t>14 1 05 86070</t>
  </si>
  <si>
    <t>14 1 09 86230</t>
  </si>
  <si>
    <t>14 1 R1 53940</t>
  </si>
  <si>
    <t xml:space="preserve">14 1 R1 Д3934 </t>
  </si>
  <si>
    <t>16 2 02 86210</t>
  </si>
  <si>
    <t xml:space="preserve">16 2 G1 52421 </t>
  </si>
  <si>
    <t>18 2 05 86790</t>
  </si>
  <si>
    <t>20 1 F2 55550</t>
  </si>
  <si>
    <t xml:space="preserve">20 1 F2 Д5551 </t>
  </si>
  <si>
    <t>20 1 06 86420</t>
  </si>
  <si>
    <t>21 1 02 R5762</t>
  </si>
  <si>
    <t>21 2 01 R5763</t>
  </si>
  <si>
    <t>21 2 03 R3722</t>
  </si>
  <si>
    <t>21 2 05 R5768</t>
  </si>
  <si>
    <t>постановление администрации Липецкой области от 18 декабря 2013 года № 598 "Об утверждении государственной программы Липецкой области "Социальная поддержка граждан, реализация семейно-демографической политики Липецкой области"</t>
  </si>
  <si>
    <t>постановление администрации Липецкой области от 16 октября 2013 года № 465 "Об утверждении государственной программы Липецкой области "Развитие рынка труда и содействие занятости населения в Липецкой области"</t>
  </si>
  <si>
    <t>постановление администрации Липецкой области от 22 октября 2013 года № 474 "Об утверждении государственной программы Липецкой области "Обеспечение общественной безопасности населения и территории Липецкой области"</t>
  </si>
  <si>
    <t>Непрограммные расходы областного бюджета</t>
  </si>
  <si>
    <t xml:space="preserve">Подпрограмма "Развитие мер социальной поддержки отдельных категорий населения" </t>
  </si>
  <si>
    <t xml:space="preserve">Подпрограмма "Улучшение демографической ситуации и положения семей с детьми" </t>
  </si>
  <si>
    <t xml:space="preserve">Подпрограмма "Обеспечение жилыми помещениями детей-сирот, детей, оставшихся без попечения родителей, и лиц из их числа" </t>
  </si>
  <si>
    <t xml:space="preserve">Подпрограмма "Благополучная семья - стабильность в регионе" </t>
  </si>
  <si>
    <t xml:space="preserve">Подпрограмма "Улучшение условий и охраны труда" </t>
  </si>
  <si>
    <t xml:space="preserve">Подпрограмма "Формирование и использование документов Архивного фонда Российской Федерации в Липецкой области"  </t>
  </si>
  <si>
    <t xml:space="preserve">Подпрограмма "Ипотечное жилищное кредитование" </t>
  </si>
  <si>
    <t xml:space="preserve">Подпрограмма "Профилактика правонарушений в Липецкой области" </t>
  </si>
  <si>
    <t>Подпрограмма "Обеспечение эпизоотического и ветеринарно-санитарного благополучия на территории Липецкой области"</t>
  </si>
  <si>
    <t xml:space="preserve">Обеспечение деятельности в сфере государственной регистрации актов гражданского состояния </t>
  </si>
  <si>
    <t>Иные непрограммные мероприятия</t>
  </si>
  <si>
    <t>Основное мероприятие "Социальная поддержка отдельных категорий граждан"</t>
  </si>
  <si>
    <t>Основное мероприятие "Социальная поддержка учащихся образовательных организаций"</t>
  </si>
  <si>
    <t>Основное мероприятие "Мероприятия по организации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</si>
  <si>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Основное мероприятие "Осуществление мер по профилактике безнадзорности, семейного неблагополучия"</t>
  </si>
  <si>
    <t>Основное мероприятие "Ремонт жилых помещений, закрепленных за детьми-сиротами, детьми, оставшимся без попечения родителей, и лицами из их числа"</t>
  </si>
  <si>
    <t>Основное мероприятие "Социальная поддержка замещающих семей, семей, находящихся в трудной жизненной ситуации, социально опасном положении"</t>
  </si>
  <si>
    <t>Основное мероприятие "Формирование эффективной системы межведомственного взаимодействия в сфере предупреждения семейного неблагополучия и охраны прав детей-сирот и детей, оставшихся без попечения родителей"</t>
  </si>
  <si>
    <t>Основное мероприятие "Формирование единой политики в области охраны труда и социально-трудовых отношений"</t>
  </si>
  <si>
    <t>Основное мероприятие "Развитие дошкольного образования Липецкой области"</t>
  </si>
  <si>
    <t>Основное мероприятие "Развитие общего образования Липецкой области"</t>
  </si>
  <si>
    <t>Основное мероприятие "Реализация мер по развитию архивного дела Липецкой области"</t>
  </si>
  <si>
    <t>Региональный проект "Жилье"</t>
  </si>
  <si>
    <t>Основное мероприятие "Устранение причин и условий, способствующих совершению правонарушений"</t>
  </si>
  <si>
    <t>Основное мероприятие "Организация мероприятий при осуществлении деятельности по обращению с животными без владельцев"</t>
  </si>
  <si>
    <t xml:space="preserve">Закон  Липецкой  области  от 15 января 2014  года  № 246-ОЗ  "О  наделении  органов  местного  самоуправления  государственными  полномочиями  по  обеспечению  жилыми  помещениями  отдельных  категорий  граждан  в  Липецкой  области" </t>
  </si>
  <si>
    <t>Закон Липецкой области от 2 сентября 2021 года № 578-ОЗ "О наделении органов местного самоуправления отдельными государственными полномочиями по возмещению стоимости услуг, предоставляемых согласно гарантированному перечню услуг по погребению"</t>
  </si>
  <si>
    <t xml:space="preserve">Закон  Липецкой  области  от  27 декабря 2007  года  № 119-ОЗ "О  наделении  органов  местного  самоуправления  отдельными  государственными  полномочиями  в  сфере  образования" </t>
  </si>
  <si>
    <t xml:space="preserve">Закон  Липецкой  области  от  30 декабря 2004  года  № 167-ОЗ  «О  комиссиях  по  делам  несовершеннолетних  и  защите  их  прав  в  Липецкой  области  и  наделении  органов  местного  самоуправления  государственными  полномочиями  по  образованию  и  организации  деятельности  комиссий  по  делам  несовершеннолетних  и  защите  их  прав»  </t>
  </si>
  <si>
    <t>Закон  Липецкой  области  от  27 декабря 2007  года  № 113-ОЗ  "О  наделении  органов  местного  самоуправления  отдельными  государственными  полномочиями  по  осуществлению  деятельности  по  опеке  и  попечительству  в  Липецкой  области"</t>
  </si>
  <si>
    <t>Закон  Липецкой  области  от  8  ноября  2012  года  № 88-ОЗ  "О  наделении  органов  местного  самоуправления  отдельными  государственными  полномочиями  в  области  охраны  труда  и  социально-трудовых  отношений"</t>
  </si>
  <si>
    <t xml:space="preserve">Закон  Липецкой  области  от  11  декабря  2013  года  № 217-ОЗ  "О  нормативах  финансирования  муниципальных  дошкольных  образовательных  организаций" </t>
  </si>
  <si>
    <t xml:space="preserve">Закон  Липецкой  области  от  19  августа  2008  года  № 180-ОЗ  "О нормативах финансирования муниципальных общеобразовательных организаций" </t>
  </si>
  <si>
    <t xml:space="preserve">Закон Липецкой области от 18 сентября 2015 года № 440-ОЗ "О наделении органов местного самоуправления государственными полномочиями по организации предоставления образования лицам, осужденным к лишению свободы" </t>
  </si>
  <si>
    <t>Закон  Липецкой  области  от  27  декабря  2007  года  № 119-ОЗ "О  наделении  органов  местного  самоуправления  отдельными  государственными  полномочиями  в  сфере  образования"</t>
  </si>
  <si>
    <t xml:space="preserve">Закон  Липецкой  области  от  30 ноября 2000  года  № 117-ОЗ  «О  наделении  органов  местного  самоуправления  государственными  полномочиями  Липецкой  области  в  сфере  архивного  дела»  </t>
  </si>
  <si>
    <t>Закон  Липецкой  области  от  15 октября 2009  года  № 311-ОЗ  "О  наделении  органов  местного  самоуправления  отдельными  государственными  полномочиями  по  предоставлению  социальной  выплаты  на  приобретение  или  строительство  жилья  по  подпрограмме  "Ипотечное  жилищное  кредитование"  государственной  программы  Липецкой  области  "Обеспечение  населения  Липецкой  области  качественным  жильем, социальной  инфраструктурой  и  услугами  ЖКХ"</t>
  </si>
  <si>
    <t>Закон  Липецкой  области  от  31 августа 2004  года  № 120-ОЗ  «Об  административных  комиссиях  и   наделении  органов  местного  самоуправления  государственными  полномочиями  по  образованию  и  организации  деятельности  административных  комиссий,  составлению  протоколов  об  административных  правонарушениях»</t>
  </si>
  <si>
    <t>Закон  Липецкой  области  от  15 декабря  2015  года  № 481-ОЗ  "О  наделении  органов  местного  самоуправления  отдельными  государственными  полномочиями  по  организации  мероприятий  при  осуществлении  деятельности  по  обращению  с  животными  без  владельцев"</t>
  </si>
  <si>
    <t>Закон  Липецкой  области  от  4  мая  2000  года  № 88-ОЗ  "Об органах записи   актов  гражданского  состояния  Липецкой  области  и  наделении  органов  местного  самоуправления  государственными  полномочиями  по  образованию  и  деятельности  органов  записи  актов  гражданского  состояния  и  государственной  регистрации  актов  гражданского  состояния"</t>
  </si>
  <si>
    <t xml:space="preserve">Постановление  Правительства  Российский  Федерации  от  29 апреля 2006  года  № 258  "О  субвенциях на осуществление полномочий по первичному воинскому учету на территориях, где отсутствуют военные комиссариаты" </t>
  </si>
  <si>
    <t>Федеральный  закон  от  20  августа  2004  года  № 113-ФЗ  "О  присяжных  заседателях  федеральных  судов  общей  юрисдикции  в  Российской  Федерации"</t>
  </si>
  <si>
    <t>Закон  Липецкой  области  от  31 декабря 2009  года  № 349-ОЗ  "О  наделении  органов  местного  самоуправления  отдельными  государственными  полномочиями  по  сбору  информации  от  поселений,  входящих  в  муниципальный  район,  необходимой  для  ведения  Регистра  муниципальных  нормативных  правовых  актов  Липецкой  области"</t>
  </si>
  <si>
    <t>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</si>
  <si>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</si>
  <si>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</si>
  <si>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компенсационные  выплаты  за  присмотр  и  уход  за  детьми  в  образовательной  организации,  реализующей  образовательную  программу  дошкольного  образования</t>
  </si>
  <si>
    <t>социальные выплаты на питание обучающимся в муниципальных общеобразовательных организациях, в частных общеобразовательных организациях, имеющих государственную аккредитацию</t>
  </si>
  <si>
    <t>обеспечение бесплатным горячим питанием детей участников специальной военной операции, обучающихся по программам основного общего и среднего общего образования</t>
  </si>
  <si>
    <t>обеспечение бесплатного горячего питания обучающихся по образовательным программам начального общего образования</t>
  </si>
  <si>
    <t>предоставление единовременной выплаты детям-сиротам и детям, оставшимся без попечения родителей, а также лицам из числа детей-сирот и детей, оставшихся без попечения родителей, на ремонт жилого помещения</t>
  </si>
  <si>
    <t>предоставление мер социальной поддержки семьям опекунов (попечителей), приемным семьям и семьям усыновителей</t>
  </si>
  <si>
    <t>осуществление деятельности специалистов органов местного самоуправления по опеке и попечительству</t>
  </si>
  <si>
    <t>компенсация затрат родителей (законных представителей) детей-инвалидов на организацию обучения по основным общеобразовательным программам на дому</t>
  </si>
  <si>
    <t>01 1 01 51340</t>
  </si>
  <si>
    <t>01 1 01 51350</t>
  </si>
  <si>
    <t>01 1 01 51760</t>
  </si>
  <si>
    <t>01 1 01 85190</t>
  </si>
  <si>
    <t>01 1 01 85251</t>
  </si>
  <si>
    <t>01 1 01 85252</t>
  </si>
  <si>
    <t>01 4 02 85040</t>
  </si>
  <si>
    <t>01 4 02 85130</t>
  </si>
  <si>
    <t xml:space="preserve">01 4 02 85460 </t>
  </si>
  <si>
    <t>01 4 22 R3040</t>
  </si>
  <si>
    <t>01 4 04 85080</t>
  </si>
  <si>
    <t>01 5 03 85450</t>
  </si>
  <si>
    <t>01 7 01 85430</t>
  </si>
  <si>
    <t>01 7 02 85440</t>
  </si>
  <si>
    <t>02 4 01 85340</t>
  </si>
  <si>
    <t>05 1 13 85350</t>
  </si>
  <si>
    <t>05 1 14 85090</t>
  </si>
  <si>
    <t>05 1 14 85160</t>
  </si>
  <si>
    <t>05 1 14 85420</t>
  </si>
  <si>
    <t>06 3 01 85060</t>
  </si>
  <si>
    <t>08 1 01 85010</t>
  </si>
  <si>
    <t>09 1 01 85070</t>
  </si>
  <si>
    <t>13 5 02 85170</t>
  </si>
  <si>
    <t>99 4 00 59300,  99 4 00 85020</t>
  </si>
  <si>
    <t>99 9 00 51180</t>
  </si>
  <si>
    <t>99 9 00 51200</t>
  </si>
  <si>
    <t>99 9 00 85270</t>
  </si>
  <si>
    <t xml:space="preserve"> Наименование  муниципальных  образований</t>
  </si>
  <si>
    <t>непрограммные расходы областного бюджета</t>
  </si>
  <si>
    <t>Подпрограмма "Развитие физической культуры и массового спорта"</t>
  </si>
  <si>
    <t xml:space="preserve">Подпрограмма «Охрана окружающей среды» </t>
  </si>
  <si>
    <t>Основное мероприятие «Строительство физкультурно-оздоровительного комплекса» подпрограммы 1 «Развитие физической культуры и массового спорта» государственной программы Липецкой области «Развитие физической культуры и спорта Липецкой области»</t>
  </si>
  <si>
    <t>Основное мероприятие «Обеспечение выплат ежемесячного денежного вознаграждения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</si>
  <si>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Основное мероприятие «Проведение капитального ремонта объектов муниципальных общеобразовательных организаций»</t>
  </si>
  <si>
    <t>Региональный проект "Культурная  среда"</t>
  </si>
  <si>
    <t xml:space="preserve">Региональный проект "Патриотическое воспитание граждан Российской Федерации" </t>
  </si>
  <si>
    <t>Основное мероприятие "Обеспечение проведения мероприятий по благоустройству территорий  муниципальных образований"</t>
  </si>
  <si>
    <t>Иной межбюджетный трансферт на строительство физкультурно-оздоровительного комплекса</t>
  </si>
  <si>
    <t>Ежемесячное денежное вознаграждение за классное руководство педагогическим работникам государственных образовательных организаций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</si>
  <si>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Иные межбюджетные трансферты местным бюджетам на проведение капитального ремонта объектов муниципальных общеобразовательных организаций</t>
  </si>
  <si>
    <t xml:space="preserve">Создание модельных муниципальных библиотек </t>
  </si>
  <si>
    <t xml:space="preserve">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t>
  </si>
  <si>
    <t>Снижение совокупного объема выбросов загрязняющих веществ в атмосферный воздух</t>
  </si>
  <si>
    <t xml:space="preserve">Финансовое обеспечение организации благоустройства территорий муниципальных образований </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</si>
  <si>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</si>
  <si>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Иные межбюджетные трансферты на поощрение муниципальных управленческих команд за достижение отдельных показателей деятельности органов местного самоуправления городских округов и муниципальных районов Липецкой области </t>
  </si>
  <si>
    <t>04 1 12 87090</t>
  </si>
  <si>
    <t>05 1 32 53030</t>
  </si>
  <si>
    <t>05 1 33 87080</t>
  </si>
  <si>
    <t>16 1 G4 51080</t>
  </si>
  <si>
    <t>20 1 08 87070</t>
  </si>
  <si>
    <t>20 1 F2 54240</t>
  </si>
  <si>
    <t>99 9 00 55491</t>
  </si>
  <si>
    <t>99 9 00 87100</t>
  </si>
  <si>
    <t>Всего  межбюджетные  трансферты</t>
  </si>
  <si>
    <t>ИТОГО</t>
  </si>
  <si>
    <t>Нераспределенные  средства,  всего</t>
  </si>
  <si>
    <t>дотация</t>
  </si>
  <si>
    <t xml:space="preserve">субсидия  </t>
  </si>
  <si>
    <t>субвенция</t>
  </si>
  <si>
    <t>иные  МБТ</t>
  </si>
  <si>
    <t>СВЕДЕНИЯ  О  ПЕРЕЧИСЛЕНИИ  ДОТАЦИИ  ИЗ ОБЛАСТНОГО  БЮДЖЕТА  В  2023  ГОДУ</t>
  </si>
  <si>
    <t>СВЕДЕНИЯ  О  ПЕРЕЧИСЛЕНИИ  СУБСИДИИ  ИЗ ОБЛАСТНОГО  БЮДЖЕТА  В  2023  ГОДУ</t>
  </si>
  <si>
    <t>Подпрограмма "Развитие туризма в Липецкой области"</t>
  </si>
  <si>
    <t>Подпрограмма "Повышение качества водоснабжения населения Липецкой области в рамках регионального проекта "Чистая вода"</t>
  </si>
  <si>
    <t>Подпрограмма "Эффективное вовлечение в оборот земель сельскохозяйственного назначения и развитие мелиоративного комплекса Липецкой области"</t>
  </si>
  <si>
    <t>Подпрограмма "Развитие пассажирского транспорта общего пользования"</t>
  </si>
  <si>
    <t>Подпрограмма "Совершенствование системы управления областным имуществом и земельными участками"</t>
  </si>
  <si>
    <t>Основное мероприятие "Предоставление субсидий местным бюджетам на реализацию муниципальных программ, содержащих 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t>
  </si>
  <si>
    <t xml:space="preserve">Основное мероприятие «Предоставление субсидий бюджетам муниципальных районов, муниципальных и городских округов на реализацию муниципальных программ, направленных на реализацию мероприятий по закупке оборудования для создания "умных" спортивных площадок" </t>
  </si>
  <si>
    <t>Основное мероприятие "Предоставление субсидий бюджетам муниципальных районов, муниципальных и городских округов на реализацию муниципальных программ, направленных на обеспечение условий для развития физической культуры и массового спорта"</t>
  </si>
  <si>
    <t>Основное мероприятие "Региональный проект "Модернизация школьных систем образования"</t>
  </si>
  <si>
    <t>Основное мероприятие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t>
  </si>
  <si>
    <t>Региональный проект "Развитие туристической инфраструктуры"</t>
  </si>
  <si>
    <t>Основное мероприятие «Предоставление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t>
  </si>
  <si>
    <t>Основное мероприятие «Предоставление субсидий местным бюджетам на реализацию муниципальных программ, направленных на обеспечение мероприятий в сфере теплоснабжения, источником финансового обеспечения на реализацию которых являются специальные казначейские кредиты, предоставляемые из федерального бюджета»</t>
  </si>
  <si>
    <t>Основное мероприятие «Предоставление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t>
  </si>
  <si>
    <t>Региональный проект "Чистая вода"</t>
  </si>
  <si>
    <t>Основное мероприятие «Предоставление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t>
  </si>
  <si>
    <t>Основное мероприятие "Предоставление субсидий местным бюджетам на реализацию муниципальных программ, направленных на создание условий для обеспечения услугами торговли муниципального округа, поселений, входящих в состав муниципального района"</t>
  </si>
  <si>
    <t>Основное мероприятие "Предоставление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t>
  </si>
  <si>
    <t xml:space="preserve">Региональный проект «Дорожная сеть» </t>
  </si>
  <si>
    <t xml:space="preserve">Региональный проект «Развитие общественного транспорта» </t>
  </si>
  <si>
    <t>Основное мероприятие «Предоставление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на территории муниципальных районов, городских округов и городских поселений»</t>
  </si>
  <si>
    <t>Основное мероприятие "Предоставление субсидий местным бюджетам на реализацию муниципальных программ, направленных на проведение комплексных кадастровых работ без условий софинансирования с федеральным бюджетом"</t>
  </si>
  <si>
    <t xml:space="preserve">Предоставление субсидий местным бюджетам на реализацию муниципальных программ, содержащих мероприятия по обеспечению доступности приоритетных объектов и услуг в приоритетных сферах жизнедеятельности инвалидов и других маломобильных групп населения </t>
  </si>
  <si>
    <t>Реализация мероприятий, направленных на закупку и монтаж оборудования для создания "умных" спортивных площадок</t>
  </si>
  <si>
    <t>Предоставление субсидий бюджетам муниципальных районов, муниципальных и городских округов на реализацию муниципальных программ, направленных на обеспечение условий для развития физической культуры и массового спорта</t>
  </si>
  <si>
    <t>Реализация мероприятий, направленных на оснащение объектов спортивной инфраструктуры спортивно-технологическим оборудованием (субсидии бюджетам муниципальных районов и муниципальных округов на реализацию муниципальных программ, направленных на создание на сельских территориях малых спортивных площадок, монтируемых на открытых площадках или в закрытых помещениях, на которых возможно проводить тестирование населения в соответствии со Всероссийским физкультурно-спортивным комплексом "Готов к труду и обороне" (ГТО)</t>
  </si>
  <si>
    <t>Предоставление субсидии бюджетам муниципальных районов, муниципальных и городских округов на реализацию муниципальных программ, направленных на обеспечение уровня финансирования организаций, входящих в систему спортивной подготовки</t>
  </si>
  <si>
    <t>Реализация мероприятий по модернизации школьных систем образования, источником финансового обеспечения которых являются бюджетные кредиты из федерального бюджета на опережающее финансирование</t>
  </si>
  <si>
    <t xml:space="preserve">Реализация мероприятий по модернизации школьных систем образования </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</si>
  <si>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</si>
  <si>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Модернизация инфраструктуры общего образования </t>
  </si>
  <si>
    <t>Поддержка отрасли культуры (предоставление субсидий местным бюджетам на реализацию муниципальных программ, направленных на организацию библиотечного обслуживания населения в части комплектования книжных фондов библиотек муниципальных районов, муниципальных округов, городских округов и поселений)</t>
  </si>
  <si>
    <t>Государственная поддержка отрасли культуры (оснащение музыкальными инструментами, оборудованием и учебными материалами детских школ искусств)</t>
  </si>
  <si>
    <t>Оснащение региональных и муниципальных театров</t>
  </si>
  <si>
    <t>Техническое оснащение региональных и муниципальных музеев</t>
  </si>
  <si>
    <t>Предоставление субсидий местным бюджетам на реализацию муниципальных программ, направленных на создание условий для организации досуга и обеспечения услугами организаций культуры жителей муниципальных районов, муниципальных округов, городских округов и поселений в части подготовки кадров учреждений культуры</t>
  </si>
  <si>
    <t>Государственная поддержка региональных программ по проектированию туристского кода центра города</t>
  </si>
  <si>
    <t xml:space="preserve">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t>
  </si>
  <si>
    <t>Стимулирование программ развития жилищного строительства (предоставление субсидий местным бюджетам на реализацию мероприятий по стимулированию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t>
  </si>
  <si>
    <t>Стимулирование программ развития жилищного строительства, источником финансового обеспечения которых являются бюджетные кредиты из федерального бюджета на опережающее финансирование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t>
  </si>
  <si>
    <t>Стимулирование программ развития жилищного строительства, источником финансового обеспечения которых являются бюджетные кредиты из федерального бюджета на опережающее финансирование (предоставление субсидий местным бюджетам на реализацию мероприятий по стимулированию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t>
  </si>
  <si>
    <t>Стимулирование программ развития жилищного строительства, источником финансового обеспечения которых являются бюджетные кредиты из федерального бюджета на опережающее финансирование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</si>
  <si>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 xml:space="preserve">Стимулирование программ развития жилищного строительства в целях достижения значений дополнительного результата федерального проекта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водоснабжения и (или) водоотведения в целях реализации проектов по развитию территорий) </t>
  </si>
  <si>
    <t xml:space="preserve">Стимулирование программ развития жилищного строительства в целях достижения значений дополнительного результата федерального проекта (предоставление субсидий местным бюджетам на реализацию мероприятий по стимулированию программ развития жилищного строительства (на цели строительства (реконструкции) объектов транспортной инфраструктуры в целях реализации проектов по развитию территорий)) </t>
  </si>
  <si>
    <t>Стимулирование программ развития жилищного строительства в целях достижения значений дополнительного результата федерального проекта (предоставление субсидий местным бюджетам на реализацию мероприятий по стимулированию программ развития жилищного строительства в части строительства (реконструкции) объектов теплоснабжения в целях реализации проектов по развитию территорий)</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</si>
  <si>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 за счет средств публично-правовой компании "Фонд развития территорий"</t>
  </si>
  <si>
    <t>Предоставление субсидий местным бюджетам на реализацию муниципальных программ, направленных на обеспечение мероприятий модернизации систем коммунальной инфраструктуры в части водоснабжения</t>
  </si>
  <si>
    <t>Предоставление субсидий местным бюджетам на реализацию муниципальных программ, направленных на обеспечение мероприятий в сфере теплоснабжения, источником финансового обеспечения на реализацию которых являются специальные казначейские кредиты, предоставляемые из федерального бюджета</t>
  </si>
  <si>
    <t>Предоставление субсидий местным бюджетам на реализацию муниципальных программ, направленных на обеспечение мероприятий в сфере водоснабжения и водоотведения, источником финансового обеспечения на реализацию которых являются специальные казначейские кредиты, предоставляемые из федерального бюджета</t>
  </si>
  <si>
    <t>Предоставление субсидий местным бюджетам на реализацию муниципальных программ, направленных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публично-правовой компании "Фонд развития территорий"</t>
  </si>
  <si>
    <t xml:space="preserve">Строительство и реконструкция (модернизация) объектов питьевого водоснабжения (предоставление субсидий местным бюджетам на реализацию муниципальных программ, направленных на строительство, реконструкцию (модернизацию) объектов питьевого водоснабжения) </t>
  </si>
  <si>
    <t>Предоставление субсидий местным бюджетам из областного бюджета на реализацию муниципальных программ в части организации благоустройства, ремонта и восстановления (реконструкции) воинских захоронений</t>
  </si>
  <si>
    <t>Предоставление субсидий местным бюджетам на реализацию муниципальных программ, направленных на создание условий для обеспечения услугами торговли муниципального округа, поселений, входящих в состав муниципального района</t>
  </si>
  <si>
    <t>Предоставление субсидий местным бюджетам на реализацию муниципальных программ, направленных на подготовку проектов межевания земельных участков и на проведение кадастровых работ</t>
  </si>
  <si>
    <t>Финансовое обеспечение реализации инфраструктурных проектов, направленных на комплексное развитие городского наземного электрического транспорта и автомобильного транспорта общего пользования, выполнение работ по освещению и благоустройству территорий, а также на закупку автобусов, приводимых в движение электрической энергией от батареи, заряжаемой от внешнего источника (электробусов), и объектов зарядной инфраструктуры для них</t>
  </si>
  <si>
    <t>Предоставление субсидий местным бюджетам на реализацию муниципальных программ, направленных на создание мест (площадок) накопления твердых коммунальных отходов,  а также на приобретение, размещение контейнеров, бункеров на территории муниципальных районов, городских округов и городских поселений</t>
  </si>
  <si>
    <t>Ликвидация несанкционированных свалок в границах городов и
наиболее опасных объектов накопленного экологического вреда окружающей среде (предоставление субсидий местным бюджетам на реализацию муниципальных программ, направленных на ликвидацию несанкционированных свалок в границах городов и наиболее опасных объектов накопленного экологического вреда окружающей среде)</t>
  </si>
  <si>
    <t>Предоставление субсидий местным бюджетам на реализацию мероприятий, направленных на проведение комплексных кадастровых работ без условий софинансирования с федеральным бюджетом</t>
  </si>
  <si>
    <t xml:space="preserve">01 6 03 86430  </t>
  </si>
  <si>
    <t>05 1 36 М7500</t>
  </si>
  <si>
    <t>05 1 Е2 50980</t>
  </si>
  <si>
    <t>05 5 E1 52390</t>
  </si>
  <si>
    <t>06 1 А1 55198</t>
  </si>
  <si>
    <t>06 1 A1 55840</t>
  </si>
  <si>
    <t>06 1 A1 55900</t>
  </si>
  <si>
    <t>06 2 J1 53330</t>
  </si>
  <si>
    <t>08 4 F1 50213</t>
  </si>
  <si>
    <t>08 4 F1 М0212</t>
  </si>
  <si>
    <t>08 4 F1 М0213</t>
  </si>
  <si>
    <t>08 4 F1 М0214</t>
  </si>
  <si>
    <t>08 4 F1 Д0212</t>
  </si>
  <si>
    <t>08 4 F1 Д0213</t>
  </si>
  <si>
    <t>08 4 F1 Д0214</t>
  </si>
  <si>
    <t>08 6 19 09507</t>
  </si>
  <si>
    <t>08 6 19 09607</t>
  </si>
  <si>
    <t>08 6 21 97010</t>
  </si>
  <si>
    <t>08 6 23 97020</t>
  </si>
  <si>
    <t>08 8 F5 52432</t>
  </si>
  <si>
    <t>10 1 15 86650</t>
  </si>
  <si>
    <t>13 В 02 R5990</t>
  </si>
  <si>
    <t>14 2 R7 54010</t>
  </si>
  <si>
    <t xml:space="preserve">16 2 09 86380 </t>
  </si>
  <si>
    <t>18 4 06 86470</t>
  </si>
  <si>
    <t>СВЕДЕНИЯ  О  ПЕРЕЧИСЛЕНИИ  СУБВЕНЦИИ  ИЗ  ОБЛАСТНОГО  БЮДЖЕТА  В  2023  ГОДУ</t>
  </si>
  <si>
    <t>Закон  Липецкой  области  от  4  февраля  2008  года  № 129-ОЗ  "О  наделении  органов  местного  самоуправления  отдельными  государственными  полномочиями  на  оплату  жилых  помещений  и  коммунальных  услуг  педагогическим,  медицинским  работникам,  работникам  культуры  и  искусства"</t>
  </si>
  <si>
    <t>оплата  жилых  помещений  и  коммунальных  услуг  педагогическим  работникам,  медицинским  работникам  образовательных  организаций</t>
  </si>
  <si>
    <t>оплата  жилых  помещений  и  коммунальных  услуг  работникам  учреждений  культуры  и  искусства</t>
  </si>
  <si>
    <t>СВЕДЕНИЯ  О  ПЕРЕЧИСЛЕНИИ  ИНЫХ  МЕЖБЮДЖЕТНЫХ  ТРАНСФЕРТОВ  В  2023  ГОДУ</t>
  </si>
  <si>
    <t xml:space="preserve">Подпрограмма "Развитие пассажирского транспорта общего пользования" </t>
  </si>
  <si>
    <t>Подпрограмма "Создание условий для повышения финансовой устойчивости местных бюджетов"</t>
  </si>
  <si>
    <t xml:space="preserve">Резервные фонды </t>
  </si>
  <si>
    <t>Региональный проект "Цифровая  культура"</t>
  </si>
  <si>
    <t xml:space="preserve">Региональный проект "Развитие системы поддержки молодежи ("Молодежь России")" </t>
  </si>
  <si>
    <t>Основное мероприятие "Исполнение обязательств концедента по концессионному соглашению о создании, реконструкции и эксплуатации объектов транспортной инфраструктуры и технологически связанных с ними транспортных средств, обеспечивающих деятельность, связанную с перевозками пассажиров транспортом общего пользования в муниципальном образовании"</t>
  </si>
  <si>
    <t>Основное мероприятие "Приобретение подвижного состава пассажирского транспорта общего пользования за счет средств специального казначейского кредита"</t>
  </si>
  <si>
    <t xml:space="preserve">Региональный проект "Чистый воздух" </t>
  </si>
  <si>
    <t>Основное мероприятие "Реализация мероприятий имеющих приоритетное значение для жителей области (инициативное бюджетирование)"</t>
  </si>
  <si>
    <t>Создание виртуальных концертных залов</t>
  </si>
  <si>
    <t>Реализация программы комплексного развития молодежной политики "Регион для молодых" в Липецкой области</t>
  </si>
  <si>
    <t>Иные межбюджетные трансферты на исполнение обязательств концедента по концессионному соглашению о создании, реконструкции и эксплуатации объектов транспортной инфраструктуры и технологически связанных с ними транспортных средств, обеспечивающих деятельность, связанную с перевозками пассажиров транспортом общего пользования в муниципальном образовании</t>
  </si>
  <si>
    <t>Иные межбюджетные трансферты на финансовое обеспечение затрат, связанных с приобретением подвижного состава пассажирского транспорта общего пользования за счет средств специального казначейского кредита.</t>
  </si>
  <si>
    <t xml:space="preserve">Иные межбюджетные трансферты на реализацию инициативных проектов в рамках инициативного бюджетирования </t>
  </si>
  <si>
    <t>Реализация мероприятий, связанных с достижением показателей деятельности органов исполнительной власти Липецкой области (иные межбюджетные трансферты на цели поощрения муниципальных управленческих команд)</t>
  </si>
  <si>
    <t>Иные межбюджетные трансферты в целях поощрения муниципальных образований Липецкой области за лучшие практики деятельности органов местного самоуправления в сфере муниципального управления</t>
  </si>
  <si>
    <t>Иные межбюджетные трансферты за счет средств резервного фонда Правительства Липецкой области</t>
  </si>
  <si>
    <t>06 1 A1 54540</t>
  </si>
  <si>
    <t>06  1 A3 54530</t>
  </si>
  <si>
    <t>10 1 ЕВ 51790</t>
  </si>
  <si>
    <t>10 1 ЕГ 51160</t>
  </si>
  <si>
    <t>14 2 13 87110</t>
  </si>
  <si>
    <t>14 2 14 97060</t>
  </si>
  <si>
    <t>19 3 03 80090</t>
  </si>
  <si>
    <t>99 9 00 87120</t>
  </si>
  <si>
    <t>99 3 00 88000</t>
  </si>
  <si>
    <t>СВЕДЕНИЯ  О  ПЕРЕЧИСЛЕНИИ  МЕЖБЮДЖЕТНЫХ  ТРАНСФЕРТОВ  ИЗ ОБЛАСТНОГО  БЮДЖЕТА  В  2023  ГОДУ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</si>
</sst>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р_._-;\-* #,##0.00_р_._-;_-* &quot;-&quot;??_р_._-;_-@_-"/>
    <numFmt numFmtId="165" formatCode="_-* #,##0.0_р_._-;\-* #,##0.0_р_._-;_-* &quot;-&quot;??_р_._-;_-@_-"/>
    <numFmt numFmtId="166" formatCode="_-* #,##0_р_._-;\-* #,##0_р_._-;_-* &quot;-&quot;_р_._-;_-@_-"/>
    <numFmt numFmtId="167" formatCode="_-* #,##0_р_._-;\-* #,##0_р_._-;_-* &quot;-&quot;??_р_._-;_-@_-"/>
    <numFmt numFmtId="168" formatCode="_-* #,##0.0_р_._-;\-* #,##0.0_р_._-;_-* &quot;-&quot;?_р_._-;_-@_-"/>
    <numFmt numFmtId="169" formatCode="_-* #,##0.0\ _₽_-;\-* #,##0.0\ _₽_-;_-* &quot;-&quot;?\ _₽_-;_-@_-"/>
    <numFmt numFmtId="170" formatCode="_-* #,##0.00000000\ _₽_-;\-* #,##0.00000000\ _₽_-;_-* &quot;-&quot;?\ _₽_-;_-@_-"/>
  </numFmts>
  <fonts count="25" x14ac:knownFonts="1">
    <font>
      <sz val="10"/>
      <name val="Arial Cyr"/>
      <charset val="204"/>
    </font>
    <font>
      <sz val="10"/>
      <name val="Arial Cyr"/>
      <charset val="204"/>
    </font>
    <font>
      <b/>
      <sz val="11"/>
      <name val="Arial Cyr"/>
      <family val="2"/>
      <charset val="204"/>
    </font>
    <font>
      <b/>
      <sz val="14"/>
      <name val="Arial Cyr"/>
      <family val="2"/>
      <charset val="204"/>
    </font>
    <font>
      <b/>
      <sz val="12"/>
      <name val="Arial Cyr"/>
      <family val="2"/>
      <charset val="204"/>
    </font>
    <font>
      <sz val="11"/>
      <name val="Arial CYR"/>
      <family val="2"/>
      <charset val="204"/>
    </font>
    <font>
      <sz val="12"/>
      <name val="Arial Cyr"/>
      <family val="2"/>
      <charset val="204"/>
    </font>
    <font>
      <sz val="10"/>
      <name val="Arial Cyr"/>
      <family val="2"/>
      <charset val="204"/>
    </font>
    <font>
      <b/>
      <sz val="12"/>
      <name val="Arial Cyr"/>
      <charset val="204"/>
    </font>
    <font>
      <b/>
      <sz val="10"/>
      <name val="Arial Cyr"/>
      <family val="2"/>
      <charset val="204"/>
    </font>
    <font>
      <b/>
      <sz val="13"/>
      <name val="Arial Cyr"/>
      <family val="2"/>
      <charset val="204"/>
    </font>
    <font>
      <sz val="13"/>
      <name val="Arial Cyr"/>
      <charset val="204"/>
    </font>
    <font>
      <b/>
      <sz val="13"/>
      <name val="Arial Cyr"/>
      <charset val="204"/>
    </font>
    <font>
      <b/>
      <sz val="13"/>
      <color indexed="10"/>
      <name val="Arial Cyr"/>
      <family val="2"/>
      <charset val="204"/>
    </font>
    <font>
      <b/>
      <sz val="10"/>
      <name val="Arial Cyr"/>
      <charset val="204"/>
    </font>
    <font>
      <b/>
      <sz val="14"/>
      <color rgb="FFFF0000"/>
      <name val="Arial Cyr"/>
      <charset val="204"/>
    </font>
    <font>
      <b/>
      <sz val="12"/>
      <color rgb="FFFF0000"/>
      <name val="Arial Cyr"/>
      <charset val="204"/>
    </font>
    <font>
      <sz val="12"/>
      <name val="Arial Cyr"/>
      <charset val="204"/>
    </font>
    <font>
      <sz val="12"/>
      <name val="Times New Roman"/>
      <family val="1"/>
    </font>
    <font>
      <b/>
      <sz val="12"/>
      <name val="Arial"/>
      <family val="2"/>
      <charset val="204"/>
    </font>
    <font>
      <sz val="12"/>
      <name val="Helv"/>
    </font>
    <font>
      <sz val="13"/>
      <name val="Arial Cyr"/>
      <family val="2"/>
      <charset val="204"/>
    </font>
    <font>
      <b/>
      <sz val="10"/>
      <color indexed="10"/>
      <name val="Arial Cyr"/>
      <charset val="204"/>
    </font>
    <font>
      <sz val="20"/>
      <name val="Arial Cyr"/>
      <charset val="204"/>
    </font>
    <font>
      <b/>
      <sz val="14"/>
      <name val="Arial Cyr"/>
      <charset val="204"/>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indexed="11"/>
        <bgColor indexed="64"/>
      </patternFill>
    </fill>
    <fill>
      <patternFill patternType="solid">
        <fgColor theme="9" tint="0.59999389629810485"/>
        <bgColor indexed="64"/>
      </patternFill>
    </fill>
  </fills>
  <borders count="33">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cellStyleXfs>
  <cellXfs count="387">
    <xf numFmtId="0" fontId="0" fillId="0" borderId="0" xfId="0"/>
    <xf numFmtId="0" fontId="2" fillId="0" borderId="0" xfId="0" applyFont="1"/>
    <xf numFmtId="0" fontId="3" fillId="0" borderId="0" xfId="0" applyFont="1"/>
    <xf numFmtId="0" fontId="3" fillId="0" borderId="0" xfId="0" applyFont="1" applyAlignment="1">
      <alignment horizontal="center"/>
    </xf>
    <xf numFmtId="0" fontId="4" fillId="0" borderId="0" xfId="0" applyFont="1" applyAlignment="1">
      <alignment horizontal="left"/>
    </xf>
    <xf numFmtId="0" fontId="4" fillId="0" borderId="0" xfId="0" applyFont="1"/>
    <xf numFmtId="0" fontId="5" fillId="0" borderId="0" xfId="0" applyFont="1"/>
    <xf numFmtId="0" fontId="5" fillId="0" borderId="0" xfId="0" applyFont="1" applyAlignment="1">
      <alignment vertical="center"/>
    </xf>
    <xf numFmtId="0" fontId="2" fillId="0" borderId="15" xfId="0" applyFont="1" applyBorder="1" applyAlignment="1">
      <alignment horizontal="center" vertical="center" wrapText="1"/>
    </xf>
    <xf numFmtId="0" fontId="4" fillId="2" borderId="15" xfId="0" applyFont="1" applyFill="1" applyBorder="1" applyAlignment="1">
      <alignment horizontal="center" vertical="center" wrapText="1"/>
    </xf>
    <xf numFmtId="0" fontId="6" fillId="0" borderId="0" xfId="0" applyFont="1"/>
    <xf numFmtId="0" fontId="2" fillId="0" borderId="16" xfId="0" applyFont="1" applyBorder="1"/>
    <xf numFmtId="165" fontId="4" fillId="0" borderId="16" xfId="1" applyNumberFormat="1" applyFont="1" applyBorder="1"/>
    <xf numFmtId="165" fontId="4" fillId="0" borderId="18" xfId="1" applyNumberFormat="1" applyFont="1" applyBorder="1"/>
    <xf numFmtId="165" fontId="4" fillId="0" borderId="17" xfId="1" applyNumberFormat="1" applyFont="1" applyBorder="1"/>
    <xf numFmtId="0" fontId="2" fillId="0" borderId="21" xfId="0" applyFont="1" applyBorder="1"/>
    <xf numFmtId="165" fontId="4" fillId="0" borderId="23" xfId="1" applyNumberFormat="1" applyFont="1" applyBorder="1"/>
    <xf numFmtId="165" fontId="4" fillId="0" borderId="22" xfId="1" applyNumberFormat="1" applyFont="1" applyBorder="1"/>
    <xf numFmtId="0" fontId="2" fillId="0" borderId="24" xfId="0" applyFont="1" applyBorder="1"/>
    <xf numFmtId="165" fontId="4" fillId="0" borderId="8" xfId="1" applyNumberFormat="1" applyFont="1" applyBorder="1"/>
    <xf numFmtId="165" fontId="4" fillId="0" borderId="26" xfId="1" applyNumberFormat="1" applyFont="1" applyBorder="1"/>
    <xf numFmtId="165" fontId="4" fillId="0" borderId="25" xfId="1" applyNumberFormat="1" applyFont="1" applyBorder="1"/>
    <xf numFmtId="0" fontId="2" fillId="0" borderId="1" xfId="0" applyFont="1" applyBorder="1"/>
    <xf numFmtId="165" fontId="4" fillId="0" borderId="15" xfId="1" applyNumberFormat="1" applyFont="1" applyBorder="1" applyAlignment="1">
      <alignment horizontal="center"/>
    </xf>
    <xf numFmtId="165" fontId="4" fillId="0" borderId="5" xfId="1" applyNumberFormat="1" applyFont="1" applyBorder="1"/>
    <xf numFmtId="165" fontId="4" fillId="0" borderId="5" xfId="1" applyNumberFormat="1" applyFont="1" applyBorder="1" applyAlignment="1">
      <alignment horizontal="center"/>
    </xf>
    <xf numFmtId="165" fontId="4" fillId="0" borderId="15" xfId="1" applyNumberFormat="1" applyFont="1" applyBorder="1"/>
    <xf numFmtId="165" fontId="4" fillId="0" borderId="6" xfId="1" applyNumberFormat="1" applyFont="1" applyBorder="1" applyAlignment="1">
      <alignment horizontal="center"/>
    </xf>
    <xf numFmtId="165" fontId="4" fillId="0" borderId="7" xfId="1" applyNumberFormat="1" applyFont="1" applyBorder="1" applyAlignment="1">
      <alignment horizontal="center"/>
    </xf>
    <xf numFmtId="165" fontId="4" fillId="0" borderId="7" xfId="1" applyNumberFormat="1" applyFont="1" applyBorder="1"/>
    <xf numFmtId="0" fontId="7" fillId="0" borderId="0" xfId="0" applyFont="1"/>
    <xf numFmtId="0" fontId="4" fillId="0" borderId="1" xfId="0" applyFont="1" applyBorder="1"/>
    <xf numFmtId="165" fontId="4" fillId="0" borderId="10" xfId="1" applyNumberFormat="1" applyFont="1" applyBorder="1"/>
    <xf numFmtId="165" fontId="4" fillId="0" borderId="9" xfId="1" applyNumberFormat="1" applyFont="1" applyBorder="1" applyAlignment="1">
      <alignment horizontal="center"/>
    </xf>
    <xf numFmtId="165" fontId="4" fillId="0" borderId="8" xfId="1" applyNumberFormat="1" applyFont="1" applyBorder="1" applyAlignment="1">
      <alignment horizontal="center"/>
    </xf>
    <xf numFmtId="0" fontId="2" fillId="0" borderId="22" xfId="0" applyFont="1" applyBorder="1"/>
    <xf numFmtId="165" fontId="4" fillId="0" borderId="21" xfId="1" applyNumberFormat="1" applyFont="1" applyBorder="1"/>
    <xf numFmtId="165" fontId="4" fillId="0" borderId="27" xfId="1" applyNumberFormat="1" applyFont="1" applyBorder="1"/>
    <xf numFmtId="0" fontId="2" fillId="0" borderId="14" xfId="0" applyFont="1" applyBorder="1"/>
    <xf numFmtId="0" fontId="2" fillId="0" borderId="9" xfId="0" applyFont="1" applyBorder="1"/>
    <xf numFmtId="165" fontId="4" fillId="0" borderId="15" xfId="0" applyNumberFormat="1" applyFont="1" applyBorder="1"/>
    <xf numFmtId="165" fontId="4" fillId="0" borderId="6" xfId="0" applyNumberFormat="1" applyFont="1" applyBorder="1"/>
    <xf numFmtId="165" fontId="4" fillId="0" borderId="5" xfId="0" applyNumberFormat="1" applyFont="1" applyBorder="1"/>
    <xf numFmtId="0" fontId="2" fillId="0" borderId="2" xfId="0" applyFont="1" applyBorder="1"/>
    <xf numFmtId="165" fontId="6" fillId="0" borderId="8" xfId="0" applyNumberFormat="1" applyFont="1" applyBorder="1"/>
    <xf numFmtId="165" fontId="6" fillId="0" borderId="0" xfId="0" applyNumberFormat="1" applyFont="1"/>
    <xf numFmtId="165" fontId="6" fillId="0" borderId="9" xfId="0" applyNumberFormat="1" applyFont="1" applyBorder="1"/>
    <xf numFmtId="165" fontId="4" fillId="0" borderId="1" xfId="1" applyNumberFormat="1" applyFont="1" applyBorder="1" applyAlignment="1">
      <alignment horizontal="center"/>
    </xf>
    <xf numFmtId="165" fontId="4" fillId="0" borderId="0" xfId="1" applyNumberFormat="1" applyFont="1" applyAlignment="1">
      <alignment horizontal="center"/>
    </xf>
    <xf numFmtId="0" fontId="2" fillId="0" borderId="9" xfId="0" applyFont="1" applyBorder="1" applyAlignment="1">
      <alignment wrapText="1"/>
    </xf>
    <xf numFmtId="0" fontId="2" fillId="0" borderId="11" xfId="0" applyFont="1" applyBorder="1"/>
    <xf numFmtId="165" fontId="4" fillId="0" borderId="14" xfId="1" applyNumberFormat="1" applyFont="1" applyBorder="1" applyAlignment="1">
      <alignment horizontal="center"/>
    </xf>
    <xf numFmtId="0" fontId="9" fillId="0" borderId="0" xfId="0" applyFont="1"/>
    <xf numFmtId="0" fontId="4" fillId="0" borderId="0" xfId="0" applyFont="1" applyAlignment="1">
      <alignment horizontal="center"/>
    </xf>
    <xf numFmtId="0" fontId="3" fillId="0" borderId="0" xfId="0" applyFont="1" applyAlignment="1">
      <alignment horizontal="left"/>
    </xf>
    <xf numFmtId="0" fontId="4" fillId="0" borderId="6" xfId="0" applyFont="1" applyBorder="1" applyAlignment="1">
      <alignment horizontal="center"/>
    </xf>
    <xf numFmtId="0" fontId="6" fillId="0" borderId="0" xfId="0" applyFont="1" applyAlignment="1">
      <alignment vertical="center" wrapText="1"/>
    </xf>
    <xf numFmtId="0" fontId="4" fillId="0" borderId="15" xfId="0" applyFont="1" applyBorder="1" applyAlignment="1">
      <alignment horizontal="center" vertical="center" wrapText="1"/>
    </xf>
    <xf numFmtId="0" fontId="11" fillId="2" borderId="14" xfId="0" applyFont="1" applyFill="1" applyBorder="1"/>
    <xf numFmtId="0" fontId="11" fillId="0" borderId="0" xfId="0" applyFont="1"/>
    <xf numFmtId="165" fontId="13" fillId="0" borderId="16" xfId="1" applyNumberFormat="1" applyFont="1" applyBorder="1" applyAlignment="1">
      <alignment horizontal="center"/>
    </xf>
    <xf numFmtId="165" fontId="10" fillId="0" borderId="17" xfId="1" applyNumberFormat="1" applyFont="1" applyBorder="1"/>
    <xf numFmtId="165" fontId="0" fillId="0" borderId="0" xfId="1" applyNumberFormat="1" applyFont="1"/>
    <xf numFmtId="0" fontId="4" fillId="0" borderId="21" xfId="0" applyFont="1" applyBorder="1"/>
    <xf numFmtId="165" fontId="10" fillId="0" borderId="8" xfId="1" applyNumberFormat="1" applyFont="1" applyBorder="1"/>
    <xf numFmtId="165" fontId="13" fillId="0" borderId="9" xfId="1" applyNumberFormat="1" applyFont="1" applyBorder="1" applyAlignment="1">
      <alignment horizontal="center"/>
    </xf>
    <xf numFmtId="165" fontId="10" fillId="0" borderId="11" xfId="1" applyNumberFormat="1" applyFont="1" applyBorder="1" applyAlignment="1">
      <alignment horizontal="center"/>
    </xf>
    <xf numFmtId="165" fontId="10" fillId="0" borderId="15" xfId="1" applyNumberFormat="1" applyFont="1" applyBorder="1" applyAlignment="1">
      <alignment horizontal="center"/>
    </xf>
    <xf numFmtId="165" fontId="10" fillId="0" borderId="5" xfId="1" applyNumberFormat="1" applyFont="1" applyBorder="1" applyAlignment="1">
      <alignment horizontal="center"/>
    </xf>
    <xf numFmtId="165" fontId="10" fillId="0" borderId="15" xfId="1" applyNumberFormat="1" applyFont="1" applyBorder="1"/>
    <xf numFmtId="165" fontId="10" fillId="0" borderId="1" xfId="1" applyNumberFormat="1" applyFont="1" applyBorder="1"/>
    <xf numFmtId="165" fontId="10" fillId="0" borderId="9" xfId="1" applyNumberFormat="1" applyFont="1" applyBorder="1"/>
    <xf numFmtId="165" fontId="13" fillId="0" borderId="21" xfId="1" applyNumberFormat="1" applyFont="1" applyBorder="1" applyAlignment="1">
      <alignment horizontal="center"/>
    </xf>
    <xf numFmtId="165" fontId="10" fillId="0" borderId="22" xfId="1" applyNumberFormat="1" applyFont="1" applyBorder="1"/>
    <xf numFmtId="0" fontId="4" fillId="0" borderId="11" xfId="0" applyFont="1" applyBorder="1"/>
    <xf numFmtId="165" fontId="10" fillId="0" borderId="1" xfId="1" applyNumberFormat="1" applyFont="1" applyBorder="1" applyAlignment="1">
      <alignment horizontal="center"/>
    </xf>
    <xf numFmtId="0" fontId="4" fillId="0" borderId="2" xfId="0" applyFont="1" applyBorder="1"/>
    <xf numFmtId="165" fontId="13" fillId="0" borderId="1" xfId="1" applyNumberFormat="1" applyFont="1" applyBorder="1" applyAlignment="1">
      <alignment horizontal="center"/>
    </xf>
    <xf numFmtId="0" fontId="4" fillId="0" borderId="9" xfId="0" applyFont="1" applyBorder="1" applyAlignment="1">
      <alignment wrapText="1"/>
    </xf>
    <xf numFmtId="165" fontId="13" fillId="0" borderId="8" xfId="1" applyNumberFormat="1" applyFont="1" applyBorder="1" applyAlignment="1">
      <alignment horizontal="center"/>
    </xf>
    <xf numFmtId="165" fontId="10" fillId="0" borderId="8" xfId="1" applyNumberFormat="1" applyFont="1" applyBorder="1" applyAlignment="1">
      <alignment horizontal="center"/>
    </xf>
    <xf numFmtId="165" fontId="13" fillId="0" borderId="14" xfId="1" applyNumberFormat="1" applyFont="1" applyBorder="1" applyAlignment="1">
      <alignment horizontal="center"/>
    </xf>
    <xf numFmtId="165" fontId="10" fillId="0" borderId="14" xfId="1" applyNumberFormat="1" applyFont="1" applyBorder="1" applyAlignment="1">
      <alignment horizontal="center"/>
    </xf>
    <xf numFmtId="0" fontId="4" fillId="0" borderId="11" xfId="0" applyFont="1" applyBorder="1" applyAlignment="1">
      <alignment horizontal="center"/>
    </xf>
    <xf numFmtId="0" fontId="14" fillId="0" borderId="0" xfId="0" applyFont="1"/>
    <xf numFmtId="0" fontId="12" fillId="0" borderId="0" xfId="0" applyFont="1"/>
    <xf numFmtId="0" fontId="16" fillId="0" borderId="0" xfId="0" applyFont="1"/>
    <xf numFmtId="0" fontId="17" fillId="0" borderId="0" xfId="0" applyFont="1"/>
    <xf numFmtId="0" fontId="18" fillId="0" borderId="0" xfId="0" applyFont="1" applyAlignment="1">
      <alignment horizontal="center"/>
    </xf>
    <xf numFmtId="0" fontId="8" fillId="0" borderId="0" xfId="0" applyFont="1"/>
    <xf numFmtId="0" fontId="20" fillId="0" borderId="6" xfId="0" applyFont="1" applyBorder="1"/>
    <xf numFmtId="0" fontId="8" fillId="0" borderId="6" xfId="0" applyFont="1" applyBorder="1"/>
    <xf numFmtId="0" fontId="18" fillId="0" borderId="6" xfId="0" applyFont="1" applyBorder="1"/>
    <xf numFmtId="0" fontId="17" fillId="0" borderId="6" xfId="0" applyFont="1" applyBorder="1"/>
    <xf numFmtId="0" fontId="4" fillId="0" borderId="7" xfId="0" applyFont="1" applyBorder="1" applyAlignment="1">
      <alignment horizontal="center"/>
    </xf>
    <xf numFmtId="0" fontId="19" fillId="0" borderId="0" xfId="0" applyFont="1" applyAlignment="1">
      <alignment vertical="center" wrapText="1"/>
    </xf>
    <xf numFmtId="0" fontId="21" fillId="0" borderId="0" xfId="0" applyFont="1" applyAlignment="1">
      <alignment vertical="center"/>
    </xf>
    <xf numFmtId="0" fontId="4" fillId="0" borderId="16" xfId="0" applyFont="1" applyBorder="1"/>
    <xf numFmtId="165" fontId="10" fillId="0" borderId="16" xfId="1" applyNumberFormat="1" applyFont="1" applyBorder="1"/>
    <xf numFmtId="164" fontId="6" fillId="0" borderId="0" xfId="0" applyNumberFormat="1" applyFont="1"/>
    <xf numFmtId="0" fontId="4" fillId="0" borderId="31" xfId="0" applyFont="1" applyBorder="1"/>
    <xf numFmtId="0" fontId="4" fillId="0" borderId="5" xfId="0" applyFont="1" applyBorder="1"/>
    <xf numFmtId="0" fontId="4" fillId="0" borderId="9" xfId="0" applyFont="1" applyBorder="1"/>
    <xf numFmtId="165" fontId="10" fillId="0" borderId="9" xfId="0" applyNumberFormat="1" applyFont="1" applyBorder="1"/>
    <xf numFmtId="165" fontId="10" fillId="0" borderId="21" xfId="1" applyNumberFormat="1" applyFont="1" applyBorder="1"/>
    <xf numFmtId="165" fontId="10" fillId="0" borderId="4" xfId="1" applyNumberFormat="1" applyFont="1" applyBorder="1" applyAlignment="1">
      <alignment horizontal="center"/>
    </xf>
    <xf numFmtId="165" fontId="10" fillId="0" borderId="5" xfId="0" applyNumberFormat="1" applyFont="1" applyBorder="1"/>
    <xf numFmtId="165" fontId="10" fillId="0" borderId="1" xfId="0" applyNumberFormat="1" applyFont="1" applyBorder="1"/>
    <xf numFmtId="165" fontId="21" fillId="0" borderId="9" xfId="0" applyNumberFormat="1" applyFont="1" applyBorder="1"/>
    <xf numFmtId="165" fontId="10" fillId="0" borderId="10" xfId="1" applyNumberFormat="1" applyFont="1" applyBorder="1" applyAlignment="1">
      <alignment horizontal="center"/>
    </xf>
    <xf numFmtId="165" fontId="10" fillId="0" borderId="14" xfId="1" applyNumberFormat="1" applyFont="1" applyBorder="1"/>
    <xf numFmtId="165" fontId="10" fillId="0" borderId="11" xfId="1" applyNumberFormat="1" applyFont="1" applyBorder="1"/>
    <xf numFmtId="165" fontId="10" fillId="0" borderId="14" xfId="0" applyNumberFormat="1" applyFont="1" applyBorder="1"/>
    <xf numFmtId="165" fontId="10" fillId="0" borderId="13" xfId="1" applyNumberFormat="1" applyFont="1" applyBorder="1" applyAlignment="1">
      <alignment horizontal="center"/>
    </xf>
    <xf numFmtId="165" fontId="10" fillId="0" borderId="15" xfId="2" applyNumberFormat="1" applyFont="1" applyBorder="1" applyAlignment="1">
      <alignment horizontal="center"/>
    </xf>
    <xf numFmtId="165" fontId="10" fillId="0" borderId="13" xfId="2" applyNumberFormat="1" applyFont="1" applyBorder="1" applyAlignment="1">
      <alignment horizontal="center"/>
    </xf>
    <xf numFmtId="165" fontId="10" fillId="0" borderId="7" xfId="2" applyNumberFormat="1" applyFont="1" applyBorder="1" applyAlignment="1">
      <alignment horizontal="center"/>
    </xf>
    <xf numFmtId="0" fontId="2" fillId="0" borderId="0" xfId="0" applyFont="1" applyAlignment="1">
      <alignment horizontal="center"/>
    </xf>
    <xf numFmtId="167" fontId="0" fillId="0" borderId="0" xfId="0" applyNumberFormat="1"/>
    <xf numFmtId="0" fontId="15" fillId="0" borderId="0" xfId="0" applyFont="1"/>
    <xf numFmtId="0" fontId="15" fillId="0" borderId="0" xfId="0" applyFont="1" applyAlignment="1">
      <alignment horizontal="center"/>
    </xf>
    <xf numFmtId="0" fontId="21" fillId="2" borderId="5" xfId="0" applyFont="1" applyFill="1" applyBorder="1"/>
    <xf numFmtId="0" fontId="21" fillId="0" borderId="0" xfId="0" applyFont="1"/>
    <xf numFmtId="165" fontId="10" fillId="0" borderId="8" xfId="0" applyNumberFormat="1" applyFont="1" applyBorder="1"/>
    <xf numFmtId="165" fontId="10" fillId="0" borderId="14" xfId="2" applyNumberFormat="1" applyFont="1" applyBorder="1" applyAlignment="1">
      <alignment horizontal="center"/>
    </xf>
    <xf numFmtId="0" fontId="9" fillId="0" borderId="14" xfId="0" applyFont="1" applyBorder="1" applyAlignment="1">
      <alignment horizontal="center" vertical="center" wrapText="1"/>
    </xf>
    <xf numFmtId="0" fontId="9" fillId="0" borderId="16" xfId="0" applyFont="1" applyBorder="1"/>
    <xf numFmtId="165" fontId="2" fillId="0" borderId="17" xfId="1" applyNumberFormat="1" applyFont="1" applyBorder="1" applyAlignment="1">
      <alignment horizontal="center"/>
    </xf>
    <xf numFmtId="0" fontId="9" fillId="0" borderId="21" xfId="0" applyFont="1" applyBorder="1"/>
    <xf numFmtId="0" fontId="9" fillId="0" borderId="24" xfId="0" applyFont="1" applyBorder="1"/>
    <xf numFmtId="165" fontId="2" fillId="0" borderId="8" xfId="1" applyNumberFormat="1" applyFont="1" applyBorder="1" applyAlignment="1">
      <alignment horizontal="center"/>
    </xf>
    <xf numFmtId="0" fontId="9" fillId="0" borderId="9" xfId="0" applyFont="1" applyBorder="1"/>
    <xf numFmtId="165" fontId="2" fillId="0" borderId="5" xfId="1" applyNumberFormat="1" applyFont="1" applyBorder="1" applyAlignment="1">
      <alignment horizontal="center"/>
    </xf>
    <xf numFmtId="165" fontId="2" fillId="0" borderId="15" xfId="1" applyNumberFormat="1" applyFont="1" applyBorder="1" applyAlignment="1">
      <alignment horizontal="center"/>
    </xf>
    <xf numFmtId="0" fontId="9" fillId="0" borderId="2" xfId="0" applyFont="1" applyBorder="1"/>
    <xf numFmtId="165" fontId="2" fillId="0" borderId="2" xfId="0" applyNumberFormat="1" applyFont="1" applyBorder="1"/>
    <xf numFmtId="165" fontId="2" fillId="0" borderId="1" xfId="0" applyNumberFormat="1" applyFont="1" applyBorder="1"/>
    <xf numFmtId="0" fontId="9" fillId="0" borderId="11" xfId="0" applyFont="1" applyBorder="1"/>
    <xf numFmtId="165" fontId="2" fillId="0" borderId="5" xfId="2" applyNumberFormat="1" applyFont="1" applyBorder="1" applyAlignment="1">
      <alignment horizontal="center"/>
    </xf>
    <xf numFmtId="165" fontId="2" fillId="0" borderId="15" xfId="2" applyNumberFormat="1" applyFont="1" applyBorder="1" applyAlignment="1">
      <alignment horizontal="center"/>
    </xf>
    <xf numFmtId="165" fontId="2" fillId="0" borderId="9" xfId="0" applyNumberFormat="1" applyFont="1" applyBorder="1"/>
    <xf numFmtId="165" fontId="2" fillId="0" borderId="8" xfId="0" applyNumberFormat="1" applyFont="1" applyBorder="1"/>
    <xf numFmtId="165" fontId="2" fillId="0" borderId="1" xfId="1" applyNumberFormat="1" applyFont="1" applyBorder="1" applyAlignment="1">
      <alignment horizontal="center"/>
    </xf>
    <xf numFmtId="165" fontId="2" fillId="0" borderId="14" xfId="1" applyNumberFormat="1" applyFont="1" applyBorder="1" applyAlignment="1">
      <alignment horizontal="center"/>
    </xf>
    <xf numFmtId="0" fontId="9" fillId="0" borderId="15" xfId="0" applyFont="1" applyBorder="1" applyAlignment="1">
      <alignment horizontal="center"/>
    </xf>
    <xf numFmtId="165" fontId="22" fillId="0" borderId="0" xfId="0" applyNumberFormat="1" applyFont="1"/>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19" fillId="0" borderId="6" xfId="0" applyFont="1" applyBorder="1" applyAlignment="1">
      <alignment horizontal="center" vertical="center" wrapText="1"/>
    </xf>
    <xf numFmtId="0" fontId="2" fillId="0" borderId="3" xfId="0" applyFont="1" applyBorder="1"/>
    <xf numFmtId="0" fontId="2" fillId="0" borderId="3" xfId="0" applyFont="1" applyBorder="1" applyAlignment="1">
      <alignment horizontal="center"/>
    </xf>
    <xf numFmtId="0" fontId="2" fillId="0" borderId="4" xfId="0" applyFont="1" applyBorder="1"/>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vertical="center" wrapText="1"/>
    </xf>
    <xf numFmtId="0" fontId="2" fillId="0" borderId="7" xfId="0" applyFont="1" applyBorder="1" applyAlignment="1">
      <alignment vertical="center" wrapText="1"/>
    </xf>
    <xf numFmtId="165" fontId="4" fillId="0" borderId="3" xfId="1" applyNumberFormat="1" applyFont="1" applyBorder="1"/>
    <xf numFmtId="165" fontId="4" fillId="0" borderId="1" xfId="1" applyNumberFormat="1" applyFont="1" applyBorder="1"/>
    <xf numFmtId="165" fontId="4" fillId="0" borderId="0" xfId="1" applyNumberFormat="1" applyFont="1"/>
    <xf numFmtId="165" fontId="4" fillId="0" borderId="20" xfId="1" applyNumberFormat="1" applyFont="1" applyBorder="1"/>
    <xf numFmtId="165" fontId="4" fillId="0" borderId="6" xfId="1" applyNumberFormat="1" applyFont="1" applyBorder="1"/>
    <xf numFmtId="165" fontId="4" fillId="0" borderId="9" xfId="0" applyNumberFormat="1" applyFont="1" applyBorder="1"/>
    <xf numFmtId="165" fontId="4" fillId="0" borderId="4" xfId="1" applyNumberFormat="1" applyFont="1" applyBorder="1" applyAlignment="1">
      <alignment horizontal="center"/>
    </xf>
    <xf numFmtId="165" fontId="10" fillId="0" borderId="3" xfId="1" applyNumberFormat="1" applyFont="1" applyBorder="1" applyAlignment="1">
      <alignment horizontal="center"/>
    </xf>
    <xf numFmtId="165" fontId="4" fillId="0" borderId="10" xfId="1" applyNumberFormat="1" applyFont="1" applyBorder="1" applyAlignment="1">
      <alignment horizontal="center"/>
    </xf>
    <xf numFmtId="165" fontId="4" fillId="0" borderId="13" xfId="1" applyNumberFormat="1" applyFont="1" applyBorder="1" applyAlignment="1">
      <alignment horizontal="center"/>
    </xf>
    <xf numFmtId="0" fontId="8" fillId="0" borderId="11" xfId="0" applyFont="1" applyBorder="1" applyAlignment="1">
      <alignment horizontal="center"/>
    </xf>
    <xf numFmtId="0" fontId="8" fillId="0" borderId="6" xfId="0" applyFont="1" applyBorder="1" applyAlignment="1">
      <alignment vertical="center" wrapText="1"/>
    </xf>
    <xf numFmtId="165" fontId="12" fillId="0" borderId="28" xfId="1" applyNumberFormat="1" applyFont="1" applyBorder="1" applyAlignment="1">
      <alignment horizontal="center"/>
    </xf>
    <xf numFmtId="165" fontId="12" fillId="0" borderId="16" xfId="1" applyNumberFormat="1" applyFont="1" applyBorder="1" applyAlignment="1">
      <alignment horizontal="center"/>
    </xf>
    <xf numFmtId="170" fontId="23" fillId="0" borderId="0" xfId="0" applyNumberFormat="1" applyFont="1"/>
    <xf numFmtId="165" fontId="10" fillId="0" borderId="12" xfId="1" applyNumberFormat="1" applyFont="1" applyBorder="1" applyAlignment="1">
      <alignment horizontal="center"/>
    </xf>
    <xf numFmtId="165" fontId="12" fillId="0" borderId="5" xfId="1" applyNumberFormat="1" applyFont="1" applyBorder="1" applyAlignment="1">
      <alignment horizontal="center"/>
    </xf>
    <xf numFmtId="165" fontId="12" fillId="0" borderId="9" xfId="1" applyNumberFormat="1" applyFont="1" applyBorder="1" applyAlignment="1">
      <alignment horizontal="center"/>
    </xf>
    <xf numFmtId="165" fontId="12" fillId="0" borderId="21" xfId="1" applyNumberFormat="1" applyFont="1" applyBorder="1" applyAlignment="1">
      <alignment horizontal="center"/>
    </xf>
    <xf numFmtId="165" fontId="12" fillId="0" borderId="15" xfId="1" applyNumberFormat="1" applyFont="1" applyBorder="1" applyAlignment="1">
      <alignment horizontal="center"/>
    </xf>
    <xf numFmtId="0" fontId="8" fillId="0" borderId="9" xfId="0" applyFont="1" applyBorder="1" applyAlignment="1">
      <alignment wrapText="1"/>
    </xf>
    <xf numFmtId="165" fontId="12" fillId="0" borderId="8" xfId="1" applyNumberFormat="1" applyFont="1" applyBorder="1"/>
    <xf numFmtId="165" fontId="12" fillId="0" borderId="10" xfId="1" applyNumberFormat="1" applyFont="1" applyBorder="1"/>
    <xf numFmtId="165" fontId="12" fillId="0" borderId="10" xfId="1" applyNumberFormat="1" applyFont="1" applyBorder="1" applyAlignment="1">
      <alignment horizontal="center"/>
    </xf>
    <xf numFmtId="165" fontId="12" fillId="0" borderId="8" xfId="1" applyNumberFormat="1" applyFont="1" applyBorder="1" applyAlignment="1">
      <alignment horizontal="center"/>
    </xf>
    <xf numFmtId="0" fontId="4" fillId="0" borderId="5" xfId="0" applyFont="1" applyBorder="1" applyAlignment="1">
      <alignment horizontal="center"/>
    </xf>
    <xf numFmtId="0" fontId="19" fillId="0" borderId="6" xfId="0" applyFont="1" applyBorder="1" applyAlignment="1">
      <alignment vertical="center" wrapText="1"/>
    </xf>
    <xf numFmtId="0" fontId="19" fillId="0" borderId="7" xfId="0" applyFont="1" applyBorder="1" applyAlignment="1">
      <alignment vertical="center" wrapText="1"/>
    </xf>
    <xf numFmtId="0" fontId="8" fillId="0" borderId="7" xfId="0" applyFont="1" applyBorder="1" applyAlignment="1">
      <alignment vertical="center" wrapText="1"/>
    </xf>
    <xf numFmtId="0" fontId="8" fillId="0" borderId="3" xfId="0" applyFont="1" applyBorder="1" applyAlignment="1">
      <alignment horizontal="center" vertical="center" wrapText="1"/>
    </xf>
    <xf numFmtId="168" fontId="21" fillId="2" borderId="5" xfId="0" applyNumberFormat="1" applyFont="1" applyFill="1" applyBorder="1" applyAlignment="1">
      <alignment vertical="center"/>
    </xf>
    <xf numFmtId="165" fontId="12" fillId="0" borderId="17" xfId="1" applyNumberFormat="1" applyFont="1" applyBorder="1" applyAlignment="1">
      <alignment horizontal="center"/>
    </xf>
    <xf numFmtId="165" fontId="12" fillId="0" borderId="17" xfId="3" applyNumberFormat="1" applyFont="1" applyBorder="1"/>
    <xf numFmtId="165" fontId="12" fillId="0" borderId="19" xfId="1" applyNumberFormat="1" applyFont="1" applyBorder="1" applyAlignment="1">
      <alignment horizontal="center"/>
    </xf>
    <xf numFmtId="165" fontId="12" fillId="0" borderId="17" xfId="3" applyNumberFormat="1" applyFont="1" applyBorder="1" applyAlignment="1">
      <alignment horizontal="center"/>
    </xf>
    <xf numFmtId="165" fontId="12" fillId="0" borderId="15" xfId="3" applyNumberFormat="1" applyFont="1" applyBorder="1" applyAlignment="1">
      <alignment horizontal="center"/>
    </xf>
    <xf numFmtId="165" fontId="12" fillId="0" borderId="22" xfId="1" applyNumberFormat="1" applyFont="1" applyBorder="1" applyAlignment="1">
      <alignment horizontal="center"/>
    </xf>
    <xf numFmtId="165" fontId="12" fillId="0" borderId="8" xfId="3" applyNumberFormat="1" applyFont="1" applyBorder="1" applyAlignment="1">
      <alignment horizontal="center"/>
    </xf>
    <xf numFmtId="165" fontId="12" fillId="0" borderId="22" xfId="3" applyNumberFormat="1" applyFont="1" applyBorder="1" applyAlignment="1">
      <alignment horizontal="center"/>
    </xf>
    <xf numFmtId="165" fontId="12" fillId="0" borderId="22" xfId="3" applyNumberFormat="1" applyFont="1" applyBorder="1"/>
    <xf numFmtId="165" fontId="12" fillId="0" borderId="7" xfId="1" applyNumberFormat="1" applyFont="1" applyBorder="1" applyAlignment="1">
      <alignment horizontal="center"/>
    </xf>
    <xf numFmtId="165" fontId="10" fillId="0" borderId="4" xfId="0" applyNumberFormat="1" applyFont="1" applyBorder="1"/>
    <xf numFmtId="165" fontId="10" fillId="0" borderId="10" xfId="0" applyNumberFormat="1" applyFont="1" applyBorder="1"/>
    <xf numFmtId="165" fontId="10" fillId="0" borderId="13" xfId="0" applyNumberFormat="1" applyFont="1" applyBorder="1"/>
    <xf numFmtId="165" fontId="2" fillId="0" borderId="16" xfId="0" applyNumberFormat="1" applyFont="1" applyBorder="1"/>
    <xf numFmtId="165" fontId="2" fillId="0" borderId="21" xfId="0" applyNumberFormat="1" applyFont="1" applyBorder="1"/>
    <xf numFmtId="165" fontId="2" fillId="0" borderId="22" xfId="0" applyNumberFormat="1" applyFont="1" applyBorder="1"/>
    <xf numFmtId="0" fontId="9" fillId="0" borderId="8" xfId="0" applyFont="1" applyBorder="1"/>
    <xf numFmtId="165" fontId="2" fillId="0" borderId="8" xfId="1" applyNumberFormat="1" applyFont="1" applyBorder="1"/>
    <xf numFmtId="0" fontId="9" fillId="0" borderId="8" xfId="0" applyFont="1" applyBorder="1" applyAlignment="1">
      <alignment wrapText="1"/>
    </xf>
    <xf numFmtId="0" fontId="9" fillId="0" borderId="8" xfId="0" applyFont="1" applyBorder="1" applyAlignment="1">
      <alignment horizontal="center" wrapText="1"/>
    </xf>
    <xf numFmtId="0" fontId="9" fillId="0" borderId="15" xfId="0" applyFont="1" applyBorder="1" applyAlignment="1">
      <alignment horizontal="center" wrapText="1"/>
    </xf>
    <xf numFmtId="165" fontId="2" fillId="0" borderId="15" xfId="1" applyNumberFormat="1" applyFont="1" applyBorder="1"/>
    <xf numFmtId="165" fontId="4" fillId="0" borderId="16" xfId="1" applyNumberFormat="1" applyFont="1" applyBorder="1" applyAlignment="1">
      <alignment horizontal="center"/>
    </xf>
    <xf numFmtId="165" fontId="4" fillId="0" borderId="17" xfId="1" applyNumberFormat="1" applyFont="1" applyBorder="1" applyAlignment="1">
      <alignment horizontal="center"/>
    </xf>
    <xf numFmtId="165" fontId="4" fillId="0" borderId="3" xfId="1" applyNumberFormat="1" applyFont="1" applyBorder="1" applyAlignment="1">
      <alignment horizontal="center"/>
    </xf>
    <xf numFmtId="165" fontId="4" fillId="0" borderId="18" xfId="1" applyNumberFormat="1" applyFont="1" applyBorder="1" applyAlignment="1">
      <alignment horizontal="center"/>
    </xf>
    <xf numFmtId="165" fontId="4" fillId="0" borderId="20" xfId="1" applyNumberFormat="1" applyFont="1" applyBorder="1" applyAlignment="1">
      <alignment horizontal="center"/>
    </xf>
    <xf numFmtId="165" fontId="4" fillId="0" borderId="22" xfId="1" applyNumberFormat="1" applyFont="1" applyBorder="1" applyAlignment="1">
      <alignment horizontal="center"/>
    </xf>
    <xf numFmtId="165" fontId="4" fillId="0" borderId="23" xfId="1" applyNumberFormat="1" applyFont="1" applyBorder="1" applyAlignment="1">
      <alignment horizontal="center"/>
    </xf>
    <xf numFmtId="165" fontId="4" fillId="0" borderId="25" xfId="1" applyNumberFormat="1" applyFont="1" applyBorder="1" applyAlignment="1">
      <alignment horizontal="center"/>
    </xf>
    <xf numFmtId="165" fontId="4" fillId="0" borderId="26" xfId="1" applyNumberFormat="1" applyFont="1" applyBorder="1" applyAlignment="1">
      <alignment horizontal="center"/>
    </xf>
    <xf numFmtId="165" fontId="4" fillId="0" borderId="21" xfId="1" applyNumberFormat="1" applyFont="1" applyBorder="1" applyAlignment="1">
      <alignment horizontal="center"/>
    </xf>
    <xf numFmtId="165" fontId="4" fillId="0" borderId="27" xfId="1" applyNumberFormat="1" applyFont="1" applyBorder="1" applyAlignment="1">
      <alignment horizontal="center"/>
    </xf>
    <xf numFmtId="165" fontId="4" fillId="0" borderId="15" xfId="2" applyNumberFormat="1" applyFont="1" applyBorder="1" applyAlignment="1">
      <alignment horizontal="center"/>
    </xf>
    <xf numFmtId="165" fontId="4" fillId="0" borderId="6" xfId="2" applyNumberFormat="1" applyFont="1" applyBorder="1" applyAlignment="1">
      <alignment horizontal="center"/>
    </xf>
    <xf numFmtId="169" fontId="4" fillId="0" borderId="0" xfId="0" applyNumberFormat="1" applyFont="1"/>
    <xf numFmtId="165" fontId="4" fillId="0" borderId="0" xfId="0" applyNumberFormat="1" applyFont="1"/>
    <xf numFmtId="0" fontId="0" fillId="0" borderId="0" xfId="0" applyFont="1"/>
    <xf numFmtId="0" fontId="8" fillId="0" borderId="0" xfId="0" applyFont="1" applyAlignment="1">
      <alignment horizontal="center"/>
    </xf>
    <xf numFmtId="0" fontId="24" fillId="0" borderId="0" xfId="0" applyFont="1" applyAlignment="1">
      <alignment horizontal="left"/>
    </xf>
    <xf numFmtId="0" fontId="24" fillId="0" borderId="0" xfId="0" applyFont="1"/>
    <xf numFmtId="0" fontId="24" fillId="0" borderId="0" xfId="0" applyFont="1" applyAlignment="1">
      <alignment horizontal="center"/>
    </xf>
    <xf numFmtId="0" fontId="8" fillId="0" borderId="3" xfId="0" applyFont="1" applyBorder="1" applyAlignment="1">
      <alignment horizontal="center"/>
    </xf>
    <xf numFmtId="0" fontId="8" fillId="0" borderId="6" xfId="0" applyFont="1" applyBorder="1" applyAlignment="1">
      <alignment horizontal="center"/>
    </xf>
    <xf numFmtId="0" fontId="8" fillId="0" borderId="6" xfId="0" applyFont="1" applyBorder="1" applyAlignment="1">
      <alignment horizontal="center" vertical="center"/>
    </xf>
    <xf numFmtId="0" fontId="8" fillId="0" borderId="12" xfId="0" applyFont="1" applyBorder="1" applyAlignment="1">
      <alignment horizontal="center"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15" xfId="0" applyFont="1" applyBorder="1" applyAlignment="1">
      <alignment horizontal="center" vertical="center" wrapText="1"/>
    </xf>
    <xf numFmtId="0" fontId="0" fillId="2" borderId="14" xfId="0" applyFont="1" applyFill="1" applyBorder="1"/>
    <xf numFmtId="0" fontId="8" fillId="4" borderId="6" xfId="0" applyFont="1" applyFill="1" applyBorder="1" applyAlignment="1">
      <alignment horizontal="center" vertical="center" wrapText="1"/>
    </xf>
    <xf numFmtId="0" fontId="8" fillId="0" borderId="28" xfId="0" applyFont="1" applyBorder="1"/>
    <xf numFmtId="165" fontId="12" fillId="0" borderId="28" xfId="1" applyNumberFormat="1" applyFont="1" applyBorder="1"/>
    <xf numFmtId="165" fontId="12" fillId="0" borderId="19" xfId="1" applyNumberFormat="1" applyFont="1" applyBorder="1"/>
    <xf numFmtId="165" fontId="12" fillId="0" borderId="29" xfId="1" applyNumberFormat="1" applyFont="1" applyBorder="1"/>
    <xf numFmtId="165" fontId="12" fillId="0" borderId="18" xfId="1" applyNumberFormat="1" applyFont="1" applyBorder="1"/>
    <xf numFmtId="165" fontId="12" fillId="0" borderId="16" xfId="1" applyNumberFormat="1" applyFont="1" applyBorder="1"/>
    <xf numFmtId="165" fontId="12" fillId="0" borderId="17" xfId="1" applyNumberFormat="1" applyFont="1" applyBorder="1"/>
    <xf numFmtId="0" fontId="8" fillId="0" borderId="21" xfId="0" applyFont="1" applyBorder="1"/>
    <xf numFmtId="165" fontId="12" fillId="0" borderId="21" xfId="1" applyNumberFormat="1" applyFont="1" applyBorder="1"/>
    <xf numFmtId="165" fontId="12" fillId="0" borderId="22" xfId="1" applyNumberFormat="1" applyFont="1" applyBorder="1"/>
    <xf numFmtId="165" fontId="12" fillId="0" borderId="27" xfId="1" applyNumberFormat="1" applyFont="1" applyBorder="1"/>
    <xf numFmtId="0" fontId="8" fillId="0" borderId="24" xfId="0" applyFont="1" applyBorder="1"/>
    <xf numFmtId="165" fontId="12" fillId="0" borderId="24" xfId="1" applyNumberFormat="1" applyFont="1" applyBorder="1"/>
    <xf numFmtId="165" fontId="12" fillId="0" borderId="30" xfId="1" applyNumberFormat="1" applyFont="1" applyBorder="1"/>
    <xf numFmtId="165" fontId="12" fillId="0" borderId="32" xfId="1" applyNumberFormat="1" applyFont="1" applyBorder="1"/>
    <xf numFmtId="0" fontId="8" fillId="0" borderId="15" xfId="0" applyFont="1" applyBorder="1"/>
    <xf numFmtId="165" fontId="12" fillId="0" borderId="12" xfId="1" applyNumberFormat="1" applyFont="1" applyBorder="1" applyAlignment="1">
      <alignment horizontal="center"/>
    </xf>
    <xf numFmtId="165" fontId="12" fillId="0" borderId="14" xfId="1" applyNumberFormat="1" applyFont="1" applyBorder="1" applyAlignment="1">
      <alignment horizontal="center"/>
    </xf>
    <xf numFmtId="165" fontId="12" fillId="0" borderId="7" xfId="1" applyNumberFormat="1" applyFont="1" applyBorder="1"/>
    <xf numFmtId="165" fontId="12" fillId="0" borderId="15" xfId="1" applyNumberFormat="1" applyFont="1" applyBorder="1"/>
    <xf numFmtId="0" fontId="8" fillId="0" borderId="1" xfId="0" applyFont="1" applyBorder="1"/>
    <xf numFmtId="164" fontId="12" fillId="0" borderId="3" xfId="1" applyFont="1" applyBorder="1"/>
    <xf numFmtId="164" fontId="12" fillId="0" borderId="1" xfId="1" applyFont="1" applyBorder="1"/>
    <xf numFmtId="165" fontId="12" fillId="0" borderId="1" xfId="1" applyNumberFormat="1" applyFont="1" applyBorder="1"/>
    <xf numFmtId="165" fontId="12" fillId="0" borderId="9" xfId="0" applyNumberFormat="1" applyFont="1" applyBorder="1"/>
    <xf numFmtId="0" fontId="8" fillId="0" borderId="22" xfId="0" applyFont="1" applyBorder="1"/>
    <xf numFmtId="0" fontId="8" fillId="0" borderId="14" xfId="0" applyFont="1" applyBorder="1"/>
    <xf numFmtId="0" fontId="8" fillId="0" borderId="11" xfId="0" applyFont="1" applyBorder="1"/>
    <xf numFmtId="165" fontId="12" fillId="0" borderId="6" xfId="1" applyNumberFormat="1" applyFont="1" applyBorder="1" applyAlignment="1">
      <alignment horizontal="center"/>
    </xf>
    <xf numFmtId="165" fontId="12" fillId="0" borderId="4" xfId="1" applyNumberFormat="1" applyFont="1" applyBorder="1" applyAlignment="1">
      <alignment horizontal="center"/>
    </xf>
    <xf numFmtId="165" fontId="12" fillId="0" borderId="1" xfId="1" applyNumberFormat="1" applyFont="1" applyBorder="1" applyAlignment="1">
      <alignment horizontal="center"/>
    </xf>
    <xf numFmtId="0" fontId="8" fillId="0" borderId="2" xfId="0" applyFont="1" applyBorder="1"/>
    <xf numFmtId="165" fontId="12" fillId="0" borderId="0" xfId="1" applyNumberFormat="1" applyFont="1"/>
    <xf numFmtId="165" fontId="12" fillId="0" borderId="4" xfId="1" applyNumberFormat="1" applyFont="1" applyBorder="1"/>
    <xf numFmtId="165" fontId="12" fillId="0" borderId="13" xfId="1" applyNumberFormat="1" applyFont="1" applyBorder="1" applyAlignment="1">
      <alignment horizontal="center"/>
    </xf>
    <xf numFmtId="165" fontId="12" fillId="0" borderId="15" xfId="2" applyNumberFormat="1" applyFont="1" applyBorder="1" applyAlignment="1">
      <alignment horizontal="center"/>
    </xf>
    <xf numFmtId="165" fontId="12" fillId="0" borderId="6" xfId="2" applyNumberFormat="1" applyFont="1" applyBorder="1" applyAlignment="1">
      <alignment horizontal="center"/>
    </xf>
    <xf numFmtId="165" fontId="12" fillId="0" borderId="7" xfId="2" applyNumberFormat="1" applyFont="1" applyBorder="1" applyAlignment="1">
      <alignment horizontal="center"/>
    </xf>
    <xf numFmtId="165" fontId="12" fillId="0" borderId="13" xfId="2" applyNumberFormat="1" applyFont="1" applyBorder="1" applyAlignment="1">
      <alignment horizontal="center"/>
    </xf>
    <xf numFmtId="0" fontId="0" fillId="0" borderId="6" xfId="0" applyFont="1" applyBorder="1"/>
    <xf numFmtId="165" fontId="10" fillId="0" borderId="16" xfId="1" applyNumberFormat="1" applyFont="1" applyBorder="1" applyAlignment="1">
      <alignment horizontal="center"/>
    </xf>
    <xf numFmtId="165" fontId="12" fillId="0" borderId="0" xfId="0" applyNumberFormat="1" applyFont="1"/>
    <xf numFmtId="165" fontId="10" fillId="0" borderId="16" xfId="0" applyNumberFormat="1" applyFont="1" applyBorder="1"/>
    <xf numFmtId="165" fontId="10" fillId="0" borderId="9" xfId="1" applyNumberFormat="1" applyFont="1" applyBorder="1" applyAlignment="1">
      <alignment horizontal="center"/>
    </xf>
    <xf numFmtId="165" fontId="10" fillId="0" borderId="22" xfId="0" applyNumberFormat="1" applyFont="1" applyBorder="1"/>
    <xf numFmtId="165" fontId="10" fillId="0" borderId="21" xfId="0" applyNumberFormat="1" applyFont="1" applyBorder="1"/>
    <xf numFmtId="165" fontId="10" fillId="0" borderId="21" xfId="1" applyNumberFormat="1" applyFont="1" applyBorder="1" applyAlignment="1">
      <alignment horizontal="center"/>
    </xf>
    <xf numFmtId="165" fontId="10" fillId="0" borderId="22" xfId="1" applyNumberFormat="1" applyFont="1" applyBorder="1" applyAlignment="1">
      <alignment horizontal="center"/>
    </xf>
    <xf numFmtId="169" fontId="10" fillId="0" borderId="0" xfId="0" applyNumberFormat="1" applyFont="1"/>
    <xf numFmtId="165" fontId="10" fillId="0" borderId="0" xfId="0" applyNumberFormat="1" applyFont="1"/>
    <xf numFmtId="0" fontId="4" fillId="0" borderId="0" xfId="0" applyFont="1" applyAlignment="1">
      <alignment horizontal="center" wrapText="1"/>
    </xf>
    <xf numFmtId="0" fontId="9" fillId="0" borderId="1" xfId="0" applyFont="1" applyBorder="1" applyAlignment="1">
      <alignment horizontal="center" vertical="center" wrapText="1"/>
    </xf>
    <xf numFmtId="0" fontId="7" fillId="0" borderId="14" xfId="0" applyFont="1" applyBorder="1"/>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3" fontId="4" fillId="2" borderId="5" xfId="0" applyNumberFormat="1" applyFont="1" applyFill="1" applyBorder="1" applyAlignment="1">
      <alignment horizontal="center" vertical="center"/>
    </xf>
    <xf numFmtId="3" fontId="4" fillId="2" borderId="6" xfId="0" applyNumberFormat="1" applyFont="1" applyFill="1" applyBorder="1" applyAlignment="1">
      <alignment horizontal="center" vertical="center"/>
    </xf>
    <xf numFmtId="3" fontId="4" fillId="2" borderId="7" xfId="0" applyNumberFormat="1" applyFont="1" applyFill="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3" fontId="4" fillId="2" borderId="5" xfId="0" quotePrefix="1" applyNumberFormat="1" applyFont="1" applyFill="1" applyBorder="1" applyAlignment="1">
      <alignment horizontal="center" vertical="center"/>
    </xf>
    <xf numFmtId="3" fontId="4" fillId="2" borderId="6" xfId="0" quotePrefix="1" applyNumberFormat="1" applyFont="1" applyFill="1" applyBorder="1" applyAlignment="1">
      <alignment horizontal="center" vertical="center"/>
    </xf>
    <xf numFmtId="3" fontId="4" fillId="2" borderId="7" xfId="0" quotePrefix="1" applyNumberFormat="1" applyFont="1" applyFill="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8" fillId="0" borderId="1" xfId="0" applyFont="1" applyBorder="1" applyAlignment="1">
      <alignment horizontal="center" vertical="center" wrapText="1"/>
    </xf>
    <xf numFmtId="0" fontId="8" fillId="0" borderId="8" xfId="0" applyFont="1" applyBorder="1" applyAlignment="1">
      <alignment horizontal="center" vertical="center" wrapText="1"/>
    </xf>
    <xf numFmtId="0" fontId="17" fillId="0" borderId="8" xfId="0" applyFont="1" applyBorder="1"/>
    <xf numFmtId="0" fontId="17" fillId="0" borderId="14" xfId="0" applyFont="1" applyBorder="1"/>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8" fillId="4" borderId="5" xfId="0" quotePrefix="1" applyFont="1" applyFill="1" applyBorder="1" applyAlignment="1">
      <alignment horizontal="center" vertical="center" wrapText="1"/>
    </xf>
    <xf numFmtId="0" fontId="0" fillId="2" borderId="5" xfId="0" applyFont="1" applyFill="1" applyBorder="1" applyAlignment="1">
      <alignment horizontal="center"/>
    </xf>
    <xf numFmtId="0" fontId="0" fillId="2" borderId="6" xfId="0" applyFont="1" applyFill="1" applyBorder="1" applyAlignment="1">
      <alignment horizontal="center"/>
    </xf>
    <xf numFmtId="0" fontId="0" fillId="2" borderId="7" xfId="0" applyFont="1" applyFill="1" applyBorder="1" applyAlignment="1">
      <alignment horizont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19" fillId="0" borderId="5" xfId="0" applyFont="1" applyBorder="1" applyAlignment="1">
      <alignment horizontal="center"/>
    </xf>
    <xf numFmtId="0" fontId="19" fillId="0" borderId="6" xfId="0" applyFont="1" applyBorder="1" applyAlignment="1">
      <alignment horizont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3" fontId="10" fillId="3" borderId="5" xfId="0" applyNumberFormat="1" applyFont="1" applyFill="1" applyBorder="1" applyAlignment="1">
      <alignment horizontal="center" vertical="center" wrapText="1"/>
    </xf>
    <xf numFmtId="3" fontId="10" fillId="3" borderId="6" xfId="0" applyNumberFormat="1" applyFont="1" applyFill="1" applyBorder="1" applyAlignment="1">
      <alignment horizontal="center" vertical="center" wrapText="1"/>
    </xf>
    <xf numFmtId="3" fontId="10" fillId="3" borderId="7" xfId="0" applyNumberFormat="1"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0" fillId="2" borderId="5" xfId="0" applyFont="1" applyFill="1" applyBorder="1" applyAlignment="1">
      <alignment horizontal="center"/>
    </xf>
    <xf numFmtId="0" fontId="10" fillId="2" borderId="6" xfId="0" applyFont="1" applyFill="1" applyBorder="1" applyAlignment="1">
      <alignment horizontal="center"/>
    </xf>
    <xf numFmtId="0" fontId="10" fillId="2" borderId="7" xfId="0" applyFont="1" applyFill="1" applyBorder="1" applyAlignment="1">
      <alignment horizontal="center"/>
    </xf>
  </cellXfs>
  <cellStyles count="4">
    <cellStyle name="Обычный" xfId="0" builtinId="0"/>
    <cellStyle name="Финансовый" xfId="1" builtinId="3"/>
    <cellStyle name="Финансовый [0] 2" xfId="2" xr:uid="{00000000-0005-0000-0000-000002000000}"/>
    <cellStyle name="Финансовый 2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ygroup/2023%20%20&#1043;&#1054;&#1044;/&#1052;&#1077;&#1078;&#1073;&#1102;&#1076;&#1078;&#1077;&#1090;&#1085;&#1099;&#1077;%20%20&#1090;&#1088;&#1072;&#1085;&#1089;&#1092;&#1077;&#1088;&#1090;&#1099;%20%202023_&#1095;&#1072;&#1089;&#1090;&#1100;%20I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aygroup/2023%20%20&#1043;&#1054;&#1044;/&#1052;&#1077;&#1078;&#1073;&#1102;&#1076;&#1078;&#1077;&#1090;&#1085;&#1099;&#1077;%20%20&#1090;&#1088;&#1072;&#1085;&#1089;&#1092;&#1077;&#1088;&#1090;&#1099;%20%202023_&#1095;&#1072;&#1089;&#1090;&#1100;%20%20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aygroup/2023%20%20&#1043;&#1054;&#1044;/&#1055;&#1088;&#1086;&#1074;&#1077;&#1088;&#1086;&#1095;&#1085;&#1072;&#1103;%20%20&#1090;&#1072;&#1073;&#1083;&#1080;&#1094;&#1072;%20%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тация"/>
      <sheetName val="Субсидия"/>
      <sheetName val="Субвенция"/>
      <sheetName val="Иные  МБТ"/>
      <sheetName val="Всего  МБТ"/>
      <sheetName val="Исполнение  по  дотации"/>
      <sheetName val="Исполнение  по  субсидии"/>
      <sheetName val="Исполнение  по  субвенции"/>
      <sheetName val="Исполнение  по  иным  МБТ"/>
      <sheetName val="Исполнение  по  МБТ  всего"/>
      <sheetName val="Дотация  на  выравнивание  БП"/>
      <sheetName val="Дотация  на  выравнивание  МР"/>
      <sheetName val="Дотация  на  сбалансированность"/>
      <sheetName val="Субсидия_ФСР"/>
      <sheetName val="Субсидия  из  ОБ"/>
      <sheetName val="Уточнения  по  МБТ  в  феврале"/>
      <sheetName val="Уточнения  по  МБТ  в  апреле"/>
      <sheetName val="Уточнения  по  МБТ  в  июне"/>
      <sheetName val="Уточнения  по  МБТ  в  сентябре"/>
      <sheetName val="Уточнения  по  МБТ  без  закона"/>
      <sheetName val="Уточнения  по  субвенции"/>
      <sheetName val="Уточнение  по  МБТ  за  год"/>
      <sheetName val="Годовые  поправки  по МБТ_всего"/>
      <sheetName val="Уточнения  по  уровням  бюджета"/>
    </sheetNames>
    <sheetDataSet>
      <sheetData sheetId="0">
        <row r="13">
          <cell r="B13">
            <v>106598.363</v>
          </cell>
          <cell r="C13">
            <v>117094.91</v>
          </cell>
          <cell r="D13">
            <v>117094.91</v>
          </cell>
        </row>
        <row r="14">
          <cell r="B14">
            <v>218323.08500000002</v>
          </cell>
          <cell r="C14">
            <v>274546</v>
          </cell>
          <cell r="D14">
            <v>274546</v>
          </cell>
        </row>
        <row r="15">
          <cell r="B15">
            <v>102276.22099999999</v>
          </cell>
          <cell r="C15">
            <v>142241.856</v>
          </cell>
          <cell r="D15">
            <v>142241.856</v>
          </cell>
        </row>
        <row r="16">
          <cell r="B16">
            <v>72026.182000000001</v>
          </cell>
          <cell r="C16">
            <v>79699.690999999992</v>
          </cell>
          <cell r="D16">
            <v>79699.690999999992</v>
          </cell>
        </row>
        <row r="17">
          <cell r="B17">
            <v>75887.608000000007</v>
          </cell>
          <cell r="C17">
            <v>94289.293999999994</v>
          </cell>
          <cell r="D17">
            <v>94289.293999999994</v>
          </cell>
        </row>
        <row r="18">
          <cell r="B18">
            <v>49123.54</v>
          </cell>
          <cell r="C18">
            <v>55145.618999999999</v>
          </cell>
          <cell r="D18">
            <v>55145.618999999999</v>
          </cell>
        </row>
        <row r="19">
          <cell r="B19">
            <v>125375.21799999999</v>
          </cell>
          <cell r="C19">
            <v>130679.125</v>
          </cell>
          <cell r="D19">
            <v>130679.125</v>
          </cell>
        </row>
        <row r="20">
          <cell r="B20">
            <v>180199.58100000001</v>
          </cell>
          <cell r="C20">
            <v>193763.34000000003</v>
          </cell>
          <cell r="D20">
            <v>193763.34000000003</v>
          </cell>
        </row>
        <row r="21">
          <cell r="B21">
            <v>142442.88199999998</v>
          </cell>
          <cell r="C21">
            <v>160252.47200000001</v>
          </cell>
          <cell r="D21">
            <v>160252.47200000001</v>
          </cell>
        </row>
        <row r="22">
          <cell r="B22">
            <v>41640.274999999994</v>
          </cell>
          <cell r="C22">
            <v>47990.267999999996</v>
          </cell>
          <cell r="D22">
            <v>47990.267999999996</v>
          </cell>
        </row>
        <row r="23">
          <cell r="B23">
            <v>208171.80300000001</v>
          </cell>
          <cell r="C23">
            <v>285671.66200000001</v>
          </cell>
          <cell r="D23">
            <v>285671.66200000001</v>
          </cell>
        </row>
        <row r="24">
          <cell r="B24">
            <v>40884.642</v>
          </cell>
          <cell r="C24">
            <v>151003.848</v>
          </cell>
          <cell r="D24">
            <v>151003.848</v>
          </cell>
        </row>
        <row r="25">
          <cell r="B25">
            <v>44034.764999999999</v>
          </cell>
          <cell r="C25">
            <v>80544.907999999996</v>
          </cell>
          <cell r="D25">
            <v>80544.907999999996</v>
          </cell>
        </row>
        <row r="26">
          <cell r="B26">
            <v>67749.187999999995</v>
          </cell>
          <cell r="C26">
            <v>77365.239000000001</v>
          </cell>
          <cell r="D26">
            <v>77365.239000000001</v>
          </cell>
        </row>
        <row r="27">
          <cell r="B27">
            <v>65656.160000000003</v>
          </cell>
          <cell r="C27">
            <v>72899.051999999996</v>
          </cell>
          <cell r="D27">
            <v>72899.051999999996</v>
          </cell>
        </row>
        <row r="28">
          <cell r="B28">
            <v>214073.01900000003</v>
          </cell>
          <cell r="C28">
            <v>325853.56400000001</v>
          </cell>
          <cell r="D28">
            <v>325853.56400000001</v>
          </cell>
        </row>
        <row r="29">
          <cell r="B29">
            <v>129654.876</v>
          </cell>
          <cell r="C29">
            <v>139856.96100000001</v>
          </cell>
          <cell r="D29">
            <v>139856.96100000001</v>
          </cell>
        </row>
        <row r="30">
          <cell r="B30">
            <v>92895.908599999995</v>
          </cell>
          <cell r="C30">
            <v>140694.5546</v>
          </cell>
          <cell r="D30">
            <v>140694.5546</v>
          </cell>
        </row>
        <row r="33">
          <cell r="B33">
            <v>98843.221999999994</v>
          </cell>
          <cell r="C33">
            <v>141787.53999999998</v>
          </cell>
          <cell r="D33">
            <v>141787.53999999998</v>
          </cell>
        </row>
        <row r="34">
          <cell r="B34">
            <v>495462.86</v>
          </cell>
          <cell r="C34">
            <v>2169438.2434</v>
          </cell>
          <cell r="D34">
            <v>2169438.2434</v>
          </cell>
        </row>
      </sheetData>
      <sheetData sheetId="1">
        <row r="14">
          <cell r="B14">
            <v>70396.209559999988</v>
          </cell>
          <cell r="C14">
            <v>85633.680970000001</v>
          </cell>
          <cell r="D14">
            <v>79390.973830000003</v>
          </cell>
        </row>
        <row r="15">
          <cell r="B15">
            <v>523325.75329999998</v>
          </cell>
          <cell r="C15">
            <v>890996.76225000015</v>
          </cell>
          <cell r="D15">
            <v>774474.32730999996</v>
          </cell>
        </row>
        <row r="16">
          <cell r="B16">
            <v>224656.43101</v>
          </cell>
          <cell r="C16">
            <v>371655.23799999995</v>
          </cell>
          <cell r="D16">
            <v>274323.97733999998</v>
          </cell>
        </row>
        <row r="17">
          <cell r="B17">
            <v>117867.84792</v>
          </cell>
          <cell r="C17">
            <v>146183.91187000001</v>
          </cell>
          <cell r="D17">
            <v>140093.87093999999</v>
          </cell>
        </row>
        <row r="18">
          <cell r="B18">
            <v>358914.35195999994</v>
          </cell>
          <cell r="C18">
            <v>669431.86420999991</v>
          </cell>
          <cell r="D18">
            <v>658327.13315999997</v>
          </cell>
        </row>
        <row r="19">
          <cell r="B19">
            <v>92111.312129999991</v>
          </cell>
          <cell r="C19">
            <v>84656.322460000025</v>
          </cell>
          <cell r="D19">
            <v>73417.934790000014</v>
          </cell>
        </row>
        <row r="20">
          <cell r="B20">
            <v>86000.172200000001</v>
          </cell>
          <cell r="C20">
            <v>143381.99304999999</v>
          </cell>
          <cell r="D20">
            <v>143051.50380999999</v>
          </cell>
        </row>
        <row r="21">
          <cell r="B21">
            <v>300609.62654999993</v>
          </cell>
          <cell r="C21">
            <v>395715.00614999997</v>
          </cell>
          <cell r="D21">
            <v>288614.26665999996</v>
          </cell>
        </row>
        <row r="22">
          <cell r="B22">
            <v>65093.076639999999</v>
          </cell>
          <cell r="C22">
            <v>119829.80352000002</v>
          </cell>
          <cell r="D22">
            <v>80196.189579999991</v>
          </cell>
        </row>
        <row r="23">
          <cell r="B23">
            <v>87795.911399999997</v>
          </cell>
          <cell r="C23">
            <v>99806.151089999985</v>
          </cell>
          <cell r="D23">
            <v>99764.853939999986</v>
          </cell>
        </row>
        <row r="24">
          <cell r="B24">
            <v>432134.41404</v>
          </cell>
          <cell r="C24">
            <v>611798.93704000011</v>
          </cell>
          <cell r="D24">
            <v>537946.22035999992</v>
          </cell>
        </row>
        <row r="25">
          <cell r="B25">
            <v>211219.34015</v>
          </cell>
          <cell r="C25">
            <v>212489.32670000001</v>
          </cell>
          <cell r="D25">
            <v>190415.50175999998</v>
          </cell>
        </row>
        <row r="26">
          <cell r="B26">
            <v>283144.87529000005</v>
          </cell>
          <cell r="C26">
            <v>485493.63883999997</v>
          </cell>
          <cell r="D26">
            <v>385326.0930099999</v>
          </cell>
        </row>
        <row r="27">
          <cell r="B27">
            <v>137205.76559999998</v>
          </cell>
          <cell r="C27">
            <v>112205.44998</v>
          </cell>
          <cell r="D27">
            <v>84945.50851</v>
          </cell>
        </row>
        <row r="28">
          <cell r="B28">
            <v>109569.65797000001</v>
          </cell>
          <cell r="C28">
            <v>127665.88609</v>
          </cell>
          <cell r="D28">
            <v>112173.36279</v>
          </cell>
        </row>
        <row r="29">
          <cell r="B29">
            <v>566850.85100000002</v>
          </cell>
          <cell r="C29">
            <v>387871.19884999993</v>
          </cell>
          <cell r="D29">
            <v>370617.64361000003</v>
          </cell>
        </row>
        <row r="30">
          <cell r="B30">
            <v>111827.62035000001</v>
          </cell>
          <cell r="C30">
            <v>141893.25063999998</v>
          </cell>
          <cell r="D30">
            <v>141746.30556000001</v>
          </cell>
        </row>
        <row r="31">
          <cell r="B31">
            <v>612910.88009999995</v>
          </cell>
          <cell r="C31">
            <v>627801.59329000011</v>
          </cell>
          <cell r="D31">
            <v>625023.29430000007</v>
          </cell>
        </row>
        <row r="34">
          <cell r="B34">
            <v>446860.00550000003</v>
          </cell>
          <cell r="C34">
            <v>899672.19321000017</v>
          </cell>
          <cell r="D34">
            <v>886962.18091999996</v>
          </cell>
        </row>
        <row r="35">
          <cell r="B35">
            <v>3076859.27024</v>
          </cell>
          <cell r="C35">
            <v>7930603.2847999996</v>
          </cell>
          <cell r="D35">
            <v>6843622.7125200005</v>
          </cell>
        </row>
      </sheetData>
      <sheetData sheetId="2">
        <row r="14">
          <cell r="B14">
            <v>171766.26021000001</v>
          </cell>
          <cell r="C14">
            <v>173018.07428</v>
          </cell>
          <cell r="D14">
            <v>170791.34794999997</v>
          </cell>
        </row>
        <row r="15">
          <cell r="B15">
            <v>830230.44805000001</v>
          </cell>
          <cell r="C15">
            <v>834729.72563000012</v>
          </cell>
          <cell r="D15">
            <v>831966.87101000012</v>
          </cell>
        </row>
        <row r="16">
          <cell r="B16">
            <v>449934.87467999995</v>
          </cell>
          <cell r="C16">
            <v>434303.83712999994</v>
          </cell>
          <cell r="D16">
            <v>429250.05168999993</v>
          </cell>
        </row>
        <row r="17">
          <cell r="B17">
            <v>415913.67970000004</v>
          </cell>
          <cell r="C17">
            <v>408009.76741000009</v>
          </cell>
          <cell r="D17">
            <v>401972.06433000002</v>
          </cell>
        </row>
        <row r="18">
          <cell r="B18">
            <v>435401.47594999993</v>
          </cell>
          <cell r="C18">
            <v>438661.69119999994</v>
          </cell>
          <cell r="D18">
            <v>435474.02918000001</v>
          </cell>
        </row>
        <row r="19">
          <cell r="B19">
            <v>279050.8639</v>
          </cell>
          <cell r="C19">
            <v>280886.28855</v>
          </cell>
          <cell r="D19">
            <v>275303.37555</v>
          </cell>
        </row>
        <row r="20">
          <cell r="B20">
            <v>431915.40353000001</v>
          </cell>
          <cell r="C20">
            <v>438399.86429999996</v>
          </cell>
          <cell r="D20">
            <v>437866.1943400001</v>
          </cell>
        </row>
        <row r="21">
          <cell r="B21">
            <v>353474.00977</v>
          </cell>
          <cell r="C21">
            <v>357601.43608000001</v>
          </cell>
          <cell r="D21">
            <v>353814.23180999997</v>
          </cell>
        </row>
        <row r="22">
          <cell r="B22">
            <v>247442.62513999999</v>
          </cell>
          <cell r="C22">
            <v>249232.48447</v>
          </cell>
          <cell r="D22">
            <v>248141.02312</v>
          </cell>
        </row>
        <row r="23">
          <cell r="B23">
            <v>216832.55807</v>
          </cell>
          <cell r="C23">
            <v>223756.69957999999</v>
          </cell>
          <cell r="D23">
            <v>214665.87552</v>
          </cell>
        </row>
        <row r="24">
          <cell r="B24">
            <v>521989.29987000005</v>
          </cell>
          <cell r="C24">
            <v>505483.80909000005</v>
          </cell>
          <cell r="D24">
            <v>498479.07568000001</v>
          </cell>
        </row>
        <row r="25">
          <cell r="B25">
            <v>302657.36906</v>
          </cell>
          <cell r="C25">
            <v>301516.99702000001</v>
          </cell>
          <cell r="D25">
            <v>299449.06521999993</v>
          </cell>
        </row>
        <row r="26">
          <cell r="B26">
            <v>780353.59029999992</v>
          </cell>
          <cell r="C26">
            <v>791465.96971000009</v>
          </cell>
          <cell r="D26">
            <v>775127.10316000006</v>
          </cell>
        </row>
        <row r="27">
          <cell r="B27">
            <v>250517.45148999998</v>
          </cell>
          <cell r="C27">
            <v>248921.94595999995</v>
          </cell>
          <cell r="D27">
            <v>247046.57700000002</v>
          </cell>
        </row>
        <row r="28">
          <cell r="B28">
            <v>353489.54541999998</v>
          </cell>
          <cell r="C28">
            <v>353421.59995999996</v>
          </cell>
          <cell r="D28">
            <v>352520.06799999997</v>
          </cell>
        </row>
        <row r="29">
          <cell r="B29">
            <v>554235.8565900001</v>
          </cell>
          <cell r="C29">
            <v>564372.85479000013</v>
          </cell>
          <cell r="D29">
            <v>561065.83490999998</v>
          </cell>
        </row>
        <row r="30">
          <cell r="B30">
            <v>278860.75170999992</v>
          </cell>
          <cell r="C30">
            <v>284029.25026</v>
          </cell>
          <cell r="D30">
            <v>280509.60512000002</v>
          </cell>
        </row>
        <row r="31">
          <cell r="B31">
            <v>394607.25728999998</v>
          </cell>
          <cell r="C31">
            <v>387113.43781999999</v>
          </cell>
          <cell r="D31">
            <v>384568.81777000002</v>
          </cell>
        </row>
        <row r="34">
          <cell r="B34">
            <v>1112453.6925799998</v>
          </cell>
          <cell r="C34">
            <v>1099227.1609499999</v>
          </cell>
          <cell r="D34">
            <v>1091405.9407199998</v>
          </cell>
        </row>
        <row r="35">
          <cell r="B35">
            <v>6289053.2338500014</v>
          </cell>
          <cell r="C35">
            <v>6301229.7578500016</v>
          </cell>
          <cell r="D35">
            <v>6251896.84289</v>
          </cell>
        </row>
      </sheetData>
      <sheetData sheetId="3">
        <row r="12">
          <cell r="B12">
            <v>0</v>
          </cell>
          <cell r="C12">
            <v>24163.108609999999</v>
          </cell>
          <cell r="D12">
            <v>17425.122059999998</v>
          </cell>
        </row>
        <row r="13">
          <cell r="B13">
            <v>0</v>
          </cell>
          <cell r="C13">
            <v>94113.626519999991</v>
          </cell>
          <cell r="D13">
            <v>60722.882310000001</v>
          </cell>
        </row>
        <row r="14">
          <cell r="B14">
            <v>0</v>
          </cell>
          <cell r="C14">
            <v>66199.165670000002</v>
          </cell>
          <cell r="D14">
            <v>42801.86318</v>
          </cell>
        </row>
        <row r="15">
          <cell r="B15">
            <v>0</v>
          </cell>
          <cell r="C15">
            <v>26113.129710000001</v>
          </cell>
          <cell r="D15">
            <v>25033.106370000001</v>
          </cell>
        </row>
        <row r="16">
          <cell r="B16">
            <v>0</v>
          </cell>
          <cell r="C16">
            <v>37824.46888</v>
          </cell>
          <cell r="D16">
            <v>30845.222440000001</v>
          </cell>
        </row>
        <row r="17">
          <cell r="B17">
            <v>0</v>
          </cell>
          <cell r="C17">
            <v>67465.158909999998</v>
          </cell>
          <cell r="D17">
            <v>55610.212099999997</v>
          </cell>
        </row>
        <row r="18">
          <cell r="B18">
            <v>0</v>
          </cell>
          <cell r="C18">
            <v>47916.974230000007</v>
          </cell>
          <cell r="D18">
            <v>37132.774450000004</v>
          </cell>
        </row>
        <row r="19">
          <cell r="B19">
            <v>0</v>
          </cell>
          <cell r="C19">
            <v>156019.19646000001</v>
          </cell>
          <cell r="D19">
            <v>116286.49193</v>
          </cell>
        </row>
        <row r="20">
          <cell r="B20">
            <v>0</v>
          </cell>
          <cell r="C20">
            <v>25504.691099999996</v>
          </cell>
          <cell r="D20">
            <v>24855.062689999999</v>
          </cell>
        </row>
        <row r="21">
          <cell r="B21">
            <v>0</v>
          </cell>
          <cell r="C21">
            <v>31540.965340000002</v>
          </cell>
          <cell r="D21">
            <v>30857.874180000003</v>
          </cell>
        </row>
        <row r="22">
          <cell r="B22">
            <v>0</v>
          </cell>
          <cell r="C22">
            <v>189387.46285999997</v>
          </cell>
          <cell r="D22">
            <v>165340.50191999998</v>
          </cell>
        </row>
        <row r="23">
          <cell r="B23">
            <v>0</v>
          </cell>
          <cell r="C23">
            <v>27020.19644</v>
          </cell>
          <cell r="D23">
            <v>20696.82127</v>
          </cell>
        </row>
        <row r="24">
          <cell r="B24">
            <v>0</v>
          </cell>
          <cell r="C24">
            <v>121254.28234000001</v>
          </cell>
          <cell r="D24">
            <v>100662.59849999999</v>
          </cell>
        </row>
        <row r="25">
          <cell r="B25">
            <v>0</v>
          </cell>
          <cell r="C25">
            <v>17762.12242</v>
          </cell>
          <cell r="D25">
            <v>16943.80903</v>
          </cell>
        </row>
        <row r="26">
          <cell r="B26">
            <v>0</v>
          </cell>
          <cell r="C26">
            <v>53380.796979999999</v>
          </cell>
          <cell r="D26">
            <v>32397.758469999997</v>
          </cell>
        </row>
        <row r="27">
          <cell r="B27">
            <v>0</v>
          </cell>
          <cell r="C27">
            <v>187667.92793999997</v>
          </cell>
          <cell r="D27">
            <v>169466.29601999995</v>
          </cell>
        </row>
        <row r="28">
          <cell r="B28">
            <v>0</v>
          </cell>
          <cell r="C28">
            <v>94466.061329999982</v>
          </cell>
          <cell r="D28">
            <v>70752.450379999995</v>
          </cell>
        </row>
        <row r="29">
          <cell r="B29">
            <v>0</v>
          </cell>
          <cell r="C29">
            <v>178951.15969</v>
          </cell>
          <cell r="D29">
            <v>165114.25503999999</v>
          </cell>
        </row>
        <row r="32">
          <cell r="B32">
            <v>0</v>
          </cell>
          <cell r="C32">
            <v>388234.32604999997</v>
          </cell>
          <cell r="D32">
            <v>51357.801980000004</v>
          </cell>
        </row>
        <row r="33">
          <cell r="B33">
            <v>0</v>
          </cell>
          <cell r="C33">
            <v>1226262.2381</v>
          </cell>
          <cell r="D33">
            <v>1219087.6580399999</v>
          </cell>
        </row>
      </sheetData>
      <sheetData sheetId="4"/>
      <sheetData sheetId="5">
        <row r="40">
          <cell r="B40">
            <v>5545702.2630400006</v>
          </cell>
        </row>
      </sheetData>
      <sheetData sheetId="6">
        <row r="41">
          <cell r="B41">
            <v>15021068.557929998</v>
          </cell>
        </row>
      </sheetData>
      <sheetData sheetId="7">
        <row r="3">
          <cell r="N3" t="str">
            <v>НА  1  ЯНВАРЯ  2024  ГОДА</v>
          </cell>
        </row>
      </sheetData>
      <sheetData sheetId="8">
        <row r="37">
          <cell r="B37">
            <v>3061247.0595800001</v>
          </cell>
        </row>
        <row r="39">
          <cell r="B39">
            <v>3174565.7125400002</v>
          </cell>
        </row>
      </sheetData>
      <sheetData sheetId="9">
        <row r="36">
          <cell r="B36">
            <v>664884.11604000023</v>
          </cell>
        </row>
      </sheetData>
      <sheetData sheetId="10"/>
      <sheetData sheetId="11"/>
      <sheetData sheetId="12"/>
      <sheetData sheetId="13"/>
      <sheetData sheetId="14">
        <row r="32">
          <cell r="B32">
            <v>476283.06491999887</v>
          </cell>
        </row>
      </sheetData>
      <sheetData sheetId="15"/>
      <sheetData sheetId="16"/>
      <sheetData sheetId="17"/>
      <sheetData sheetId="18"/>
      <sheetData sheetId="19"/>
      <sheetData sheetId="20"/>
      <sheetData sheetId="21"/>
      <sheetData sheetId="22">
        <row r="3">
          <cell r="A3" t="str">
            <v>НА  1  ЯНВАРЯ  2024  ГОДА</v>
          </cell>
        </row>
      </sheetData>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ля  иных  МБТ_план"/>
      <sheetName val="доля  иных  МБТ_факт"/>
      <sheetName val="Сравнение  ФП"/>
      <sheetName val="Финансовая  помощь  (план)"/>
      <sheetName val="Финансовая  помощь  (факт)"/>
      <sheetName val="Расходы  без  учета  МБТ (план)"/>
      <sheetName val="Расходы  за  счет  МБТ  (план)"/>
      <sheetName val="Итого расходов по отраслям_план"/>
      <sheetName val="Расходы  по отраслям_точно_план"/>
      <sheetName val="Доходы  3  года"/>
      <sheetName val="Проект  бюджета"/>
      <sheetName val="Регулирование  МР  и  ГО"/>
      <sheetName val="Регулирование  БП"/>
      <sheetName val="Регулирование  КБ"/>
      <sheetName val="Доходы  МР  и  ГО  на  3  года"/>
      <sheetName val="Доходы  МР и  ГО  на 3 года_3 "/>
      <sheetName val="Бюджет  МР  и  ГО"/>
      <sheetName val="Бюджет  поселений"/>
      <sheetName val="Консолидированный  бюджет  МО"/>
      <sheetName val="Приложен. по нормативам МР и ГО"/>
      <sheetName val="Приложение по нормативам_акцизы"/>
      <sheetName val="Приложение_перечень субсид_план"/>
      <sheetName val="Приложение_перечень субсид_факт"/>
      <sheetName val="Прилож. по дотации_ФФПМР_план"/>
      <sheetName val="Прилож. по дотации_ФФПМР_факт "/>
      <sheetName val="Приложение по дотации_ФФПП_план"/>
      <sheetName val="Приложение по дотации_ФФПП_факт"/>
      <sheetName val="Дотация  из  ФСМБ_БП_план"/>
      <sheetName val="Приложение по субвенции_МР_план"/>
      <sheetName val="Вставка  в  закон_2023"/>
      <sheetName val="Вставка  в  закон_2024  и  2025"/>
      <sheetName val="Приложение по субвенции_МР_факт"/>
      <sheetName val="Приложение по субвении_БП_план"/>
      <sheetName val="Приложение по субвении_БП_факт"/>
      <sheetName val="Приложение  по  субсидии  план"/>
      <sheetName val="Приложение  по  ГП  1_план"/>
      <sheetName val="Приложение  по  ГП  4_план"/>
      <sheetName val="Приложение  по  ГП  5_план"/>
      <sheetName val="Приложение  по  ГП  6_план"/>
      <sheetName val="Приложение  по  ГП  7_план"/>
      <sheetName val="Приложение  по  ГП  8_план"/>
      <sheetName val="Приложение  по  ГП  10_план"/>
      <sheetName val="Приложение  по  ГП  12_план"/>
      <sheetName val="Приложение  по  ГП  13_план"/>
      <sheetName val="Приложение  по  ГП  14_план"/>
      <sheetName val="Приложение  по  ГП  16_план"/>
      <sheetName val="Приложение  по  ГП  18_план"/>
      <sheetName val="Приложение  по  ГП  20_план"/>
      <sheetName val="Приложение  по  ГП  21_план "/>
      <sheetName val="Приложение  по субсидии_февраль"/>
      <sheetName val="Приложение  по субсидии_апрель"/>
      <sheetName val="Приложение  по субсидии_июнь"/>
      <sheetName val="Приложение по субсидии_сентябрь"/>
      <sheetName val="Приложение  по  ГП  1_факт"/>
      <sheetName val="Приложение  по  ГП  4_факт"/>
      <sheetName val="Приложение  по  ГП  5_факт"/>
      <sheetName val="Приложение  по  ГП  6_факт"/>
      <sheetName val="Приложение  по  ГП  7_факт"/>
      <sheetName val="Приложение  по  ГП  8_факт"/>
      <sheetName val="Приложение  по  ГП  10_факт"/>
      <sheetName val="Приложение  по  ГП  12_факт"/>
      <sheetName val="Приложение  по  ГП  13_факт"/>
      <sheetName val="Приложение  по  ГП  14_факт"/>
      <sheetName val="Приложение  по  ГП  16_факт"/>
      <sheetName val="Приложение  по  ГП  18_факт"/>
      <sheetName val="Приложение  по  ГП  20_факт"/>
      <sheetName val="Приложение  по  ГП  21_факт"/>
      <sheetName val="Приложен. по субвенции_МР_план"/>
      <sheetName val="Приложен. по субвенции_МР_факт"/>
      <sheetName val="План по субвенции_МР_2023-2025"/>
      <sheetName val="Субвенция,  иные  МБТ_2023-2025"/>
      <sheetName val="Дотация  поселениям_2023 - 2025"/>
      <sheetName val="Дотация  из  ОБ_факт"/>
      <sheetName val="Субвенция_план"/>
      <sheetName val="Субвенция_факт"/>
      <sheetName val="Субвенция  ВУС_Хранилище"/>
      <sheetName val="Субвенция  ВУС_для  ограничений"/>
      <sheetName val="Субсидия_факт"/>
      <sheetName val="Нераспределенная  субсидия"/>
      <sheetName val="Капвложения по отраслям_факт"/>
      <sheetName val="Субсидия  БП_для  ограничений"/>
      <sheetName val="Иные межбюджетные трансферты"/>
      <sheetName val="МБТ  2022 - 2023"/>
      <sheetName val="МБТ  2022 - 2023_2"/>
      <sheetName val="Дотация  ОМС"/>
      <sheetName val="Итоги 2023-2025_для закона_план"/>
      <sheetName val="Итоги 2022-2025_для закона_факт"/>
      <sheetName val="Итоги 2023-2025_для закона_ (2)"/>
      <sheetName val="Утвержденный  объем  МБТ"/>
      <sheetName val="Утвержденный  объем  МБТ (2)"/>
      <sheetName val="Утвержденный  объем  МБТ (2 (3)"/>
      <sheetName val="Факт  средств  из  ОБ_год "/>
      <sheetName val="Отклонение руб.коп. от тыс.руб."/>
      <sheetName val="Сводная  таблица"/>
      <sheetName val="Приложение_перечень субсид_ (2)"/>
      <sheetName val="Вставка  в  закон"/>
      <sheetName val="Вставка  в  закон (2)"/>
      <sheetName val="Приложение  по субсидии_"/>
      <sheetName val="Приложение  по  субсидии  факт"/>
      <sheetName val="Приложение  по  ГП  18_фвкт"/>
      <sheetName val="Фонды 2023-2025_для закона_план"/>
      <sheetName val="Фонды 2022-2025_для закона_факт"/>
      <sheetName val="Фонды 2023-2025_для закона_ (2)"/>
      <sheetName val="Дотация  2023 - 2025"/>
      <sheetName val="Дотация  из  ОБ_план"/>
      <sheetName val="иные МБТ_Хранилище"/>
      <sheetName val="Сравнение  субсидии"/>
      <sheetName val="Сравнение  иных  МБТ"/>
      <sheetName val="Прилож. по дотации_ФСМБ_МР_план"/>
      <sheetName val="Прилож. по дотации_ФСМБ_МР_факт"/>
      <sheetName val="Приложение  по  грантам_план"/>
    </sheetNames>
    <sheetDataSet>
      <sheetData sheetId="0"/>
      <sheetData sheetId="1"/>
      <sheetData sheetId="2"/>
      <sheetData sheetId="3">
        <row r="11">
          <cell r="E11">
            <v>106598.363</v>
          </cell>
        </row>
        <row r="37">
          <cell r="O37">
            <v>349572.00140000007</v>
          </cell>
          <cell r="P37">
            <v>8500</v>
          </cell>
          <cell r="Q37">
            <v>6000</v>
          </cell>
          <cell r="R37">
            <v>10000</v>
          </cell>
          <cell r="S37">
            <v>3000</v>
          </cell>
          <cell r="T37">
            <v>88500</v>
          </cell>
        </row>
        <row r="38">
          <cell r="U38">
            <v>93051.677949999459</v>
          </cell>
          <cell r="AC38">
            <v>2679001.3125399998</v>
          </cell>
        </row>
        <row r="39">
          <cell r="B39">
            <v>28394478.010559998</v>
          </cell>
        </row>
        <row r="42">
          <cell r="C42">
            <v>3036891.4</v>
          </cell>
        </row>
        <row r="44">
          <cell r="B44">
            <v>8008405.0508599998</v>
          </cell>
        </row>
        <row r="45">
          <cell r="B45">
            <v>14670180.247160003</v>
          </cell>
        </row>
        <row r="46">
          <cell r="B46">
            <v>2679001.3125399998</v>
          </cell>
        </row>
      </sheetData>
      <sheetData sheetId="4">
        <row r="11">
          <cell r="BG11">
            <v>1979</v>
          </cell>
        </row>
        <row r="37">
          <cell r="Q37">
            <v>664884.11604000023</v>
          </cell>
          <cell r="R37">
            <v>0</v>
          </cell>
          <cell r="S37">
            <v>0</v>
          </cell>
          <cell r="T37">
            <v>0</v>
          </cell>
          <cell r="U37">
            <v>0</v>
          </cell>
          <cell r="V37">
            <v>0</v>
          </cell>
        </row>
        <row r="40">
          <cell r="C40">
            <v>38416719.185549997</v>
          </cell>
        </row>
        <row r="48">
          <cell r="C48">
            <v>3174565.7125400002</v>
          </cell>
        </row>
      </sheetData>
      <sheetData sheetId="5"/>
      <sheetData sheetId="6"/>
      <sheetData sheetId="7"/>
      <sheetData sheetId="8"/>
      <sheetData sheetId="9"/>
      <sheetData sheetId="10"/>
      <sheetData sheetId="11"/>
      <sheetData sheetId="12"/>
      <sheetData sheetId="13"/>
      <sheetData sheetId="14"/>
      <sheetData sheetId="15"/>
      <sheetData sheetId="16">
        <row r="8">
          <cell r="AA8">
            <v>197540.97407000003</v>
          </cell>
        </row>
      </sheetData>
      <sheetData sheetId="17"/>
      <sheetData sheetId="18">
        <row r="8">
          <cell r="AA8">
            <v>235463.57407</v>
          </cell>
        </row>
      </sheetData>
      <sheetData sheetId="19"/>
      <sheetData sheetId="20"/>
      <sheetData sheetId="21">
        <row r="12">
          <cell r="D12">
            <v>9900000</v>
          </cell>
        </row>
      </sheetData>
      <sheetData sheetId="22">
        <row r="15">
          <cell r="D15">
            <v>170740960.07999998</v>
          </cell>
        </row>
      </sheetData>
      <sheetData sheetId="23"/>
      <sheetData sheetId="24"/>
      <sheetData sheetId="25"/>
      <sheetData sheetId="26"/>
      <sheetData sheetId="27"/>
      <sheetData sheetId="28"/>
      <sheetData sheetId="29"/>
      <sheetData sheetId="30"/>
      <sheetData sheetId="31">
        <row r="33">
          <cell r="C33">
            <v>6286042952.6500006</v>
          </cell>
        </row>
      </sheetData>
      <sheetData sheetId="32"/>
      <sheetData sheetId="33"/>
      <sheetData sheetId="34">
        <row r="427">
          <cell r="C427">
            <v>1173031.4991700002</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332">
          <cell r="D332">
            <v>3489429392.02</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6">
          <cell r="C16">
            <v>0</v>
          </cell>
        </row>
      </sheetData>
      <sheetData sheetId="68">
        <row r="16">
          <cell r="C16">
            <v>0</v>
          </cell>
        </row>
      </sheetData>
      <sheetData sheetId="69"/>
      <sheetData sheetId="70"/>
      <sheetData sheetId="71">
        <row r="9">
          <cell r="E9">
            <v>1365</v>
          </cell>
        </row>
      </sheetData>
      <sheetData sheetId="72">
        <row r="8">
          <cell r="Y8">
            <v>603075</v>
          </cell>
          <cell r="AA8"/>
          <cell r="AC8">
            <v>500000</v>
          </cell>
          <cell r="AE8"/>
          <cell r="AG8"/>
        </row>
        <row r="9">
          <cell r="Y9">
            <v>35700</v>
          </cell>
          <cell r="AA9">
            <v>1200000</v>
          </cell>
          <cell r="AC9">
            <v>1200000</v>
          </cell>
          <cell r="AE9"/>
          <cell r="AG9">
            <v>600000</v>
          </cell>
        </row>
        <row r="10">
          <cell r="Y10">
            <v>121125</v>
          </cell>
          <cell r="AA10"/>
          <cell r="AC10"/>
          <cell r="AE10"/>
          <cell r="AG10"/>
        </row>
        <row r="11">
          <cell r="Y11">
            <v>873375</v>
          </cell>
          <cell r="AA11">
            <v>900000</v>
          </cell>
          <cell r="AC11"/>
          <cell r="AE11"/>
          <cell r="AG11"/>
        </row>
        <row r="12">
          <cell r="Y12">
            <v>1275000</v>
          </cell>
          <cell r="AA12"/>
          <cell r="AC12">
            <v>700000</v>
          </cell>
          <cell r="AE12"/>
          <cell r="AG12"/>
        </row>
        <row r="13">
          <cell r="Y13">
            <v>656625</v>
          </cell>
          <cell r="AA13"/>
          <cell r="AC13">
            <v>600000</v>
          </cell>
          <cell r="AE13"/>
          <cell r="AG13"/>
        </row>
        <row r="14">
          <cell r="Y14">
            <v>1139425</v>
          </cell>
          <cell r="AA14"/>
          <cell r="AC14">
            <v>1700000</v>
          </cell>
          <cell r="AE14"/>
          <cell r="AG14"/>
        </row>
        <row r="15">
          <cell r="Y15">
            <v>0</v>
          </cell>
          <cell r="AA15"/>
          <cell r="AC15"/>
          <cell r="AE15">
            <v>600000</v>
          </cell>
          <cell r="AG15">
            <v>1500000</v>
          </cell>
        </row>
        <row r="16">
          <cell r="Y16">
            <v>57375</v>
          </cell>
          <cell r="AA16"/>
          <cell r="AC16"/>
          <cell r="AE16"/>
          <cell r="AG16"/>
        </row>
        <row r="17">
          <cell r="Y17">
            <v>607750</v>
          </cell>
          <cell r="AA17"/>
          <cell r="AC17"/>
          <cell r="AE17"/>
          <cell r="AG17"/>
        </row>
        <row r="18">
          <cell r="Y18">
            <v>493425</v>
          </cell>
          <cell r="AA18"/>
          <cell r="AC18"/>
          <cell r="AE18">
            <v>900000</v>
          </cell>
          <cell r="AG18"/>
        </row>
        <row r="19">
          <cell r="Y19">
            <v>0</v>
          </cell>
          <cell r="AA19"/>
          <cell r="AC19"/>
          <cell r="AE19"/>
          <cell r="AG19"/>
        </row>
        <row r="20">
          <cell r="Y20">
            <v>408000</v>
          </cell>
          <cell r="AA20"/>
          <cell r="AC20">
            <v>1500000</v>
          </cell>
          <cell r="AE20"/>
          <cell r="AG20"/>
        </row>
        <row r="21">
          <cell r="Y21">
            <v>42500</v>
          </cell>
          <cell r="AA21">
            <v>1500000</v>
          </cell>
          <cell r="AC21">
            <v>1000000</v>
          </cell>
          <cell r="AE21"/>
          <cell r="AG21"/>
        </row>
        <row r="22">
          <cell r="Y22">
            <v>82875</v>
          </cell>
          <cell r="AA22"/>
          <cell r="AC22">
            <v>800000</v>
          </cell>
          <cell r="AE22"/>
          <cell r="AG22"/>
        </row>
        <row r="23">
          <cell r="Y23">
            <v>505750</v>
          </cell>
          <cell r="AA23"/>
          <cell r="AC23"/>
          <cell r="AE23"/>
          <cell r="AG23"/>
        </row>
        <row r="24">
          <cell r="Y24">
            <v>1151750</v>
          </cell>
          <cell r="AA24"/>
          <cell r="AC24">
            <v>1100000</v>
          </cell>
          <cell r="AE24"/>
          <cell r="AG24"/>
        </row>
        <row r="25">
          <cell r="Y25">
            <v>446250</v>
          </cell>
          <cell r="AA25">
            <v>1800000</v>
          </cell>
          <cell r="AC25"/>
          <cell r="AE25">
            <v>1500000</v>
          </cell>
          <cell r="AG25">
            <v>900000</v>
          </cell>
        </row>
        <row r="28">
          <cell r="Y28"/>
          <cell r="AA28"/>
          <cell r="AC28"/>
          <cell r="AE28"/>
          <cell r="AG28"/>
        </row>
        <row r="29">
          <cell r="Y29"/>
          <cell r="AA29"/>
          <cell r="AC29">
            <v>900000</v>
          </cell>
          <cell r="AE29"/>
          <cell r="AG29"/>
        </row>
      </sheetData>
      <sheetData sheetId="73"/>
      <sheetData sheetId="74">
        <row r="39">
          <cell r="D39"/>
        </row>
      </sheetData>
      <sheetData sheetId="75"/>
      <sheetData sheetId="76"/>
      <sheetData sheetId="77">
        <row r="10">
          <cell r="E10">
            <v>85633680.969999999</v>
          </cell>
        </row>
      </sheetData>
      <sheetData sheetId="78"/>
      <sheetData sheetId="79"/>
      <sheetData sheetId="80"/>
      <sheetData sheetId="81">
        <row r="10">
          <cell r="B10">
            <v>24163108.609999999</v>
          </cell>
        </row>
      </sheetData>
      <sheetData sheetId="82">
        <row r="7">
          <cell r="C7">
            <v>673129.89859999996</v>
          </cell>
        </row>
      </sheetData>
      <sheetData sheetId="83"/>
      <sheetData sheetId="84"/>
      <sheetData sheetId="85"/>
      <sheetData sheetId="86"/>
      <sheetData sheetId="87"/>
      <sheetData sheetId="88"/>
      <sheetData sheetId="89"/>
      <sheetData sheetId="90"/>
      <sheetData sheetId="91">
        <row r="4">
          <cell r="E4" t="str">
            <v>НА  1  ЯНВАРЯ  2024  ГОДА</v>
          </cell>
        </row>
      </sheetData>
      <sheetData sheetId="92"/>
      <sheetData sheetId="93">
        <row r="9">
          <cell r="D9">
            <v>117094910</v>
          </cell>
        </row>
        <row r="34">
          <cell r="E34">
            <v>4880818147</v>
          </cell>
          <cell r="G34">
            <v>12790433854.700001</v>
          </cell>
          <cell r="H34">
            <v>14675382652.039999</v>
          </cell>
          <cell r="I34">
            <v>14541313994.970001</v>
          </cell>
          <cell r="K34">
            <v>2453390562.3600001</v>
          </cell>
        </row>
      </sheetData>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верочная  таблица"/>
      <sheetName val="Прочая  субсидия_МР  и  ГО"/>
      <sheetName val="Прочая  субсидия_БП"/>
      <sheetName val="Субвенция  на  полномочия"/>
      <sheetName val="Федеральные  средства  по  МО"/>
      <sheetName val="Федеральные  средства"/>
      <sheetName val="Район  и  поселения"/>
      <sheetName val="МБТ  по  программам"/>
      <sheetName val="МБТ  по  видам  расходов"/>
      <sheetName val="Дотация"/>
      <sheetName val="Субсидия"/>
      <sheetName val="Субвенция"/>
      <sheetName val="Иные  МБТ"/>
      <sheetName val="субсидия  ВР 522"/>
      <sheetName val="субсидия  ВР 523"/>
      <sheetName val="Федеральная  субсидия"/>
      <sheetName val="ВУС"/>
      <sheetName val="Бюджетирование"/>
      <sheetName val="Нераспределенная  дотация"/>
      <sheetName val="Нераспределенная  субвенция"/>
      <sheetName val="Нераспределенные  иные  МБТ"/>
    </sheetNames>
    <sheetDataSet>
      <sheetData sheetId="0">
        <row r="12">
          <cell r="B12">
            <v>399909773.86000001</v>
          </cell>
          <cell r="F12">
            <v>57965671</v>
          </cell>
          <cell r="G12">
            <v>57965671</v>
          </cell>
          <cell r="H12">
            <v>27491519</v>
          </cell>
          <cell r="I12">
            <v>27491519</v>
          </cell>
          <cell r="N12">
            <v>5923062.9999999991</v>
          </cell>
          <cell r="O12">
            <v>5923062.9999999991</v>
          </cell>
          <cell r="P12">
            <v>24611582</v>
          </cell>
          <cell r="Q12">
            <v>24611582</v>
          </cell>
          <cell r="X12"/>
          <cell r="Y12">
            <v>500000</v>
          </cell>
          <cell r="Z12"/>
          <cell r="AC12">
            <v>603075</v>
          </cell>
          <cell r="AD12"/>
          <cell r="AM12">
            <v>0</v>
          </cell>
          <cell r="AN12">
            <v>28975000</v>
          </cell>
          <cell r="AR12"/>
          <cell r="AS12">
            <v>23949922.129999999</v>
          </cell>
          <cell r="AW12">
            <v>0</v>
          </cell>
          <cell r="BA12"/>
          <cell r="BT12">
            <v>0</v>
          </cell>
          <cell r="BU12">
            <v>36312293.030000001</v>
          </cell>
          <cell r="BV12">
            <v>0</v>
          </cell>
          <cell r="BX12"/>
          <cell r="BY12">
            <v>35702030.93</v>
          </cell>
          <cell r="BZ12"/>
          <cell r="CB12">
            <v>0</v>
          </cell>
          <cell r="CC12">
            <v>0</v>
          </cell>
          <cell r="CD12">
            <v>0</v>
          </cell>
          <cell r="CF12"/>
          <cell r="CG12"/>
          <cell r="CH12"/>
          <cell r="CM12">
            <v>0</v>
          </cell>
          <cell r="CN12"/>
          <cell r="CO12">
            <v>0</v>
          </cell>
          <cell r="CP12"/>
          <cell r="CU12">
            <v>0</v>
          </cell>
          <cell r="CV12"/>
          <cell r="CW12">
            <v>0</v>
          </cell>
          <cell r="CX12"/>
          <cell r="CY12">
            <v>0</v>
          </cell>
          <cell r="CZ12"/>
          <cell r="DG12">
            <v>0</v>
          </cell>
          <cell r="DJ12">
            <v>0</v>
          </cell>
          <cell r="DL12">
            <v>0</v>
          </cell>
          <cell r="DM12">
            <v>0</v>
          </cell>
          <cell r="DN12">
            <v>0</v>
          </cell>
          <cell r="DO12">
            <v>0</v>
          </cell>
          <cell r="DR12">
            <v>0</v>
          </cell>
          <cell r="DS12">
            <v>0</v>
          </cell>
          <cell r="DT12">
            <v>0</v>
          </cell>
          <cell r="DU12">
            <v>0</v>
          </cell>
          <cell r="DV12">
            <v>0</v>
          </cell>
          <cell r="DW12">
            <v>0</v>
          </cell>
          <cell r="DY12"/>
          <cell r="DZ12"/>
          <cell r="EA12"/>
          <cell r="EB12"/>
          <cell r="EE12"/>
          <cell r="EF12"/>
          <cell r="EG12"/>
          <cell r="EH12"/>
          <cell r="EI12"/>
          <cell r="EJ12"/>
          <cell r="EL12">
            <v>0</v>
          </cell>
          <cell r="EM12">
            <v>0</v>
          </cell>
          <cell r="EN12">
            <v>0</v>
          </cell>
          <cell r="EP12"/>
          <cell r="EQ12"/>
          <cell r="ER12"/>
          <cell r="ES12">
            <v>0</v>
          </cell>
          <cell r="EV12">
            <v>0</v>
          </cell>
          <cell r="FD12">
            <v>0</v>
          </cell>
          <cell r="FE12">
            <v>0</v>
          </cell>
          <cell r="FK12"/>
          <cell r="FL12"/>
          <cell r="FY12">
            <v>0</v>
          </cell>
          <cell r="GB12">
            <v>0</v>
          </cell>
          <cell r="GE12">
            <v>0</v>
          </cell>
          <cell r="GH12">
            <v>0</v>
          </cell>
          <cell r="GK12">
            <v>0</v>
          </cell>
          <cell r="GN12">
            <v>0</v>
          </cell>
          <cell r="GU12">
            <v>0</v>
          </cell>
          <cell r="GX12">
            <v>0</v>
          </cell>
          <cell r="HH12"/>
          <cell r="HI12"/>
          <cell r="HK12"/>
          <cell r="HL12"/>
          <cell r="HN12">
            <v>59800.079999999987</v>
          </cell>
          <cell r="HO12">
            <v>170199.92</v>
          </cell>
          <cell r="HQ12">
            <v>59800.079999999987</v>
          </cell>
          <cell r="HR12">
            <v>170199.92</v>
          </cell>
          <cell r="IE12">
            <v>0</v>
          </cell>
          <cell r="IH12">
            <v>0</v>
          </cell>
          <cell r="IK12">
            <v>0</v>
          </cell>
          <cell r="IN12">
            <v>0</v>
          </cell>
          <cell r="IR12">
            <v>0</v>
          </cell>
          <cell r="IS12">
            <v>0</v>
          </cell>
          <cell r="IU12"/>
          <cell r="IV12"/>
          <cell r="IW12">
            <v>0</v>
          </cell>
          <cell r="IZ12">
            <v>0</v>
          </cell>
          <cell r="JC12">
            <v>0</v>
          </cell>
          <cell r="JF12">
            <v>0</v>
          </cell>
          <cell r="KN12">
            <v>0</v>
          </cell>
          <cell r="KO12">
            <v>0</v>
          </cell>
          <cell r="KQ12"/>
          <cell r="KR12"/>
          <cell r="KT12">
            <v>0</v>
          </cell>
          <cell r="KU12">
            <v>0</v>
          </cell>
          <cell r="KW12"/>
          <cell r="KX12"/>
          <cell r="LM12">
            <v>0</v>
          </cell>
          <cell r="LN12">
            <v>0</v>
          </cell>
          <cell r="LQ12"/>
          <cell r="LR12"/>
          <cell r="LU12">
            <v>0</v>
          </cell>
          <cell r="LV12">
            <v>0</v>
          </cell>
          <cell r="LY12"/>
          <cell r="LZ12"/>
          <cell r="MR12">
            <v>0</v>
          </cell>
          <cell r="MS12">
            <v>0</v>
          </cell>
          <cell r="MT12">
            <v>0</v>
          </cell>
          <cell r="MU12">
            <v>0</v>
          </cell>
          <cell r="MW12">
            <v>50277.5</v>
          </cell>
          <cell r="MX12">
            <v>143097.5</v>
          </cell>
          <cell r="MZ12">
            <v>0</v>
          </cell>
          <cell r="NA12">
            <v>0</v>
          </cell>
          <cell r="NB12"/>
          <cell r="NC12"/>
          <cell r="NE12">
            <v>50277.5</v>
          </cell>
          <cell r="NF12">
            <v>143097.5</v>
          </cell>
          <cell r="NH12">
            <v>0</v>
          </cell>
          <cell r="NI12">
            <v>0</v>
          </cell>
          <cell r="NK12"/>
          <cell r="NL12"/>
          <cell r="OH12">
            <v>0</v>
          </cell>
          <cell r="OI12">
            <v>0</v>
          </cell>
          <cell r="OJ12"/>
          <cell r="OL12"/>
          <cell r="OM12"/>
          <cell r="ON12"/>
          <cell r="OP12">
            <v>0</v>
          </cell>
          <cell r="OQ12">
            <v>0</v>
          </cell>
          <cell r="OR12">
            <v>0</v>
          </cell>
          <cell r="OT12"/>
          <cell r="OU12"/>
          <cell r="OV12"/>
          <cell r="PN12">
            <v>22050</v>
          </cell>
          <cell r="PO12">
            <v>418950</v>
          </cell>
          <cell r="PQ12">
            <v>22050</v>
          </cell>
          <cell r="PR12">
            <v>418950</v>
          </cell>
          <cell r="QE12">
            <v>0</v>
          </cell>
          <cell r="QH12">
            <v>0</v>
          </cell>
          <cell r="QK12">
            <v>0</v>
          </cell>
          <cell r="QN12">
            <v>0</v>
          </cell>
          <cell r="QQ12">
            <v>0</v>
          </cell>
          <cell r="QT12">
            <v>0</v>
          </cell>
          <cell r="RP12">
            <v>0</v>
          </cell>
          <cell r="RQ12">
            <v>0</v>
          </cell>
          <cell r="RR12">
            <v>0</v>
          </cell>
          <cell r="RT12"/>
          <cell r="RU12"/>
          <cell r="RV12"/>
          <cell r="RW12">
            <v>0</v>
          </cell>
          <cell r="RZ12">
            <v>0</v>
          </cell>
          <cell r="SC12">
            <v>0</v>
          </cell>
          <cell r="SF12">
            <v>0</v>
          </cell>
          <cell r="SJ12">
            <v>0</v>
          </cell>
          <cell r="SK12">
            <v>0</v>
          </cell>
          <cell r="SN12">
            <v>0</v>
          </cell>
          <cell r="SO12">
            <v>0</v>
          </cell>
          <cell r="SU12"/>
          <cell r="SV12"/>
          <cell r="SY12"/>
          <cell r="SZ12"/>
          <cell r="TF12">
            <v>0</v>
          </cell>
          <cell r="TG12">
            <v>0</v>
          </cell>
          <cell r="TJ12">
            <v>0</v>
          </cell>
          <cell r="TK12">
            <v>0</v>
          </cell>
          <cell r="TO12"/>
          <cell r="TP12"/>
          <cell r="TS12"/>
          <cell r="TT12"/>
          <cell r="VW12">
            <v>5049119</v>
          </cell>
          <cell r="VX12">
            <v>4725494.72</v>
          </cell>
          <cell r="VY12">
            <v>1327019</v>
          </cell>
          <cell r="VZ12">
            <v>737759.28</v>
          </cell>
          <cell r="WA12">
            <v>1979000</v>
          </cell>
          <cell r="WB12">
            <v>1919680.8399999999</v>
          </cell>
          <cell r="WC12">
            <v>0</v>
          </cell>
          <cell r="WD12"/>
          <cell r="WE12">
            <v>0</v>
          </cell>
          <cell r="WF12"/>
          <cell r="WG12">
            <v>0</v>
          </cell>
          <cell r="WH12"/>
          <cell r="WI12">
            <v>0</v>
          </cell>
          <cell r="WJ12"/>
          <cell r="WK12">
            <v>3826000</v>
          </cell>
          <cell r="WN12">
            <v>3539364.4299999997</v>
          </cell>
          <cell r="WQ12">
            <v>1851855.3699999999</v>
          </cell>
          <cell r="WT12">
            <v>1851855.37</v>
          </cell>
          <cell r="WZ12">
            <v>0</v>
          </cell>
          <cell r="XA12">
            <v>0</v>
          </cell>
          <cell r="XC12"/>
          <cell r="XD12"/>
          <cell r="XE12">
            <v>0</v>
          </cell>
          <cell r="XH12">
            <v>0</v>
          </cell>
          <cell r="XK12">
            <v>1094030.6199999999</v>
          </cell>
          <cell r="XN12">
            <v>1094030.6199999999</v>
          </cell>
          <cell r="XQ12">
            <v>8749440</v>
          </cell>
          <cell r="XT12">
            <v>8221326.2699999996</v>
          </cell>
          <cell r="YI12">
            <v>0</v>
          </cell>
          <cell r="YL12">
            <v>0</v>
          </cell>
          <cell r="YO12">
            <v>0</v>
          </cell>
          <cell r="YR12">
            <v>0</v>
          </cell>
          <cell r="YY12">
            <v>0</v>
          </cell>
          <cell r="ZB12">
            <v>0</v>
          </cell>
          <cell r="ZE12">
            <v>0</v>
          </cell>
          <cell r="ZH12">
            <v>0</v>
          </cell>
          <cell r="ZL12">
            <v>0</v>
          </cell>
          <cell r="ZM12">
            <v>0</v>
          </cell>
          <cell r="ZN12">
            <v>0</v>
          </cell>
          <cell r="ZO12">
            <v>8766400</v>
          </cell>
          <cell r="ZP12">
            <v>0</v>
          </cell>
          <cell r="ZQ12"/>
          <cell r="ZR12">
            <v>338342.41</v>
          </cell>
          <cell r="ZS12">
            <v>538754.77</v>
          </cell>
          <cell r="ZT12">
            <v>675608.53</v>
          </cell>
          <cell r="ZV12"/>
          <cell r="ZW12"/>
          <cell r="ZX12"/>
          <cell r="ZY12">
            <v>2629920</v>
          </cell>
          <cell r="ZZ12"/>
          <cell r="AAA12"/>
          <cell r="AAB12">
            <v>338342.41</v>
          </cell>
          <cell r="AAC12">
            <v>538754.77</v>
          </cell>
          <cell r="AAD12">
            <v>675608.53</v>
          </cell>
          <cell r="AAF12">
            <v>0</v>
          </cell>
          <cell r="AAG12">
            <v>2198610.1</v>
          </cell>
          <cell r="AAH12">
            <v>0</v>
          </cell>
          <cell r="AAI12">
            <v>1801922.18</v>
          </cell>
          <cell r="AAK12"/>
          <cell r="AAL12">
            <v>2125217.2799999998</v>
          </cell>
          <cell r="AAM12">
            <v>0</v>
          </cell>
          <cell r="AAN12">
            <v>1801922.18</v>
          </cell>
        </row>
        <row r="13">
          <cell r="F13">
            <v>12072447</v>
          </cell>
          <cell r="G13">
            <v>12072447</v>
          </cell>
          <cell r="H13">
            <v>138832862</v>
          </cell>
          <cell r="I13">
            <v>138832862</v>
          </cell>
          <cell r="N13">
            <v>1257920</v>
          </cell>
          <cell r="O13">
            <v>1257920</v>
          </cell>
          <cell r="P13">
            <v>119347071</v>
          </cell>
          <cell r="Q13">
            <v>119347071</v>
          </cell>
          <cell r="X13">
            <v>1200000</v>
          </cell>
          <cell r="Y13">
            <v>1200000</v>
          </cell>
          <cell r="Z13">
            <v>600000</v>
          </cell>
          <cell r="AC13">
            <v>35700</v>
          </cell>
          <cell r="AD13"/>
          <cell r="AM13">
            <v>0</v>
          </cell>
          <cell r="AN13">
            <v>62649080.789999999</v>
          </cell>
          <cell r="AR13"/>
          <cell r="AS13">
            <v>62649080.789999999</v>
          </cell>
          <cell r="AW13">
            <v>0</v>
          </cell>
          <cell r="BA13"/>
          <cell r="BT13">
            <v>0</v>
          </cell>
          <cell r="BU13">
            <v>21767054.879999999</v>
          </cell>
          <cell r="BV13">
            <v>0</v>
          </cell>
          <cell r="BX13"/>
          <cell r="BY13">
            <v>21767054.879999999</v>
          </cell>
          <cell r="BZ13"/>
          <cell r="CB13">
            <v>0</v>
          </cell>
          <cell r="CC13">
            <v>45645221.960000001</v>
          </cell>
          <cell r="CD13">
            <v>350056420.15000004</v>
          </cell>
          <cell r="CF13"/>
          <cell r="CG13">
            <v>45645221.960000001</v>
          </cell>
          <cell r="CH13">
            <v>350056420.14999998</v>
          </cell>
          <cell r="CM13">
            <v>0</v>
          </cell>
          <cell r="CN13"/>
          <cell r="CO13">
            <v>37804652.670000002</v>
          </cell>
          <cell r="CP13">
            <v>37804652.670000002</v>
          </cell>
          <cell r="CU13">
            <v>6965000</v>
          </cell>
          <cell r="CV13">
            <v>6965000</v>
          </cell>
          <cell r="CW13">
            <v>0</v>
          </cell>
          <cell r="CX13"/>
          <cell r="CY13">
            <v>0</v>
          </cell>
          <cell r="CZ13"/>
          <cell r="DG13">
            <v>3779005.38</v>
          </cell>
          <cell r="DJ13">
            <v>3779005.38</v>
          </cell>
          <cell r="DL13">
            <v>0</v>
          </cell>
          <cell r="DM13">
            <v>0</v>
          </cell>
          <cell r="DN13">
            <v>0</v>
          </cell>
          <cell r="DO13">
            <v>0</v>
          </cell>
          <cell r="DR13">
            <v>3780530</v>
          </cell>
          <cell r="DS13">
            <v>0</v>
          </cell>
          <cell r="DT13">
            <v>0</v>
          </cell>
          <cell r="DU13">
            <v>71830700</v>
          </cell>
          <cell r="DV13">
            <v>0</v>
          </cell>
          <cell r="DW13">
            <v>0</v>
          </cell>
          <cell r="DY13"/>
          <cell r="DZ13"/>
          <cell r="EA13"/>
          <cell r="EB13"/>
          <cell r="EE13">
            <v>3780530</v>
          </cell>
          <cell r="EF13">
            <v>0</v>
          </cell>
          <cell r="EG13">
            <v>0</v>
          </cell>
          <cell r="EH13">
            <v>71830700</v>
          </cell>
          <cell r="EI13">
            <v>0</v>
          </cell>
          <cell r="EJ13">
            <v>0</v>
          </cell>
          <cell r="EL13">
            <v>0</v>
          </cell>
          <cell r="EM13">
            <v>1087115.67</v>
          </cell>
          <cell r="EN13">
            <v>806072.21</v>
          </cell>
          <cell r="EP13"/>
          <cell r="EQ13">
            <v>1087115.67</v>
          </cell>
          <cell r="ER13">
            <v>806072.18</v>
          </cell>
          <cell r="ES13">
            <v>0</v>
          </cell>
          <cell r="EV13">
            <v>0</v>
          </cell>
          <cell r="FD13">
            <v>0</v>
          </cell>
          <cell r="FE13">
            <v>0</v>
          </cell>
          <cell r="FK13"/>
          <cell r="FL13"/>
          <cell r="FY13">
            <v>0</v>
          </cell>
          <cell r="GB13">
            <v>0</v>
          </cell>
          <cell r="GE13">
            <v>0</v>
          </cell>
          <cell r="GH13">
            <v>0</v>
          </cell>
          <cell r="GK13">
            <v>0</v>
          </cell>
          <cell r="GN13">
            <v>0</v>
          </cell>
          <cell r="GU13">
            <v>0</v>
          </cell>
          <cell r="GX13">
            <v>0</v>
          </cell>
          <cell r="HH13"/>
          <cell r="HI13"/>
          <cell r="HK13"/>
          <cell r="HL13"/>
          <cell r="HN13">
            <v>0</v>
          </cell>
          <cell r="HO13">
            <v>0</v>
          </cell>
          <cell r="HQ13">
            <v>0</v>
          </cell>
          <cell r="HR13">
            <v>0</v>
          </cell>
          <cell r="IE13">
            <v>0</v>
          </cell>
          <cell r="IH13">
            <v>0</v>
          </cell>
          <cell r="IK13">
            <v>0</v>
          </cell>
          <cell r="IN13">
            <v>0</v>
          </cell>
          <cell r="IR13">
            <v>0</v>
          </cell>
          <cell r="IS13">
            <v>0</v>
          </cell>
          <cell r="IU13"/>
          <cell r="IV13"/>
          <cell r="IW13">
            <v>0</v>
          </cell>
          <cell r="IZ13">
            <v>0</v>
          </cell>
          <cell r="JC13">
            <v>0</v>
          </cell>
          <cell r="JF13">
            <v>0</v>
          </cell>
          <cell r="KN13">
            <v>0</v>
          </cell>
          <cell r="KO13">
            <v>0</v>
          </cell>
          <cell r="KQ13"/>
          <cell r="KR13"/>
          <cell r="KT13">
            <v>0</v>
          </cell>
          <cell r="KU13">
            <v>0</v>
          </cell>
          <cell r="KW13"/>
          <cell r="KX13"/>
          <cell r="LM13">
            <v>0</v>
          </cell>
          <cell r="LN13">
            <v>0</v>
          </cell>
          <cell r="LQ13"/>
          <cell r="LR13"/>
          <cell r="LU13">
            <v>0</v>
          </cell>
          <cell r="LV13">
            <v>0</v>
          </cell>
          <cell r="LY13"/>
          <cell r="LZ13"/>
          <cell r="MR13">
            <v>231172.18</v>
          </cell>
          <cell r="MS13">
            <v>4392271.43</v>
          </cell>
          <cell r="MT13">
            <v>0</v>
          </cell>
          <cell r="MU13">
            <v>0</v>
          </cell>
          <cell r="MW13">
            <v>73937.5</v>
          </cell>
          <cell r="MX13">
            <v>210437.5</v>
          </cell>
          <cell r="MZ13">
            <v>231172.18</v>
          </cell>
          <cell r="NA13">
            <v>4392271.43</v>
          </cell>
          <cell r="NB13"/>
          <cell r="NC13"/>
          <cell r="NE13">
            <v>73937.5</v>
          </cell>
          <cell r="NF13">
            <v>210437.5</v>
          </cell>
          <cell r="NH13">
            <v>0</v>
          </cell>
          <cell r="NI13">
            <v>0</v>
          </cell>
          <cell r="NK13"/>
          <cell r="NL13"/>
          <cell r="OH13">
            <v>0</v>
          </cell>
          <cell r="OI13">
            <v>0</v>
          </cell>
          <cell r="OJ13"/>
          <cell r="OL13"/>
          <cell r="OM13"/>
          <cell r="ON13"/>
          <cell r="OP13">
            <v>1445363.01</v>
          </cell>
          <cell r="OQ13">
            <v>27461900</v>
          </cell>
          <cell r="OR13">
            <v>0</v>
          </cell>
          <cell r="OT13">
            <v>1445363.01</v>
          </cell>
          <cell r="OU13">
            <v>27461900</v>
          </cell>
          <cell r="OV13"/>
          <cell r="PN13">
            <v>54786.520000000004</v>
          </cell>
          <cell r="PO13">
            <v>1040943.96</v>
          </cell>
          <cell r="PQ13">
            <v>54786.520000000004</v>
          </cell>
          <cell r="PR13">
            <v>1040943.96</v>
          </cell>
          <cell r="QE13">
            <v>0</v>
          </cell>
          <cell r="QH13">
            <v>0</v>
          </cell>
          <cell r="QK13">
            <v>0</v>
          </cell>
          <cell r="QN13">
            <v>0</v>
          </cell>
          <cell r="QQ13">
            <v>0</v>
          </cell>
          <cell r="QT13">
            <v>0</v>
          </cell>
          <cell r="RP13">
            <v>0</v>
          </cell>
          <cell r="RQ13">
            <v>0</v>
          </cell>
          <cell r="RR13">
            <v>0</v>
          </cell>
          <cell r="RT13"/>
          <cell r="RU13"/>
          <cell r="RV13"/>
          <cell r="RW13">
            <v>0</v>
          </cell>
          <cell r="RZ13">
            <v>0</v>
          </cell>
          <cell r="SC13">
            <v>0</v>
          </cell>
          <cell r="SF13">
            <v>0</v>
          </cell>
          <cell r="SJ13">
            <v>0</v>
          </cell>
          <cell r="SK13">
            <v>0</v>
          </cell>
          <cell r="SN13">
            <v>0</v>
          </cell>
          <cell r="SO13">
            <v>0</v>
          </cell>
          <cell r="SU13"/>
          <cell r="SV13"/>
          <cell r="SY13"/>
          <cell r="SZ13"/>
          <cell r="TF13">
            <v>0</v>
          </cell>
          <cell r="TG13">
            <v>0</v>
          </cell>
          <cell r="TJ13">
            <v>0</v>
          </cell>
          <cell r="TK13">
            <v>0</v>
          </cell>
          <cell r="TO13"/>
          <cell r="TP13"/>
          <cell r="TS13"/>
          <cell r="TT13"/>
          <cell r="VW13">
            <v>28541668</v>
          </cell>
          <cell r="VX13">
            <v>26952034.449999999</v>
          </cell>
          <cell r="VY13">
            <v>2428862</v>
          </cell>
          <cell r="VZ13">
            <v>1748938.95</v>
          </cell>
          <cell r="WA13">
            <v>2784000</v>
          </cell>
          <cell r="WB13">
            <v>2784000</v>
          </cell>
          <cell r="WC13">
            <v>0</v>
          </cell>
          <cell r="WD13"/>
          <cell r="WE13">
            <v>0</v>
          </cell>
          <cell r="WF13"/>
          <cell r="WG13">
            <v>0</v>
          </cell>
          <cell r="WH13"/>
          <cell r="WI13">
            <v>0</v>
          </cell>
          <cell r="WJ13"/>
          <cell r="WK13">
            <v>37600400</v>
          </cell>
          <cell r="WN13">
            <v>37600400</v>
          </cell>
          <cell r="WQ13">
            <v>3297865</v>
          </cell>
          <cell r="WT13">
            <v>3297865</v>
          </cell>
          <cell r="WZ13">
            <v>0</v>
          </cell>
          <cell r="XA13">
            <v>0</v>
          </cell>
          <cell r="XC13"/>
          <cell r="XD13"/>
          <cell r="XE13">
            <v>0</v>
          </cell>
          <cell r="XH13">
            <v>0</v>
          </cell>
          <cell r="XK13">
            <v>5743660.7699999996</v>
          </cell>
          <cell r="XN13">
            <v>5743660.7700000005</v>
          </cell>
          <cell r="XQ13">
            <v>32497920</v>
          </cell>
          <cell r="XT13">
            <v>32497920</v>
          </cell>
          <cell r="YI13">
            <v>0</v>
          </cell>
          <cell r="YL13">
            <v>0</v>
          </cell>
          <cell r="YO13">
            <v>0</v>
          </cell>
          <cell r="YR13">
            <v>0</v>
          </cell>
          <cell r="YY13">
            <v>0</v>
          </cell>
          <cell r="ZB13">
            <v>0</v>
          </cell>
          <cell r="ZE13">
            <v>0</v>
          </cell>
          <cell r="ZH13">
            <v>0</v>
          </cell>
          <cell r="ZL13">
            <v>0</v>
          </cell>
          <cell r="ZM13">
            <v>0</v>
          </cell>
          <cell r="ZN13">
            <v>0</v>
          </cell>
          <cell r="ZO13">
            <v>20522600</v>
          </cell>
          <cell r="ZP13">
            <v>0</v>
          </cell>
          <cell r="ZQ13"/>
          <cell r="ZR13">
            <v>2884553.06</v>
          </cell>
          <cell r="ZS13">
            <v>2146518.77</v>
          </cell>
          <cell r="ZT13">
            <v>544715.04</v>
          </cell>
          <cell r="ZV13"/>
          <cell r="ZW13"/>
          <cell r="ZX13"/>
          <cell r="ZY13">
            <v>10955300</v>
          </cell>
          <cell r="ZZ13"/>
          <cell r="AAA13"/>
          <cell r="AAB13">
            <v>2884553.06</v>
          </cell>
          <cell r="AAC13">
            <v>2146518.77</v>
          </cell>
          <cell r="AAD13">
            <v>544715.04</v>
          </cell>
          <cell r="AAF13">
            <v>23803000</v>
          </cell>
          <cell r="AAG13">
            <v>4027640</v>
          </cell>
          <cell r="AAH13">
            <v>0</v>
          </cell>
          <cell r="AAI13">
            <v>1943018.8800000001</v>
          </cell>
          <cell r="AAK13"/>
          <cell r="AAL13">
            <v>4007195.79</v>
          </cell>
          <cell r="AAM13">
            <v>0</v>
          </cell>
          <cell r="AAN13">
            <v>1943018.8800000001</v>
          </cell>
        </row>
        <row r="14">
          <cell r="F14">
            <v>51636430</v>
          </cell>
          <cell r="G14">
            <v>51636430</v>
          </cell>
          <cell r="H14">
            <v>14857165</v>
          </cell>
          <cell r="I14">
            <v>14857165</v>
          </cell>
          <cell r="N14">
            <v>33280819.000000004</v>
          </cell>
          <cell r="O14">
            <v>33280819.000000004</v>
          </cell>
          <cell r="P14">
            <v>42346316.999999993</v>
          </cell>
          <cell r="Q14">
            <v>42346316.999999993</v>
          </cell>
          <cell r="X14"/>
          <cell r="Y14"/>
          <cell r="Z14"/>
          <cell r="AC14">
            <v>121125</v>
          </cell>
          <cell r="AD14"/>
          <cell r="AM14">
            <v>0</v>
          </cell>
          <cell r="AN14">
            <v>73197343.170000002</v>
          </cell>
          <cell r="AR14"/>
          <cell r="AS14">
            <v>30510242.690000001</v>
          </cell>
          <cell r="AW14">
            <v>0</v>
          </cell>
          <cell r="BA14"/>
          <cell r="BT14">
            <v>14370621.4</v>
          </cell>
          <cell r="BU14">
            <v>41011789.579999998</v>
          </cell>
          <cell r="BV14">
            <v>0</v>
          </cell>
          <cell r="BX14">
            <v>14370621.4</v>
          </cell>
          <cell r="BY14">
            <v>40458190.359999999</v>
          </cell>
          <cell r="BZ14"/>
          <cell r="CB14">
            <v>0</v>
          </cell>
          <cell r="CC14">
            <v>16533571.119999999</v>
          </cell>
          <cell r="CD14">
            <v>0</v>
          </cell>
          <cell r="CF14"/>
          <cell r="CG14">
            <v>16533571.119999999</v>
          </cell>
          <cell r="CH14"/>
          <cell r="CM14">
            <v>0</v>
          </cell>
          <cell r="CN14"/>
          <cell r="CO14">
            <v>1163077.3199999998</v>
          </cell>
          <cell r="CP14">
            <v>1163077.32</v>
          </cell>
          <cell r="CU14">
            <v>0</v>
          </cell>
          <cell r="CV14">
            <v>0</v>
          </cell>
          <cell r="CW14">
            <v>0</v>
          </cell>
          <cell r="CX14"/>
          <cell r="CY14">
            <v>233837.74000000005</v>
          </cell>
          <cell r="CZ14">
            <v>233837.74</v>
          </cell>
          <cell r="DG14">
            <v>0</v>
          </cell>
          <cell r="DJ14">
            <v>0</v>
          </cell>
          <cell r="DL14">
            <v>0</v>
          </cell>
          <cell r="DM14">
            <v>0</v>
          </cell>
          <cell r="DN14">
            <v>0</v>
          </cell>
          <cell r="DO14">
            <v>0</v>
          </cell>
          <cell r="DR14">
            <v>0</v>
          </cell>
          <cell r="DS14">
            <v>0</v>
          </cell>
          <cell r="DT14">
            <v>0</v>
          </cell>
          <cell r="DU14">
            <v>0</v>
          </cell>
          <cell r="DV14">
            <v>0</v>
          </cell>
          <cell r="DW14">
            <v>0</v>
          </cell>
          <cell r="DY14"/>
          <cell r="DZ14"/>
          <cell r="EA14"/>
          <cell r="EB14"/>
          <cell r="EE14">
            <v>0</v>
          </cell>
          <cell r="EF14">
            <v>0</v>
          </cell>
          <cell r="EG14">
            <v>0</v>
          </cell>
          <cell r="EH14">
            <v>0</v>
          </cell>
          <cell r="EI14">
            <v>0</v>
          </cell>
          <cell r="EJ14">
            <v>0</v>
          </cell>
          <cell r="EL14">
            <v>0</v>
          </cell>
          <cell r="EM14">
            <v>956661.79</v>
          </cell>
          <cell r="EN14">
            <v>537381.47</v>
          </cell>
          <cell r="EP14"/>
          <cell r="EQ14">
            <v>956661.79</v>
          </cell>
          <cell r="ER14">
            <v>537381.47</v>
          </cell>
          <cell r="ES14">
            <v>0</v>
          </cell>
          <cell r="EV14">
            <v>0</v>
          </cell>
          <cell r="FD14">
            <v>0</v>
          </cell>
          <cell r="FE14">
            <v>0</v>
          </cell>
          <cell r="FK14"/>
          <cell r="FL14"/>
          <cell r="FY14">
            <v>0</v>
          </cell>
          <cell r="GB14">
            <v>0</v>
          </cell>
          <cell r="GE14">
            <v>0</v>
          </cell>
          <cell r="GH14">
            <v>0</v>
          </cell>
          <cell r="GK14">
            <v>0</v>
          </cell>
          <cell r="GN14">
            <v>0</v>
          </cell>
          <cell r="GU14">
            <v>0</v>
          </cell>
          <cell r="GX14">
            <v>0</v>
          </cell>
          <cell r="HH14"/>
          <cell r="HI14"/>
          <cell r="HK14"/>
          <cell r="HL14"/>
          <cell r="HN14">
            <v>0</v>
          </cell>
          <cell r="HO14">
            <v>0</v>
          </cell>
          <cell r="HQ14">
            <v>0</v>
          </cell>
          <cell r="HR14">
            <v>0</v>
          </cell>
          <cell r="IE14">
            <v>0</v>
          </cell>
          <cell r="IH14">
            <v>0</v>
          </cell>
          <cell r="IK14">
            <v>0</v>
          </cell>
          <cell r="IN14">
            <v>0</v>
          </cell>
          <cell r="IR14">
            <v>0</v>
          </cell>
          <cell r="IS14">
            <v>0</v>
          </cell>
          <cell r="IU14"/>
          <cell r="IV14"/>
          <cell r="IW14">
            <v>0</v>
          </cell>
          <cell r="IZ14">
            <v>0</v>
          </cell>
          <cell r="JC14">
            <v>0</v>
          </cell>
          <cell r="JF14">
            <v>0</v>
          </cell>
          <cell r="KN14">
            <v>0</v>
          </cell>
          <cell r="KO14">
            <v>0</v>
          </cell>
          <cell r="KQ14"/>
          <cell r="KR14"/>
          <cell r="KT14">
            <v>4075.68</v>
          </cell>
          <cell r="KU14">
            <v>11600</v>
          </cell>
          <cell r="KW14"/>
          <cell r="KX14"/>
          <cell r="LM14">
            <v>0</v>
          </cell>
          <cell r="LN14">
            <v>0</v>
          </cell>
          <cell r="LQ14"/>
          <cell r="LR14"/>
          <cell r="LU14">
            <v>3909310.81</v>
          </cell>
          <cell r="LV14">
            <v>11126500</v>
          </cell>
          <cell r="LY14">
            <v>3909310.81</v>
          </cell>
          <cell r="LZ14">
            <v>11126499.99</v>
          </cell>
          <cell r="MR14">
            <v>231172.18</v>
          </cell>
          <cell r="MS14">
            <v>4392271.43</v>
          </cell>
          <cell r="MT14">
            <v>0</v>
          </cell>
          <cell r="MU14">
            <v>0</v>
          </cell>
          <cell r="MW14">
            <v>91682.5</v>
          </cell>
          <cell r="MX14">
            <v>260942.5</v>
          </cell>
          <cell r="MZ14">
            <v>231172.18</v>
          </cell>
          <cell r="NA14">
            <v>4392271.43</v>
          </cell>
          <cell r="NB14"/>
          <cell r="NC14"/>
          <cell r="NE14">
            <v>91682.5</v>
          </cell>
          <cell r="NF14">
            <v>260942.5</v>
          </cell>
          <cell r="NH14">
            <v>0</v>
          </cell>
          <cell r="NI14">
            <v>0</v>
          </cell>
          <cell r="NK14"/>
          <cell r="NL14"/>
          <cell r="OH14">
            <v>0</v>
          </cell>
          <cell r="OI14">
            <v>0</v>
          </cell>
          <cell r="OJ14"/>
          <cell r="OL14"/>
          <cell r="OM14"/>
          <cell r="ON14"/>
          <cell r="OP14">
            <v>869999.91</v>
          </cell>
          <cell r="OQ14">
            <v>16530000</v>
          </cell>
          <cell r="OR14">
            <v>15992508.59</v>
          </cell>
          <cell r="OT14">
            <v>869999.91</v>
          </cell>
          <cell r="OU14">
            <v>16530000</v>
          </cell>
          <cell r="OV14">
            <v>15992508.59</v>
          </cell>
          <cell r="PN14">
            <v>0</v>
          </cell>
          <cell r="PO14">
            <v>0</v>
          </cell>
          <cell r="PQ14">
            <v>0</v>
          </cell>
          <cell r="PR14">
            <v>0</v>
          </cell>
          <cell r="QE14">
            <v>0</v>
          </cell>
          <cell r="QH14">
            <v>0</v>
          </cell>
          <cell r="QK14">
            <v>0</v>
          </cell>
          <cell r="QN14">
            <v>0</v>
          </cell>
          <cell r="QQ14">
            <v>0</v>
          </cell>
          <cell r="QT14">
            <v>0</v>
          </cell>
          <cell r="RP14">
            <v>0</v>
          </cell>
          <cell r="RQ14">
            <v>0</v>
          </cell>
          <cell r="RR14">
            <v>0</v>
          </cell>
          <cell r="RT14"/>
          <cell r="RU14"/>
          <cell r="RV14"/>
          <cell r="RW14">
            <v>0</v>
          </cell>
          <cell r="RZ14">
            <v>0</v>
          </cell>
          <cell r="SC14">
            <v>0</v>
          </cell>
          <cell r="SF14">
            <v>0</v>
          </cell>
          <cell r="SJ14">
            <v>0</v>
          </cell>
          <cell r="SK14">
            <v>0</v>
          </cell>
          <cell r="SN14">
            <v>0</v>
          </cell>
          <cell r="SO14">
            <v>0</v>
          </cell>
          <cell r="SU14"/>
          <cell r="SV14"/>
          <cell r="SY14"/>
          <cell r="SZ14"/>
          <cell r="TF14">
            <v>0</v>
          </cell>
          <cell r="TG14">
            <v>0</v>
          </cell>
          <cell r="TJ14">
            <v>0</v>
          </cell>
          <cell r="TK14">
            <v>0</v>
          </cell>
          <cell r="TO14"/>
          <cell r="TP14"/>
          <cell r="TS14"/>
          <cell r="TT14"/>
          <cell r="VW14">
            <v>24638501</v>
          </cell>
          <cell r="VX14">
            <v>23982917</v>
          </cell>
          <cell r="VY14">
            <v>3957499.0000000005</v>
          </cell>
          <cell r="VZ14">
            <v>3438000</v>
          </cell>
          <cell r="WA14">
            <v>1740600</v>
          </cell>
          <cell r="WB14">
            <v>1740600</v>
          </cell>
          <cell r="WC14">
            <v>0</v>
          </cell>
          <cell r="WD14"/>
          <cell r="WE14">
            <v>0</v>
          </cell>
          <cell r="WF14"/>
          <cell r="WG14">
            <v>0</v>
          </cell>
          <cell r="WH14"/>
          <cell r="WI14">
            <v>0</v>
          </cell>
          <cell r="WJ14"/>
          <cell r="WK14">
            <v>15067229</v>
          </cell>
          <cell r="WN14">
            <v>14467600</v>
          </cell>
          <cell r="WQ14">
            <v>3516626.25</v>
          </cell>
          <cell r="WT14">
            <v>3516626.25</v>
          </cell>
          <cell r="WZ14">
            <v>0</v>
          </cell>
          <cell r="XA14">
            <v>0</v>
          </cell>
          <cell r="XC14"/>
          <cell r="XD14"/>
          <cell r="XE14">
            <v>0</v>
          </cell>
          <cell r="XH14">
            <v>0</v>
          </cell>
          <cell r="XK14">
            <v>1367538.28</v>
          </cell>
          <cell r="XN14">
            <v>1367538.28</v>
          </cell>
          <cell r="XQ14">
            <v>15858360</v>
          </cell>
          <cell r="XT14">
            <v>15541714.029999999</v>
          </cell>
          <cell r="YI14">
            <v>0</v>
          </cell>
          <cell r="YL14">
            <v>0</v>
          </cell>
          <cell r="YO14">
            <v>0</v>
          </cell>
          <cell r="YR14">
            <v>0</v>
          </cell>
          <cell r="YY14">
            <v>0</v>
          </cell>
          <cell r="ZB14">
            <v>0</v>
          </cell>
          <cell r="ZE14">
            <v>0</v>
          </cell>
          <cell r="ZH14">
            <v>0</v>
          </cell>
          <cell r="ZL14">
            <v>0</v>
          </cell>
          <cell r="ZM14">
            <v>0</v>
          </cell>
          <cell r="ZN14">
            <v>0</v>
          </cell>
          <cell r="ZO14">
            <v>26453200</v>
          </cell>
          <cell r="ZP14">
            <v>0</v>
          </cell>
          <cell r="ZQ14"/>
          <cell r="ZR14">
            <v>1062473.2</v>
          </cell>
          <cell r="ZS14">
            <v>1258884.72</v>
          </cell>
          <cell r="ZT14">
            <v>999613.25000000012</v>
          </cell>
          <cell r="ZV14"/>
          <cell r="ZW14"/>
          <cell r="ZX14"/>
          <cell r="ZY14">
            <v>7935960</v>
          </cell>
          <cell r="ZZ14"/>
          <cell r="AAA14"/>
          <cell r="AAB14">
            <v>1062473.2</v>
          </cell>
          <cell r="AAC14">
            <v>1258884.72</v>
          </cell>
          <cell r="AAD14">
            <v>999613.25000000012</v>
          </cell>
          <cell r="AAF14">
            <v>5379000</v>
          </cell>
          <cell r="AAG14">
            <v>7042326.0800000001</v>
          </cell>
          <cell r="AAH14">
            <v>5179131.17</v>
          </cell>
          <cell r="AAI14">
            <v>1598638.97</v>
          </cell>
          <cell r="AAK14">
            <v>1613700</v>
          </cell>
          <cell r="AAL14">
            <v>6244209.5599999996</v>
          </cell>
          <cell r="AAM14">
            <v>5179131.17</v>
          </cell>
          <cell r="AAN14">
            <v>1598638.97</v>
          </cell>
        </row>
        <row r="15">
          <cell r="F15">
            <v>10192442</v>
          </cell>
          <cell r="G15">
            <v>10192442</v>
          </cell>
          <cell r="H15">
            <v>38389731</v>
          </cell>
          <cell r="I15">
            <v>38389731</v>
          </cell>
          <cell r="N15">
            <v>1410693</v>
          </cell>
          <cell r="O15">
            <v>1410693</v>
          </cell>
          <cell r="P15">
            <v>27933449.999999996</v>
          </cell>
          <cell r="Q15">
            <v>27933449.999999996</v>
          </cell>
          <cell r="X15">
            <v>900000</v>
          </cell>
          <cell r="Y15"/>
          <cell r="Z15"/>
          <cell r="AC15">
            <v>873375</v>
          </cell>
          <cell r="AD15"/>
          <cell r="AM15">
            <v>0</v>
          </cell>
          <cell r="AN15">
            <v>14674246.809999999</v>
          </cell>
          <cell r="AR15"/>
          <cell r="AS15">
            <v>9377346.8100000005</v>
          </cell>
          <cell r="AW15">
            <v>0</v>
          </cell>
          <cell r="BA15"/>
          <cell r="BT15">
            <v>0</v>
          </cell>
          <cell r="BU15">
            <v>26561126.73</v>
          </cell>
          <cell r="BV15">
            <v>0</v>
          </cell>
          <cell r="BX15"/>
          <cell r="BY15">
            <v>26561126.73</v>
          </cell>
          <cell r="BZ15"/>
          <cell r="CB15">
            <v>0</v>
          </cell>
          <cell r="CC15">
            <v>0</v>
          </cell>
          <cell r="CD15">
            <v>0</v>
          </cell>
          <cell r="CF15"/>
          <cell r="CG15"/>
          <cell r="CH15"/>
          <cell r="CM15">
            <v>0</v>
          </cell>
          <cell r="CN15"/>
          <cell r="CO15">
            <v>0</v>
          </cell>
          <cell r="CP15"/>
          <cell r="CU15">
            <v>13466000</v>
          </cell>
          <cell r="CV15">
            <v>13466000</v>
          </cell>
          <cell r="CW15">
            <v>0</v>
          </cell>
          <cell r="CX15"/>
          <cell r="CY15">
            <v>0</v>
          </cell>
          <cell r="CZ15"/>
          <cell r="DG15">
            <v>12010420.23</v>
          </cell>
          <cell r="DJ15">
            <v>12010420.23</v>
          </cell>
          <cell r="DL15">
            <v>0</v>
          </cell>
          <cell r="DM15">
            <v>0</v>
          </cell>
          <cell r="DN15">
            <v>0</v>
          </cell>
          <cell r="DO15">
            <v>0</v>
          </cell>
          <cell r="DR15">
            <v>0</v>
          </cell>
          <cell r="DS15">
            <v>0</v>
          </cell>
          <cell r="DT15">
            <v>0</v>
          </cell>
          <cell r="DU15">
            <v>0</v>
          </cell>
          <cell r="DV15">
            <v>0</v>
          </cell>
          <cell r="DW15">
            <v>0</v>
          </cell>
          <cell r="DY15"/>
          <cell r="DZ15"/>
          <cell r="EA15"/>
          <cell r="EB15"/>
          <cell r="EE15">
            <v>0</v>
          </cell>
          <cell r="EF15">
            <v>0</v>
          </cell>
          <cell r="EG15">
            <v>0</v>
          </cell>
          <cell r="EH15">
            <v>0</v>
          </cell>
          <cell r="EI15">
            <v>0</v>
          </cell>
          <cell r="EJ15">
            <v>0</v>
          </cell>
          <cell r="EL15">
            <v>0</v>
          </cell>
          <cell r="EM15">
            <v>787543.56</v>
          </cell>
          <cell r="EN15">
            <v>0</v>
          </cell>
          <cell r="EP15"/>
          <cell r="EQ15">
            <v>787543.56</v>
          </cell>
          <cell r="ER15">
            <v>0</v>
          </cell>
          <cell r="ES15">
            <v>2608315.79</v>
          </cell>
          <cell r="EV15">
            <v>2608315.79</v>
          </cell>
          <cell r="FD15">
            <v>88148.300000000017</v>
          </cell>
          <cell r="FE15">
            <v>1674589.85</v>
          </cell>
          <cell r="FK15">
            <v>88148.3</v>
          </cell>
          <cell r="FL15">
            <v>1674589.85</v>
          </cell>
          <cell r="FY15">
            <v>0</v>
          </cell>
          <cell r="GB15">
            <v>0</v>
          </cell>
          <cell r="GE15">
            <v>0</v>
          </cell>
          <cell r="GH15">
            <v>0</v>
          </cell>
          <cell r="GK15">
            <v>0</v>
          </cell>
          <cell r="GN15">
            <v>0</v>
          </cell>
          <cell r="GU15">
            <v>0</v>
          </cell>
          <cell r="GX15">
            <v>0</v>
          </cell>
          <cell r="HH15"/>
          <cell r="HI15"/>
          <cell r="HK15"/>
          <cell r="HL15"/>
          <cell r="HN15">
            <v>0</v>
          </cell>
          <cell r="HO15">
            <v>0</v>
          </cell>
          <cell r="HQ15">
            <v>0</v>
          </cell>
          <cell r="HR15">
            <v>0</v>
          </cell>
          <cell r="IE15">
            <v>0</v>
          </cell>
          <cell r="IH15">
            <v>0</v>
          </cell>
          <cell r="IK15">
            <v>0</v>
          </cell>
          <cell r="IN15">
            <v>0</v>
          </cell>
          <cell r="IR15">
            <v>0</v>
          </cell>
          <cell r="IS15">
            <v>0</v>
          </cell>
          <cell r="IU15"/>
          <cell r="IV15"/>
          <cell r="IW15">
            <v>0</v>
          </cell>
          <cell r="IZ15">
            <v>0</v>
          </cell>
          <cell r="JC15">
            <v>0</v>
          </cell>
          <cell r="JF15">
            <v>0</v>
          </cell>
          <cell r="KN15">
            <v>0</v>
          </cell>
          <cell r="KO15">
            <v>0</v>
          </cell>
          <cell r="KQ15"/>
          <cell r="KR15"/>
          <cell r="KT15">
            <v>0</v>
          </cell>
          <cell r="KU15">
            <v>0</v>
          </cell>
          <cell r="KW15"/>
          <cell r="KX15"/>
          <cell r="LM15">
            <v>0</v>
          </cell>
          <cell r="LN15">
            <v>0</v>
          </cell>
          <cell r="LQ15"/>
          <cell r="LR15"/>
          <cell r="LU15">
            <v>0</v>
          </cell>
          <cell r="LV15">
            <v>0</v>
          </cell>
          <cell r="LY15">
            <v>0</v>
          </cell>
          <cell r="LZ15">
            <v>0</v>
          </cell>
          <cell r="MR15">
            <v>0</v>
          </cell>
          <cell r="MS15">
            <v>0</v>
          </cell>
          <cell r="MT15">
            <v>0</v>
          </cell>
          <cell r="MU15">
            <v>0</v>
          </cell>
          <cell r="MW15">
            <v>85767.5</v>
          </cell>
          <cell r="MX15">
            <v>244107.5</v>
          </cell>
          <cell r="MZ15">
            <v>0</v>
          </cell>
          <cell r="NA15">
            <v>0</v>
          </cell>
          <cell r="NB15"/>
          <cell r="NC15"/>
          <cell r="NE15">
            <v>85767.5</v>
          </cell>
          <cell r="NF15">
            <v>244107.5</v>
          </cell>
          <cell r="NH15">
            <v>0</v>
          </cell>
          <cell r="NI15">
            <v>0</v>
          </cell>
          <cell r="NK15"/>
          <cell r="NL15"/>
          <cell r="OH15">
            <v>0</v>
          </cell>
          <cell r="OI15">
            <v>0</v>
          </cell>
          <cell r="OJ15"/>
          <cell r="OL15"/>
          <cell r="OM15"/>
          <cell r="ON15"/>
          <cell r="OP15">
            <v>0</v>
          </cell>
          <cell r="OQ15">
            <v>0</v>
          </cell>
          <cell r="OR15">
            <v>0</v>
          </cell>
          <cell r="OT15">
            <v>0</v>
          </cell>
          <cell r="OU15">
            <v>0</v>
          </cell>
          <cell r="OV15">
            <v>0</v>
          </cell>
          <cell r="PN15">
            <v>73910.27</v>
          </cell>
          <cell r="PO15">
            <v>1404295.0699999998</v>
          </cell>
          <cell r="PQ15">
            <v>73910.27</v>
          </cell>
          <cell r="PR15">
            <v>1404295.0699999998</v>
          </cell>
          <cell r="QE15">
            <v>0</v>
          </cell>
          <cell r="QH15">
            <v>0</v>
          </cell>
          <cell r="QK15">
            <v>0</v>
          </cell>
          <cell r="QN15">
            <v>0</v>
          </cell>
          <cell r="QQ15">
            <v>0</v>
          </cell>
          <cell r="QT15">
            <v>0</v>
          </cell>
          <cell r="RP15">
            <v>0</v>
          </cell>
          <cell r="RQ15">
            <v>0</v>
          </cell>
          <cell r="RR15">
            <v>0</v>
          </cell>
          <cell r="RT15"/>
          <cell r="RU15"/>
          <cell r="RV15"/>
          <cell r="RW15">
            <v>0</v>
          </cell>
          <cell r="RZ15">
            <v>0</v>
          </cell>
          <cell r="SC15">
            <v>0</v>
          </cell>
          <cell r="SF15">
            <v>0</v>
          </cell>
          <cell r="SJ15">
            <v>0</v>
          </cell>
          <cell r="SK15">
            <v>0</v>
          </cell>
          <cell r="SN15">
            <v>0</v>
          </cell>
          <cell r="SO15">
            <v>0</v>
          </cell>
          <cell r="SU15"/>
          <cell r="SV15"/>
          <cell r="SY15"/>
          <cell r="SZ15"/>
          <cell r="TF15">
            <v>0</v>
          </cell>
          <cell r="TG15">
            <v>0</v>
          </cell>
          <cell r="TJ15">
            <v>0</v>
          </cell>
          <cell r="TK15">
            <v>0</v>
          </cell>
          <cell r="TO15"/>
          <cell r="TP15"/>
          <cell r="TS15"/>
          <cell r="TT15"/>
          <cell r="VW15">
            <v>11665427</v>
          </cell>
          <cell r="VX15">
            <v>11489674</v>
          </cell>
          <cell r="VY15">
            <v>3427465</v>
          </cell>
          <cell r="VZ15">
            <v>2730300</v>
          </cell>
          <cell r="WA15">
            <v>2451900</v>
          </cell>
          <cell r="WB15">
            <v>2405538.3200000003</v>
          </cell>
          <cell r="WC15">
            <v>0</v>
          </cell>
          <cell r="WD15"/>
          <cell r="WE15">
            <v>0</v>
          </cell>
          <cell r="WF15"/>
          <cell r="WG15">
            <v>0</v>
          </cell>
          <cell r="WH15"/>
          <cell r="WI15">
            <v>0</v>
          </cell>
          <cell r="WJ15"/>
          <cell r="WK15">
            <v>12215200</v>
          </cell>
          <cell r="WN15">
            <v>11129871.51</v>
          </cell>
          <cell r="WQ15">
            <v>2398069.1100000003</v>
          </cell>
          <cell r="WT15">
            <v>2398069.1100000003</v>
          </cell>
          <cell r="WZ15">
            <v>0</v>
          </cell>
          <cell r="XA15">
            <v>0</v>
          </cell>
          <cell r="XC15"/>
          <cell r="XD15"/>
          <cell r="XE15">
            <v>0</v>
          </cell>
          <cell r="XH15">
            <v>0</v>
          </cell>
          <cell r="XK15">
            <v>1367538.28</v>
          </cell>
          <cell r="XN15">
            <v>1367538.28</v>
          </cell>
          <cell r="XQ15">
            <v>14530320</v>
          </cell>
          <cell r="XT15">
            <v>13450296.66</v>
          </cell>
          <cell r="YI15">
            <v>0</v>
          </cell>
          <cell r="YL15">
            <v>0</v>
          </cell>
          <cell r="YO15">
            <v>0</v>
          </cell>
          <cell r="YR15">
            <v>0</v>
          </cell>
          <cell r="YY15">
            <v>0</v>
          </cell>
          <cell r="ZB15">
            <v>0</v>
          </cell>
          <cell r="ZE15">
            <v>0</v>
          </cell>
          <cell r="ZH15">
            <v>0</v>
          </cell>
          <cell r="ZL15">
            <v>0</v>
          </cell>
          <cell r="ZM15">
            <v>0</v>
          </cell>
          <cell r="ZN15">
            <v>0</v>
          </cell>
          <cell r="ZO15">
            <v>0</v>
          </cell>
          <cell r="ZP15">
            <v>0</v>
          </cell>
          <cell r="ZQ15"/>
          <cell r="ZR15">
            <v>984091.47</v>
          </cell>
          <cell r="ZS15">
            <v>1435635.75</v>
          </cell>
          <cell r="ZT15">
            <v>516895.52</v>
          </cell>
          <cell r="ZV15"/>
          <cell r="ZW15"/>
          <cell r="ZX15"/>
          <cell r="ZY15"/>
          <cell r="ZZ15"/>
          <cell r="AAA15"/>
          <cell r="AAB15">
            <v>984091.47</v>
          </cell>
          <cell r="AAC15">
            <v>1435635.75</v>
          </cell>
          <cell r="AAD15">
            <v>516895.52</v>
          </cell>
          <cell r="AAF15">
            <v>0</v>
          </cell>
          <cell r="AAG15">
            <v>3527497</v>
          </cell>
          <cell r="AAH15">
            <v>2088954.8</v>
          </cell>
          <cell r="AAI15">
            <v>1662196.8900000001</v>
          </cell>
          <cell r="AAK15"/>
          <cell r="AAL15">
            <v>3527497</v>
          </cell>
          <cell r="AAM15">
            <v>2088954.8</v>
          </cell>
          <cell r="AAN15">
            <v>1662196.8900000001</v>
          </cell>
        </row>
        <row r="16">
          <cell r="F16">
            <v>8711019</v>
          </cell>
          <cell r="G16">
            <v>8711019</v>
          </cell>
          <cell r="H16">
            <v>26976395</v>
          </cell>
          <cell r="I16">
            <v>26976395</v>
          </cell>
          <cell r="N16">
            <v>6190791.0000000009</v>
          </cell>
          <cell r="O16">
            <v>6190791.0000000009</v>
          </cell>
          <cell r="P16">
            <v>50436089</v>
          </cell>
          <cell r="Q16">
            <v>50436089</v>
          </cell>
          <cell r="X16"/>
          <cell r="Y16">
            <v>700000</v>
          </cell>
          <cell r="Z16"/>
          <cell r="AC16">
            <v>1275000</v>
          </cell>
          <cell r="AD16"/>
          <cell r="AM16">
            <v>0</v>
          </cell>
          <cell r="AN16">
            <v>6319316.8700000001</v>
          </cell>
          <cell r="AR16"/>
          <cell r="AS16">
            <v>6025624.3700000001</v>
          </cell>
          <cell r="AW16">
            <v>0</v>
          </cell>
          <cell r="BA16"/>
          <cell r="BT16">
            <v>69918100</v>
          </cell>
          <cell r="BU16">
            <v>42303554.090000004</v>
          </cell>
          <cell r="BV16">
            <v>0</v>
          </cell>
          <cell r="BX16">
            <v>69918100</v>
          </cell>
          <cell r="BY16">
            <v>42303554.090000004</v>
          </cell>
          <cell r="BZ16"/>
          <cell r="CB16">
            <v>0</v>
          </cell>
          <cell r="CC16">
            <v>0</v>
          </cell>
          <cell r="CD16">
            <v>0</v>
          </cell>
          <cell r="CF16"/>
          <cell r="CG16"/>
          <cell r="CH16"/>
          <cell r="CM16">
            <v>0</v>
          </cell>
          <cell r="CN16"/>
          <cell r="CO16">
            <v>0</v>
          </cell>
          <cell r="CP16"/>
          <cell r="CU16">
            <v>29888000</v>
          </cell>
          <cell r="CV16">
            <v>29888000</v>
          </cell>
          <cell r="CW16">
            <v>0</v>
          </cell>
          <cell r="CX16"/>
          <cell r="CY16">
            <v>0</v>
          </cell>
          <cell r="CZ16"/>
          <cell r="DG16">
            <v>18151459.23</v>
          </cell>
          <cell r="DJ16">
            <v>18151459.23</v>
          </cell>
          <cell r="DL16">
            <v>0</v>
          </cell>
          <cell r="DM16">
            <v>0</v>
          </cell>
          <cell r="DN16">
            <v>8280031.8699999992</v>
          </cell>
          <cell r="DO16">
            <v>46186137.050000004</v>
          </cell>
          <cell r="DR16">
            <v>706880</v>
          </cell>
          <cell r="DS16">
            <v>0</v>
          </cell>
          <cell r="DT16">
            <v>0</v>
          </cell>
          <cell r="DU16">
            <v>13430500</v>
          </cell>
          <cell r="DV16">
            <v>0</v>
          </cell>
          <cell r="DW16">
            <v>0</v>
          </cell>
          <cell r="DY16"/>
          <cell r="DZ16"/>
          <cell r="EA16">
            <v>8280031.8700000001</v>
          </cell>
          <cell r="EB16">
            <v>46186137.049999997</v>
          </cell>
          <cell r="EE16">
            <v>620659.02</v>
          </cell>
          <cell r="EF16">
            <v>0</v>
          </cell>
          <cell r="EG16">
            <v>0</v>
          </cell>
          <cell r="EH16">
            <v>11792327.99</v>
          </cell>
          <cell r="EI16">
            <v>0</v>
          </cell>
          <cell r="EJ16">
            <v>0</v>
          </cell>
          <cell r="EL16">
            <v>0</v>
          </cell>
          <cell r="EM16">
            <v>0</v>
          </cell>
          <cell r="EN16">
            <v>503028.41</v>
          </cell>
          <cell r="EP16"/>
          <cell r="EQ16">
            <v>0</v>
          </cell>
          <cell r="ER16">
            <v>503028.41</v>
          </cell>
          <cell r="ES16">
            <v>0</v>
          </cell>
          <cell r="EV16">
            <v>0</v>
          </cell>
          <cell r="FD16">
            <v>0</v>
          </cell>
          <cell r="FE16">
            <v>0</v>
          </cell>
          <cell r="FK16"/>
          <cell r="FL16"/>
          <cell r="FY16">
            <v>0</v>
          </cell>
          <cell r="GB16">
            <v>0</v>
          </cell>
          <cell r="GE16">
            <v>0</v>
          </cell>
          <cell r="GH16">
            <v>0</v>
          </cell>
          <cell r="GK16">
            <v>0</v>
          </cell>
          <cell r="GN16">
            <v>0</v>
          </cell>
          <cell r="GU16">
            <v>0</v>
          </cell>
          <cell r="GX16">
            <v>0</v>
          </cell>
          <cell r="HH16"/>
          <cell r="HI16"/>
          <cell r="HK16"/>
          <cell r="HL16"/>
          <cell r="HN16">
            <v>0</v>
          </cell>
          <cell r="HO16">
            <v>0</v>
          </cell>
          <cell r="HQ16">
            <v>0</v>
          </cell>
          <cell r="HR16">
            <v>0</v>
          </cell>
          <cell r="IE16">
            <v>0</v>
          </cell>
          <cell r="IH16">
            <v>0</v>
          </cell>
          <cell r="IK16">
            <v>141052211.94999999</v>
          </cell>
          <cell r="IN16">
            <v>141052211.94999999</v>
          </cell>
          <cell r="IR16">
            <v>0</v>
          </cell>
          <cell r="IS16">
            <v>0</v>
          </cell>
          <cell r="IU16"/>
          <cell r="IV16"/>
          <cell r="IW16">
            <v>0</v>
          </cell>
          <cell r="IZ16">
            <v>0</v>
          </cell>
          <cell r="JC16">
            <v>0</v>
          </cell>
          <cell r="JF16">
            <v>0</v>
          </cell>
          <cell r="KN16">
            <v>0</v>
          </cell>
          <cell r="KO16">
            <v>0</v>
          </cell>
          <cell r="KQ16"/>
          <cell r="KR16"/>
          <cell r="KT16">
            <v>0</v>
          </cell>
          <cell r="KU16">
            <v>0</v>
          </cell>
          <cell r="KW16"/>
          <cell r="KX16"/>
          <cell r="LM16">
            <v>0</v>
          </cell>
          <cell r="LN16">
            <v>0</v>
          </cell>
          <cell r="LQ16"/>
          <cell r="LR16"/>
          <cell r="LU16">
            <v>0</v>
          </cell>
          <cell r="LV16">
            <v>0</v>
          </cell>
          <cell r="LY16">
            <v>0</v>
          </cell>
          <cell r="LZ16">
            <v>0</v>
          </cell>
          <cell r="MR16">
            <v>0</v>
          </cell>
          <cell r="MS16">
            <v>0</v>
          </cell>
          <cell r="MT16">
            <v>0</v>
          </cell>
          <cell r="MU16">
            <v>0</v>
          </cell>
          <cell r="MW16">
            <v>79852.5</v>
          </cell>
          <cell r="MX16">
            <v>227272.5</v>
          </cell>
          <cell r="MZ16">
            <v>0</v>
          </cell>
          <cell r="NA16">
            <v>0</v>
          </cell>
          <cell r="NB16"/>
          <cell r="NC16"/>
          <cell r="NE16">
            <v>79852.5</v>
          </cell>
          <cell r="NF16">
            <v>227272.5</v>
          </cell>
          <cell r="NH16">
            <v>0</v>
          </cell>
          <cell r="NI16">
            <v>0</v>
          </cell>
          <cell r="NK16"/>
          <cell r="NL16"/>
          <cell r="OH16">
            <v>0</v>
          </cell>
          <cell r="OI16">
            <v>0</v>
          </cell>
          <cell r="OJ16"/>
          <cell r="OL16"/>
          <cell r="OM16"/>
          <cell r="ON16"/>
          <cell r="OP16">
            <v>0</v>
          </cell>
          <cell r="OQ16">
            <v>0</v>
          </cell>
          <cell r="OR16">
            <v>31037047.100000001</v>
          </cell>
          <cell r="OT16">
            <v>0</v>
          </cell>
          <cell r="OU16">
            <v>0</v>
          </cell>
          <cell r="OV16">
            <v>31037046.740000002</v>
          </cell>
          <cell r="PN16">
            <v>307061.13999999996</v>
          </cell>
          <cell r="PO16">
            <v>5834161.9000000004</v>
          </cell>
          <cell r="PQ16">
            <v>307060.27999999997</v>
          </cell>
          <cell r="PR16">
            <v>5834145.4199999999</v>
          </cell>
          <cell r="QE16">
            <v>0</v>
          </cell>
          <cell r="QH16">
            <v>0</v>
          </cell>
          <cell r="QK16">
            <v>0</v>
          </cell>
          <cell r="QN16">
            <v>0</v>
          </cell>
          <cell r="QQ16">
            <v>0</v>
          </cell>
          <cell r="QT16">
            <v>0</v>
          </cell>
          <cell r="RP16">
            <v>0</v>
          </cell>
          <cell r="RQ16">
            <v>0</v>
          </cell>
          <cell r="RR16">
            <v>0</v>
          </cell>
          <cell r="RT16"/>
          <cell r="RU16"/>
          <cell r="RV16"/>
          <cell r="RW16">
            <v>0</v>
          </cell>
          <cell r="RZ16">
            <v>0</v>
          </cell>
          <cell r="SC16">
            <v>0</v>
          </cell>
          <cell r="SF16">
            <v>0</v>
          </cell>
          <cell r="SJ16">
            <v>2126224.84</v>
          </cell>
          <cell r="SK16">
            <v>40398272.039999999</v>
          </cell>
          <cell r="SN16">
            <v>0</v>
          </cell>
          <cell r="SO16">
            <v>0</v>
          </cell>
          <cell r="SU16">
            <v>2126224.84</v>
          </cell>
          <cell r="SV16">
            <v>40398272.039999992</v>
          </cell>
          <cell r="SY16"/>
          <cell r="SZ16"/>
          <cell r="TF16">
            <v>1710725.8500000006</v>
          </cell>
          <cell r="TG16">
            <v>32503791.210000001</v>
          </cell>
          <cell r="TJ16">
            <v>3017257.89</v>
          </cell>
          <cell r="TK16">
            <v>57327900</v>
          </cell>
          <cell r="TO16">
            <v>1710725.8500000003</v>
          </cell>
          <cell r="TP16">
            <v>32503791.210000001</v>
          </cell>
          <cell r="TS16">
            <v>3017257.8900000006</v>
          </cell>
          <cell r="TT16">
            <v>57327900</v>
          </cell>
          <cell r="VW16">
            <v>14742885</v>
          </cell>
          <cell r="VX16">
            <v>13619124.09</v>
          </cell>
          <cell r="VY16">
            <v>4938154</v>
          </cell>
          <cell r="VZ16">
            <v>4141444.2</v>
          </cell>
          <cell r="WA16">
            <v>2279200</v>
          </cell>
          <cell r="WB16">
            <v>2279200</v>
          </cell>
          <cell r="WC16">
            <v>0</v>
          </cell>
          <cell r="WD16"/>
          <cell r="WE16">
            <v>0</v>
          </cell>
          <cell r="WF16"/>
          <cell r="WG16">
            <v>0</v>
          </cell>
          <cell r="WH16"/>
          <cell r="WI16">
            <v>0</v>
          </cell>
          <cell r="WJ16"/>
          <cell r="WK16">
            <v>10971666.4</v>
          </cell>
          <cell r="WN16">
            <v>10971666.399999999</v>
          </cell>
          <cell r="WQ16">
            <v>2257435.2400000002</v>
          </cell>
          <cell r="WT16">
            <v>2257435.2400000002</v>
          </cell>
          <cell r="WZ16">
            <v>0</v>
          </cell>
          <cell r="XA16">
            <v>0</v>
          </cell>
          <cell r="XC16"/>
          <cell r="XD16"/>
          <cell r="XE16">
            <v>0</v>
          </cell>
          <cell r="XH16">
            <v>0</v>
          </cell>
          <cell r="XK16">
            <v>3555599.5199999996</v>
          </cell>
          <cell r="XN16">
            <v>3455599.52</v>
          </cell>
          <cell r="XQ16">
            <v>15171680</v>
          </cell>
          <cell r="XT16">
            <v>15171680</v>
          </cell>
          <cell r="YI16">
            <v>0</v>
          </cell>
          <cell r="YL16">
            <v>0</v>
          </cell>
          <cell r="YO16">
            <v>0</v>
          </cell>
          <cell r="YR16">
            <v>0</v>
          </cell>
          <cell r="YY16">
            <v>0</v>
          </cell>
          <cell r="ZB16">
            <v>0</v>
          </cell>
          <cell r="ZE16">
            <v>0</v>
          </cell>
          <cell r="ZH16">
            <v>0</v>
          </cell>
          <cell r="ZL16">
            <v>0</v>
          </cell>
          <cell r="ZM16">
            <v>0</v>
          </cell>
          <cell r="ZN16">
            <v>0</v>
          </cell>
          <cell r="ZO16">
            <v>9564000</v>
          </cell>
          <cell r="ZP16">
            <v>0</v>
          </cell>
          <cell r="ZQ16"/>
          <cell r="ZR16">
            <v>1180839.8400000001</v>
          </cell>
          <cell r="ZS16">
            <v>1329874.3199999998</v>
          </cell>
          <cell r="ZT16">
            <v>718125.94000000006</v>
          </cell>
          <cell r="ZV16"/>
          <cell r="ZW16"/>
          <cell r="ZX16"/>
          <cell r="ZY16">
            <v>2869200</v>
          </cell>
          <cell r="ZZ16"/>
          <cell r="AAA16"/>
          <cell r="AAB16">
            <v>1180839.8400000001</v>
          </cell>
          <cell r="AAC16">
            <v>1329874.3199999998</v>
          </cell>
          <cell r="AAD16">
            <v>718125.94000000006</v>
          </cell>
          <cell r="AAF16">
            <v>0</v>
          </cell>
          <cell r="AAG16">
            <v>1875809.44</v>
          </cell>
          <cell r="AAH16">
            <v>2146980</v>
          </cell>
          <cell r="AAI16">
            <v>2281559.8199999998</v>
          </cell>
          <cell r="AAK16"/>
          <cell r="AAL16">
            <v>1691363</v>
          </cell>
          <cell r="AAM16">
            <v>2146980</v>
          </cell>
          <cell r="AAN16">
            <v>2281559.8199999998</v>
          </cell>
        </row>
        <row r="17">
          <cell r="F17">
            <v>9361477</v>
          </cell>
          <cell r="G17">
            <v>9361477</v>
          </cell>
          <cell r="H17">
            <v>21484396</v>
          </cell>
          <cell r="I17">
            <v>21484396</v>
          </cell>
          <cell r="N17">
            <v>2651836</v>
          </cell>
          <cell r="O17">
            <v>2651836</v>
          </cell>
          <cell r="P17">
            <v>20391285</v>
          </cell>
          <cell r="Q17">
            <v>20391285</v>
          </cell>
          <cell r="X17"/>
          <cell r="Y17">
            <v>600000</v>
          </cell>
          <cell r="Z17"/>
          <cell r="AC17">
            <v>656625</v>
          </cell>
          <cell r="AD17"/>
          <cell r="AM17">
            <v>0</v>
          </cell>
          <cell r="AN17">
            <v>23760567.520000003</v>
          </cell>
          <cell r="AR17"/>
          <cell r="AS17">
            <v>12723414.539999999</v>
          </cell>
          <cell r="AW17">
            <v>0</v>
          </cell>
          <cell r="BA17"/>
          <cell r="BT17">
            <v>0</v>
          </cell>
          <cell r="BU17">
            <v>28303351.350000001</v>
          </cell>
          <cell r="BV17">
            <v>0</v>
          </cell>
          <cell r="BX17"/>
          <cell r="BY17">
            <v>28303351.350000001</v>
          </cell>
          <cell r="BZ17"/>
          <cell r="CB17">
            <v>0</v>
          </cell>
          <cell r="CC17">
            <v>0</v>
          </cell>
          <cell r="CD17">
            <v>0</v>
          </cell>
          <cell r="CF17"/>
          <cell r="CG17"/>
          <cell r="CH17"/>
          <cell r="CM17">
            <v>0</v>
          </cell>
          <cell r="CN17"/>
          <cell r="CO17">
            <v>0</v>
          </cell>
          <cell r="CP17"/>
          <cell r="CU17">
            <v>0</v>
          </cell>
          <cell r="CV17">
            <v>0</v>
          </cell>
          <cell r="CW17">
            <v>0</v>
          </cell>
          <cell r="CX17"/>
          <cell r="CY17">
            <v>0</v>
          </cell>
          <cell r="CZ17"/>
          <cell r="DG17">
            <v>0</v>
          </cell>
          <cell r="DJ17">
            <v>0</v>
          </cell>
          <cell r="DL17">
            <v>0</v>
          </cell>
          <cell r="DM17">
            <v>0</v>
          </cell>
          <cell r="DN17">
            <v>0</v>
          </cell>
          <cell r="DO17">
            <v>0</v>
          </cell>
          <cell r="DR17">
            <v>0</v>
          </cell>
          <cell r="DS17">
            <v>0</v>
          </cell>
          <cell r="DT17">
            <v>0</v>
          </cell>
          <cell r="DU17">
            <v>0</v>
          </cell>
          <cell r="DV17">
            <v>0</v>
          </cell>
          <cell r="DW17">
            <v>0</v>
          </cell>
          <cell r="DY17"/>
          <cell r="DZ17"/>
          <cell r="EA17"/>
          <cell r="EB17"/>
          <cell r="EE17">
            <v>0</v>
          </cell>
          <cell r="EF17">
            <v>0</v>
          </cell>
          <cell r="EG17">
            <v>0</v>
          </cell>
          <cell r="EH17">
            <v>0</v>
          </cell>
          <cell r="EI17">
            <v>0</v>
          </cell>
          <cell r="EJ17">
            <v>0</v>
          </cell>
          <cell r="EL17">
            <v>0</v>
          </cell>
          <cell r="EM17">
            <v>0</v>
          </cell>
          <cell r="EN17">
            <v>0</v>
          </cell>
          <cell r="EP17"/>
          <cell r="EQ17">
            <v>0</v>
          </cell>
          <cell r="ER17">
            <v>0</v>
          </cell>
          <cell r="ES17">
            <v>0</v>
          </cell>
          <cell r="EV17">
            <v>0</v>
          </cell>
          <cell r="FD17">
            <v>0</v>
          </cell>
          <cell r="FE17">
            <v>0</v>
          </cell>
          <cell r="FK17"/>
          <cell r="FL17"/>
          <cell r="FY17">
            <v>0</v>
          </cell>
          <cell r="GB17">
            <v>0</v>
          </cell>
          <cell r="GE17">
            <v>0</v>
          </cell>
          <cell r="GH17">
            <v>0</v>
          </cell>
          <cell r="GK17">
            <v>0</v>
          </cell>
          <cell r="GN17">
            <v>0</v>
          </cell>
          <cell r="GU17">
            <v>0</v>
          </cell>
          <cell r="GX17">
            <v>0</v>
          </cell>
          <cell r="HH17"/>
          <cell r="HI17"/>
          <cell r="HK17"/>
          <cell r="HL17"/>
          <cell r="HN17">
            <v>521709.1100000001</v>
          </cell>
          <cell r="HO17">
            <v>1484861.89</v>
          </cell>
          <cell r="HQ17">
            <v>521709.1100000001</v>
          </cell>
          <cell r="HR17">
            <v>1484861.89</v>
          </cell>
          <cell r="IE17">
            <v>0</v>
          </cell>
          <cell r="IH17">
            <v>0</v>
          </cell>
          <cell r="IK17">
            <v>0</v>
          </cell>
          <cell r="IN17">
            <v>0</v>
          </cell>
          <cell r="IR17">
            <v>0</v>
          </cell>
          <cell r="IS17">
            <v>0</v>
          </cell>
          <cell r="IU17"/>
          <cell r="IV17"/>
          <cell r="IW17">
            <v>0</v>
          </cell>
          <cell r="IZ17">
            <v>0</v>
          </cell>
          <cell r="JC17">
            <v>0</v>
          </cell>
          <cell r="JF17">
            <v>0</v>
          </cell>
          <cell r="KN17">
            <v>0</v>
          </cell>
          <cell r="KO17">
            <v>0</v>
          </cell>
          <cell r="KQ17"/>
          <cell r="KR17"/>
          <cell r="KT17">
            <v>0</v>
          </cell>
          <cell r="KU17">
            <v>0</v>
          </cell>
          <cell r="KW17"/>
          <cell r="KX17"/>
          <cell r="LM17">
            <v>0</v>
          </cell>
          <cell r="LN17">
            <v>0</v>
          </cell>
          <cell r="LQ17"/>
          <cell r="LR17"/>
          <cell r="LU17">
            <v>0</v>
          </cell>
          <cell r="LV17">
            <v>0</v>
          </cell>
          <cell r="LY17">
            <v>0</v>
          </cell>
          <cell r="LZ17">
            <v>0</v>
          </cell>
          <cell r="MR17">
            <v>0</v>
          </cell>
          <cell r="MS17">
            <v>0</v>
          </cell>
          <cell r="MT17">
            <v>0</v>
          </cell>
          <cell r="MU17">
            <v>0</v>
          </cell>
          <cell r="MW17">
            <v>50277.5</v>
          </cell>
          <cell r="MX17">
            <v>143097.5</v>
          </cell>
          <cell r="MZ17">
            <v>0</v>
          </cell>
          <cell r="NA17">
            <v>0</v>
          </cell>
          <cell r="NB17"/>
          <cell r="NC17"/>
          <cell r="NE17">
            <v>50277.5</v>
          </cell>
          <cell r="NF17">
            <v>143097.5</v>
          </cell>
          <cell r="NH17">
            <v>0</v>
          </cell>
          <cell r="NI17">
            <v>0</v>
          </cell>
          <cell r="NK17"/>
          <cell r="NL17"/>
          <cell r="OH17">
            <v>0</v>
          </cell>
          <cell r="OI17">
            <v>0</v>
          </cell>
          <cell r="OJ17"/>
          <cell r="OL17"/>
          <cell r="OM17"/>
          <cell r="ON17"/>
          <cell r="OP17">
            <v>0</v>
          </cell>
          <cell r="OQ17">
            <v>0</v>
          </cell>
          <cell r="OR17">
            <v>0</v>
          </cell>
          <cell r="OT17">
            <v>0</v>
          </cell>
          <cell r="OU17">
            <v>0</v>
          </cell>
          <cell r="OV17">
            <v>0</v>
          </cell>
          <cell r="PN17">
            <v>0</v>
          </cell>
          <cell r="PO17">
            <v>0</v>
          </cell>
          <cell r="PQ17">
            <v>0</v>
          </cell>
          <cell r="PR17">
            <v>0</v>
          </cell>
          <cell r="QE17">
            <v>0</v>
          </cell>
          <cell r="QH17">
            <v>0</v>
          </cell>
          <cell r="QK17">
            <v>0</v>
          </cell>
          <cell r="QN17">
            <v>0</v>
          </cell>
          <cell r="QQ17">
            <v>0</v>
          </cell>
          <cell r="QT17">
            <v>0</v>
          </cell>
          <cell r="RP17">
            <v>0</v>
          </cell>
          <cell r="RQ17">
            <v>0</v>
          </cell>
          <cell r="RR17">
            <v>0</v>
          </cell>
          <cell r="RT17"/>
          <cell r="RU17"/>
          <cell r="RV17"/>
          <cell r="RW17">
            <v>0</v>
          </cell>
          <cell r="RZ17">
            <v>0</v>
          </cell>
          <cell r="SC17">
            <v>0</v>
          </cell>
          <cell r="SF17">
            <v>0</v>
          </cell>
          <cell r="SJ17">
            <v>0</v>
          </cell>
          <cell r="SK17">
            <v>0</v>
          </cell>
          <cell r="SN17">
            <v>0</v>
          </cell>
          <cell r="SO17">
            <v>0</v>
          </cell>
          <cell r="SU17"/>
          <cell r="SV17"/>
          <cell r="SY17"/>
          <cell r="SZ17"/>
          <cell r="TF17">
            <v>0</v>
          </cell>
          <cell r="TG17">
            <v>0</v>
          </cell>
          <cell r="TJ17">
            <v>0</v>
          </cell>
          <cell r="TK17">
            <v>0</v>
          </cell>
          <cell r="TO17"/>
          <cell r="TP17"/>
          <cell r="TS17"/>
          <cell r="TT17"/>
          <cell r="VW17">
            <v>10625902</v>
          </cell>
          <cell r="VX17">
            <v>9911155.4900000002</v>
          </cell>
          <cell r="VY17">
            <v>1791988</v>
          </cell>
          <cell r="VZ17">
            <v>1262004.83</v>
          </cell>
          <cell r="WA17">
            <v>1461200</v>
          </cell>
          <cell r="WB17">
            <v>1461200</v>
          </cell>
          <cell r="WC17">
            <v>0</v>
          </cell>
          <cell r="WD17"/>
          <cell r="WE17">
            <v>0</v>
          </cell>
          <cell r="WF17"/>
          <cell r="WG17">
            <v>0</v>
          </cell>
          <cell r="WH17"/>
          <cell r="WI17">
            <v>0</v>
          </cell>
          <cell r="WJ17"/>
          <cell r="WK17">
            <v>7398540</v>
          </cell>
          <cell r="WN17">
            <v>7068368.6099999994</v>
          </cell>
          <cell r="WQ17">
            <v>1865788.0599999998</v>
          </cell>
          <cell r="WT17">
            <v>1865788.06</v>
          </cell>
          <cell r="WZ17">
            <v>0</v>
          </cell>
          <cell r="XA17">
            <v>0</v>
          </cell>
          <cell r="XC17"/>
          <cell r="XD17"/>
          <cell r="XE17">
            <v>0</v>
          </cell>
          <cell r="XH17">
            <v>0</v>
          </cell>
          <cell r="XK17">
            <v>1914553.5899999999</v>
          </cell>
          <cell r="XN17">
            <v>1914553.5899999999</v>
          </cell>
          <cell r="XQ17">
            <v>10936800</v>
          </cell>
          <cell r="XT17">
            <v>10531444.449999999</v>
          </cell>
          <cell r="YI17">
            <v>0</v>
          </cell>
          <cell r="YL17">
            <v>0</v>
          </cell>
          <cell r="YO17">
            <v>0</v>
          </cell>
          <cell r="YR17">
            <v>0</v>
          </cell>
          <cell r="YY17">
            <v>0</v>
          </cell>
          <cell r="ZB17">
            <v>0</v>
          </cell>
          <cell r="ZE17">
            <v>0</v>
          </cell>
          <cell r="ZH17">
            <v>0</v>
          </cell>
          <cell r="ZL17">
            <v>0</v>
          </cell>
          <cell r="ZM17">
            <v>15542200</v>
          </cell>
          <cell r="ZN17">
            <v>0</v>
          </cell>
          <cell r="ZO17">
            <v>32787600</v>
          </cell>
          <cell r="ZP17">
            <v>0</v>
          </cell>
          <cell r="ZQ17"/>
          <cell r="ZR17">
            <v>674075.22</v>
          </cell>
          <cell r="ZS17">
            <v>507029.96</v>
          </cell>
          <cell r="ZT17">
            <v>508295.24</v>
          </cell>
          <cell r="ZV17"/>
          <cell r="ZW17">
            <v>14178208.74</v>
          </cell>
          <cell r="ZX17"/>
          <cell r="ZY17">
            <v>22702000</v>
          </cell>
          <cell r="ZZ17"/>
          <cell r="AAA17"/>
          <cell r="AAB17">
            <v>674075.22</v>
          </cell>
          <cell r="AAC17">
            <v>507029.96</v>
          </cell>
          <cell r="AAD17">
            <v>508295.24</v>
          </cell>
          <cell r="AAF17">
            <v>0</v>
          </cell>
          <cell r="AAG17">
            <v>1248239.3600000001</v>
          </cell>
          <cell r="AAH17">
            <v>1568972.25</v>
          </cell>
          <cell r="AAI17">
            <v>1777393.29</v>
          </cell>
          <cell r="AAK17"/>
          <cell r="AAL17">
            <v>1248239.3600000001</v>
          </cell>
          <cell r="AAM17">
            <v>1568972.25</v>
          </cell>
          <cell r="AAN17">
            <v>1777393.29</v>
          </cell>
        </row>
        <row r="18">
          <cell r="F18">
            <v>71422107</v>
          </cell>
          <cell r="G18">
            <v>71422107</v>
          </cell>
          <cell r="H18">
            <v>39192094</v>
          </cell>
          <cell r="I18">
            <v>39192094</v>
          </cell>
          <cell r="N18">
            <v>689980</v>
          </cell>
          <cell r="O18">
            <v>689980</v>
          </cell>
          <cell r="P18">
            <v>16535519</v>
          </cell>
          <cell r="Q18">
            <v>16535519</v>
          </cell>
          <cell r="X18"/>
          <cell r="Y18">
            <v>1700000</v>
          </cell>
          <cell r="Z18"/>
          <cell r="AC18">
            <v>1139425</v>
          </cell>
          <cell r="AD18"/>
          <cell r="AM18">
            <v>0</v>
          </cell>
          <cell r="AN18">
            <v>0</v>
          </cell>
          <cell r="AR18"/>
          <cell r="AS18"/>
          <cell r="AW18">
            <v>0</v>
          </cell>
          <cell r="BA18"/>
          <cell r="BT18">
            <v>0</v>
          </cell>
          <cell r="BU18">
            <v>35916545.409999996</v>
          </cell>
          <cell r="BV18">
            <v>0</v>
          </cell>
          <cell r="BX18"/>
          <cell r="BY18">
            <v>35916545.409999996</v>
          </cell>
          <cell r="BZ18"/>
          <cell r="CB18">
            <v>0</v>
          </cell>
          <cell r="CC18">
            <v>0</v>
          </cell>
          <cell r="CD18">
            <v>0</v>
          </cell>
          <cell r="CF18"/>
          <cell r="CG18"/>
          <cell r="CH18"/>
          <cell r="CM18">
            <v>0</v>
          </cell>
          <cell r="CN18"/>
          <cell r="CO18">
            <v>0</v>
          </cell>
          <cell r="CP18"/>
          <cell r="CU18">
            <v>0</v>
          </cell>
          <cell r="CV18">
            <v>0</v>
          </cell>
          <cell r="CW18">
            <v>0</v>
          </cell>
          <cell r="CX18"/>
          <cell r="CY18">
            <v>0</v>
          </cell>
          <cell r="CZ18"/>
          <cell r="DG18">
            <v>0</v>
          </cell>
          <cell r="DJ18">
            <v>0</v>
          </cell>
          <cell r="DL18">
            <v>0</v>
          </cell>
          <cell r="DM18">
            <v>0</v>
          </cell>
          <cell r="DN18">
            <v>0</v>
          </cell>
          <cell r="DO18">
            <v>0</v>
          </cell>
          <cell r="DR18">
            <v>0</v>
          </cell>
          <cell r="DS18">
            <v>0</v>
          </cell>
          <cell r="DT18">
            <v>0</v>
          </cell>
          <cell r="DU18">
            <v>0</v>
          </cell>
          <cell r="DV18">
            <v>0</v>
          </cell>
          <cell r="DW18">
            <v>0</v>
          </cell>
          <cell r="DY18"/>
          <cell r="DZ18"/>
          <cell r="EA18"/>
          <cell r="EB18"/>
          <cell r="EE18">
            <v>0</v>
          </cell>
          <cell r="EF18">
            <v>0</v>
          </cell>
          <cell r="EG18">
            <v>0</v>
          </cell>
          <cell r="EH18">
            <v>0</v>
          </cell>
          <cell r="EI18">
            <v>0</v>
          </cell>
          <cell r="EJ18">
            <v>0</v>
          </cell>
          <cell r="EL18">
            <v>0</v>
          </cell>
          <cell r="EM18">
            <v>698036.19</v>
          </cell>
          <cell r="EN18">
            <v>0</v>
          </cell>
          <cell r="EP18"/>
          <cell r="EQ18">
            <v>698036.19</v>
          </cell>
          <cell r="ER18">
            <v>0</v>
          </cell>
          <cell r="ES18">
            <v>0</v>
          </cell>
          <cell r="EV18">
            <v>0</v>
          </cell>
          <cell r="FD18">
            <v>0</v>
          </cell>
          <cell r="FE18">
            <v>0</v>
          </cell>
          <cell r="FK18"/>
          <cell r="FL18"/>
          <cell r="FY18">
            <v>0</v>
          </cell>
          <cell r="GB18">
            <v>0</v>
          </cell>
          <cell r="GE18">
            <v>0</v>
          </cell>
          <cell r="GH18">
            <v>0</v>
          </cell>
          <cell r="GK18">
            <v>0</v>
          </cell>
          <cell r="GN18">
            <v>0</v>
          </cell>
          <cell r="GU18">
            <v>0</v>
          </cell>
          <cell r="GX18">
            <v>0</v>
          </cell>
          <cell r="HH18"/>
          <cell r="HI18"/>
          <cell r="HK18"/>
          <cell r="HL18"/>
          <cell r="HN18">
            <v>153118.87</v>
          </cell>
          <cell r="HO18">
            <v>435799.13</v>
          </cell>
          <cell r="HQ18">
            <v>153118.87</v>
          </cell>
          <cell r="HR18">
            <v>435799.13</v>
          </cell>
          <cell r="IE18">
            <v>0</v>
          </cell>
          <cell r="IH18">
            <v>0</v>
          </cell>
          <cell r="IK18">
            <v>0</v>
          </cell>
          <cell r="IN18">
            <v>0</v>
          </cell>
          <cell r="IR18">
            <v>0</v>
          </cell>
          <cell r="IS18">
            <v>0</v>
          </cell>
          <cell r="IU18"/>
          <cell r="IV18"/>
          <cell r="IW18">
            <v>0</v>
          </cell>
          <cell r="IZ18">
            <v>0</v>
          </cell>
          <cell r="JC18">
            <v>0</v>
          </cell>
          <cell r="JF18">
            <v>0</v>
          </cell>
          <cell r="KN18">
            <v>0</v>
          </cell>
          <cell r="KO18">
            <v>0</v>
          </cell>
          <cell r="KQ18"/>
          <cell r="KR18"/>
          <cell r="KT18">
            <v>0</v>
          </cell>
          <cell r="KU18">
            <v>0</v>
          </cell>
          <cell r="KW18"/>
          <cell r="KX18"/>
          <cell r="LM18">
            <v>0</v>
          </cell>
          <cell r="LN18">
            <v>0</v>
          </cell>
          <cell r="LQ18"/>
          <cell r="LR18"/>
          <cell r="LU18">
            <v>0</v>
          </cell>
          <cell r="LV18">
            <v>0</v>
          </cell>
          <cell r="LY18">
            <v>0</v>
          </cell>
          <cell r="LZ18">
            <v>0</v>
          </cell>
          <cell r="MR18">
            <v>0</v>
          </cell>
          <cell r="MS18">
            <v>0</v>
          </cell>
          <cell r="MT18">
            <v>0</v>
          </cell>
          <cell r="MU18">
            <v>0</v>
          </cell>
          <cell r="MW18">
            <v>62107.5</v>
          </cell>
          <cell r="MX18">
            <v>176767.5</v>
          </cell>
          <cell r="MZ18">
            <v>0</v>
          </cell>
          <cell r="NA18">
            <v>0</v>
          </cell>
          <cell r="NB18"/>
          <cell r="NC18"/>
          <cell r="NE18">
            <v>62107.5</v>
          </cell>
          <cell r="NF18">
            <v>176767.5</v>
          </cell>
          <cell r="NH18">
            <v>0</v>
          </cell>
          <cell r="NI18">
            <v>0</v>
          </cell>
          <cell r="NK18"/>
          <cell r="NL18"/>
          <cell r="OH18">
            <v>0</v>
          </cell>
          <cell r="OI18">
            <v>0</v>
          </cell>
          <cell r="OJ18"/>
          <cell r="OL18"/>
          <cell r="OM18"/>
          <cell r="ON18"/>
          <cell r="OP18">
            <v>0</v>
          </cell>
          <cell r="OQ18">
            <v>0</v>
          </cell>
          <cell r="OR18">
            <v>0</v>
          </cell>
          <cell r="OT18">
            <v>0</v>
          </cell>
          <cell r="OU18">
            <v>0</v>
          </cell>
          <cell r="OV18">
            <v>0</v>
          </cell>
          <cell r="PN18">
            <v>99482.06</v>
          </cell>
          <cell r="PO18">
            <v>1890159.06</v>
          </cell>
          <cell r="PQ18">
            <v>99482.06</v>
          </cell>
          <cell r="PR18">
            <v>1890159.06</v>
          </cell>
          <cell r="QE18">
            <v>0</v>
          </cell>
          <cell r="QH18">
            <v>0</v>
          </cell>
          <cell r="QK18">
            <v>0</v>
          </cell>
          <cell r="QN18">
            <v>0</v>
          </cell>
          <cell r="QQ18">
            <v>0</v>
          </cell>
          <cell r="QT18">
            <v>0</v>
          </cell>
          <cell r="RP18">
            <v>0</v>
          </cell>
          <cell r="RQ18">
            <v>0</v>
          </cell>
          <cell r="RR18">
            <v>0</v>
          </cell>
          <cell r="RT18"/>
          <cell r="RU18"/>
          <cell r="RV18"/>
          <cell r="RW18">
            <v>0</v>
          </cell>
          <cell r="RZ18">
            <v>0</v>
          </cell>
          <cell r="SC18">
            <v>44269918.630000003</v>
          </cell>
          <cell r="SF18">
            <v>44269918.630000003</v>
          </cell>
          <cell r="SJ18">
            <v>0</v>
          </cell>
          <cell r="SK18">
            <v>0</v>
          </cell>
          <cell r="SN18">
            <v>0</v>
          </cell>
          <cell r="SO18">
            <v>0</v>
          </cell>
          <cell r="SU18"/>
          <cell r="SV18"/>
          <cell r="SY18"/>
          <cell r="SZ18"/>
          <cell r="TF18">
            <v>0</v>
          </cell>
          <cell r="TG18">
            <v>0</v>
          </cell>
          <cell r="TJ18">
            <v>0</v>
          </cell>
          <cell r="TK18">
            <v>0</v>
          </cell>
          <cell r="TO18"/>
          <cell r="TP18"/>
          <cell r="TS18"/>
          <cell r="TT18"/>
          <cell r="VW18">
            <v>16191406</v>
          </cell>
          <cell r="VX18">
            <v>16039576</v>
          </cell>
          <cell r="VY18">
            <v>4080029.9999999995</v>
          </cell>
          <cell r="VZ18">
            <v>3852636.72</v>
          </cell>
          <cell r="WA18">
            <v>2317700</v>
          </cell>
          <cell r="WB18">
            <v>2317700</v>
          </cell>
          <cell r="WC18">
            <v>0</v>
          </cell>
          <cell r="WD18"/>
          <cell r="WE18">
            <v>0</v>
          </cell>
          <cell r="WF18"/>
          <cell r="WG18">
            <v>0</v>
          </cell>
          <cell r="WH18"/>
          <cell r="WI18">
            <v>0</v>
          </cell>
          <cell r="WJ18"/>
          <cell r="WK18">
            <v>10098800</v>
          </cell>
          <cell r="WN18">
            <v>10025700</v>
          </cell>
          <cell r="WQ18">
            <v>2911090.35</v>
          </cell>
          <cell r="WT18">
            <v>2911090.35</v>
          </cell>
          <cell r="WZ18">
            <v>0</v>
          </cell>
          <cell r="XA18">
            <v>0</v>
          </cell>
          <cell r="XC18"/>
          <cell r="XD18"/>
          <cell r="XE18">
            <v>0</v>
          </cell>
          <cell r="XH18">
            <v>0</v>
          </cell>
          <cell r="XK18">
            <v>1367538.28</v>
          </cell>
          <cell r="XN18">
            <v>1367538.28</v>
          </cell>
          <cell r="XQ18">
            <v>14999040</v>
          </cell>
          <cell r="XT18">
            <v>14703446.77</v>
          </cell>
          <cell r="YI18">
            <v>0</v>
          </cell>
          <cell r="YL18">
            <v>0</v>
          </cell>
          <cell r="YO18">
            <v>0</v>
          </cell>
          <cell r="YR18">
            <v>0</v>
          </cell>
          <cell r="YY18">
            <v>0</v>
          </cell>
          <cell r="ZB18">
            <v>0</v>
          </cell>
          <cell r="ZE18">
            <v>0</v>
          </cell>
          <cell r="ZH18">
            <v>0</v>
          </cell>
          <cell r="ZL18">
            <v>0</v>
          </cell>
          <cell r="ZM18">
            <v>0</v>
          </cell>
          <cell r="ZN18">
            <v>0</v>
          </cell>
          <cell r="ZO18">
            <v>0</v>
          </cell>
          <cell r="ZP18">
            <v>0</v>
          </cell>
          <cell r="ZQ18"/>
          <cell r="ZR18">
            <v>1059989.3899999999</v>
          </cell>
          <cell r="ZS18">
            <v>1307639.45</v>
          </cell>
          <cell r="ZT18">
            <v>737789.85</v>
          </cell>
          <cell r="ZV18"/>
          <cell r="ZW18"/>
          <cell r="ZX18"/>
          <cell r="ZY18"/>
          <cell r="ZZ18"/>
          <cell r="AAA18"/>
          <cell r="AAB18">
            <v>1059989.3899999999</v>
          </cell>
          <cell r="AAC18">
            <v>1307639.45</v>
          </cell>
          <cell r="AAD18">
            <v>737789.85</v>
          </cell>
          <cell r="AAF18">
            <v>0</v>
          </cell>
          <cell r="AAG18">
            <v>21800010</v>
          </cell>
          <cell r="AAH18">
            <v>4612609.5999999996</v>
          </cell>
          <cell r="AAI18">
            <v>2032357.6599999997</v>
          </cell>
          <cell r="AAK18"/>
          <cell r="AAL18">
            <v>11311403.449999999</v>
          </cell>
          <cell r="AAM18">
            <v>4612609.5999999996</v>
          </cell>
          <cell r="AAN18">
            <v>2032357.6599999997</v>
          </cell>
        </row>
        <row r="19">
          <cell r="F19">
            <v>63454682</v>
          </cell>
          <cell r="G19">
            <v>63454682</v>
          </cell>
          <cell r="H19">
            <v>44942148</v>
          </cell>
          <cell r="I19">
            <v>44942148</v>
          </cell>
          <cell r="N19">
            <v>909167</v>
          </cell>
          <cell r="O19">
            <v>909167</v>
          </cell>
          <cell r="P19">
            <v>82357343.000000015</v>
          </cell>
          <cell r="Q19">
            <v>82357343.000000015</v>
          </cell>
          <cell r="X19"/>
          <cell r="Y19"/>
          <cell r="Z19">
            <v>1500000</v>
          </cell>
          <cell r="AC19"/>
          <cell r="AD19">
            <v>600000</v>
          </cell>
          <cell r="AM19">
            <v>0</v>
          </cell>
          <cell r="AN19">
            <v>40993574</v>
          </cell>
          <cell r="AR19"/>
          <cell r="AS19">
            <v>17718574</v>
          </cell>
          <cell r="AW19">
            <v>0</v>
          </cell>
          <cell r="BA19"/>
          <cell r="BT19">
            <v>5694573.5999999996</v>
          </cell>
          <cell r="BU19">
            <v>36240945.859999999</v>
          </cell>
          <cell r="BV19">
            <v>0</v>
          </cell>
          <cell r="BX19">
            <v>5576743.4299999997</v>
          </cell>
          <cell r="BY19">
            <v>36209946.240000002</v>
          </cell>
          <cell r="BZ19"/>
          <cell r="CB19">
            <v>57938942.299999997</v>
          </cell>
          <cell r="CC19">
            <v>17172246.48</v>
          </cell>
          <cell r="CD19">
            <v>0</v>
          </cell>
          <cell r="CF19">
            <v>52108636.920000002</v>
          </cell>
          <cell r="CG19">
            <v>17172246.48</v>
          </cell>
          <cell r="CH19"/>
          <cell r="CM19">
            <v>0</v>
          </cell>
          <cell r="CN19"/>
          <cell r="CO19">
            <v>2146783.9299999997</v>
          </cell>
          <cell r="CP19">
            <v>2146783.9300000002</v>
          </cell>
          <cell r="CU19">
            <v>17164000</v>
          </cell>
          <cell r="CV19">
            <v>17164000</v>
          </cell>
          <cell r="CW19">
            <v>0</v>
          </cell>
          <cell r="CX19"/>
          <cell r="CY19">
            <v>498292.94</v>
          </cell>
          <cell r="CZ19">
            <v>498292.94</v>
          </cell>
          <cell r="DG19">
            <v>8886237.0700000003</v>
          </cell>
          <cell r="DJ19">
            <v>8886237.0700000003</v>
          </cell>
          <cell r="DL19">
            <v>0</v>
          </cell>
          <cell r="DM19">
            <v>0</v>
          </cell>
          <cell r="DN19">
            <v>0</v>
          </cell>
          <cell r="DO19">
            <v>0</v>
          </cell>
          <cell r="DR19">
            <v>0</v>
          </cell>
          <cell r="DS19">
            <v>0</v>
          </cell>
          <cell r="DT19">
            <v>0</v>
          </cell>
          <cell r="DU19">
            <v>0</v>
          </cell>
          <cell r="DV19">
            <v>0</v>
          </cell>
          <cell r="DW19">
            <v>0</v>
          </cell>
          <cell r="DY19"/>
          <cell r="DZ19"/>
          <cell r="EA19"/>
          <cell r="EB19"/>
          <cell r="EE19">
            <v>0</v>
          </cell>
          <cell r="EF19">
            <v>0</v>
          </cell>
          <cell r="EG19">
            <v>0</v>
          </cell>
          <cell r="EH19">
            <v>0</v>
          </cell>
          <cell r="EI19">
            <v>0</v>
          </cell>
          <cell r="EJ19">
            <v>0</v>
          </cell>
          <cell r="EL19">
            <v>0</v>
          </cell>
          <cell r="EM19">
            <v>0</v>
          </cell>
          <cell r="EN19">
            <v>0</v>
          </cell>
          <cell r="EP19"/>
          <cell r="EQ19">
            <v>0</v>
          </cell>
          <cell r="ER19">
            <v>0</v>
          </cell>
          <cell r="ES19">
            <v>2608315.79</v>
          </cell>
          <cell r="EV19">
            <v>2608315.79</v>
          </cell>
          <cell r="FD19">
            <v>0</v>
          </cell>
          <cell r="FE19">
            <v>0</v>
          </cell>
          <cell r="FK19"/>
          <cell r="FL19"/>
          <cell r="FY19">
            <v>0</v>
          </cell>
          <cell r="GB19">
            <v>0</v>
          </cell>
          <cell r="GE19">
            <v>0</v>
          </cell>
          <cell r="GH19">
            <v>0</v>
          </cell>
          <cell r="GK19">
            <v>0</v>
          </cell>
          <cell r="GN19">
            <v>0</v>
          </cell>
          <cell r="GU19">
            <v>0</v>
          </cell>
          <cell r="GX19">
            <v>0</v>
          </cell>
          <cell r="HH19"/>
          <cell r="HI19"/>
          <cell r="HK19"/>
          <cell r="HL19"/>
          <cell r="HN19">
            <v>366964.19999999995</v>
          </cell>
          <cell r="HO19">
            <v>1044434.8</v>
          </cell>
          <cell r="HQ19">
            <v>366964.19999999995</v>
          </cell>
          <cell r="HR19">
            <v>1044434.8</v>
          </cell>
          <cell r="IE19">
            <v>0</v>
          </cell>
          <cell r="IH19">
            <v>0</v>
          </cell>
          <cell r="IK19">
            <v>0</v>
          </cell>
          <cell r="IN19">
            <v>0</v>
          </cell>
          <cell r="IR19">
            <v>0</v>
          </cell>
          <cell r="IS19">
            <v>0</v>
          </cell>
          <cell r="IU19"/>
          <cell r="IV19"/>
          <cell r="IW19">
            <v>0</v>
          </cell>
          <cell r="IZ19">
            <v>0</v>
          </cell>
          <cell r="JC19">
            <v>0</v>
          </cell>
          <cell r="JF19">
            <v>0</v>
          </cell>
          <cell r="KN19">
            <v>0</v>
          </cell>
          <cell r="KO19">
            <v>0</v>
          </cell>
          <cell r="KQ19"/>
          <cell r="KR19"/>
          <cell r="KT19">
            <v>0</v>
          </cell>
          <cell r="KU19">
            <v>0</v>
          </cell>
          <cell r="KW19"/>
          <cell r="KX19"/>
          <cell r="LM19">
            <v>0</v>
          </cell>
          <cell r="LN19">
            <v>0</v>
          </cell>
          <cell r="LQ19"/>
          <cell r="LR19"/>
          <cell r="LU19">
            <v>0</v>
          </cell>
          <cell r="LV19">
            <v>0</v>
          </cell>
          <cell r="LY19">
            <v>0</v>
          </cell>
          <cell r="LZ19">
            <v>0</v>
          </cell>
          <cell r="MR19">
            <v>231172.18</v>
          </cell>
          <cell r="MS19">
            <v>4392271.43</v>
          </cell>
          <cell r="MT19">
            <v>0</v>
          </cell>
          <cell r="MU19">
            <v>0</v>
          </cell>
          <cell r="MW19">
            <v>68022.5</v>
          </cell>
          <cell r="MX19">
            <v>193602.5</v>
          </cell>
          <cell r="MZ19">
            <v>231172.18</v>
          </cell>
          <cell r="NA19">
            <v>4392271.43</v>
          </cell>
          <cell r="NB19"/>
          <cell r="NC19"/>
          <cell r="NE19">
            <v>68022.5</v>
          </cell>
          <cell r="NF19">
            <v>193602.5</v>
          </cell>
          <cell r="NH19">
            <v>0</v>
          </cell>
          <cell r="NI19">
            <v>0</v>
          </cell>
          <cell r="NK19"/>
          <cell r="NL19"/>
          <cell r="OH19">
            <v>0</v>
          </cell>
          <cell r="OI19">
            <v>0</v>
          </cell>
          <cell r="OJ19"/>
          <cell r="OL19"/>
          <cell r="OM19"/>
          <cell r="ON19"/>
          <cell r="OP19">
            <v>869999.91</v>
          </cell>
          <cell r="OQ19">
            <v>16530000</v>
          </cell>
          <cell r="OR19">
            <v>5606079.5999999996</v>
          </cell>
          <cell r="OT19">
            <v>869999.91</v>
          </cell>
          <cell r="OU19">
            <v>16530000</v>
          </cell>
          <cell r="OV19">
            <v>5606079.5999999996</v>
          </cell>
          <cell r="PN19">
            <v>19629.400000000023</v>
          </cell>
          <cell r="PO19">
            <v>372958.6</v>
          </cell>
          <cell r="PQ19">
            <v>19629.400000000023</v>
          </cell>
          <cell r="PR19">
            <v>372958.6</v>
          </cell>
          <cell r="QE19">
            <v>0</v>
          </cell>
          <cell r="QH19">
            <v>0</v>
          </cell>
          <cell r="QK19">
            <v>0</v>
          </cell>
          <cell r="QN19">
            <v>0</v>
          </cell>
          <cell r="QQ19">
            <v>0</v>
          </cell>
          <cell r="QT19">
            <v>0</v>
          </cell>
          <cell r="RP19">
            <v>0</v>
          </cell>
          <cell r="RQ19">
            <v>0</v>
          </cell>
          <cell r="RR19">
            <v>0</v>
          </cell>
          <cell r="RT19"/>
          <cell r="RU19"/>
          <cell r="RV19"/>
          <cell r="RW19">
            <v>0</v>
          </cell>
          <cell r="RZ19">
            <v>0</v>
          </cell>
          <cell r="SC19">
            <v>0</v>
          </cell>
          <cell r="SF19">
            <v>0</v>
          </cell>
          <cell r="SJ19">
            <v>0</v>
          </cell>
          <cell r="SK19">
            <v>0</v>
          </cell>
          <cell r="SN19">
            <v>0</v>
          </cell>
          <cell r="SO19">
            <v>0</v>
          </cell>
          <cell r="SU19"/>
          <cell r="SV19"/>
          <cell r="SY19"/>
          <cell r="SZ19"/>
          <cell r="TF19">
            <v>212890.42</v>
          </cell>
          <cell r="TG19">
            <v>4044917.89</v>
          </cell>
          <cell r="TJ19">
            <v>0</v>
          </cell>
          <cell r="TK19">
            <v>0</v>
          </cell>
          <cell r="TO19"/>
          <cell r="TP19"/>
          <cell r="TS19"/>
          <cell r="TT19"/>
          <cell r="VW19">
            <v>12740722</v>
          </cell>
          <cell r="VX19">
            <v>12640443.550000001</v>
          </cell>
          <cell r="VY19">
            <v>3628500</v>
          </cell>
          <cell r="VZ19">
            <v>2971658.46</v>
          </cell>
          <cell r="WA19">
            <v>2245800</v>
          </cell>
          <cell r="WB19">
            <v>2150342.44</v>
          </cell>
          <cell r="WC19">
            <v>0</v>
          </cell>
          <cell r="WD19"/>
          <cell r="WE19">
            <v>0</v>
          </cell>
          <cell r="WF19"/>
          <cell r="WG19">
            <v>0</v>
          </cell>
          <cell r="WH19"/>
          <cell r="WI19">
            <v>1493856.0000000002</v>
          </cell>
          <cell r="WJ19">
            <v>1493856.0000000002</v>
          </cell>
          <cell r="WK19">
            <v>14161971</v>
          </cell>
          <cell r="WN19">
            <v>12592000</v>
          </cell>
          <cell r="WQ19">
            <v>3536436.05</v>
          </cell>
          <cell r="WT19">
            <v>3536436.05</v>
          </cell>
          <cell r="WZ19">
            <v>0</v>
          </cell>
          <cell r="XA19">
            <v>0</v>
          </cell>
          <cell r="XC19"/>
          <cell r="XD19"/>
          <cell r="XE19">
            <v>0</v>
          </cell>
          <cell r="XH19">
            <v>0</v>
          </cell>
          <cell r="XK19">
            <v>1641045.93</v>
          </cell>
          <cell r="XN19">
            <v>1641045.93</v>
          </cell>
          <cell r="XQ19">
            <v>13280400</v>
          </cell>
          <cell r="XT19">
            <v>12758628.52</v>
          </cell>
          <cell r="YI19">
            <v>0</v>
          </cell>
          <cell r="YL19">
            <v>0</v>
          </cell>
          <cell r="YO19">
            <v>120000000</v>
          </cell>
          <cell r="YR19">
            <v>92153228.5</v>
          </cell>
          <cell r="YY19">
            <v>2500000</v>
          </cell>
          <cell r="ZB19">
            <v>2500000</v>
          </cell>
          <cell r="ZE19">
            <v>0</v>
          </cell>
          <cell r="ZH19">
            <v>0</v>
          </cell>
          <cell r="ZL19">
            <v>0</v>
          </cell>
          <cell r="ZM19">
            <v>0</v>
          </cell>
          <cell r="ZN19">
            <v>0</v>
          </cell>
          <cell r="ZO19">
            <v>10950000</v>
          </cell>
          <cell r="ZP19">
            <v>0</v>
          </cell>
          <cell r="ZQ19"/>
          <cell r="ZR19">
            <v>1027462.2999999999</v>
          </cell>
          <cell r="ZS19">
            <v>1404614.4</v>
          </cell>
          <cell r="ZT19">
            <v>545800.38</v>
          </cell>
          <cell r="ZV19"/>
          <cell r="ZW19"/>
          <cell r="ZX19"/>
          <cell r="ZY19"/>
          <cell r="ZZ19"/>
          <cell r="AAA19"/>
          <cell r="AAB19">
            <v>1027462.2999999999</v>
          </cell>
          <cell r="AAC19">
            <v>1404614.4</v>
          </cell>
          <cell r="AAD19">
            <v>545800.38</v>
          </cell>
          <cell r="AAF19">
            <v>0</v>
          </cell>
          <cell r="AAG19">
            <v>2510070</v>
          </cell>
          <cell r="AAH19">
            <v>130000</v>
          </cell>
          <cell r="AAI19">
            <v>2029803.45</v>
          </cell>
          <cell r="AAK19"/>
          <cell r="AAL19">
            <v>2095908.45</v>
          </cell>
          <cell r="AAM19">
            <v>130000</v>
          </cell>
          <cell r="AAN19">
            <v>2029803.45</v>
          </cell>
        </row>
        <row r="20">
          <cell r="F20">
            <v>93356800</v>
          </cell>
          <cell r="G20">
            <v>93356800</v>
          </cell>
          <cell r="H20">
            <v>20619578</v>
          </cell>
          <cell r="I20">
            <v>20619578</v>
          </cell>
          <cell r="N20">
            <v>5464483</v>
          </cell>
          <cell r="O20">
            <v>5464483</v>
          </cell>
          <cell r="P20">
            <v>40754236.000000007</v>
          </cell>
          <cell r="Q20">
            <v>40754236.000000007</v>
          </cell>
          <cell r="X20"/>
          <cell r="Y20"/>
          <cell r="Z20"/>
          <cell r="AC20">
            <v>57375</v>
          </cell>
          <cell r="AD20"/>
          <cell r="AM20">
            <v>0</v>
          </cell>
          <cell r="AN20">
            <v>43689900</v>
          </cell>
          <cell r="AR20"/>
          <cell r="AS20">
            <v>7605266.6100000003</v>
          </cell>
          <cell r="AW20">
            <v>0</v>
          </cell>
          <cell r="BA20"/>
          <cell r="BT20">
            <v>0</v>
          </cell>
          <cell r="BU20">
            <v>32154040.549999997</v>
          </cell>
          <cell r="BV20">
            <v>0</v>
          </cell>
          <cell r="BX20"/>
          <cell r="BY20">
            <v>28607481.32</v>
          </cell>
          <cell r="BZ20"/>
          <cell r="CB20">
            <v>0</v>
          </cell>
          <cell r="CC20">
            <v>0</v>
          </cell>
          <cell r="CD20">
            <v>0</v>
          </cell>
          <cell r="CF20"/>
          <cell r="CG20"/>
          <cell r="CH20"/>
          <cell r="CM20">
            <v>0</v>
          </cell>
          <cell r="CN20"/>
          <cell r="CO20">
            <v>0</v>
          </cell>
          <cell r="CP20"/>
          <cell r="CU20">
            <v>6396000</v>
          </cell>
          <cell r="CV20">
            <v>6396000</v>
          </cell>
          <cell r="CW20">
            <v>0</v>
          </cell>
          <cell r="CX20"/>
          <cell r="CY20">
            <v>0</v>
          </cell>
          <cell r="CZ20"/>
          <cell r="DG20">
            <v>3536177.71</v>
          </cell>
          <cell r="DJ20">
            <v>3536177.71</v>
          </cell>
          <cell r="DL20">
            <v>0</v>
          </cell>
          <cell r="DM20">
            <v>0</v>
          </cell>
          <cell r="DN20">
            <v>0</v>
          </cell>
          <cell r="DO20">
            <v>0</v>
          </cell>
          <cell r="DR20">
            <v>0</v>
          </cell>
          <cell r="DS20">
            <v>0</v>
          </cell>
          <cell r="DT20">
            <v>0</v>
          </cell>
          <cell r="DU20">
            <v>0</v>
          </cell>
          <cell r="DV20">
            <v>0</v>
          </cell>
          <cell r="DW20">
            <v>0</v>
          </cell>
          <cell r="DY20"/>
          <cell r="DZ20"/>
          <cell r="EA20"/>
          <cell r="EB20"/>
          <cell r="EE20">
            <v>0</v>
          </cell>
          <cell r="EF20">
            <v>0</v>
          </cell>
          <cell r="EG20">
            <v>0</v>
          </cell>
          <cell r="EH20">
            <v>0</v>
          </cell>
          <cell r="EI20">
            <v>0</v>
          </cell>
          <cell r="EJ20">
            <v>0</v>
          </cell>
          <cell r="EL20">
            <v>0</v>
          </cell>
          <cell r="EM20">
            <v>0</v>
          </cell>
          <cell r="EN20">
            <v>0</v>
          </cell>
          <cell r="EP20"/>
          <cell r="EQ20">
            <v>0</v>
          </cell>
          <cell r="ER20">
            <v>0</v>
          </cell>
          <cell r="ES20">
            <v>0</v>
          </cell>
          <cell r="EV20">
            <v>0</v>
          </cell>
          <cell r="FD20">
            <v>0</v>
          </cell>
          <cell r="FE20">
            <v>0</v>
          </cell>
          <cell r="FK20"/>
          <cell r="FL20"/>
          <cell r="FY20">
            <v>0</v>
          </cell>
          <cell r="GB20">
            <v>0</v>
          </cell>
          <cell r="GE20">
            <v>0</v>
          </cell>
          <cell r="GH20">
            <v>0</v>
          </cell>
          <cell r="GK20">
            <v>0</v>
          </cell>
          <cell r="GN20">
            <v>0</v>
          </cell>
          <cell r="GU20">
            <v>0</v>
          </cell>
          <cell r="GX20">
            <v>0</v>
          </cell>
          <cell r="HH20"/>
          <cell r="HI20"/>
          <cell r="HK20"/>
          <cell r="HL20"/>
          <cell r="HN20">
            <v>395884.05</v>
          </cell>
          <cell r="HO20">
            <v>1126744.95</v>
          </cell>
          <cell r="HQ20">
            <v>395884.05</v>
          </cell>
          <cell r="HR20">
            <v>1126744.95</v>
          </cell>
          <cell r="IE20">
            <v>0</v>
          </cell>
          <cell r="IH20">
            <v>0</v>
          </cell>
          <cell r="IK20">
            <v>0</v>
          </cell>
          <cell r="IN20">
            <v>0</v>
          </cell>
          <cell r="IR20">
            <v>0</v>
          </cell>
          <cell r="IS20">
            <v>0</v>
          </cell>
          <cell r="IU20"/>
          <cell r="IV20"/>
          <cell r="IW20">
            <v>0</v>
          </cell>
          <cell r="IZ20">
            <v>0</v>
          </cell>
          <cell r="JC20">
            <v>0</v>
          </cell>
          <cell r="JF20">
            <v>0</v>
          </cell>
          <cell r="KN20">
            <v>0</v>
          </cell>
          <cell r="KO20">
            <v>0</v>
          </cell>
          <cell r="KQ20"/>
          <cell r="KR20"/>
          <cell r="KT20">
            <v>0</v>
          </cell>
          <cell r="KU20">
            <v>0</v>
          </cell>
          <cell r="KW20"/>
          <cell r="KX20"/>
          <cell r="LM20">
            <v>0</v>
          </cell>
          <cell r="LN20">
            <v>0</v>
          </cell>
          <cell r="LQ20"/>
          <cell r="LR20"/>
          <cell r="LU20">
            <v>0</v>
          </cell>
          <cell r="LV20">
            <v>0</v>
          </cell>
          <cell r="LY20">
            <v>0</v>
          </cell>
          <cell r="LZ20">
            <v>0</v>
          </cell>
          <cell r="MR20">
            <v>0</v>
          </cell>
          <cell r="MS20">
            <v>0</v>
          </cell>
          <cell r="MT20">
            <v>0</v>
          </cell>
          <cell r="MU20">
            <v>0</v>
          </cell>
          <cell r="MW20">
            <v>53235</v>
          </cell>
          <cell r="MX20">
            <v>151515</v>
          </cell>
          <cell r="MZ20">
            <v>0</v>
          </cell>
          <cell r="NA20">
            <v>0</v>
          </cell>
          <cell r="NB20"/>
          <cell r="NC20"/>
          <cell r="NE20">
            <v>53235</v>
          </cell>
          <cell r="NF20">
            <v>151515</v>
          </cell>
          <cell r="NH20">
            <v>0</v>
          </cell>
          <cell r="NI20">
            <v>0</v>
          </cell>
          <cell r="NK20"/>
          <cell r="NL20"/>
          <cell r="OH20">
            <v>0</v>
          </cell>
          <cell r="OI20">
            <v>0</v>
          </cell>
          <cell r="OJ20"/>
          <cell r="OL20"/>
          <cell r="OM20"/>
          <cell r="ON20"/>
          <cell r="OP20">
            <v>0</v>
          </cell>
          <cell r="OQ20">
            <v>0</v>
          </cell>
          <cell r="OR20">
            <v>0</v>
          </cell>
          <cell r="OT20">
            <v>0</v>
          </cell>
          <cell r="OU20">
            <v>0</v>
          </cell>
          <cell r="OV20">
            <v>0</v>
          </cell>
          <cell r="PN20">
            <v>111274.48</v>
          </cell>
          <cell r="PO20">
            <v>2114215.0500000003</v>
          </cell>
          <cell r="PQ20">
            <v>111274.48</v>
          </cell>
          <cell r="PR20">
            <v>2114215.0500000003</v>
          </cell>
          <cell r="QE20">
            <v>0</v>
          </cell>
          <cell r="QH20">
            <v>0</v>
          </cell>
          <cell r="QK20">
            <v>0</v>
          </cell>
          <cell r="QN20">
            <v>0</v>
          </cell>
          <cell r="QQ20">
            <v>0</v>
          </cell>
          <cell r="QT20">
            <v>0</v>
          </cell>
          <cell r="RP20">
            <v>0</v>
          </cell>
          <cell r="RQ20">
            <v>0</v>
          </cell>
          <cell r="RR20">
            <v>0</v>
          </cell>
          <cell r="RT20"/>
          <cell r="RU20"/>
          <cell r="RV20"/>
          <cell r="RW20">
            <v>0</v>
          </cell>
          <cell r="RZ20">
            <v>0</v>
          </cell>
          <cell r="SC20">
            <v>0</v>
          </cell>
          <cell r="SF20">
            <v>0</v>
          </cell>
          <cell r="SJ20">
            <v>0</v>
          </cell>
          <cell r="SK20">
            <v>0</v>
          </cell>
          <cell r="SN20">
            <v>0</v>
          </cell>
          <cell r="SO20">
            <v>0</v>
          </cell>
          <cell r="SU20"/>
          <cell r="SV20"/>
          <cell r="SY20"/>
          <cell r="SZ20"/>
          <cell r="TF20">
            <v>0</v>
          </cell>
          <cell r="TG20">
            <v>0</v>
          </cell>
          <cell r="TJ20">
            <v>0</v>
          </cell>
          <cell r="TK20">
            <v>0</v>
          </cell>
          <cell r="TO20"/>
          <cell r="TP20"/>
          <cell r="TS20"/>
          <cell r="TT20"/>
          <cell r="VW20">
            <v>9446417.0000000019</v>
          </cell>
          <cell r="VX20">
            <v>9429244</v>
          </cell>
          <cell r="VY20">
            <v>2082949.9999999998</v>
          </cell>
          <cell r="VZ20">
            <v>1685254.43</v>
          </cell>
          <cell r="WA20">
            <v>1688300</v>
          </cell>
          <cell r="WB20">
            <v>1688300</v>
          </cell>
          <cell r="WC20">
            <v>0</v>
          </cell>
          <cell r="WD20"/>
          <cell r="WE20">
            <v>0</v>
          </cell>
          <cell r="WF20"/>
          <cell r="WG20">
            <v>0</v>
          </cell>
          <cell r="WH20"/>
          <cell r="WI20">
            <v>1379178</v>
          </cell>
          <cell r="WJ20">
            <v>1379178</v>
          </cell>
          <cell r="WK20">
            <v>5470400</v>
          </cell>
          <cell r="WN20">
            <v>5470000</v>
          </cell>
          <cell r="WQ20">
            <v>2425068</v>
          </cell>
          <cell r="WT20">
            <v>2425068</v>
          </cell>
          <cell r="WZ20">
            <v>0</v>
          </cell>
          <cell r="XA20">
            <v>0</v>
          </cell>
          <cell r="XC20"/>
          <cell r="XD20"/>
          <cell r="XE20">
            <v>0</v>
          </cell>
          <cell r="XH20">
            <v>0</v>
          </cell>
          <cell r="XK20">
            <v>2188061.2399999998</v>
          </cell>
          <cell r="XN20">
            <v>2188061.2399999998</v>
          </cell>
          <cell r="XQ20">
            <v>9843120</v>
          </cell>
          <cell r="XT20">
            <v>9662216.5099999998</v>
          </cell>
          <cell r="YI20">
            <v>0</v>
          </cell>
          <cell r="YL20">
            <v>0</v>
          </cell>
          <cell r="YO20">
            <v>0</v>
          </cell>
          <cell r="YR20">
            <v>0</v>
          </cell>
          <cell r="YY20">
            <v>0</v>
          </cell>
          <cell r="ZB20">
            <v>0</v>
          </cell>
          <cell r="ZE20">
            <v>0</v>
          </cell>
          <cell r="ZH20">
            <v>0</v>
          </cell>
          <cell r="ZL20">
            <v>0</v>
          </cell>
          <cell r="ZM20">
            <v>5887990</v>
          </cell>
          <cell r="ZN20">
            <v>0</v>
          </cell>
          <cell r="ZO20">
            <v>0</v>
          </cell>
          <cell r="ZP20">
            <v>0</v>
          </cell>
          <cell r="ZQ20"/>
          <cell r="ZR20">
            <v>489954.69</v>
          </cell>
          <cell r="ZS20">
            <v>528533.4800000001</v>
          </cell>
          <cell r="ZT20">
            <v>719404.4</v>
          </cell>
          <cell r="ZV20"/>
          <cell r="ZW20">
            <v>5887990</v>
          </cell>
          <cell r="ZX20"/>
          <cell r="ZY20"/>
          <cell r="ZZ20"/>
          <cell r="AAA20"/>
          <cell r="AAB20">
            <v>489954.69</v>
          </cell>
          <cell r="AAC20">
            <v>528533.4800000001</v>
          </cell>
          <cell r="AAD20">
            <v>719404.4</v>
          </cell>
          <cell r="AAF20">
            <v>0</v>
          </cell>
          <cell r="AAG20">
            <v>2678349.4</v>
          </cell>
          <cell r="AAH20">
            <v>1617513</v>
          </cell>
          <cell r="AAI20">
            <v>1551764.89</v>
          </cell>
          <cell r="AAK20"/>
          <cell r="AAL20">
            <v>2209624.48</v>
          </cell>
          <cell r="AAM20">
            <v>1617513</v>
          </cell>
          <cell r="AAN20">
            <v>1551764.89</v>
          </cell>
        </row>
        <row r="21">
          <cell r="F21">
            <v>14316174</v>
          </cell>
          <cell r="G21">
            <v>14316174</v>
          </cell>
          <cell r="H21">
            <v>6688467</v>
          </cell>
          <cell r="I21">
            <v>6688467</v>
          </cell>
          <cell r="N21">
            <v>3517780</v>
          </cell>
          <cell r="O21">
            <v>3517780</v>
          </cell>
          <cell r="P21">
            <v>22860096.999999996</v>
          </cell>
          <cell r="Q21">
            <v>22860096.999999996</v>
          </cell>
          <cell r="X21"/>
          <cell r="Y21"/>
          <cell r="Z21"/>
          <cell r="AC21">
            <v>607750</v>
          </cell>
          <cell r="AD21"/>
          <cell r="AM21">
            <v>0</v>
          </cell>
          <cell r="AN21">
            <v>14155000</v>
          </cell>
          <cell r="AR21"/>
          <cell r="AS21">
            <v>14154999.6</v>
          </cell>
          <cell r="AW21">
            <v>0</v>
          </cell>
          <cell r="BA21"/>
          <cell r="BT21">
            <v>0</v>
          </cell>
          <cell r="BU21">
            <v>27619779.43</v>
          </cell>
          <cell r="BV21">
            <v>0</v>
          </cell>
          <cell r="BX21"/>
          <cell r="BY21">
            <v>27619779.43</v>
          </cell>
          <cell r="BZ21"/>
          <cell r="CB21">
            <v>0</v>
          </cell>
          <cell r="CC21">
            <v>0</v>
          </cell>
          <cell r="CD21">
            <v>0</v>
          </cell>
          <cell r="CF21"/>
          <cell r="CG21"/>
          <cell r="CH21"/>
          <cell r="CM21">
            <v>0</v>
          </cell>
          <cell r="CN21"/>
          <cell r="CO21">
            <v>0</v>
          </cell>
          <cell r="CP21"/>
          <cell r="CU21">
            <v>0</v>
          </cell>
          <cell r="CV21">
            <v>0</v>
          </cell>
          <cell r="CW21">
            <v>0</v>
          </cell>
          <cell r="CX21"/>
          <cell r="CY21">
            <v>0</v>
          </cell>
          <cell r="CZ21"/>
          <cell r="DG21">
            <v>0</v>
          </cell>
          <cell r="DJ21">
            <v>0</v>
          </cell>
          <cell r="DL21">
            <v>0</v>
          </cell>
          <cell r="DM21">
            <v>0</v>
          </cell>
          <cell r="DN21">
            <v>0</v>
          </cell>
          <cell r="DO21">
            <v>0</v>
          </cell>
          <cell r="DR21">
            <v>0</v>
          </cell>
          <cell r="DS21">
            <v>0</v>
          </cell>
          <cell r="DT21">
            <v>0</v>
          </cell>
          <cell r="DU21">
            <v>0</v>
          </cell>
          <cell r="DV21">
            <v>0</v>
          </cell>
          <cell r="DW21">
            <v>0</v>
          </cell>
          <cell r="DY21"/>
          <cell r="DZ21"/>
          <cell r="EA21"/>
          <cell r="EB21"/>
          <cell r="EE21">
            <v>0</v>
          </cell>
          <cell r="EF21">
            <v>0</v>
          </cell>
          <cell r="EG21">
            <v>0</v>
          </cell>
          <cell r="EH21">
            <v>0</v>
          </cell>
          <cell r="EI21">
            <v>0</v>
          </cell>
          <cell r="EJ21">
            <v>0</v>
          </cell>
          <cell r="EL21">
            <v>0</v>
          </cell>
          <cell r="EM21">
            <v>0</v>
          </cell>
          <cell r="EN21">
            <v>0</v>
          </cell>
          <cell r="EP21"/>
          <cell r="EQ21">
            <v>0</v>
          </cell>
          <cell r="ER21">
            <v>0</v>
          </cell>
          <cell r="ES21">
            <v>0</v>
          </cell>
          <cell r="EV21">
            <v>0</v>
          </cell>
          <cell r="FD21">
            <v>81170.76999999999</v>
          </cell>
          <cell r="FE21">
            <v>1542034.87</v>
          </cell>
          <cell r="FK21">
            <v>81170.77</v>
          </cell>
          <cell r="FL21">
            <v>1542034.87</v>
          </cell>
          <cell r="FY21">
            <v>0</v>
          </cell>
          <cell r="GB21">
            <v>0</v>
          </cell>
          <cell r="GE21">
            <v>0</v>
          </cell>
          <cell r="GH21">
            <v>0</v>
          </cell>
          <cell r="GK21">
            <v>0</v>
          </cell>
          <cell r="GN21">
            <v>0</v>
          </cell>
          <cell r="GU21">
            <v>0</v>
          </cell>
          <cell r="GX21">
            <v>0</v>
          </cell>
          <cell r="HH21"/>
          <cell r="HI21"/>
          <cell r="HK21"/>
          <cell r="HL21"/>
          <cell r="HN21">
            <v>78000.100000000006</v>
          </cell>
          <cell r="HO21">
            <v>221999.9</v>
          </cell>
          <cell r="HQ21">
            <v>78000.100000000006</v>
          </cell>
          <cell r="HR21">
            <v>221999.9</v>
          </cell>
          <cell r="IE21">
            <v>0</v>
          </cell>
          <cell r="IH21">
            <v>0</v>
          </cell>
          <cell r="IK21">
            <v>0</v>
          </cell>
          <cell r="IN21">
            <v>0</v>
          </cell>
          <cell r="IR21">
            <v>0</v>
          </cell>
          <cell r="IS21">
            <v>0</v>
          </cell>
          <cell r="IU21"/>
          <cell r="IV21"/>
          <cell r="IW21">
            <v>0</v>
          </cell>
          <cell r="IZ21">
            <v>0</v>
          </cell>
          <cell r="JC21">
            <v>0</v>
          </cell>
          <cell r="JF21">
            <v>0</v>
          </cell>
          <cell r="KN21">
            <v>0</v>
          </cell>
          <cell r="KO21">
            <v>0</v>
          </cell>
          <cell r="KQ21"/>
          <cell r="KR21"/>
          <cell r="KT21">
            <v>0</v>
          </cell>
          <cell r="KU21">
            <v>0</v>
          </cell>
          <cell r="KW21"/>
          <cell r="KX21"/>
          <cell r="LM21">
            <v>0</v>
          </cell>
          <cell r="LN21">
            <v>0</v>
          </cell>
          <cell r="LQ21"/>
          <cell r="LR21"/>
          <cell r="LU21">
            <v>0</v>
          </cell>
          <cell r="LV21">
            <v>0</v>
          </cell>
          <cell r="LY21">
            <v>0</v>
          </cell>
          <cell r="LZ21">
            <v>0</v>
          </cell>
          <cell r="MR21">
            <v>0</v>
          </cell>
          <cell r="MS21">
            <v>0</v>
          </cell>
          <cell r="MT21">
            <v>0</v>
          </cell>
          <cell r="MU21">
            <v>0</v>
          </cell>
          <cell r="MW21">
            <v>56192.5</v>
          </cell>
          <cell r="MX21">
            <v>159932.5</v>
          </cell>
          <cell r="MZ21">
            <v>0</v>
          </cell>
          <cell r="NA21">
            <v>0</v>
          </cell>
          <cell r="NB21"/>
          <cell r="NC21"/>
          <cell r="NE21">
            <v>56192.5</v>
          </cell>
          <cell r="NF21">
            <v>159932.5</v>
          </cell>
          <cell r="NH21">
            <v>0</v>
          </cell>
          <cell r="NI21">
            <v>0</v>
          </cell>
          <cell r="NK21"/>
          <cell r="NL21"/>
          <cell r="OH21">
            <v>0</v>
          </cell>
          <cell r="OI21">
            <v>0</v>
          </cell>
          <cell r="OJ21"/>
          <cell r="OL21"/>
          <cell r="OM21"/>
          <cell r="ON21"/>
          <cell r="OP21">
            <v>0</v>
          </cell>
          <cell r="OQ21">
            <v>0</v>
          </cell>
          <cell r="OR21">
            <v>0</v>
          </cell>
          <cell r="OT21">
            <v>0</v>
          </cell>
          <cell r="OU21">
            <v>0</v>
          </cell>
          <cell r="OV21">
            <v>0</v>
          </cell>
          <cell r="PN21">
            <v>52518.65</v>
          </cell>
          <cell r="PO21">
            <v>997854.30999999994</v>
          </cell>
          <cell r="PQ21">
            <v>52518.65</v>
          </cell>
          <cell r="PR21">
            <v>997854.30999999994</v>
          </cell>
          <cell r="QE21">
            <v>0</v>
          </cell>
          <cell r="QH21">
            <v>0</v>
          </cell>
          <cell r="QK21">
            <v>0</v>
          </cell>
          <cell r="QN21">
            <v>0</v>
          </cell>
          <cell r="QQ21">
            <v>0</v>
          </cell>
          <cell r="QT21">
            <v>0</v>
          </cell>
          <cell r="RP21">
            <v>0</v>
          </cell>
          <cell r="RQ21">
            <v>0</v>
          </cell>
          <cell r="RR21">
            <v>0</v>
          </cell>
          <cell r="RT21"/>
          <cell r="RU21"/>
          <cell r="RV21"/>
          <cell r="RW21">
            <v>0</v>
          </cell>
          <cell r="RZ21">
            <v>0</v>
          </cell>
          <cell r="SC21">
            <v>0</v>
          </cell>
          <cell r="SF21">
            <v>0</v>
          </cell>
          <cell r="SJ21">
            <v>0</v>
          </cell>
          <cell r="SK21">
            <v>0</v>
          </cell>
          <cell r="SN21">
            <v>0</v>
          </cell>
          <cell r="SO21">
            <v>0</v>
          </cell>
          <cell r="SU21"/>
          <cell r="SV21"/>
          <cell r="SY21"/>
          <cell r="SZ21"/>
          <cell r="TF21">
            <v>450961.27999999997</v>
          </cell>
          <cell r="TG21">
            <v>8568264.1300000008</v>
          </cell>
          <cell r="TJ21">
            <v>0</v>
          </cell>
          <cell r="TK21">
            <v>0</v>
          </cell>
          <cell r="TO21">
            <v>450960.19000000006</v>
          </cell>
          <cell r="TP21">
            <v>8568243.3599999994</v>
          </cell>
          <cell r="TS21"/>
          <cell r="TT21"/>
          <cell r="VW21">
            <v>9405580</v>
          </cell>
          <cell r="VX21">
            <v>9299377.4299999997</v>
          </cell>
          <cell r="VY21">
            <v>1425086</v>
          </cell>
          <cell r="VZ21">
            <v>1099851.1599999999</v>
          </cell>
          <cell r="WA21">
            <v>943200</v>
          </cell>
          <cell r="WB21">
            <v>943200</v>
          </cell>
          <cell r="WC21">
            <v>0</v>
          </cell>
          <cell r="WD21"/>
          <cell r="WE21">
            <v>4025700</v>
          </cell>
          <cell r="WF21">
            <v>2987712</v>
          </cell>
          <cell r="WG21">
            <v>0</v>
          </cell>
          <cell r="WH21"/>
          <cell r="WI21">
            <v>0</v>
          </cell>
          <cell r="WJ21"/>
          <cell r="WK21">
            <v>5765861.7599999998</v>
          </cell>
          <cell r="WN21">
            <v>5765861.7599999998</v>
          </cell>
          <cell r="WQ21">
            <v>1708212.7000000002</v>
          </cell>
          <cell r="WT21">
            <v>1708212.7</v>
          </cell>
          <cell r="WZ21">
            <v>0</v>
          </cell>
          <cell r="XA21">
            <v>0</v>
          </cell>
          <cell r="XC21"/>
          <cell r="XD21"/>
          <cell r="XE21">
            <v>0</v>
          </cell>
          <cell r="XH21">
            <v>0</v>
          </cell>
          <cell r="XK21">
            <v>1094030.6199999999</v>
          </cell>
          <cell r="XN21">
            <v>1094030.6199999999</v>
          </cell>
          <cell r="XQ21">
            <v>6718320</v>
          </cell>
          <cell r="XT21">
            <v>6277727.9699999997</v>
          </cell>
          <cell r="YI21">
            <v>0</v>
          </cell>
          <cell r="YL21">
            <v>0</v>
          </cell>
          <cell r="YO21">
            <v>0</v>
          </cell>
          <cell r="YR21">
            <v>0</v>
          </cell>
          <cell r="YY21">
            <v>0</v>
          </cell>
          <cell r="ZB21">
            <v>0</v>
          </cell>
          <cell r="ZE21">
            <v>0</v>
          </cell>
          <cell r="ZH21">
            <v>0</v>
          </cell>
          <cell r="ZL21">
            <v>0</v>
          </cell>
          <cell r="ZM21">
            <v>0</v>
          </cell>
          <cell r="ZN21">
            <v>0</v>
          </cell>
          <cell r="ZO21">
            <v>11816200</v>
          </cell>
          <cell r="ZP21">
            <v>0</v>
          </cell>
          <cell r="ZQ21"/>
          <cell r="ZR21">
            <v>591453.14</v>
          </cell>
          <cell r="ZS21">
            <v>514822.85000000003</v>
          </cell>
          <cell r="ZT21">
            <v>603278.97</v>
          </cell>
          <cell r="ZV21"/>
          <cell r="ZW21"/>
          <cell r="ZX21"/>
          <cell r="ZY21">
            <v>11816200</v>
          </cell>
          <cell r="ZZ21"/>
          <cell r="AAA21"/>
          <cell r="AAB21">
            <v>591453.14</v>
          </cell>
          <cell r="AAC21">
            <v>514822.85000000003</v>
          </cell>
          <cell r="AAD21">
            <v>603278.97</v>
          </cell>
          <cell r="AAF21">
            <v>0</v>
          </cell>
          <cell r="AAG21">
            <v>6965205.8300000001</v>
          </cell>
          <cell r="AAH21">
            <v>2118590</v>
          </cell>
          <cell r="AAI21">
            <v>1119063.9300000002</v>
          </cell>
          <cell r="AAK21"/>
          <cell r="AAL21">
            <v>6722706.7000000002</v>
          </cell>
          <cell r="AAM21">
            <v>2118590</v>
          </cell>
          <cell r="AAN21">
            <v>1119063.9300000002</v>
          </cell>
        </row>
        <row r="22">
          <cell r="F22">
            <v>50120090</v>
          </cell>
          <cell r="G22">
            <v>50120090</v>
          </cell>
          <cell r="H22">
            <v>24666490</v>
          </cell>
          <cell r="I22">
            <v>24666490</v>
          </cell>
          <cell r="N22">
            <v>71194245</v>
          </cell>
          <cell r="O22">
            <v>71194245</v>
          </cell>
          <cell r="P22">
            <v>138297412</v>
          </cell>
          <cell r="Q22">
            <v>138297412</v>
          </cell>
          <cell r="X22"/>
          <cell r="Y22"/>
          <cell r="Z22"/>
          <cell r="AC22">
            <v>493425</v>
          </cell>
          <cell r="AD22">
            <v>900000</v>
          </cell>
          <cell r="AM22">
            <v>0</v>
          </cell>
          <cell r="AN22">
            <v>140499373.06999999</v>
          </cell>
          <cell r="AR22"/>
          <cell r="AS22">
            <v>127877760.31999999</v>
          </cell>
          <cell r="AW22">
            <v>0</v>
          </cell>
          <cell r="BA22"/>
          <cell r="BT22">
            <v>6006000</v>
          </cell>
          <cell r="BU22">
            <v>24030753.579999998</v>
          </cell>
          <cell r="BV22">
            <v>0</v>
          </cell>
          <cell r="BX22">
            <v>6006000</v>
          </cell>
          <cell r="BY22">
            <v>24030753.579999998</v>
          </cell>
          <cell r="BZ22"/>
          <cell r="CB22">
            <v>47519384.100000001</v>
          </cell>
          <cell r="CC22">
            <v>26501908.43</v>
          </cell>
          <cell r="CD22">
            <v>0</v>
          </cell>
          <cell r="CF22">
            <v>47519384.100000001</v>
          </cell>
          <cell r="CG22">
            <v>26501908.43</v>
          </cell>
          <cell r="CH22"/>
          <cell r="CM22">
            <v>253287.16</v>
          </cell>
          <cell r="CN22">
            <v>253287.16</v>
          </cell>
          <cell r="CO22">
            <v>4740122.1199999992</v>
          </cell>
          <cell r="CP22">
            <v>4740122.12</v>
          </cell>
          <cell r="CU22">
            <v>18718000</v>
          </cell>
          <cell r="CV22">
            <v>18718000</v>
          </cell>
          <cell r="CW22">
            <v>23418.33</v>
          </cell>
          <cell r="CX22">
            <v>23418.33</v>
          </cell>
          <cell r="CY22">
            <v>630505.70000000007</v>
          </cell>
          <cell r="CZ22">
            <v>630505.69999999995</v>
          </cell>
          <cell r="DG22">
            <v>12682556.949999999</v>
          </cell>
          <cell r="DJ22">
            <v>12682556.949999999</v>
          </cell>
          <cell r="DL22">
            <v>0</v>
          </cell>
          <cell r="DM22">
            <v>0</v>
          </cell>
          <cell r="DN22">
            <v>0</v>
          </cell>
          <cell r="DO22">
            <v>0</v>
          </cell>
          <cell r="DR22">
            <v>5633170</v>
          </cell>
          <cell r="DS22">
            <v>0</v>
          </cell>
          <cell r="DT22">
            <v>0</v>
          </cell>
          <cell r="DU22">
            <v>107029100</v>
          </cell>
          <cell r="DV22">
            <v>0</v>
          </cell>
          <cell r="DW22">
            <v>0</v>
          </cell>
          <cell r="DY22"/>
          <cell r="DZ22"/>
          <cell r="EA22"/>
          <cell r="EB22"/>
          <cell r="EE22">
            <v>5632961.3599999994</v>
          </cell>
          <cell r="EF22">
            <v>0</v>
          </cell>
          <cell r="EG22">
            <v>0</v>
          </cell>
          <cell r="EH22">
            <v>107027530.05000001</v>
          </cell>
          <cell r="EI22">
            <v>0</v>
          </cell>
          <cell r="EJ22">
            <v>0</v>
          </cell>
          <cell r="EL22">
            <v>0</v>
          </cell>
          <cell r="EM22">
            <v>2493118.61</v>
          </cell>
          <cell r="EN22">
            <v>1592344.6199999999</v>
          </cell>
          <cell r="EP22"/>
          <cell r="EQ22">
            <v>1940475.82</v>
          </cell>
          <cell r="ER22">
            <v>1592344.52</v>
          </cell>
          <cell r="ES22">
            <v>0</v>
          </cell>
          <cell r="EV22">
            <v>0</v>
          </cell>
          <cell r="FD22">
            <v>116100</v>
          </cell>
          <cell r="FE22">
            <v>2205600</v>
          </cell>
          <cell r="FK22">
            <v>116100</v>
          </cell>
          <cell r="FL22">
            <v>2205600</v>
          </cell>
          <cell r="FY22">
            <v>0</v>
          </cell>
          <cell r="GB22">
            <v>0</v>
          </cell>
          <cell r="GE22">
            <v>0</v>
          </cell>
          <cell r="GH22">
            <v>0</v>
          </cell>
          <cell r="GK22">
            <v>0</v>
          </cell>
          <cell r="GN22">
            <v>0</v>
          </cell>
          <cell r="GU22">
            <v>0</v>
          </cell>
          <cell r="GX22">
            <v>0</v>
          </cell>
          <cell r="HH22"/>
          <cell r="HI22"/>
          <cell r="HK22"/>
          <cell r="HL22"/>
          <cell r="HN22">
            <v>0</v>
          </cell>
          <cell r="HO22">
            <v>0</v>
          </cell>
          <cell r="HQ22">
            <v>0</v>
          </cell>
          <cell r="HR22">
            <v>0</v>
          </cell>
          <cell r="IE22">
            <v>0</v>
          </cell>
          <cell r="IH22">
            <v>0</v>
          </cell>
          <cell r="IK22">
            <v>0</v>
          </cell>
          <cell r="IN22">
            <v>0</v>
          </cell>
          <cell r="IR22">
            <v>0</v>
          </cell>
          <cell r="IS22">
            <v>0</v>
          </cell>
          <cell r="IU22"/>
          <cell r="IV22"/>
          <cell r="IW22">
            <v>0</v>
          </cell>
          <cell r="IZ22">
            <v>0</v>
          </cell>
          <cell r="JC22">
            <v>0</v>
          </cell>
          <cell r="JF22">
            <v>0</v>
          </cell>
          <cell r="KN22">
            <v>0</v>
          </cell>
          <cell r="KO22">
            <v>0</v>
          </cell>
          <cell r="KQ22"/>
          <cell r="KR22"/>
          <cell r="KT22">
            <v>0</v>
          </cell>
          <cell r="KU22">
            <v>0</v>
          </cell>
          <cell r="KW22"/>
          <cell r="KX22"/>
          <cell r="LM22">
            <v>0</v>
          </cell>
          <cell r="LN22">
            <v>0</v>
          </cell>
          <cell r="LQ22"/>
          <cell r="LR22"/>
          <cell r="LU22">
            <v>0</v>
          </cell>
          <cell r="LV22">
            <v>0</v>
          </cell>
          <cell r="LY22">
            <v>0</v>
          </cell>
          <cell r="LZ22">
            <v>0</v>
          </cell>
          <cell r="MR22">
            <v>231172.1799999997</v>
          </cell>
          <cell r="MS22">
            <v>4392271.42</v>
          </cell>
          <cell r="MT22">
            <v>0</v>
          </cell>
          <cell r="MU22">
            <v>0</v>
          </cell>
          <cell r="MW22">
            <v>109427.5</v>
          </cell>
          <cell r="MX22">
            <v>311447.5</v>
          </cell>
          <cell r="MZ22">
            <v>231172.1799999997</v>
          </cell>
          <cell r="NA22">
            <v>4392271.42</v>
          </cell>
          <cell r="NB22">
            <v>0</v>
          </cell>
          <cell r="NC22">
            <v>0</v>
          </cell>
          <cell r="NE22">
            <v>109427.5</v>
          </cell>
          <cell r="NF22">
            <v>311447.5</v>
          </cell>
          <cell r="NH22">
            <v>0</v>
          </cell>
          <cell r="NI22">
            <v>0</v>
          </cell>
          <cell r="NK22"/>
          <cell r="NL22"/>
          <cell r="OH22">
            <v>0</v>
          </cell>
          <cell r="OI22">
            <v>0</v>
          </cell>
          <cell r="OJ22"/>
          <cell r="OL22"/>
          <cell r="OM22"/>
          <cell r="ON22"/>
          <cell r="OP22">
            <v>869999.91</v>
          </cell>
          <cell r="OQ22">
            <v>16530000</v>
          </cell>
          <cell r="OR22">
            <v>2659995.5699999998</v>
          </cell>
          <cell r="OT22">
            <v>869999.91</v>
          </cell>
          <cell r="OU22">
            <v>16530000</v>
          </cell>
          <cell r="OV22">
            <v>2659995.5699999998</v>
          </cell>
          <cell r="PN22">
            <v>51480.090000000004</v>
          </cell>
          <cell r="PO22">
            <v>978121.73</v>
          </cell>
          <cell r="PQ22">
            <v>51480.090000000004</v>
          </cell>
          <cell r="PR22">
            <v>978121.73</v>
          </cell>
          <cell r="QE22">
            <v>0</v>
          </cell>
          <cell r="QH22">
            <v>0</v>
          </cell>
          <cell r="QK22">
            <v>0</v>
          </cell>
          <cell r="QN22">
            <v>0</v>
          </cell>
          <cell r="QQ22">
            <v>6120736.8399999999</v>
          </cell>
          <cell r="QT22">
            <v>6120736.8399999999</v>
          </cell>
          <cell r="RP22">
            <v>0</v>
          </cell>
          <cell r="RQ22">
            <v>0</v>
          </cell>
          <cell r="RR22">
            <v>0</v>
          </cell>
          <cell r="RT22"/>
          <cell r="RU22"/>
          <cell r="RV22"/>
          <cell r="RW22">
            <v>0</v>
          </cell>
          <cell r="RZ22">
            <v>0</v>
          </cell>
          <cell r="SC22">
            <v>0</v>
          </cell>
          <cell r="SF22">
            <v>0</v>
          </cell>
          <cell r="SJ22">
            <v>0</v>
          </cell>
          <cell r="SK22">
            <v>0</v>
          </cell>
          <cell r="SN22">
            <v>0</v>
          </cell>
          <cell r="SO22">
            <v>0</v>
          </cell>
          <cell r="SU22"/>
          <cell r="SV22"/>
          <cell r="SY22"/>
          <cell r="SZ22"/>
          <cell r="TF22">
            <v>0</v>
          </cell>
          <cell r="TG22">
            <v>0</v>
          </cell>
          <cell r="TJ22">
            <v>0</v>
          </cell>
          <cell r="TK22">
            <v>0</v>
          </cell>
          <cell r="TO22"/>
          <cell r="TP22"/>
          <cell r="TS22"/>
          <cell r="TT22"/>
          <cell r="VW22">
            <v>14319764</v>
          </cell>
          <cell r="VX22">
            <v>14109419</v>
          </cell>
          <cell r="VY22">
            <v>4328326</v>
          </cell>
          <cell r="VZ22">
            <v>3275005.67</v>
          </cell>
          <cell r="WA22">
            <v>2344800</v>
          </cell>
          <cell r="WB22">
            <v>2344800</v>
          </cell>
          <cell r="WC22">
            <v>0</v>
          </cell>
          <cell r="WD22"/>
          <cell r="WE22">
            <v>0</v>
          </cell>
          <cell r="WF22"/>
          <cell r="WG22">
            <v>0</v>
          </cell>
          <cell r="WH22"/>
          <cell r="WI22">
            <v>0</v>
          </cell>
          <cell r="WJ22"/>
          <cell r="WK22">
            <v>18605600</v>
          </cell>
          <cell r="WN22">
            <v>18085679.66</v>
          </cell>
          <cell r="WQ22">
            <v>3471965.8099999996</v>
          </cell>
          <cell r="WT22">
            <v>3471965.81</v>
          </cell>
          <cell r="WZ22">
            <v>0</v>
          </cell>
          <cell r="XA22">
            <v>0</v>
          </cell>
          <cell r="XC22"/>
          <cell r="XD22"/>
          <cell r="XE22">
            <v>0</v>
          </cell>
          <cell r="XH22">
            <v>0</v>
          </cell>
          <cell r="XK22">
            <v>2735076.5500000003</v>
          </cell>
          <cell r="XN22">
            <v>2527428.36</v>
          </cell>
          <cell r="XQ22">
            <v>19139400</v>
          </cell>
          <cell r="XT22">
            <v>17776852.350000001</v>
          </cell>
          <cell r="YI22">
            <v>0</v>
          </cell>
          <cell r="YL22">
            <v>0</v>
          </cell>
          <cell r="YO22">
            <v>120000000</v>
          </cell>
          <cell r="YR22">
            <v>116664495.78</v>
          </cell>
          <cell r="YY22">
            <v>0</v>
          </cell>
          <cell r="ZB22">
            <v>0</v>
          </cell>
          <cell r="ZE22">
            <v>0</v>
          </cell>
          <cell r="ZH22">
            <v>0</v>
          </cell>
          <cell r="ZL22">
            <v>0</v>
          </cell>
          <cell r="ZM22">
            <v>0</v>
          </cell>
          <cell r="ZN22">
            <v>0</v>
          </cell>
          <cell r="ZO22">
            <v>0</v>
          </cell>
          <cell r="ZP22">
            <v>0</v>
          </cell>
          <cell r="ZQ22"/>
          <cell r="ZR22">
            <v>1207713</v>
          </cell>
          <cell r="ZS22">
            <v>2123269.4499999997</v>
          </cell>
          <cell r="ZT22">
            <v>1038119.8899999999</v>
          </cell>
          <cell r="ZV22"/>
          <cell r="ZW22"/>
          <cell r="ZX22"/>
          <cell r="ZY22"/>
          <cell r="ZZ22"/>
          <cell r="AAA22"/>
          <cell r="AAB22">
            <v>1207713</v>
          </cell>
          <cell r="AAC22">
            <v>2123269.4499999997</v>
          </cell>
          <cell r="AAD22">
            <v>1038119.8899999999</v>
          </cell>
          <cell r="AAF22">
            <v>27028000</v>
          </cell>
          <cell r="AAG22">
            <v>6716756.5999999996</v>
          </cell>
          <cell r="AAH22">
            <v>7696571.5600000005</v>
          </cell>
          <cell r="AAI22">
            <v>1702555.8099999998</v>
          </cell>
          <cell r="AAK22">
            <v>8108400</v>
          </cell>
          <cell r="AAL22">
            <v>6495095.7199999997</v>
          </cell>
          <cell r="AAM22">
            <v>7696571.5600000005</v>
          </cell>
          <cell r="AAN22">
            <v>1702555.8099999998</v>
          </cell>
        </row>
        <row r="23">
          <cell r="F23">
            <v>6984003</v>
          </cell>
          <cell r="G23">
            <v>6984003</v>
          </cell>
          <cell r="H23">
            <v>17415699</v>
          </cell>
          <cell r="I23">
            <v>17415699</v>
          </cell>
          <cell r="N23">
            <v>109451890</v>
          </cell>
          <cell r="O23">
            <v>109451890</v>
          </cell>
          <cell r="P23">
            <v>17152255.999999996</v>
          </cell>
          <cell r="Q23">
            <v>17152255.999999996</v>
          </cell>
          <cell r="X23"/>
          <cell r="Y23"/>
          <cell r="Z23"/>
          <cell r="AC23"/>
          <cell r="AD23"/>
          <cell r="AM23">
            <v>0</v>
          </cell>
          <cell r="AN23">
            <v>53943895.899999999</v>
          </cell>
          <cell r="AR23"/>
          <cell r="AS23">
            <v>36754506.68</v>
          </cell>
          <cell r="AW23">
            <v>0</v>
          </cell>
          <cell r="BA23"/>
          <cell r="BT23">
            <v>0</v>
          </cell>
          <cell r="BU23">
            <v>13472337.369999999</v>
          </cell>
          <cell r="BV23">
            <v>0</v>
          </cell>
          <cell r="BX23"/>
          <cell r="BY23">
            <v>13472337.369999999</v>
          </cell>
          <cell r="BZ23"/>
          <cell r="CB23">
            <v>0</v>
          </cell>
          <cell r="CC23">
            <v>0</v>
          </cell>
          <cell r="CD23">
            <v>0</v>
          </cell>
          <cell r="CF23"/>
          <cell r="CG23"/>
          <cell r="CH23"/>
          <cell r="CM23">
            <v>0</v>
          </cell>
          <cell r="CN23"/>
          <cell r="CO23">
            <v>0</v>
          </cell>
          <cell r="CP23"/>
          <cell r="CU23">
            <v>437000</v>
          </cell>
          <cell r="CV23">
            <v>437000</v>
          </cell>
          <cell r="CW23">
            <v>0</v>
          </cell>
          <cell r="CX23"/>
          <cell r="CY23">
            <v>0</v>
          </cell>
          <cell r="CZ23"/>
          <cell r="DG23">
            <v>208759.51</v>
          </cell>
          <cell r="DJ23">
            <v>208759.51</v>
          </cell>
          <cell r="DL23">
            <v>0</v>
          </cell>
          <cell r="DM23">
            <v>0</v>
          </cell>
          <cell r="DN23">
            <v>0</v>
          </cell>
          <cell r="DO23">
            <v>0</v>
          </cell>
          <cell r="DR23">
            <v>0</v>
          </cell>
          <cell r="DS23">
            <v>0</v>
          </cell>
          <cell r="DT23">
            <v>0</v>
          </cell>
          <cell r="DU23">
            <v>0</v>
          </cell>
          <cell r="DV23">
            <v>0</v>
          </cell>
          <cell r="DW23">
            <v>0</v>
          </cell>
          <cell r="DY23"/>
          <cell r="DZ23"/>
          <cell r="EA23"/>
          <cell r="EB23"/>
          <cell r="EE23">
            <v>0</v>
          </cell>
          <cell r="EF23">
            <v>0</v>
          </cell>
          <cell r="EG23">
            <v>0</v>
          </cell>
          <cell r="EH23">
            <v>0</v>
          </cell>
          <cell r="EI23">
            <v>0</v>
          </cell>
          <cell r="EJ23">
            <v>0</v>
          </cell>
          <cell r="EL23">
            <v>0</v>
          </cell>
          <cell r="EM23">
            <v>0</v>
          </cell>
          <cell r="EN23">
            <v>0</v>
          </cell>
          <cell r="EP23"/>
          <cell r="EQ23">
            <v>0</v>
          </cell>
          <cell r="ER23">
            <v>0</v>
          </cell>
          <cell r="ES23">
            <v>0</v>
          </cell>
          <cell r="EV23">
            <v>0</v>
          </cell>
          <cell r="FD23">
            <v>0</v>
          </cell>
          <cell r="FE23">
            <v>0</v>
          </cell>
          <cell r="FK23"/>
          <cell r="FL23"/>
          <cell r="FY23">
            <v>0</v>
          </cell>
          <cell r="GB23">
            <v>0</v>
          </cell>
          <cell r="GE23">
            <v>0</v>
          </cell>
          <cell r="GH23">
            <v>0</v>
          </cell>
          <cell r="GK23">
            <v>0</v>
          </cell>
          <cell r="GN23">
            <v>0</v>
          </cell>
          <cell r="GU23">
            <v>0</v>
          </cell>
          <cell r="GX23">
            <v>0</v>
          </cell>
          <cell r="HH23"/>
          <cell r="HI23"/>
          <cell r="HK23"/>
          <cell r="HL23"/>
          <cell r="HN23">
            <v>210728.44999999995</v>
          </cell>
          <cell r="HO23">
            <v>599764.55000000005</v>
          </cell>
          <cell r="HQ23">
            <v>210728.44999999995</v>
          </cell>
          <cell r="HR23">
            <v>599764.55000000005</v>
          </cell>
          <cell r="IE23">
            <v>0</v>
          </cell>
          <cell r="IH23">
            <v>0</v>
          </cell>
          <cell r="IK23">
            <v>0</v>
          </cell>
          <cell r="IN23">
            <v>0</v>
          </cell>
          <cell r="IR23">
            <v>0</v>
          </cell>
          <cell r="IS23">
            <v>0</v>
          </cell>
          <cell r="IU23"/>
          <cell r="IV23"/>
          <cell r="IW23">
            <v>0</v>
          </cell>
          <cell r="IZ23">
            <v>0</v>
          </cell>
          <cell r="JC23">
            <v>0</v>
          </cell>
          <cell r="JF23">
            <v>0</v>
          </cell>
          <cell r="KN23">
            <v>0</v>
          </cell>
          <cell r="KO23">
            <v>0</v>
          </cell>
          <cell r="KQ23"/>
          <cell r="KR23"/>
          <cell r="KT23">
            <v>0</v>
          </cell>
          <cell r="KU23">
            <v>0</v>
          </cell>
          <cell r="KW23"/>
          <cell r="KX23"/>
          <cell r="LM23">
            <v>0</v>
          </cell>
          <cell r="LN23">
            <v>0</v>
          </cell>
          <cell r="LQ23"/>
          <cell r="LR23"/>
          <cell r="LU23">
            <v>0</v>
          </cell>
          <cell r="LV23">
            <v>0</v>
          </cell>
          <cell r="LY23">
            <v>0</v>
          </cell>
          <cell r="LZ23">
            <v>0</v>
          </cell>
          <cell r="MR23">
            <v>0</v>
          </cell>
          <cell r="MS23">
            <v>0</v>
          </cell>
          <cell r="MT23">
            <v>21707189.190000001</v>
          </cell>
          <cell r="MU23">
            <v>61782000</v>
          </cell>
          <cell r="MW23">
            <v>56192.5</v>
          </cell>
          <cell r="MX23">
            <v>159932.5</v>
          </cell>
          <cell r="MZ23">
            <v>0</v>
          </cell>
          <cell r="NA23">
            <v>0</v>
          </cell>
          <cell r="NB23">
            <v>21707189.190000001</v>
          </cell>
          <cell r="NC23">
            <v>61782000</v>
          </cell>
          <cell r="NE23">
            <v>56192.5</v>
          </cell>
          <cell r="NF23">
            <v>159932.5</v>
          </cell>
          <cell r="NH23">
            <v>0</v>
          </cell>
          <cell r="NI23">
            <v>0</v>
          </cell>
          <cell r="NK23"/>
          <cell r="NL23"/>
          <cell r="OH23">
            <v>0</v>
          </cell>
          <cell r="OI23">
            <v>0</v>
          </cell>
          <cell r="OJ23"/>
          <cell r="OL23"/>
          <cell r="OM23"/>
          <cell r="ON23"/>
          <cell r="OP23">
            <v>0</v>
          </cell>
          <cell r="OQ23">
            <v>0</v>
          </cell>
          <cell r="OR23">
            <v>0</v>
          </cell>
          <cell r="OT23">
            <v>0</v>
          </cell>
          <cell r="OU23">
            <v>0</v>
          </cell>
          <cell r="OV23">
            <v>0</v>
          </cell>
          <cell r="PN23">
            <v>0</v>
          </cell>
          <cell r="PO23">
            <v>0</v>
          </cell>
          <cell r="PQ23">
            <v>0</v>
          </cell>
          <cell r="PR23">
            <v>0</v>
          </cell>
          <cell r="QE23">
            <v>0</v>
          </cell>
          <cell r="QH23">
            <v>0</v>
          </cell>
          <cell r="QK23">
            <v>0</v>
          </cell>
          <cell r="QN23">
            <v>0</v>
          </cell>
          <cell r="QQ23">
            <v>0</v>
          </cell>
          <cell r="QT23">
            <v>0</v>
          </cell>
          <cell r="RP23">
            <v>0</v>
          </cell>
          <cell r="RQ23">
            <v>0</v>
          </cell>
          <cell r="RR23">
            <v>0</v>
          </cell>
          <cell r="RT23"/>
          <cell r="RU23"/>
          <cell r="RV23"/>
          <cell r="RW23">
            <v>0</v>
          </cell>
          <cell r="RZ23">
            <v>0</v>
          </cell>
          <cell r="SC23">
            <v>0</v>
          </cell>
          <cell r="SF23">
            <v>0</v>
          </cell>
          <cell r="SJ23">
            <v>0</v>
          </cell>
          <cell r="SK23">
            <v>0</v>
          </cell>
          <cell r="SN23">
            <v>0</v>
          </cell>
          <cell r="SO23">
            <v>0</v>
          </cell>
          <cell r="SU23"/>
          <cell r="SV23"/>
          <cell r="SY23"/>
          <cell r="SZ23"/>
          <cell r="TF23">
            <v>0</v>
          </cell>
          <cell r="TG23">
            <v>0</v>
          </cell>
          <cell r="TJ23">
            <v>0</v>
          </cell>
          <cell r="TK23">
            <v>0</v>
          </cell>
          <cell r="TO23"/>
          <cell r="TP23"/>
          <cell r="TS23"/>
          <cell r="TT23"/>
          <cell r="VW23">
            <v>9181877</v>
          </cell>
          <cell r="VX23">
            <v>8730800.4399999995</v>
          </cell>
          <cell r="VY23">
            <v>2169083</v>
          </cell>
          <cell r="VZ23">
            <v>1565218.44</v>
          </cell>
          <cell r="WA23">
            <v>1329200</v>
          </cell>
          <cell r="WB23">
            <v>1329200</v>
          </cell>
          <cell r="WC23">
            <v>0</v>
          </cell>
          <cell r="WD23"/>
          <cell r="WE23">
            <v>0</v>
          </cell>
          <cell r="WF23"/>
          <cell r="WG23">
            <v>0</v>
          </cell>
          <cell r="WH23"/>
          <cell r="WI23">
            <v>0</v>
          </cell>
          <cell r="WJ23"/>
          <cell r="WK23">
            <v>6638061.5999999996</v>
          </cell>
          <cell r="WN23">
            <v>6451929.8099999996</v>
          </cell>
          <cell r="WQ23">
            <v>2267305.2999999998</v>
          </cell>
          <cell r="WT23">
            <v>2267305.2999999998</v>
          </cell>
          <cell r="WZ23">
            <v>0</v>
          </cell>
          <cell r="XA23">
            <v>0</v>
          </cell>
          <cell r="XC23"/>
          <cell r="XD23"/>
          <cell r="XE23">
            <v>0</v>
          </cell>
          <cell r="XH23">
            <v>0</v>
          </cell>
          <cell r="XK23">
            <v>1367538.28</v>
          </cell>
          <cell r="XN23">
            <v>1367538.28</v>
          </cell>
          <cell r="XQ23">
            <v>10702440</v>
          </cell>
          <cell r="XT23">
            <v>10515544.83</v>
          </cell>
          <cell r="YI23">
            <v>0</v>
          </cell>
          <cell r="YL23">
            <v>0</v>
          </cell>
          <cell r="YO23">
            <v>0</v>
          </cell>
          <cell r="YR23">
            <v>0</v>
          </cell>
          <cell r="YY23">
            <v>0</v>
          </cell>
          <cell r="ZB23">
            <v>0</v>
          </cell>
          <cell r="ZE23">
            <v>0</v>
          </cell>
          <cell r="ZH23">
            <v>0</v>
          </cell>
          <cell r="ZL23">
            <v>0</v>
          </cell>
          <cell r="ZM23">
            <v>0</v>
          </cell>
          <cell r="ZN23">
            <v>0</v>
          </cell>
          <cell r="ZO23">
            <v>8766400</v>
          </cell>
          <cell r="ZP23">
            <v>0</v>
          </cell>
          <cell r="ZQ23"/>
          <cell r="ZR23">
            <v>543561.37</v>
          </cell>
          <cell r="ZS23">
            <v>624935.2300000001</v>
          </cell>
          <cell r="ZT23">
            <v>617829.95000000007</v>
          </cell>
          <cell r="ZV23"/>
          <cell r="ZW23"/>
          <cell r="ZX23"/>
          <cell r="ZY23">
            <v>2629920</v>
          </cell>
          <cell r="ZZ23"/>
          <cell r="AAA23"/>
          <cell r="AAB23">
            <v>543561.37</v>
          </cell>
          <cell r="AAC23">
            <v>624935.2300000001</v>
          </cell>
          <cell r="AAD23">
            <v>617829.95000000007</v>
          </cell>
          <cell r="AAF23">
            <v>0</v>
          </cell>
          <cell r="AAG23">
            <v>0</v>
          </cell>
          <cell r="AAH23">
            <v>3042995</v>
          </cell>
          <cell r="AAI23">
            <v>1354496.6099999999</v>
          </cell>
          <cell r="AAK23"/>
          <cell r="AAL23"/>
          <cell r="AAM23">
            <v>3042995</v>
          </cell>
          <cell r="AAN23">
            <v>1354496.6099999999</v>
          </cell>
        </row>
        <row r="24">
          <cell r="F24">
            <v>5758331</v>
          </cell>
          <cell r="G24">
            <v>5758331</v>
          </cell>
          <cell r="H24">
            <v>11265935</v>
          </cell>
          <cell r="I24">
            <v>11265935</v>
          </cell>
          <cell r="N24">
            <v>1572478</v>
          </cell>
          <cell r="O24">
            <v>1572478</v>
          </cell>
          <cell r="P24">
            <v>60040164</v>
          </cell>
          <cell r="Q24">
            <v>60040164</v>
          </cell>
          <cell r="X24"/>
          <cell r="Y24">
            <v>1500000</v>
          </cell>
          <cell r="Z24"/>
          <cell r="AC24">
            <v>408000</v>
          </cell>
          <cell r="AD24"/>
          <cell r="AM24">
            <v>0</v>
          </cell>
          <cell r="AN24">
            <v>109940580</v>
          </cell>
          <cell r="AR24"/>
          <cell r="AS24">
            <v>12417777.029999999</v>
          </cell>
          <cell r="AW24">
            <v>0</v>
          </cell>
          <cell r="BA24"/>
          <cell r="BT24">
            <v>0</v>
          </cell>
          <cell r="BU24">
            <v>78527139.689999998</v>
          </cell>
          <cell r="BV24">
            <v>0</v>
          </cell>
          <cell r="BX24"/>
          <cell r="BY24">
            <v>78527139.689999998</v>
          </cell>
          <cell r="BZ24"/>
          <cell r="CB24">
            <v>0</v>
          </cell>
          <cell r="CC24">
            <v>0</v>
          </cell>
          <cell r="CD24">
            <v>0</v>
          </cell>
          <cell r="CF24"/>
          <cell r="CG24"/>
          <cell r="CH24"/>
          <cell r="CM24">
            <v>1385361.46</v>
          </cell>
          <cell r="CN24">
            <v>1385361.46</v>
          </cell>
          <cell r="CO24">
            <v>0</v>
          </cell>
          <cell r="CP24"/>
          <cell r="CU24">
            <v>0</v>
          </cell>
          <cell r="CV24">
            <v>0</v>
          </cell>
          <cell r="CW24">
            <v>128087.25000000001</v>
          </cell>
          <cell r="CX24">
            <v>128087.25</v>
          </cell>
          <cell r="CY24">
            <v>0</v>
          </cell>
          <cell r="CZ24"/>
          <cell r="DG24">
            <v>0</v>
          </cell>
          <cell r="DJ24">
            <v>0</v>
          </cell>
          <cell r="DL24">
            <v>1132031.58</v>
          </cell>
          <cell r="DM24">
            <v>21508600</v>
          </cell>
          <cell r="DN24">
            <v>0</v>
          </cell>
          <cell r="DO24">
            <v>0</v>
          </cell>
          <cell r="DR24">
            <v>4881690</v>
          </cell>
          <cell r="DS24">
            <v>0</v>
          </cell>
          <cell r="DT24">
            <v>0</v>
          </cell>
          <cell r="DU24">
            <v>92755800</v>
          </cell>
          <cell r="DV24">
            <v>0</v>
          </cell>
          <cell r="DW24">
            <v>0</v>
          </cell>
          <cell r="DY24">
            <v>1048274.64</v>
          </cell>
          <cell r="DZ24">
            <v>19917218.050000001</v>
          </cell>
          <cell r="EA24"/>
          <cell r="EB24"/>
          <cell r="EE24">
            <v>4855337.1500000004</v>
          </cell>
          <cell r="EF24">
            <v>0</v>
          </cell>
          <cell r="EG24">
            <v>0</v>
          </cell>
          <cell r="EH24">
            <v>92252405.719999999</v>
          </cell>
          <cell r="EI24">
            <v>0</v>
          </cell>
          <cell r="EJ24">
            <v>0</v>
          </cell>
          <cell r="EL24">
            <v>0</v>
          </cell>
          <cell r="EM24">
            <v>0</v>
          </cell>
          <cell r="EN24">
            <v>0</v>
          </cell>
          <cell r="EP24"/>
          <cell r="EQ24">
            <v>0</v>
          </cell>
          <cell r="ER24">
            <v>0</v>
          </cell>
          <cell r="ES24">
            <v>0</v>
          </cell>
          <cell r="EV24">
            <v>0</v>
          </cell>
          <cell r="FD24">
            <v>0</v>
          </cell>
          <cell r="FE24">
            <v>0</v>
          </cell>
          <cell r="FK24"/>
          <cell r="FL24"/>
          <cell r="FY24">
            <v>0</v>
          </cell>
          <cell r="GB24">
            <v>0</v>
          </cell>
          <cell r="GE24">
            <v>0</v>
          </cell>
          <cell r="GH24">
            <v>0</v>
          </cell>
          <cell r="GK24">
            <v>0</v>
          </cell>
          <cell r="GN24">
            <v>0</v>
          </cell>
          <cell r="GU24">
            <v>0</v>
          </cell>
          <cell r="GX24">
            <v>0</v>
          </cell>
          <cell r="HH24"/>
          <cell r="HI24"/>
          <cell r="HK24"/>
          <cell r="HL24"/>
          <cell r="HN24">
            <v>0</v>
          </cell>
          <cell r="HO24">
            <v>0</v>
          </cell>
          <cell r="HQ24">
            <v>0</v>
          </cell>
          <cell r="HR24">
            <v>0</v>
          </cell>
          <cell r="IE24">
            <v>0</v>
          </cell>
          <cell r="IH24">
            <v>0</v>
          </cell>
          <cell r="IK24">
            <v>0</v>
          </cell>
          <cell r="IN24">
            <v>0</v>
          </cell>
          <cell r="IR24">
            <v>0</v>
          </cell>
          <cell r="IS24">
            <v>0</v>
          </cell>
          <cell r="IU24"/>
          <cell r="IV24"/>
          <cell r="IW24">
            <v>0</v>
          </cell>
          <cell r="IZ24">
            <v>0</v>
          </cell>
          <cell r="JC24">
            <v>0</v>
          </cell>
          <cell r="JF24">
            <v>0</v>
          </cell>
          <cell r="KN24">
            <v>0</v>
          </cell>
          <cell r="KO24">
            <v>0</v>
          </cell>
          <cell r="KQ24"/>
          <cell r="KR24"/>
          <cell r="KT24">
            <v>0</v>
          </cell>
          <cell r="KU24">
            <v>0</v>
          </cell>
          <cell r="KW24"/>
          <cell r="KX24"/>
          <cell r="LM24">
            <v>0</v>
          </cell>
          <cell r="LN24">
            <v>0</v>
          </cell>
          <cell r="LQ24"/>
          <cell r="LR24"/>
          <cell r="LU24">
            <v>711170.27</v>
          </cell>
          <cell r="LV24">
            <v>2024100</v>
          </cell>
          <cell r="LY24">
            <v>711170.27</v>
          </cell>
          <cell r="LZ24">
            <v>2024100</v>
          </cell>
          <cell r="MR24">
            <v>0</v>
          </cell>
          <cell r="MS24">
            <v>0</v>
          </cell>
          <cell r="MT24">
            <v>0</v>
          </cell>
          <cell r="MU24">
            <v>0</v>
          </cell>
          <cell r="MW24">
            <v>79852.5</v>
          </cell>
          <cell r="MX24">
            <v>227272.5</v>
          </cell>
          <cell r="MZ24">
            <v>0</v>
          </cell>
          <cell r="NA24">
            <v>0</v>
          </cell>
          <cell r="NB24">
            <v>0</v>
          </cell>
          <cell r="NC24">
            <v>0</v>
          </cell>
          <cell r="NE24">
            <v>79852.5</v>
          </cell>
          <cell r="NF24">
            <v>227272.5</v>
          </cell>
          <cell r="NH24">
            <v>0</v>
          </cell>
          <cell r="NI24">
            <v>0</v>
          </cell>
          <cell r="NK24"/>
          <cell r="NL24"/>
          <cell r="OH24">
            <v>0</v>
          </cell>
          <cell r="OI24">
            <v>0</v>
          </cell>
          <cell r="OJ24"/>
          <cell r="OL24"/>
          <cell r="OM24"/>
          <cell r="ON24"/>
          <cell r="OP24">
            <v>0</v>
          </cell>
          <cell r="OQ24">
            <v>0</v>
          </cell>
          <cell r="OR24">
            <v>22188432.300000001</v>
          </cell>
          <cell r="OT24">
            <v>0</v>
          </cell>
          <cell r="OU24">
            <v>0</v>
          </cell>
          <cell r="OV24">
            <v>22188432.300000001</v>
          </cell>
          <cell r="PN24">
            <v>69707.990000000005</v>
          </cell>
          <cell r="PO24">
            <v>1324451.76</v>
          </cell>
          <cell r="PQ24">
            <v>69707.990000000005</v>
          </cell>
          <cell r="PR24">
            <v>1324451.76</v>
          </cell>
          <cell r="QE24">
            <v>0</v>
          </cell>
          <cell r="QH24">
            <v>0</v>
          </cell>
          <cell r="QK24">
            <v>0</v>
          </cell>
          <cell r="QN24">
            <v>0</v>
          </cell>
          <cell r="QQ24">
            <v>0</v>
          </cell>
          <cell r="QT24">
            <v>0</v>
          </cell>
          <cell r="RP24">
            <v>0</v>
          </cell>
          <cell r="RQ24">
            <v>0</v>
          </cell>
          <cell r="RR24">
            <v>0</v>
          </cell>
          <cell r="RT24"/>
          <cell r="RU24"/>
          <cell r="RV24"/>
          <cell r="RW24">
            <v>0</v>
          </cell>
          <cell r="RZ24">
            <v>0</v>
          </cell>
          <cell r="SC24">
            <v>0</v>
          </cell>
          <cell r="SF24">
            <v>0</v>
          </cell>
          <cell r="SJ24">
            <v>0</v>
          </cell>
          <cell r="SK24">
            <v>0</v>
          </cell>
          <cell r="SN24">
            <v>0</v>
          </cell>
          <cell r="SO24">
            <v>0</v>
          </cell>
          <cell r="SU24"/>
          <cell r="SV24"/>
          <cell r="SY24"/>
          <cell r="SZ24"/>
          <cell r="TF24">
            <v>0</v>
          </cell>
          <cell r="TG24">
            <v>0</v>
          </cell>
          <cell r="TJ24">
            <v>0</v>
          </cell>
          <cell r="TK24">
            <v>0</v>
          </cell>
          <cell r="TO24"/>
          <cell r="TP24"/>
          <cell r="TS24"/>
          <cell r="TT24"/>
          <cell r="VW24">
            <v>27626160</v>
          </cell>
          <cell r="VX24">
            <v>22388543.809999999</v>
          </cell>
          <cell r="VY24">
            <v>6582044.9999999991</v>
          </cell>
          <cell r="VZ24">
            <v>4782584.1900000004</v>
          </cell>
          <cell r="WA24">
            <v>4105399.9999999995</v>
          </cell>
          <cell r="WB24">
            <v>4016970.7600000002</v>
          </cell>
          <cell r="WC24">
            <v>0</v>
          </cell>
          <cell r="WD24"/>
          <cell r="WE24">
            <v>0</v>
          </cell>
          <cell r="WF24"/>
          <cell r="WG24">
            <v>0</v>
          </cell>
          <cell r="WH24"/>
          <cell r="WI24">
            <v>0</v>
          </cell>
          <cell r="WJ24"/>
          <cell r="WK24">
            <v>25596000</v>
          </cell>
          <cell r="WN24">
            <v>22084988.25</v>
          </cell>
          <cell r="WQ24">
            <v>2421762.02</v>
          </cell>
          <cell r="WT24">
            <v>2421762.02</v>
          </cell>
          <cell r="WZ24">
            <v>0</v>
          </cell>
          <cell r="XA24">
            <v>0</v>
          </cell>
          <cell r="XC24"/>
          <cell r="XD24"/>
          <cell r="XE24">
            <v>0</v>
          </cell>
          <cell r="XH24">
            <v>0</v>
          </cell>
          <cell r="XK24">
            <v>3282091.8699999996</v>
          </cell>
          <cell r="XN24">
            <v>3282091.8699999996</v>
          </cell>
          <cell r="XQ24">
            <v>23436000</v>
          </cell>
          <cell r="XT24">
            <v>22234628.989999998</v>
          </cell>
          <cell r="YI24">
            <v>0</v>
          </cell>
          <cell r="YL24">
            <v>0</v>
          </cell>
          <cell r="YO24">
            <v>0</v>
          </cell>
          <cell r="YR24">
            <v>0</v>
          </cell>
          <cell r="YY24">
            <v>0</v>
          </cell>
          <cell r="ZB24">
            <v>0</v>
          </cell>
          <cell r="ZE24">
            <v>0</v>
          </cell>
          <cell r="ZH24">
            <v>0</v>
          </cell>
          <cell r="ZL24">
            <v>0</v>
          </cell>
          <cell r="ZM24">
            <v>67000000</v>
          </cell>
          <cell r="ZN24">
            <v>0</v>
          </cell>
          <cell r="ZO24">
            <v>0</v>
          </cell>
          <cell r="ZP24">
            <v>0</v>
          </cell>
          <cell r="ZQ24"/>
          <cell r="ZR24">
            <v>2232854.34</v>
          </cell>
          <cell r="ZS24">
            <v>2151068.2599999998</v>
          </cell>
          <cell r="ZT24">
            <v>695535.79</v>
          </cell>
          <cell r="ZV24"/>
          <cell r="ZW24">
            <v>66531865.219999999</v>
          </cell>
          <cell r="ZX24"/>
          <cell r="ZY24"/>
          <cell r="ZZ24"/>
          <cell r="AAA24"/>
          <cell r="AAB24">
            <v>2232854.34</v>
          </cell>
          <cell r="AAC24">
            <v>2151068.2599999998</v>
          </cell>
          <cell r="AAD24">
            <v>695535.79</v>
          </cell>
          <cell r="AAF24">
            <v>0</v>
          </cell>
          <cell r="AAG24">
            <v>18825176.140000001</v>
          </cell>
          <cell r="AAH24">
            <v>1018035.2000000001</v>
          </cell>
          <cell r="AAI24">
            <v>2613520.7399999998</v>
          </cell>
          <cell r="AAK24"/>
          <cell r="AAL24">
            <v>0</v>
          </cell>
          <cell r="AAM24">
            <v>1018035.2000000001</v>
          </cell>
          <cell r="AAN24">
            <v>2516518.8299999996</v>
          </cell>
        </row>
        <row r="25">
          <cell r="F25">
            <v>17547556</v>
          </cell>
          <cell r="G25">
            <v>17547556</v>
          </cell>
          <cell r="H25">
            <v>28096676</v>
          </cell>
          <cell r="I25">
            <v>28096676</v>
          </cell>
          <cell r="N25">
            <v>6491160.9999999991</v>
          </cell>
          <cell r="O25">
            <v>6491160.9999999991</v>
          </cell>
          <cell r="P25">
            <v>22687345.999999996</v>
          </cell>
          <cell r="Q25">
            <v>22687345.999999996</v>
          </cell>
          <cell r="X25">
            <v>1500000</v>
          </cell>
          <cell r="Y25">
            <v>1000000</v>
          </cell>
          <cell r="Z25"/>
          <cell r="AC25">
            <v>42500</v>
          </cell>
          <cell r="AD25"/>
          <cell r="AM25">
            <v>0</v>
          </cell>
          <cell r="AN25">
            <v>29706863.52</v>
          </cell>
          <cell r="AR25"/>
          <cell r="AS25">
            <v>3527980.88</v>
          </cell>
          <cell r="AW25">
            <v>0</v>
          </cell>
          <cell r="BA25"/>
          <cell r="BT25">
            <v>0</v>
          </cell>
          <cell r="BU25">
            <v>35509002.539999999</v>
          </cell>
          <cell r="BV25">
            <v>0</v>
          </cell>
          <cell r="BX25"/>
          <cell r="BY25">
            <v>35509002.539999999</v>
          </cell>
          <cell r="BZ25"/>
          <cell r="CB25">
            <v>0</v>
          </cell>
          <cell r="CC25">
            <v>0</v>
          </cell>
          <cell r="CD25">
            <v>0</v>
          </cell>
          <cell r="CF25"/>
          <cell r="CG25"/>
          <cell r="CH25"/>
          <cell r="CM25">
            <v>0</v>
          </cell>
          <cell r="CN25"/>
          <cell r="CO25">
            <v>0</v>
          </cell>
          <cell r="CP25"/>
          <cell r="CU25">
            <v>0</v>
          </cell>
          <cell r="CV25">
            <v>0</v>
          </cell>
          <cell r="CW25">
            <v>0</v>
          </cell>
          <cell r="CX25"/>
          <cell r="CY25">
            <v>0</v>
          </cell>
          <cell r="CZ25"/>
          <cell r="DG25">
            <v>0</v>
          </cell>
          <cell r="DJ25">
            <v>0</v>
          </cell>
          <cell r="DL25">
            <v>0</v>
          </cell>
          <cell r="DM25">
            <v>0</v>
          </cell>
          <cell r="DN25">
            <v>0</v>
          </cell>
          <cell r="DO25">
            <v>0</v>
          </cell>
          <cell r="DR25">
            <v>0</v>
          </cell>
          <cell r="DS25">
            <v>0</v>
          </cell>
          <cell r="DT25">
            <v>0</v>
          </cell>
          <cell r="DU25">
            <v>0</v>
          </cell>
          <cell r="DV25">
            <v>0</v>
          </cell>
          <cell r="DW25">
            <v>0</v>
          </cell>
          <cell r="DY25"/>
          <cell r="DZ25"/>
          <cell r="EA25"/>
          <cell r="EB25"/>
          <cell r="EE25">
            <v>0</v>
          </cell>
          <cell r="EF25">
            <v>0</v>
          </cell>
          <cell r="EG25">
            <v>0</v>
          </cell>
          <cell r="EH25">
            <v>0</v>
          </cell>
          <cell r="EI25">
            <v>0</v>
          </cell>
          <cell r="EJ25">
            <v>0</v>
          </cell>
          <cell r="EL25">
            <v>0</v>
          </cell>
          <cell r="EM25">
            <v>0</v>
          </cell>
          <cell r="EN25">
            <v>505138.59</v>
          </cell>
          <cell r="EP25"/>
          <cell r="EQ25">
            <v>0</v>
          </cell>
          <cell r="ER25">
            <v>505138.59</v>
          </cell>
          <cell r="ES25">
            <v>0</v>
          </cell>
          <cell r="EV25">
            <v>0</v>
          </cell>
          <cell r="FD25">
            <v>0</v>
          </cell>
          <cell r="FE25">
            <v>0</v>
          </cell>
          <cell r="FK25"/>
          <cell r="FL25"/>
          <cell r="FY25">
            <v>0</v>
          </cell>
          <cell r="GB25">
            <v>0</v>
          </cell>
          <cell r="GE25">
            <v>0</v>
          </cell>
          <cell r="GH25">
            <v>0</v>
          </cell>
          <cell r="GK25">
            <v>0</v>
          </cell>
          <cell r="GN25">
            <v>0</v>
          </cell>
          <cell r="GU25">
            <v>0</v>
          </cell>
          <cell r="GX25">
            <v>0</v>
          </cell>
          <cell r="HH25"/>
          <cell r="HI25"/>
          <cell r="HK25"/>
          <cell r="HL25"/>
          <cell r="HN25">
            <v>478400.60000000009</v>
          </cell>
          <cell r="HO25">
            <v>1361599.4</v>
          </cell>
          <cell r="HQ25">
            <v>478400.60000000009</v>
          </cell>
          <cell r="HR25">
            <v>1361599.4</v>
          </cell>
          <cell r="IE25">
            <v>0</v>
          </cell>
          <cell r="IH25">
            <v>0</v>
          </cell>
          <cell r="IK25">
            <v>0</v>
          </cell>
          <cell r="IN25">
            <v>0</v>
          </cell>
          <cell r="IR25">
            <v>0</v>
          </cell>
          <cell r="IS25">
            <v>0</v>
          </cell>
          <cell r="IU25"/>
          <cell r="IV25"/>
          <cell r="IW25">
            <v>0</v>
          </cell>
          <cell r="IZ25">
            <v>0</v>
          </cell>
          <cell r="JC25">
            <v>0</v>
          </cell>
          <cell r="JF25">
            <v>0</v>
          </cell>
          <cell r="KN25">
            <v>0</v>
          </cell>
          <cell r="KO25">
            <v>0</v>
          </cell>
          <cell r="KQ25"/>
          <cell r="KR25"/>
          <cell r="KT25">
            <v>0</v>
          </cell>
          <cell r="KU25">
            <v>0</v>
          </cell>
          <cell r="KW25"/>
          <cell r="KX25"/>
          <cell r="LM25">
            <v>0</v>
          </cell>
          <cell r="LN25">
            <v>0</v>
          </cell>
          <cell r="LQ25"/>
          <cell r="LR25"/>
          <cell r="LU25">
            <v>0</v>
          </cell>
          <cell r="LV25">
            <v>0</v>
          </cell>
          <cell r="LY25">
            <v>0</v>
          </cell>
          <cell r="LZ25">
            <v>0</v>
          </cell>
          <cell r="MR25">
            <v>0</v>
          </cell>
          <cell r="MS25">
            <v>0</v>
          </cell>
          <cell r="MT25">
            <v>0</v>
          </cell>
          <cell r="MU25">
            <v>0</v>
          </cell>
          <cell r="MW25">
            <v>65065</v>
          </cell>
          <cell r="MX25">
            <v>185185</v>
          </cell>
          <cell r="MZ25">
            <v>0</v>
          </cell>
          <cell r="NA25">
            <v>0</v>
          </cell>
          <cell r="NB25">
            <v>0</v>
          </cell>
          <cell r="NC25">
            <v>0</v>
          </cell>
          <cell r="NE25">
            <v>65065</v>
          </cell>
          <cell r="NF25">
            <v>185185</v>
          </cell>
          <cell r="NH25">
            <v>0</v>
          </cell>
          <cell r="NI25">
            <v>0</v>
          </cell>
          <cell r="NK25"/>
          <cell r="NL25"/>
          <cell r="OH25">
            <v>0</v>
          </cell>
          <cell r="OI25">
            <v>0</v>
          </cell>
          <cell r="OJ25"/>
          <cell r="OL25"/>
          <cell r="OM25"/>
          <cell r="ON25"/>
          <cell r="OP25">
            <v>0</v>
          </cell>
          <cell r="OQ25">
            <v>0</v>
          </cell>
          <cell r="OR25">
            <v>0</v>
          </cell>
          <cell r="OT25">
            <v>0</v>
          </cell>
          <cell r="OU25">
            <v>0</v>
          </cell>
          <cell r="OV25">
            <v>0</v>
          </cell>
          <cell r="PN25">
            <v>0</v>
          </cell>
          <cell r="PO25">
            <v>0</v>
          </cell>
          <cell r="PQ25">
            <v>0</v>
          </cell>
          <cell r="PR25">
            <v>0</v>
          </cell>
          <cell r="QE25">
            <v>0</v>
          </cell>
          <cell r="QH25">
            <v>0</v>
          </cell>
          <cell r="QK25">
            <v>0</v>
          </cell>
          <cell r="QN25">
            <v>0</v>
          </cell>
          <cell r="QQ25">
            <v>0</v>
          </cell>
          <cell r="QT25">
            <v>0</v>
          </cell>
          <cell r="RP25">
            <v>0</v>
          </cell>
          <cell r="RQ25">
            <v>0</v>
          </cell>
          <cell r="RR25">
            <v>0</v>
          </cell>
          <cell r="RT25"/>
          <cell r="RU25"/>
          <cell r="RV25"/>
          <cell r="RW25">
            <v>0</v>
          </cell>
          <cell r="RZ25">
            <v>0</v>
          </cell>
          <cell r="SC25">
            <v>0</v>
          </cell>
          <cell r="SF25">
            <v>0</v>
          </cell>
          <cell r="SJ25">
            <v>0</v>
          </cell>
          <cell r="SK25">
            <v>0</v>
          </cell>
          <cell r="SN25">
            <v>0</v>
          </cell>
          <cell r="SO25">
            <v>0</v>
          </cell>
          <cell r="SU25"/>
          <cell r="SV25"/>
          <cell r="SY25"/>
          <cell r="SZ25"/>
          <cell r="TF25">
            <v>0</v>
          </cell>
          <cell r="TG25">
            <v>0</v>
          </cell>
          <cell r="TJ25">
            <v>0</v>
          </cell>
          <cell r="TK25">
            <v>0</v>
          </cell>
          <cell r="TO25"/>
          <cell r="TP25"/>
          <cell r="TS25"/>
          <cell r="TT25"/>
          <cell r="VW25">
            <v>6207631</v>
          </cell>
          <cell r="VX25">
            <v>6207608.9299999997</v>
          </cell>
          <cell r="VY25">
            <v>2163831</v>
          </cell>
          <cell r="VZ25">
            <v>1808206.47</v>
          </cell>
          <cell r="WA25">
            <v>1945200</v>
          </cell>
          <cell r="WB25">
            <v>1945200</v>
          </cell>
          <cell r="WC25">
            <v>0</v>
          </cell>
          <cell r="WD25"/>
          <cell r="WE25">
            <v>0</v>
          </cell>
          <cell r="WF25"/>
          <cell r="WG25">
            <v>0</v>
          </cell>
          <cell r="WH25"/>
          <cell r="WI25">
            <v>0</v>
          </cell>
          <cell r="WJ25"/>
          <cell r="WK25">
            <v>6752084.5</v>
          </cell>
          <cell r="WN25">
            <v>6744279</v>
          </cell>
          <cell r="WQ25">
            <v>2740386.1899999995</v>
          </cell>
          <cell r="WT25">
            <v>2740386.19</v>
          </cell>
          <cell r="WZ25">
            <v>0</v>
          </cell>
          <cell r="XA25">
            <v>0</v>
          </cell>
          <cell r="XC25"/>
          <cell r="XD25"/>
          <cell r="XE25">
            <v>0</v>
          </cell>
          <cell r="XH25">
            <v>0</v>
          </cell>
          <cell r="XK25">
            <v>1367538.28</v>
          </cell>
          <cell r="XN25">
            <v>1367538.28</v>
          </cell>
          <cell r="XQ25">
            <v>10217320</v>
          </cell>
          <cell r="XT25">
            <v>10055752.91</v>
          </cell>
          <cell r="YI25">
            <v>0</v>
          </cell>
          <cell r="YL25">
            <v>0</v>
          </cell>
          <cell r="YO25">
            <v>0</v>
          </cell>
          <cell r="YR25">
            <v>0</v>
          </cell>
          <cell r="YY25">
            <v>0</v>
          </cell>
          <cell r="ZB25">
            <v>0</v>
          </cell>
          <cell r="ZE25">
            <v>0</v>
          </cell>
          <cell r="ZH25">
            <v>0</v>
          </cell>
          <cell r="ZL25">
            <v>0</v>
          </cell>
          <cell r="ZM25">
            <v>0</v>
          </cell>
          <cell r="ZN25">
            <v>0</v>
          </cell>
          <cell r="ZO25">
            <v>0</v>
          </cell>
          <cell r="ZP25">
            <v>0</v>
          </cell>
          <cell r="ZQ25"/>
          <cell r="ZR25">
            <v>523571.71000000008</v>
          </cell>
          <cell r="ZS25">
            <v>489965</v>
          </cell>
          <cell r="ZT25">
            <v>607017.49</v>
          </cell>
          <cell r="ZV25"/>
          <cell r="ZW25"/>
          <cell r="ZX25"/>
          <cell r="ZY25"/>
          <cell r="ZZ25"/>
          <cell r="AAA25"/>
          <cell r="AAB25">
            <v>523571.71000000008</v>
          </cell>
          <cell r="AAC25">
            <v>489965</v>
          </cell>
          <cell r="AAD25">
            <v>607017.49</v>
          </cell>
          <cell r="AAF25">
            <v>0</v>
          </cell>
          <cell r="AAG25">
            <v>2550238.7799999998</v>
          </cell>
          <cell r="AAH25">
            <v>0</v>
          </cell>
          <cell r="AAI25">
            <v>2006471.16</v>
          </cell>
          <cell r="AAK25"/>
          <cell r="AAL25">
            <v>1893492.48</v>
          </cell>
          <cell r="AAM25">
            <v>0</v>
          </cell>
          <cell r="AAN25">
            <v>2006471.16</v>
          </cell>
        </row>
        <row r="26">
          <cell r="F26">
            <v>22869319</v>
          </cell>
          <cell r="G26">
            <v>22869319</v>
          </cell>
          <cell r="H26">
            <v>29029412</v>
          </cell>
          <cell r="I26">
            <v>29029412</v>
          </cell>
          <cell r="N26">
            <v>885041.99999999988</v>
          </cell>
          <cell r="O26">
            <v>885041.99999999988</v>
          </cell>
          <cell r="P26">
            <v>19232404.000000004</v>
          </cell>
          <cell r="Q26">
            <v>19232404.000000004</v>
          </cell>
          <cell r="X26"/>
          <cell r="Y26">
            <v>800000</v>
          </cell>
          <cell r="Z26"/>
          <cell r="AC26">
            <v>82875</v>
          </cell>
          <cell r="AD26"/>
          <cell r="AM26">
            <v>0</v>
          </cell>
          <cell r="AN26">
            <v>31530749.41</v>
          </cell>
          <cell r="AR26"/>
          <cell r="AS26">
            <v>16038256.109999999</v>
          </cell>
          <cell r="AW26">
            <v>0</v>
          </cell>
          <cell r="BA26"/>
          <cell r="BT26">
            <v>0</v>
          </cell>
          <cell r="BU26">
            <v>37552307.390000001</v>
          </cell>
          <cell r="BV26">
            <v>0</v>
          </cell>
          <cell r="BX26"/>
          <cell r="BY26">
            <v>37552307.390000001</v>
          </cell>
          <cell r="BZ26"/>
          <cell r="CB26">
            <v>0</v>
          </cell>
          <cell r="CC26">
            <v>0</v>
          </cell>
          <cell r="CD26">
            <v>0</v>
          </cell>
          <cell r="CF26"/>
          <cell r="CG26"/>
          <cell r="CH26"/>
          <cell r="CM26">
            <v>0</v>
          </cell>
          <cell r="CN26"/>
          <cell r="CO26">
            <v>0</v>
          </cell>
          <cell r="CP26"/>
          <cell r="CU26">
            <v>0</v>
          </cell>
          <cell r="CV26">
            <v>0</v>
          </cell>
          <cell r="CW26">
            <v>0</v>
          </cell>
          <cell r="CX26"/>
          <cell r="CY26">
            <v>0</v>
          </cell>
          <cell r="CZ26"/>
          <cell r="DG26">
            <v>0</v>
          </cell>
          <cell r="DJ26">
            <v>0</v>
          </cell>
          <cell r="DL26">
            <v>0</v>
          </cell>
          <cell r="DM26">
            <v>0</v>
          </cell>
          <cell r="DN26">
            <v>0</v>
          </cell>
          <cell r="DO26">
            <v>0</v>
          </cell>
          <cell r="DR26">
            <v>0</v>
          </cell>
          <cell r="DS26">
            <v>0</v>
          </cell>
          <cell r="DT26">
            <v>0</v>
          </cell>
          <cell r="DU26">
            <v>0</v>
          </cell>
          <cell r="DV26">
            <v>0</v>
          </cell>
          <cell r="DW26">
            <v>0</v>
          </cell>
          <cell r="DY26"/>
          <cell r="DZ26"/>
          <cell r="EA26"/>
          <cell r="EB26"/>
          <cell r="EE26">
            <v>0</v>
          </cell>
          <cell r="EF26">
            <v>0</v>
          </cell>
          <cell r="EG26">
            <v>0</v>
          </cell>
          <cell r="EH26">
            <v>0</v>
          </cell>
          <cell r="EI26">
            <v>0</v>
          </cell>
          <cell r="EJ26">
            <v>0</v>
          </cell>
          <cell r="EL26">
            <v>0</v>
          </cell>
          <cell r="EM26">
            <v>0</v>
          </cell>
          <cell r="EN26">
            <v>0</v>
          </cell>
          <cell r="EP26"/>
          <cell r="EQ26">
            <v>0</v>
          </cell>
          <cell r="ER26">
            <v>0</v>
          </cell>
          <cell r="ES26">
            <v>0</v>
          </cell>
          <cell r="EV26">
            <v>0</v>
          </cell>
          <cell r="FD26">
            <v>0</v>
          </cell>
          <cell r="FE26">
            <v>0</v>
          </cell>
          <cell r="FK26"/>
          <cell r="FL26"/>
          <cell r="FY26">
            <v>0</v>
          </cell>
          <cell r="GB26">
            <v>0</v>
          </cell>
          <cell r="GE26">
            <v>0</v>
          </cell>
          <cell r="GH26">
            <v>0</v>
          </cell>
          <cell r="GK26">
            <v>0</v>
          </cell>
          <cell r="GN26">
            <v>0</v>
          </cell>
          <cell r="GU26">
            <v>0</v>
          </cell>
          <cell r="GX26">
            <v>0</v>
          </cell>
          <cell r="HH26"/>
          <cell r="HI26"/>
          <cell r="HK26"/>
          <cell r="HL26"/>
          <cell r="HN26">
            <v>624476.57999999996</v>
          </cell>
          <cell r="HO26">
            <v>1777353.42</v>
          </cell>
          <cell r="HQ26">
            <v>624476.57999999996</v>
          </cell>
          <cell r="HR26">
            <v>1777353.42</v>
          </cell>
          <cell r="IE26">
            <v>0</v>
          </cell>
          <cell r="IH26">
            <v>0</v>
          </cell>
          <cell r="IK26">
            <v>0</v>
          </cell>
          <cell r="IN26">
            <v>0</v>
          </cell>
          <cell r="IR26">
            <v>0</v>
          </cell>
          <cell r="IS26">
            <v>0</v>
          </cell>
          <cell r="IU26"/>
          <cell r="IV26"/>
          <cell r="IW26">
            <v>0</v>
          </cell>
          <cell r="IZ26">
            <v>0</v>
          </cell>
          <cell r="JC26">
            <v>0</v>
          </cell>
          <cell r="JF26">
            <v>0</v>
          </cell>
          <cell r="KN26">
            <v>0</v>
          </cell>
          <cell r="KO26">
            <v>0</v>
          </cell>
          <cell r="KQ26"/>
          <cell r="KR26"/>
          <cell r="KT26">
            <v>0</v>
          </cell>
          <cell r="KU26">
            <v>0</v>
          </cell>
          <cell r="KW26"/>
          <cell r="KX26"/>
          <cell r="LM26">
            <v>0</v>
          </cell>
          <cell r="LN26">
            <v>0</v>
          </cell>
          <cell r="LQ26"/>
          <cell r="LR26"/>
          <cell r="LU26">
            <v>0</v>
          </cell>
          <cell r="LV26">
            <v>0</v>
          </cell>
          <cell r="LY26">
            <v>0</v>
          </cell>
          <cell r="LZ26">
            <v>0</v>
          </cell>
          <cell r="MR26">
            <v>0</v>
          </cell>
          <cell r="MS26">
            <v>0</v>
          </cell>
          <cell r="MT26">
            <v>4531097.3</v>
          </cell>
          <cell r="MU26">
            <v>12896200</v>
          </cell>
          <cell r="MW26">
            <v>73937.5</v>
          </cell>
          <cell r="MX26">
            <v>210437.5</v>
          </cell>
          <cell r="MZ26">
            <v>0</v>
          </cell>
          <cell r="NA26">
            <v>0</v>
          </cell>
          <cell r="NB26">
            <v>4531097.3</v>
          </cell>
          <cell r="NC26">
            <v>12896200</v>
          </cell>
          <cell r="NE26">
            <v>73937.5</v>
          </cell>
          <cell r="NF26">
            <v>210437.5</v>
          </cell>
          <cell r="NH26">
            <v>0</v>
          </cell>
          <cell r="NI26">
            <v>0</v>
          </cell>
          <cell r="NK26"/>
          <cell r="NL26"/>
          <cell r="OH26">
            <v>0</v>
          </cell>
          <cell r="OI26">
            <v>0</v>
          </cell>
          <cell r="OJ26"/>
          <cell r="OL26"/>
          <cell r="OM26"/>
          <cell r="ON26"/>
          <cell r="OP26">
            <v>0</v>
          </cell>
          <cell r="OQ26">
            <v>0</v>
          </cell>
          <cell r="OR26">
            <v>4021000</v>
          </cell>
          <cell r="OT26">
            <v>0</v>
          </cell>
          <cell r="OU26">
            <v>0</v>
          </cell>
          <cell r="OV26">
            <v>4021000</v>
          </cell>
          <cell r="PN26">
            <v>46111.94999999999</v>
          </cell>
          <cell r="PO26">
            <v>876127.08</v>
          </cell>
          <cell r="PQ26">
            <v>46111.94999999999</v>
          </cell>
          <cell r="PR26">
            <v>876127.08</v>
          </cell>
          <cell r="QE26">
            <v>0</v>
          </cell>
          <cell r="QH26">
            <v>0</v>
          </cell>
          <cell r="QK26">
            <v>0</v>
          </cell>
          <cell r="QN26">
            <v>0</v>
          </cell>
          <cell r="QQ26">
            <v>0</v>
          </cell>
          <cell r="QT26">
            <v>0</v>
          </cell>
          <cell r="RP26">
            <v>0</v>
          </cell>
          <cell r="RQ26">
            <v>0</v>
          </cell>
          <cell r="RR26">
            <v>0</v>
          </cell>
          <cell r="RT26"/>
          <cell r="RU26"/>
          <cell r="RV26"/>
          <cell r="RW26">
            <v>0</v>
          </cell>
          <cell r="RZ26">
            <v>0</v>
          </cell>
          <cell r="SC26">
            <v>0</v>
          </cell>
          <cell r="SF26">
            <v>0</v>
          </cell>
          <cell r="SJ26">
            <v>0</v>
          </cell>
          <cell r="SK26">
            <v>0</v>
          </cell>
          <cell r="SN26">
            <v>0</v>
          </cell>
          <cell r="SO26">
            <v>0</v>
          </cell>
          <cell r="SU26"/>
          <cell r="SV26"/>
          <cell r="SY26"/>
          <cell r="SZ26"/>
          <cell r="TF26">
            <v>0</v>
          </cell>
          <cell r="TG26">
            <v>0</v>
          </cell>
          <cell r="TJ26">
            <v>0</v>
          </cell>
          <cell r="TK26">
            <v>0</v>
          </cell>
          <cell r="TO26"/>
          <cell r="TP26"/>
          <cell r="TS26"/>
          <cell r="TT26"/>
          <cell r="VW26">
            <v>4252963</v>
          </cell>
          <cell r="VX26">
            <v>4252963</v>
          </cell>
          <cell r="VY26">
            <v>2179982.9999999995</v>
          </cell>
          <cell r="VZ26">
            <v>2122915.8399999999</v>
          </cell>
          <cell r="WA26">
            <v>1758600</v>
          </cell>
          <cell r="WB26">
            <v>1758600</v>
          </cell>
          <cell r="WC26">
            <v>0</v>
          </cell>
          <cell r="WD26"/>
          <cell r="WE26">
            <v>0</v>
          </cell>
          <cell r="WF26"/>
          <cell r="WG26">
            <v>0</v>
          </cell>
          <cell r="WH26"/>
          <cell r="WI26">
            <v>1394755</v>
          </cell>
          <cell r="WJ26">
            <v>1394755</v>
          </cell>
          <cell r="WK26">
            <v>9506753.2800000012</v>
          </cell>
          <cell r="WN26">
            <v>9506753.2799999993</v>
          </cell>
          <cell r="WQ26">
            <v>2296377.0999999996</v>
          </cell>
          <cell r="WT26">
            <v>2296377.1</v>
          </cell>
          <cell r="WZ26">
            <v>0</v>
          </cell>
          <cell r="XA26">
            <v>0</v>
          </cell>
          <cell r="XC26"/>
          <cell r="XD26"/>
          <cell r="XE26">
            <v>0</v>
          </cell>
          <cell r="XH26">
            <v>0</v>
          </cell>
          <cell r="XK26">
            <v>1914553.5899999999</v>
          </cell>
          <cell r="XN26">
            <v>1914553.5899999999</v>
          </cell>
          <cell r="XQ26">
            <v>12577320</v>
          </cell>
          <cell r="XT26">
            <v>12189853.609999999</v>
          </cell>
          <cell r="YI26">
            <v>0</v>
          </cell>
          <cell r="YL26">
            <v>0</v>
          </cell>
          <cell r="YO26">
            <v>0</v>
          </cell>
          <cell r="YR26">
            <v>0</v>
          </cell>
          <cell r="YY26">
            <v>0</v>
          </cell>
          <cell r="ZB26">
            <v>0</v>
          </cell>
          <cell r="ZE26">
            <v>0</v>
          </cell>
          <cell r="ZH26">
            <v>0</v>
          </cell>
          <cell r="ZL26">
            <v>0</v>
          </cell>
          <cell r="ZM26">
            <v>0</v>
          </cell>
          <cell r="ZN26">
            <v>0</v>
          </cell>
          <cell r="ZO26">
            <v>28482800</v>
          </cell>
          <cell r="ZP26">
            <v>0</v>
          </cell>
          <cell r="ZQ26"/>
          <cell r="ZR26">
            <v>716949.93</v>
          </cell>
          <cell r="ZS26">
            <v>1403468.46</v>
          </cell>
          <cell r="ZT26">
            <v>477637.20999999996</v>
          </cell>
          <cell r="ZV26"/>
          <cell r="ZW26"/>
          <cell r="ZX26"/>
          <cell r="ZY26">
            <v>8544840</v>
          </cell>
          <cell r="ZZ26"/>
          <cell r="AAA26"/>
          <cell r="AAB26">
            <v>716949.93</v>
          </cell>
          <cell r="AAC26">
            <v>1403468.46</v>
          </cell>
          <cell r="AAD26">
            <v>477637.20999999996</v>
          </cell>
          <cell r="AAF26">
            <v>0</v>
          </cell>
          <cell r="AAG26">
            <v>3254906.44</v>
          </cell>
          <cell r="AAH26">
            <v>3052681.33</v>
          </cell>
          <cell r="AAI26">
            <v>1500480.02</v>
          </cell>
          <cell r="AAK26"/>
          <cell r="AAL26">
            <v>2597294.3199999998</v>
          </cell>
          <cell r="AAM26">
            <v>3052681.33</v>
          </cell>
          <cell r="AAN26">
            <v>1500480.02</v>
          </cell>
        </row>
        <row r="27">
          <cell r="F27">
            <v>50157643</v>
          </cell>
          <cell r="G27">
            <v>50157643</v>
          </cell>
          <cell r="H27">
            <v>117385709</v>
          </cell>
          <cell r="I27">
            <v>117385709</v>
          </cell>
          <cell r="N27">
            <v>90092279</v>
          </cell>
          <cell r="O27">
            <v>90092279</v>
          </cell>
          <cell r="P27">
            <v>67712183</v>
          </cell>
          <cell r="Q27">
            <v>67712183</v>
          </cell>
          <cell r="X27"/>
          <cell r="Y27"/>
          <cell r="Z27"/>
          <cell r="AC27">
            <v>505750</v>
          </cell>
          <cell r="AD27"/>
          <cell r="AM27">
            <v>0</v>
          </cell>
          <cell r="AN27">
            <v>30123595.07</v>
          </cell>
          <cell r="AR27"/>
          <cell r="AS27">
            <v>20228112.039999999</v>
          </cell>
          <cell r="AW27">
            <v>0</v>
          </cell>
          <cell r="BA27"/>
          <cell r="BT27">
            <v>19085000</v>
          </cell>
          <cell r="BU27">
            <v>34151465.130000003</v>
          </cell>
          <cell r="BV27">
            <v>0</v>
          </cell>
          <cell r="BX27">
            <v>18989575</v>
          </cell>
          <cell r="BY27">
            <v>34151465.130000003</v>
          </cell>
          <cell r="BZ27"/>
          <cell r="CB27">
            <v>0</v>
          </cell>
          <cell r="CC27">
            <v>30909115.890000001</v>
          </cell>
          <cell r="CD27">
            <v>0</v>
          </cell>
          <cell r="CF27"/>
          <cell r="CG27">
            <v>30746092.329999998</v>
          </cell>
          <cell r="CH27"/>
          <cell r="CM27">
            <v>6389039.7799999993</v>
          </cell>
          <cell r="CN27">
            <v>6389039.7800000003</v>
          </cell>
          <cell r="CO27">
            <v>2741904.17</v>
          </cell>
          <cell r="CP27">
            <v>2741904.17</v>
          </cell>
          <cell r="CU27">
            <v>3945000</v>
          </cell>
          <cell r="CV27">
            <v>3945000</v>
          </cell>
          <cell r="CW27">
            <v>1718579.26</v>
          </cell>
          <cell r="CX27">
            <v>1718579.26</v>
          </cell>
          <cell r="CY27">
            <v>602532.76</v>
          </cell>
          <cell r="CZ27">
            <v>602532.76</v>
          </cell>
          <cell r="DG27">
            <v>2100068.27</v>
          </cell>
          <cell r="DJ27">
            <v>2100068.27</v>
          </cell>
          <cell r="DL27">
            <v>1052631.58</v>
          </cell>
          <cell r="DM27">
            <v>20000000</v>
          </cell>
          <cell r="DN27">
            <v>0</v>
          </cell>
          <cell r="DO27">
            <v>0</v>
          </cell>
          <cell r="DR27">
            <v>4678880</v>
          </cell>
          <cell r="DS27">
            <v>0</v>
          </cell>
          <cell r="DT27">
            <v>0</v>
          </cell>
          <cell r="DU27">
            <v>61236100</v>
          </cell>
          <cell r="DV27">
            <v>0</v>
          </cell>
          <cell r="DW27">
            <v>0</v>
          </cell>
          <cell r="DY27">
            <v>890975.62</v>
          </cell>
          <cell r="DZ27">
            <v>16928536.760000002</v>
          </cell>
          <cell r="EA27"/>
          <cell r="EB27"/>
          <cell r="EE27">
            <v>3936250.36</v>
          </cell>
          <cell r="EF27">
            <v>0</v>
          </cell>
          <cell r="EG27">
            <v>0</v>
          </cell>
          <cell r="EH27">
            <v>60992235.43</v>
          </cell>
          <cell r="EI27">
            <v>0</v>
          </cell>
          <cell r="EJ27">
            <v>0</v>
          </cell>
          <cell r="EL27">
            <v>0</v>
          </cell>
          <cell r="EM27">
            <v>0</v>
          </cell>
          <cell r="EN27">
            <v>806072.21</v>
          </cell>
          <cell r="EP27"/>
          <cell r="EQ27">
            <v>0</v>
          </cell>
          <cell r="ER27">
            <v>806072.2</v>
          </cell>
          <cell r="ES27">
            <v>0</v>
          </cell>
          <cell r="EV27">
            <v>0</v>
          </cell>
          <cell r="FD27">
            <v>0</v>
          </cell>
          <cell r="FE27">
            <v>0</v>
          </cell>
          <cell r="FK27"/>
          <cell r="FL27"/>
          <cell r="FY27">
            <v>0</v>
          </cell>
          <cell r="GB27">
            <v>0</v>
          </cell>
          <cell r="GE27">
            <v>0</v>
          </cell>
          <cell r="GH27">
            <v>0</v>
          </cell>
          <cell r="GK27">
            <v>0</v>
          </cell>
          <cell r="GN27">
            <v>0</v>
          </cell>
          <cell r="GU27">
            <v>50278301.920000002</v>
          </cell>
          <cell r="GX27">
            <v>50278301.920000002</v>
          </cell>
          <cell r="HH27"/>
          <cell r="HI27"/>
          <cell r="HK27"/>
          <cell r="HL27"/>
          <cell r="HN27">
            <v>0</v>
          </cell>
          <cell r="HO27">
            <v>0</v>
          </cell>
          <cell r="HQ27">
            <v>0</v>
          </cell>
          <cell r="HR27">
            <v>0</v>
          </cell>
          <cell r="IE27">
            <v>0</v>
          </cell>
          <cell r="IH27">
            <v>0</v>
          </cell>
          <cell r="IK27">
            <v>0</v>
          </cell>
          <cell r="IN27">
            <v>0</v>
          </cell>
          <cell r="IR27">
            <v>0</v>
          </cell>
          <cell r="IS27">
            <v>0</v>
          </cell>
          <cell r="IU27"/>
          <cell r="IV27"/>
          <cell r="IW27">
            <v>0</v>
          </cell>
          <cell r="IZ27">
            <v>0</v>
          </cell>
          <cell r="JC27">
            <v>0</v>
          </cell>
          <cell r="JF27">
            <v>0</v>
          </cell>
          <cell r="KN27">
            <v>0</v>
          </cell>
          <cell r="KO27">
            <v>0</v>
          </cell>
          <cell r="KQ27"/>
          <cell r="KR27"/>
          <cell r="KT27">
            <v>0</v>
          </cell>
          <cell r="KU27">
            <v>0</v>
          </cell>
          <cell r="KW27"/>
          <cell r="KX27"/>
          <cell r="LM27">
            <v>0</v>
          </cell>
          <cell r="LN27">
            <v>0</v>
          </cell>
          <cell r="LQ27"/>
          <cell r="LR27"/>
          <cell r="LU27">
            <v>0</v>
          </cell>
          <cell r="LV27">
            <v>0</v>
          </cell>
          <cell r="LY27">
            <v>0</v>
          </cell>
          <cell r="LZ27">
            <v>0</v>
          </cell>
          <cell r="MR27">
            <v>231172.18</v>
          </cell>
          <cell r="MS27">
            <v>4392271.43</v>
          </cell>
          <cell r="MT27">
            <v>0</v>
          </cell>
          <cell r="MU27">
            <v>0</v>
          </cell>
          <cell r="MW27">
            <v>100555</v>
          </cell>
          <cell r="MX27">
            <v>286195</v>
          </cell>
          <cell r="MZ27">
            <v>231172.18</v>
          </cell>
          <cell r="NA27">
            <v>4392271.43</v>
          </cell>
          <cell r="NB27">
            <v>0</v>
          </cell>
          <cell r="NC27">
            <v>0</v>
          </cell>
          <cell r="NE27">
            <v>100555</v>
          </cell>
          <cell r="NF27">
            <v>286195</v>
          </cell>
          <cell r="NH27">
            <v>0</v>
          </cell>
          <cell r="NI27">
            <v>0</v>
          </cell>
          <cell r="NK27"/>
          <cell r="NL27"/>
          <cell r="OH27">
            <v>0</v>
          </cell>
          <cell r="OI27">
            <v>0</v>
          </cell>
          <cell r="OJ27"/>
          <cell r="OL27"/>
          <cell r="OM27"/>
          <cell r="ON27"/>
          <cell r="OP27">
            <v>869999.91</v>
          </cell>
          <cell r="OQ27">
            <v>16530000</v>
          </cell>
          <cell r="OR27">
            <v>16216829.359999999</v>
          </cell>
          <cell r="OT27">
            <v>869999.91</v>
          </cell>
          <cell r="OU27">
            <v>16530000</v>
          </cell>
          <cell r="OV27">
            <v>16216829.359999999</v>
          </cell>
          <cell r="PN27">
            <v>67908.009999999995</v>
          </cell>
          <cell r="PO27">
            <v>1290252.2000000002</v>
          </cell>
          <cell r="PQ27">
            <v>67908.009999999995</v>
          </cell>
          <cell r="PR27">
            <v>1290252.2000000002</v>
          </cell>
          <cell r="QE27">
            <v>0</v>
          </cell>
          <cell r="QH27">
            <v>0</v>
          </cell>
          <cell r="QK27">
            <v>0</v>
          </cell>
          <cell r="QN27">
            <v>0</v>
          </cell>
          <cell r="QQ27">
            <v>0</v>
          </cell>
          <cell r="QT27">
            <v>0</v>
          </cell>
          <cell r="RP27">
            <v>0</v>
          </cell>
          <cell r="RQ27">
            <v>0</v>
          </cell>
          <cell r="RR27">
            <v>0</v>
          </cell>
          <cell r="RT27"/>
          <cell r="RU27"/>
          <cell r="RV27"/>
          <cell r="RW27">
            <v>0</v>
          </cell>
          <cell r="RZ27">
            <v>0</v>
          </cell>
          <cell r="SC27">
            <v>0</v>
          </cell>
          <cell r="SF27">
            <v>0</v>
          </cell>
          <cell r="SJ27">
            <v>0</v>
          </cell>
          <cell r="SK27">
            <v>0</v>
          </cell>
          <cell r="SN27">
            <v>0</v>
          </cell>
          <cell r="SO27">
            <v>0</v>
          </cell>
          <cell r="SU27"/>
          <cell r="SV27"/>
          <cell r="SY27"/>
          <cell r="SZ27"/>
          <cell r="TF27">
            <v>0</v>
          </cell>
          <cell r="TG27">
            <v>0</v>
          </cell>
          <cell r="TJ27">
            <v>0</v>
          </cell>
          <cell r="TK27">
            <v>0</v>
          </cell>
          <cell r="TO27"/>
          <cell r="TP27"/>
          <cell r="TS27"/>
          <cell r="TT27"/>
          <cell r="VW27">
            <v>24060946</v>
          </cell>
          <cell r="VX27">
            <v>21538059.149999999</v>
          </cell>
          <cell r="VY27">
            <v>5714193</v>
          </cell>
          <cell r="VZ27">
            <v>5195201.3900000006</v>
          </cell>
          <cell r="WA27">
            <v>3204400</v>
          </cell>
          <cell r="WB27">
            <v>3204400</v>
          </cell>
          <cell r="WC27">
            <v>0</v>
          </cell>
          <cell r="WD27"/>
          <cell r="WE27">
            <v>0</v>
          </cell>
          <cell r="WF27"/>
          <cell r="WG27">
            <v>0</v>
          </cell>
          <cell r="WH27"/>
          <cell r="WI27">
            <v>0</v>
          </cell>
          <cell r="WJ27"/>
          <cell r="WK27">
            <v>20798322.32</v>
          </cell>
          <cell r="WN27">
            <v>20798322.32</v>
          </cell>
          <cell r="WQ27">
            <v>3147881.5</v>
          </cell>
          <cell r="WT27">
            <v>3147881.5</v>
          </cell>
          <cell r="WZ27">
            <v>0</v>
          </cell>
          <cell r="XA27">
            <v>0</v>
          </cell>
          <cell r="XC27"/>
          <cell r="XD27"/>
          <cell r="XE27">
            <v>0</v>
          </cell>
          <cell r="XH27">
            <v>0</v>
          </cell>
          <cell r="XK27">
            <v>3282091.86</v>
          </cell>
          <cell r="XN27">
            <v>3282091.86</v>
          </cell>
          <cell r="XQ27">
            <v>19920600</v>
          </cell>
          <cell r="XT27">
            <v>19233277.52</v>
          </cell>
          <cell r="YI27">
            <v>0</v>
          </cell>
          <cell r="YL27">
            <v>0</v>
          </cell>
          <cell r="YO27">
            <v>120000000</v>
          </cell>
          <cell r="YR27">
            <v>116699690.56</v>
          </cell>
          <cell r="YY27">
            <v>5700000</v>
          </cell>
          <cell r="ZB27">
            <v>5700000</v>
          </cell>
          <cell r="ZE27">
            <v>0</v>
          </cell>
          <cell r="ZH27">
            <v>0</v>
          </cell>
          <cell r="ZL27">
            <v>0</v>
          </cell>
          <cell r="ZM27">
            <v>0</v>
          </cell>
          <cell r="ZN27">
            <v>0</v>
          </cell>
          <cell r="ZO27">
            <v>9476000</v>
          </cell>
          <cell r="ZP27">
            <v>0</v>
          </cell>
          <cell r="ZQ27"/>
          <cell r="ZR27">
            <v>1515734.63</v>
          </cell>
          <cell r="ZS27">
            <v>2129448.48</v>
          </cell>
          <cell r="ZT27">
            <v>501384.58</v>
          </cell>
          <cell r="ZV27"/>
          <cell r="ZW27"/>
          <cell r="ZX27"/>
          <cell r="ZY27"/>
          <cell r="ZZ27"/>
          <cell r="AAA27"/>
          <cell r="AAB27">
            <v>1515734.63</v>
          </cell>
          <cell r="AAC27">
            <v>2129448.48</v>
          </cell>
          <cell r="AAD27">
            <v>501384.58</v>
          </cell>
          <cell r="AAF27">
            <v>4738000</v>
          </cell>
          <cell r="AAG27">
            <v>6670770</v>
          </cell>
          <cell r="AAH27">
            <v>10911490.93</v>
          </cell>
          <cell r="AAI27">
            <v>2822407.46</v>
          </cell>
          <cell r="AAK27"/>
          <cell r="AAL27">
            <v>6670770</v>
          </cell>
          <cell r="AAM27">
            <v>10911490.93</v>
          </cell>
          <cell r="AAN27">
            <v>2822407.46</v>
          </cell>
        </row>
        <row r="28">
          <cell r="F28">
            <v>85240628</v>
          </cell>
          <cell r="G28">
            <v>85240628</v>
          </cell>
          <cell r="H28">
            <v>28135366</v>
          </cell>
          <cell r="I28">
            <v>28135366</v>
          </cell>
          <cell r="N28">
            <v>2420250</v>
          </cell>
          <cell r="O28">
            <v>2420250</v>
          </cell>
          <cell r="P28">
            <v>21808966.999999996</v>
          </cell>
          <cell r="Q28">
            <v>21808966.999999996</v>
          </cell>
          <cell r="X28"/>
          <cell r="Y28">
            <v>1100000</v>
          </cell>
          <cell r="Z28"/>
          <cell r="AC28">
            <v>1151750</v>
          </cell>
          <cell r="AD28"/>
          <cell r="AM28">
            <v>0</v>
          </cell>
          <cell r="AN28">
            <v>11439000</v>
          </cell>
          <cell r="AR28"/>
          <cell r="AS28">
            <v>11439000</v>
          </cell>
          <cell r="AW28">
            <v>0</v>
          </cell>
          <cell r="BA28"/>
          <cell r="BT28">
            <v>0</v>
          </cell>
          <cell r="BU28">
            <v>47595015.189999998</v>
          </cell>
          <cell r="BV28">
            <v>0</v>
          </cell>
          <cell r="BX28"/>
          <cell r="BY28">
            <v>47595015.189999998</v>
          </cell>
          <cell r="BZ28"/>
          <cell r="CB28">
            <v>0</v>
          </cell>
          <cell r="CC28">
            <v>0</v>
          </cell>
          <cell r="CD28">
            <v>0</v>
          </cell>
          <cell r="CF28"/>
          <cell r="CG28"/>
          <cell r="CH28"/>
          <cell r="CM28">
            <v>0</v>
          </cell>
          <cell r="CN28"/>
          <cell r="CO28">
            <v>0</v>
          </cell>
          <cell r="CP28"/>
          <cell r="CU28">
            <v>0</v>
          </cell>
          <cell r="CV28">
            <v>0</v>
          </cell>
          <cell r="CW28">
            <v>0</v>
          </cell>
          <cell r="CX28"/>
          <cell r="CY28">
            <v>0</v>
          </cell>
          <cell r="CZ28"/>
          <cell r="DG28">
            <v>0</v>
          </cell>
          <cell r="DJ28">
            <v>0</v>
          </cell>
          <cell r="DL28">
            <v>0</v>
          </cell>
          <cell r="DM28">
            <v>0</v>
          </cell>
          <cell r="DN28">
            <v>0</v>
          </cell>
          <cell r="DO28">
            <v>0</v>
          </cell>
          <cell r="DR28">
            <v>0</v>
          </cell>
          <cell r="DS28">
            <v>0</v>
          </cell>
          <cell r="DT28">
            <v>0</v>
          </cell>
          <cell r="DU28">
            <v>0</v>
          </cell>
          <cell r="DV28">
            <v>0</v>
          </cell>
          <cell r="DW28">
            <v>0</v>
          </cell>
          <cell r="DY28"/>
          <cell r="DZ28"/>
          <cell r="EA28"/>
          <cell r="EB28"/>
          <cell r="EE28">
            <v>0</v>
          </cell>
          <cell r="EF28">
            <v>0</v>
          </cell>
          <cell r="EG28">
            <v>0</v>
          </cell>
          <cell r="EH28">
            <v>0</v>
          </cell>
          <cell r="EI28">
            <v>0</v>
          </cell>
          <cell r="EJ28">
            <v>0</v>
          </cell>
          <cell r="EL28">
            <v>0</v>
          </cell>
          <cell r="EM28">
            <v>804610.55</v>
          </cell>
          <cell r="EN28">
            <v>0</v>
          </cell>
          <cell r="EP28"/>
          <cell r="EQ28">
            <v>804610.55</v>
          </cell>
          <cell r="ER28">
            <v>0</v>
          </cell>
          <cell r="ES28">
            <v>0</v>
          </cell>
          <cell r="EV28">
            <v>0</v>
          </cell>
          <cell r="FD28">
            <v>0</v>
          </cell>
          <cell r="FE28">
            <v>0</v>
          </cell>
          <cell r="FK28"/>
          <cell r="FL28"/>
          <cell r="FY28">
            <v>0</v>
          </cell>
          <cell r="GB28">
            <v>0</v>
          </cell>
          <cell r="GE28">
            <v>0</v>
          </cell>
          <cell r="GH28">
            <v>0</v>
          </cell>
          <cell r="GK28">
            <v>0</v>
          </cell>
          <cell r="GN28">
            <v>0</v>
          </cell>
          <cell r="GU28">
            <v>0</v>
          </cell>
          <cell r="GX28">
            <v>0</v>
          </cell>
          <cell r="HH28"/>
          <cell r="HI28"/>
          <cell r="HK28"/>
          <cell r="HL28"/>
          <cell r="HN28">
            <v>0</v>
          </cell>
          <cell r="HO28">
            <v>0</v>
          </cell>
          <cell r="HQ28">
            <v>0</v>
          </cell>
          <cell r="HR28">
            <v>0</v>
          </cell>
          <cell r="IE28">
            <v>0</v>
          </cell>
          <cell r="IH28">
            <v>0</v>
          </cell>
          <cell r="IK28">
            <v>0</v>
          </cell>
          <cell r="IN28">
            <v>0</v>
          </cell>
          <cell r="IR28">
            <v>0</v>
          </cell>
          <cell r="IS28">
            <v>0</v>
          </cell>
          <cell r="IU28"/>
          <cell r="IV28"/>
          <cell r="IW28">
            <v>0</v>
          </cell>
          <cell r="IZ28">
            <v>0</v>
          </cell>
          <cell r="JC28">
            <v>0</v>
          </cell>
          <cell r="JF28">
            <v>0</v>
          </cell>
          <cell r="KN28">
            <v>0</v>
          </cell>
          <cell r="KO28">
            <v>0</v>
          </cell>
          <cell r="KQ28"/>
          <cell r="KR28"/>
          <cell r="KT28">
            <v>0</v>
          </cell>
          <cell r="KU28">
            <v>0</v>
          </cell>
          <cell r="KW28"/>
          <cell r="KX28"/>
          <cell r="LM28">
            <v>0</v>
          </cell>
          <cell r="LN28">
            <v>0</v>
          </cell>
          <cell r="LQ28"/>
          <cell r="LR28"/>
          <cell r="LU28">
            <v>0</v>
          </cell>
          <cell r="LV28">
            <v>0</v>
          </cell>
          <cell r="LY28">
            <v>0</v>
          </cell>
          <cell r="LZ28">
            <v>0</v>
          </cell>
          <cell r="MR28">
            <v>0</v>
          </cell>
          <cell r="MS28">
            <v>0</v>
          </cell>
          <cell r="MT28">
            <v>0</v>
          </cell>
          <cell r="MU28">
            <v>0</v>
          </cell>
          <cell r="MW28">
            <v>62107.5</v>
          </cell>
          <cell r="MX28">
            <v>176767.5</v>
          </cell>
          <cell r="MZ28">
            <v>0</v>
          </cell>
          <cell r="NA28">
            <v>0</v>
          </cell>
          <cell r="NB28"/>
          <cell r="NC28"/>
          <cell r="NE28">
            <v>62107.5</v>
          </cell>
          <cell r="NF28">
            <v>176767.5</v>
          </cell>
          <cell r="NH28">
            <v>0</v>
          </cell>
          <cell r="NI28">
            <v>0</v>
          </cell>
          <cell r="NK28"/>
          <cell r="NL28"/>
          <cell r="OH28">
            <v>0</v>
          </cell>
          <cell r="OI28">
            <v>0</v>
          </cell>
          <cell r="OJ28"/>
          <cell r="OL28"/>
          <cell r="OM28"/>
          <cell r="ON28"/>
          <cell r="OP28">
            <v>0</v>
          </cell>
          <cell r="OQ28">
            <v>0</v>
          </cell>
          <cell r="OR28">
            <v>6260066.9900000002</v>
          </cell>
          <cell r="OT28">
            <v>0</v>
          </cell>
          <cell r="OU28">
            <v>0</v>
          </cell>
          <cell r="OV28">
            <v>6260066.9900000002</v>
          </cell>
          <cell r="PN28">
            <v>49590.64</v>
          </cell>
          <cell r="PO28">
            <v>942222.23</v>
          </cell>
          <cell r="PQ28">
            <v>49590.64</v>
          </cell>
          <cell r="PR28">
            <v>942222.23</v>
          </cell>
          <cell r="QE28">
            <v>0</v>
          </cell>
          <cell r="QH28">
            <v>0</v>
          </cell>
          <cell r="QK28">
            <v>0</v>
          </cell>
          <cell r="QN28">
            <v>0</v>
          </cell>
          <cell r="QQ28">
            <v>0</v>
          </cell>
          <cell r="QT28">
            <v>0</v>
          </cell>
          <cell r="RP28">
            <v>0</v>
          </cell>
          <cell r="RQ28">
            <v>0</v>
          </cell>
          <cell r="RR28">
            <v>0</v>
          </cell>
          <cell r="RT28"/>
          <cell r="RU28"/>
          <cell r="RV28"/>
          <cell r="RW28">
            <v>0</v>
          </cell>
          <cell r="RZ28">
            <v>0</v>
          </cell>
          <cell r="SC28">
            <v>0</v>
          </cell>
          <cell r="SF28">
            <v>0</v>
          </cell>
          <cell r="SJ28">
            <v>0</v>
          </cell>
          <cell r="SK28">
            <v>0</v>
          </cell>
          <cell r="SN28">
            <v>0</v>
          </cell>
          <cell r="SO28">
            <v>0</v>
          </cell>
          <cell r="SU28"/>
          <cell r="SV28"/>
          <cell r="SY28"/>
          <cell r="SZ28"/>
          <cell r="TF28">
            <v>289438.40000000002</v>
          </cell>
          <cell r="TG28">
            <v>5499329.5599999996</v>
          </cell>
          <cell r="TJ28">
            <v>0</v>
          </cell>
          <cell r="TK28">
            <v>0</v>
          </cell>
          <cell r="TO28">
            <v>289438.40000000002</v>
          </cell>
          <cell r="TP28">
            <v>5499329.5599999996</v>
          </cell>
          <cell r="TS28"/>
          <cell r="TT28"/>
          <cell r="VW28">
            <v>6838337</v>
          </cell>
          <cell r="VX28">
            <v>6732803</v>
          </cell>
          <cell r="VY28">
            <v>2380354</v>
          </cell>
          <cell r="VZ28">
            <v>1833867.98</v>
          </cell>
          <cell r="WA28">
            <v>1566700</v>
          </cell>
          <cell r="WB28">
            <v>1566700</v>
          </cell>
          <cell r="WC28">
            <v>0</v>
          </cell>
          <cell r="WD28"/>
          <cell r="WE28">
            <v>0</v>
          </cell>
          <cell r="WF28"/>
          <cell r="WG28">
            <v>0</v>
          </cell>
          <cell r="WH28"/>
          <cell r="WI28">
            <v>0</v>
          </cell>
          <cell r="WJ28"/>
          <cell r="WK28">
            <v>6552612.129999999</v>
          </cell>
          <cell r="WN28">
            <v>6390281</v>
          </cell>
          <cell r="WQ28">
            <v>2189889.13</v>
          </cell>
          <cell r="WT28">
            <v>2189889.13</v>
          </cell>
          <cell r="WZ28">
            <v>0</v>
          </cell>
          <cell r="XA28">
            <v>0</v>
          </cell>
          <cell r="XC28"/>
          <cell r="XD28"/>
          <cell r="XE28">
            <v>0</v>
          </cell>
          <cell r="XH28">
            <v>0</v>
          </cell>
          <cell r="XK28">
            <v>1367538.28</v>
          </cell>
          <cell r="XN28">
            <v>1367538.28</v>
          </cell>
          <cell r="XQ28">
            <v>10780560</v>
          </cell>
          <cell r="XT28">
            <v>10513231.9</v>
          </cell>
          <cell r="YI28">
            <v>0</v>
          </cell>
          <cell r="YL28">
            <v>0</v>
          </cell>
          <cell r="YO28">
            <v>0</v>
          </cell>
          <cell r="YR28">
            <v>0</v>
          </cell>
          <cell r="YY28">
            <v>0</v>
          </cell>
          <cell r="ZB28">
            <v>0</v>
          </cell>
          <cell r="ZE28">
            <v>0</v>
          </cell>
          <cell r="ZH28">
            <v>0</v>
          </cell>
          <cell r="ZL28">
            <v>0</v>
          </cell>
          <cell r="ZM28">
            <v>67000000</v>
          </cell>
          <cell r="ZN28">
            <v>0</v>
          </cell>
          <cell r="ZO28">
            <v>10225000</v>
          </cell>
          <cell r="ZP28">
            <v>0</v>
          </cell>
          <cell r="ZQ28"/>
          <cell r="ZR28">
            <v>604722.01</v>
          </cell>
          <cell r="ZS28">
            <v>502728.07</v>
          </cell>
          <cell r="ZT28">
            <v>457339.47000000003</v>
          </cell>
          <cell r="ZV28"/>
          <cell r="ZW28">
            <v>50711217.210000001</v>
          </cell>
          <cell r="ZX28"/>
          <cell r="ZY28">
            <v>3067500</v>
          </cell>
          <cell r="ZZ28"/>
          <cell r="AAA28"/>
          <cell r="AAB28">
            <v>604722.01</v>
          </cell>
          <cell r="AAC28">
            <v>502728.07</v>
          </cell>
          <cell r="AAD28">
            <v>457339.47000000003</v>
          </cell>
          <cell r="AAF28">
            <v>0</v>
          </cell>
          <cell r="AAG28">
            <v>2078211.66</v>
          </cell>
          <cell r="AAH28">
            <v>0</v>
          </cell>
          <cell r="AAI28">
            <v>1449961.8399999999</v>
          </cell>
          <cell r="AAK28"/>
          <cell r="AAL28">
            <v>2078211.6</v>
          </cell>
          <cell r="AAM28">
            <v>0</v>
          </cell>
          <cell r="AAN28">
            <v>1449961.8399999999</v>
          </cell>
        </row>
        <row r="29">
          <cell r="F29">
            <v>25109430</v>
          </cell>
          <cell r="G29">
            <v>25109430</v>
          </cell>
          <cell r="H29">
            <v>37660256.600000001</v>
          </cell>
          <cell r="I29">
            <v>37660256.600000001</v>
          </cell>
          <cell r="N29">
            <v>31447505</v>
          </cell>
          <cell r="O29">
            <v>31447505</v>
          </cell>
          <cell r="P29">
            <v>41831113.000000007</v>
          </cell>
          <cell r="Q29">
            <v>41831113.000000007</v>
          </cell>
          <cell r="X29">
            <v>1800000</v>
          </cell>
          <cell r="Y29"/>
          <cell r="Z29">
            <v>900000</v>
          </cell>
          <cell r="AC29">
            <v>446250</v>
          </cell>
          <cell r="AD29">
            <v>1500000</v>
          </cell>
          <cell r="AM29">
            <v>113084406.40000001</v>
          </cell>
          <cell r="AN29">
            <v>51425026.740000002</v>
          </cell>
          <cell r="AR29">
            <v>113084406.40000001</v>
          </cell>
          <cell r="AS29">
            <v>48985965.259999998</v>
          </cell>
          <cell r="AW29">
            <v>0</v>
          </cell>
          <cell r="BA29"/>
          <cell r="BT29">
            <v>18141378.600000001</v>
          </cell>
          <cell r="BU29">
            <v>41337610.32</v>
          </cell>
          <cell r="BV29">
            <v>0</v>
          </cell>
          <cell r="BX29">
            <v>18141378.600000001</v>
          </cell>
          <cell r="BY29">
            <v>41337610.32</v>
          </cell>
          <cell r="BZ29"/>
          <cell r="CB29">
            <v>0</v>
          </cell>
          <cell r="CC29">
            <v>0</v>
          </cell>
          <cell r="CD29">
            <v>0</v>
          </cell>
          <cell r="CF29"/>
          <cell r="CG29"/>
          <cell r="CH29"/>
          <cell r="CM29">
            <v>136323.58999999985</v>
          </cell>
          <cell r="CN29">
            <v>136323.59</v>
          </cell>
          <cell r="CO29">
            <v>0</v>
          </cell>
          <cell r="CP29"/>
          <cell r="CU29">
            <v>3021000</v>
          </cell>
          <cell r="CV29">
            <v>3021000</v>
          </cell>
          <cell r="CW29">
            <v>45308.390000000014</v>
          </cell>
          <cell r="CX29">
            <v>45308.39</v>
          </cell>
          <cell r="CY29">
            <v>0</v>
          </cell>
          <cell r="CZ29"/>
          <cell r="DG29">
            <v>1394553.34</v>
          </cell>
          <cell r="DJ29">
            <v>1394553.34</v>
          </cell>
          <cell r="DL29">
            <v>0</v>
          </cell>
          <cell r="DM29">
            <v>0</v>
          </cell>
          <cell r="DN29">
            <v>0</v>
          </cell>
          <cell r="DO29">
            <v>0</v>
          </cell>
          <cell r="DR29">
            <v>0</v>
          </cell>
          <cell r="DS29">
            <v>0</v>
          </cell>
          <cell r="DT29">
            <v>0</v>
          </cell>
          <cell r="DU29">
            <v>0</v>
          </cell>
          <cell r="DV29">
            <v>0</v>
          </cell>
          <cell r="DW29">
            <v>0</v>
          </cell>
          <cell r="DY29"/>
          <cell r="DZ29"/>
          <cell r="EA29"/>
          <cell r="EB29"/>
          <cell r="EE29">
            <v>0</v>
          </cell>
          <cell r="EF29">
            <v>0</v>
          </cell>
          <cell r="EG29">
            <v>0</v>
          </cell>
          <cell r="EH29">
            <v>0</v>
          </cell>
          <cell r="EI29">
            <v>0</v>
          </cell>
          <cell r="EJ29">
            <v>0</v>
          </cell>
          <cell r="EL29">
            <v>0</v>
          </cell>
          <cell r="EM29">
            <v>0</v>
          </cell>
          <cell r="EN29">
            <v>1343453.68</v>
          </cell>
          <cell r="EP29"/>
          <cell r="EQ29">
            <v>0</v>
          </cell>
          <cell r="ER29">
            <v>1343453.68</v>
          </cell>
          <cell r="ES29">
            <v>0</v>
          </cell>
          <cell r="EV29">
            <v>0</v>
          </cell>
          <cell r="FD29">
            <v>0</v>
          </cell>
          <cell r="FE29">
            <v>0</v>
          </cell>
          <cell r="FK29"/>
          <cell r="FL29"/>
          <cell r="FY29">
            <v>0</v>
          </cell>
          <cell r="GB29">
            <v>0</v>
          </cell>
          <cell r="GE29">
            <v>0</v>
          </cell>
          <cell r="GH29">
            <v>0</v>
          </cell>
          <cell r="GK29">
            <v>0</v>
          </cell>
          <cell r="GN29">
            <v>0</v>
          </cell>
          <cell r="GU29">
            <v>0</v>
          </cell>
          <cell r="GX29">
            <v>0</v>
          </cell>
          <cell r="HH29"/>
          <cell r="HI29"/>
          <cell r="HK29"/>
          <cell r="HL29"/>
          <cell r="HN29">
            <v>148512.19</v>
          </cell>
          <cell r="HO29">
            <v>422687.81</v>
          </cell>
          <cell r="HQ29">
            <v>148512.19</v>
          </cell>
          <cell r="HR29">
            <v>422687.81</v>
          </cell>
          <cell r="IE29">
            <v>0</v>
          </cell>
          <cell r="IH29">
            <v>0</v>
          </cell>
          <cell r="IK29">
            <v>0</v>
          </cell>
          <cell r="IN29">
            <v>0</v>
          </cell>
          <cell r="IR29">
            <v>13534207.17</v>
          </cell>
          <cell r="IS29">
            <v>257149933.81</v>
          </cell>
          <cell r="IU29">
            <v>13534207.17</v>
          </cell>
          <cell r="IV29">
            <v>257149933.81</v>
          </cell>
          <cell r="IW29">
            <v>0</v>
          </cell>
          <cell r="IZ29">
            <v>0</v>
          </cell>
          <cell r="JC29">
            <v>0</v>
          </cell>
          <cell r="JF29">
            <v>0</v>
          </cell>
          <cell r="KN29">
            <v>0</v>
          </cell>
          <cell r="KO29">
            <v>0</v>
          </cell>
          <cell r="KQ29"/>
          <cell r="KR29"/>
          <cell r="KT29">
            <v>0</v>
          </cell>
          <cell r="KU29">
            <v>0</v>
          </cell>
          <cell r="KW29"/>
          <cell r="KX29"/>
          <cell r="LM29">
            <v>0</v>
          </cell>
          <cell r="LN29">
            <v>0</v>
          </cell>
          <cell r="LQ29"/>
          <cell r="LR29"/>
          <cell r="LU29">
            <v>5950345.9500000002</v>
          </cell>
          <cell r="LV29">
            <v>16935600</v>
          </cell>
          <cell r="LY29">
            <v>5950345.9500000002</v>
          </cell>
          <cell r="LZ29">
            <v>16935600</v>
          </cell>
          <cell r="MR29">
            <v>0</v>
          </cell>
          <cell r="MS29">
            <v>0</v>
          </cell>
          <cell r="MT29">
            <v>0</v>
          </cell>
          <cell r="MU29">
            <v>0</v>
          </cell>
          <cell r="MW29">
            <v>82810</v>
          </cell>
          <cell r="MX29">
            <v>235690</v>
          </cell>
          <cell r="MZ29">
            <v>0</v>
          </cell>
          <cell r="NA29">
            <v>0</v>
          </cell>
          <cell r="NB29"/>
          <cell r="NC29"/>
          <cell r="NE29">
            <v>82810</v>
          </cell>
          <cell r="NF29">
            <v>235690</v>
          </cell>
          <cell r="NH29">
            <v>0</v>
          </cell>
          <cell r="NI29">
            <v>0</v>
          </cell>
          <cell r="NK29"/>
          <cell r="NL29"/>
          <cell r="OH29">
            <v>0</v>
          </cell>
          <cell r="OI29">
            <v>0</v>
          </cell>
          <cell r="OJ29"/>
          <cell r="OL29"/>
          <cell r="OM29"/>
          <cell r="ON29"/>
          <cell r="OP29">
            <v>869999.91</v>
          </cell>
          <cell r="OQ29">
            <v>16530000</v>
          </cell>
          <cell r="OR29">
            <v>12449811.27</v>
          </cell>
          <cell r="OT29">
            <v>869999.91</v>
          </cell>
          <cell r="OU29">
            <v>16530000</v>
          </cell>
          <cell r="OV29">
            <v>12449811.27</v>
          </cell>
          <cell r="PN29">
            <v>46404.59</v>
          </cell>
          <cell r="PO29">
            <v>881687.05</v>
          </cell>
          <cell r="PQ29">
            <v>46404.59</v>
          </cell>
          <cell r="PR29">
            <v>881687.05</v>
          </cell>
          <cell r="QE29">
            <v>0</v>
          </cell>
          <cell r="QH29">
            <v>0</v>
          </cell>
          <cell r="QK29">
            <v>0</v>
          </cell>
          <cell r="QN29">
            <v>0</v>
          </cell>
          <cell r="QQ29">
            <v>0</v>
          </cell>
          <cell r="QT29">
            <v>0</v>
          </cell>
          <cell r="RP29">
            <v>0</v>
          </cell>
          <cell r="RQ29">
            <v>0</v>
          </cell>
          <cell r="RR29">
            <v>0</v>
          </cell>
          <cell r="RT29"/>
          <cell r="RU29"/>
          <cell r="RV29"/>
          <cell r="RW29">
            <v>0</v>
          </cell>
          <cell r="RZ29">
            <v>0</v>
          </cell>
          <cell r="SC29">
            <v>0</v>
          </cell>
          <cell r="SF29">
            <v>0</v>
          </cell>
          <cell r="SJ29">
            <v>0</v>
          </cell>
          <cell r="SK29">
            <v>0</v>
          </cell>
          <cell r="SN29">
            <v>0</v>
          </cell>
          <cell r="SO29">
            <v>0</v>
          </cell>
          <cell r="SU29"/>
          <cell r="SV29"/>
          <cell r="SY29"/>
          <cell r="SZ29"/>
          <cell r="TF29">
            <v>648296.05000000005</v>
          </cell>
          <cell r="TG29">
            <v>12317625.17</v>
          </cell>
          <cell r="TJ29">
            <v>0</v>
          </cell>
          <cell r="TK29">
            <v>0</v>
          </cell>
          <cell r="TO29">
            <v>648296.05000000005</v>
          </cell>
          <cell r="TP29">
            <v>12317625.17</v>
          </cell>
          <cell r="TS29"/>
          <cell r="TT29"/>
          <cell r="VW29">
            <v>10231920.000000002</v>
          </cell>
          <cell r="VX29">
            <v>10231920</v>
          </cell>
          <cell r="VY29">
            <v>4477343</v>
          </cell>
          <cell r="VZ29">
            <v>3095525.41</v>
          </cell>
          <cell r="WA29">
            <v>2643800</v>
          </cell>
          <cell r="WB29">
            <v>2643800</v>
          </cell>
          <cell r="WC29">
            <v>0</v>
          </cell>
          <cell r="WD29"/>
          <cell r="WE29">
            <v>0</v>
          </cell>
          <cell r="WF29"/>
          <cell r="WG29">
            <v>0</v>
          </cell>
          <cell r="WH29"/>
          <cell r="WI29">
            <v>1394755</v>
          </cell>
          <cell r="WJ29">
            <v>1363320</v>
          </cell>
          <cell r="WK29">
            <v>14863843.99</v>
          </cell>
          <cell r="WN29">
            <v>14051488.48</v>
          </cell>
          <cell r="WQ29">
            <v>4031235.5</v>
          </cell>
          <cell r="WT29">
            <v>4031235.5</v>
          </cell>
          <cell r="WZ29">
            <v>0</v>
          </cell>
          <cell r="XA29">
            <v>0</v>
          </cell>
          <cell r="XC29"/>
          <cell r="XD29"/>
          <cell r="XE29">
            <v>0</v>
          </cell>
          <cell r="XH29">
            <v>0</v>
          </cell>
          <cell r="XK29">
            <v>2461568.9</v>
          </cell>
          <cell r="XN29">
            <v>2461568.9</v>
          </cell>
          <cell r="XQ29">
            <v>16717680</v>
          </cell>
          <cell r="XT29">
            <v>14966508.65</v>
          </cell>
          <cell r="YI29">
            <v>0</v>
          </cell>
          <cell r="YL29">
            <v>0</v>
          </cell>
          <cell r="YO29">
            <v>120000000</v>
          </cell>
          <cell r="YR29">
            <v>120000000</v>
          </cell>
          <cell r="YY29">
            <v>0</v>
          </cell>
          <cell r="ZB29">
            <v>0</v>
          </cell>
          <cell r="ZE29">
            <v>0</v>
          </cell>
          <cell r="ZH29">
            <v>0</v>
          </cell>
          <cell r="ZL29">
            <v>0</v>
          </cell>
          <cell r="ZM29">
            <v>0</v>
          </cell>
          <cell r="ZN29">
            <v>0</v>
          </cell>
          <cell r="ZO29">
            <v>28745000</v>
          </cell>
          <cell r="ZP29">
            <v>0</v>
          </cell>
          <cell r="ZQ29"/>
          <cell r="ZR29">
            <v>1013259.9800000001</v>
          </cell>
          <cell r="ZS29">
            <v>1330701.82</v>
          </cell>
          <cell r="ZT29">
            <v>1070335.3199999998</v>
          </cell>
          <cell r="ZV29"/>
          <cell r="ZW29"/>
          <cell r="ZX29"/>
          <cell r="ZY29">
            <v>16672100</v>
          </cell>
          <cell r="ZZ29"/>
          <cell r="AAA29"/>
          <cell r="AAB29">
            <v>1013259.9800000001</v>
          </cell>
          <cell r="AAC29">
            <v>1330701.82</v>
          </cell>
          <cell r="AAD29">
            <v>1070335.3199999998</v>
          </cell>
          <cell r="AAF29">
            <v>0</v>
          </cell>
          <cell r="AAG29">
            <v>2016037.56</v>
          </cell>
          <cell r="AAH29">
            <v>2958191</v>
          </cell>
          <cell r="AAI29">
            <v>2638385.11</v>
          </cell>
          <cell r="AAK29"/>
          <cell r="AAL29">
            <v>2003204.26</v>
          </cell>
          <cell r="AAM29">
            <v>2958191</v>
          </cell>
          <cell r="AAN29">
            <v>2638385.11</v>
          </cell>
        </row>
        <row r="32">
          <cell r="F32">
            <v>98843222</v>
          </cell>
          <cell r="G32">
            <v>98843222</v>
          </cell>
          <cell r="H32"/>
          <cell r="I32"/>
          <cell r="N32">
            <v>42944318</v>
          </cell>
          <cell r="O32">
            <v>42944318</v>
          </cell>
          <cell r="P32"/>
          <cell r="Q32"/>
          <cell r="X32"/>
          <cell r="Y32"/>
          <cell r="Z32"/>
          <cell r="AC32"/>
          <cell r="AD32"/>
          <cell r="AM32">
            <v>0</v>
          </cell>
          <cell r="AN32">
            <v>0</v>
          </cell>
          <cell r="AR32"/>
          <cell r="AS32"/>
          <cell r="AW32"/>
          <cell r="BA32"/>
          <cell r="BT32">
            <v>10580000</v>
          </cell>
          <cell r="BU32">
            <v>18968464.239999998</v>
          </cell>
          <cell r="BV32">
            <v>271400000</v>
          </cell>
          <cell r="BX32">
            <v>10580000</v>
          </cell>
          <cell r="BY32">
            <v>10132366.74</v>
          </cell>
          <cell r="BZ32">
            <v>271107498.06999999</v>
          </cell>
          <cell r="CB32"/>
          <cell r="CC32"/>
          <cell r="CD32"/>
          <cell r="CF32"/>
          <cell r="CG32"/>
          <cell r="CH32"/>
          <cell r="CM32">
            <v>3702094.4800000004</v>
          </cell>
          <cell r="CN32">
            <v>2651896.71</v>
          </cell>
          <cell r="CO32"/>
          <cell r="CP32"/>
          <cell r="CU32">
            <v>0</v>
          </cell>
          <cell r="CV32"/>
          <cell r="CW32">
            <v>675161.98</v>
          </cell>
          <cell r="CX32">
            <v>483634.29</v>
          </cell>
          <cell r="CY32"/>
          <cell r="CZ32"/>
          <cell r="DG32">
            <v>0</v>
          </cell>
          <cell r="DJ32"/>
          <cell r="DL32">
            <v>0</v>
          </cell>
          <cell r="DM32">
            <v>0</v>
          </cell>
          <cell r="DN32">
            <v>0</v>
          </cell>
          <cell r="DO32">
            <v>0</v>
          </cell>
          <cell r="DR32">
            <v>0</v>
          </cell>
          <cell r="DS32">
            <v>0</v>
          </cell>
          <cell r="DT32">
            <v>0</v>
          </cell>
          <cell r="DU32">
            <v>0</v>
          </cell>
          <cell r="DV32">
            <v>0</v>
          </cell>
          <cell r="DW32">
            <v>0</v>
          </cell>
          <cell r="DY32"/>
          <cell r="DZ32"/>
          <cell r="EA32"/>
          <cell r="EB32"/>
          <cell r="EE32">
            <v>0</v>
          </cell>
          <cell r="EF32">
            <v>0</v>
          </cell>
          <cell r="EG32">
            <v>0</v>
          </cell>
          <cell r="EH32">
            <v>0</v>
          </cell>
          <cell r="EI32">
            <v>0</v>
          </cell>
          <cell r="EJ32">
            <v>0</v>
          </cell>
          <cell r="EL32">
            <v>0</v>
          </cell>
          <cell r="EM32">
            <v>724743.78</v>
          </cell>
          <cell r="EN32">
            <v>554991.73</v>
          </cell>
          <cell r="EP32"/>
          <cell r="EQ32">
            <v>724743.78</v>
          </cell>
          <cell r="ER32">
            <v>554991.73</v>
          </cell>
          <cell r="ES32">
            <v>0</v>
          </cell>
          <cell r="EV32">
            <v>0</v>
          </cell>
          <cell r="FD32">
            <v>0</v>
          </cell>
          <cell r="FE32">
            <v>0</v>
          </cell>
          <cell r="FK32"/>
          <cell r="FL32"/>
          <cell r="FY32">
            <v>0</v>
          </cell>
          <cell r="GB32">
            <v>0</v>
          </cell>
          <cell r="GE32">
            <v>151105641.16</v>
          </cell>
          <cell r="GH32">
            <v>151105506.02000001</v>
          </cell>
          <cell r="GK32"/>
          <cell r="GN32"/>
          <cell r="GU32">
            <v>0</v>
          </cell>
          <cell r="GX32">
            <v>0</v>
          </cell>
          <cell r="HH32">
            <v>0</v>
          </cell>
          <cell r="HI32">
            <v>0</v>
          </cell>
          <cell r="HK32"/>
          <cell r="HL32"/>
          <cell r="HN32"/>
          <cell r="HO32"/>
          <cell r="HQ32"/>
          <cell r="HR32"/>
          <cell r="IE32">
            <v>217420736.84</v>
          </cell>
          <cell r="IH32">
            <v>217420736.84</v>
          </cell>
          <cell r="IK32">
            <v>0</v>
          </cell>
          <cell r="IN32">
            <v>0</v>
          </cell>
          <cell r="IR32">
            <v>0</v>
          </cell>
          <cell r="IS32">
            <v>0</v>
          </cell>
          <cell r="IU32"/>
          <cell r="IV32"/>
          <cell r="IW32">
            <v>0</v>
          </cell>
          <cell r="IZ32">
            <v>0</v>
          </cell>
          <cell r="JC32">
            <v>983783.78</v>
          </cell>
          <cell r="JF32">
            <v>983783.78</v>
          </cell>
          <cell r="KN32">
            <v>0</v>
          </cell>
          <cell r="KO32">
            <v>0</v>
          </cell>
          <cell r="KQ32"/>
          <cell r="KR32"/>
          <cell r="KT32"/>
          <cell r="KU32"/>
          <cell r="KW32"/>
          <cell r="KX32"/>
          <cell r="LM32">
            <v>0</v>
          </cell>
          <cell r="LN32">
            <v>0</v>
          </cell>
          <cell r="LQ32"/>
          <cell r="LR32"/>
          <cell r="LU32"/>
          <cell r="LV32"/>
          <cell r="LY32"/>
          <cell r="LZ32"/>
          <cell r="MR32">
            <v>0</v>
          </cell>
          <cell r="MS32">
            <v>0</v>
          </cell>
          <cell r="MT32">
            <v>0</v>
          </cell>
          <cell r="MU32">
            <v>0</v>
          </cell>
          <cell r="MW32">
            <v>38447.5</v>
          </cell>
          <cell r="MX32">
            <v>109427.5</v>
          </cell>
          <cell r="MZ32"/>
          <cell r="NA32"/>
          <cell r="NB32"/>
          <cell r="NC32"/>
          <cell r="NE32">
            <v>38447.5</v>
          </cell>
          <cell r="NF32">
            <v>109427.5</v>
          </cell>
          <cell r="NH32"/>
          <cell r="NI32"/>
          <cell r="NK32"/>
          <cell r="NL32"/>
          <cell r="OH32">
            <v>1608236.68</v>
          </cell>
          <cell r="OI32">
            <v>30556500</v>
          </cell>
          <cell r="OJ32">
            <v>29635193.800000001</v>
          </cell>
          <cell r="OL32">
            <v>1608236.68</v>
          </cell>
          <cell r="OM32">
            <v>30556500</v>
          </cell>
          <cell r="ON32">
            <v>29635193.800000001</v>
          </cell>
          <cell r="OP32"/>
          <cell r="OQ32"/>
          <cell r="OR32"/>
          <cell r="OT32"/>
          <cell r="OU32"/>
          <cell r="OV32"/>
          <cell r="PN32"/>
          <cell r="PO32"/>
          <cell r="PQ32"/>
          <cell r="PR32"/>
          <cell r="QE32">
            <v>0</v>
          </cell>
          <cell r="QH32">
            <v>0</v>
          </cell>
          <cell r="QK32">
            <v>11084105.26</v>
          </cell>
          <cell r="QN32">
            <v>11084105.26</v>
          </cell>
          <cell r="QQ32">
            <v>0</v>
          </cell>
          <cell r="QT32">
            <v>0</v>
          </cell>
          <cell r="RP32">
            <v>0</v>
          </cell>
          <cell r="RQ32">
            <v>0</v>
          </cell>
          <cell r="RR32">
            <v>0</v>
          </cell>
          <cell r="RT32"/>
          <cell r="RU32"/>
          <cell r="RV32"/>
          <cell r="RW32">
            <v>0</v>
          </cell>
          <cell r="RZ32">
            <v>0</v>
          </cell>
          <cell r="SC32">
            <v>0</v>
          </cell>
          <cell r="SF32">
            <v>0</v>
          </cell>
          <cell r="SJ32"/>
          <cell r="SK32"/>
          <cell r="SN32">
            <v>0</v>
          </cell>
          <cell r="SO32">
            <v>0</v>
          </cell>
          <cell r="SU32"/>
          <cell r="SV32"/>
          <cell r="SY32"/>
          <cell r="SZ32"/>
          <cell r="TF32"/>
          <cell r="TG32"/>
          <cell r="TJ32"/>
          <cell r="TK32"/>
          <cell r="TO32"/>
          <cell r="TP32"/>
          <cell r="TS32"/>
          <cell r="TT32"/>
          <cell r="VW32">
            <v>32916962</v>
          </cell>
          <cell r="VX32">
            <v>31770999.469999999</v>
          </cell>
          <cell r="VY32">
            <v>14228311.000000002</v>
          </cell>
          <cell r="VZ32">
            <v>14138472.34</v>
          </cell>
          <cell r="WA32"/>
          <cell r="WB32"/>
          <cell r="WC32">
            <v>0</v>
          </cell>
          <cell r="WD32"/>
          <cell r="WE32">
            <v>0</v>
          </cell>
          <cell r="WF32"/>
          <cell r="WG32">
            <v>0</v>
          </cell>
          <cell r="WH32"/>
          <cell r="WI32">
            <v>2789511</v>
          </cell>
          <cell r="WJ32">
            <v>2789511</v>
          </cell>
          <cell r="WK32">
            <v>39390496.18</v>
          </cell>
          <cell r="WN32">
            <v>39383161.780000001</v>
          </cell>
          <cell r="WQ32">
            <v>4688864.01</v>
          </cell>
          <cell r="WT32">
            <v>4688864.01</v>
          </cell>
          <cell r="WZ32">
            <v>0</v>
          </cell>
          <cell r="XA32">
            <v>0</v>
          </cell>
          <cell r="XC32"/>
          <cell r="XD32"/>
          <cell r="XE32">
            <v>0</v>
          </cell>
          <cell r="XH32">
            <v>0</v>
          </cell>
          <cell r="XK32">
            <v>3282091.8699999996</v>
          </cell>
          <cell r="XN32">
            <v>3282091.8699999996</v>
          </cell>
          <cell r="XQ32">
            <v>32341680</v>
          </cell>
          <cell r="XT32">
            <v>31687480.879999999</v>
          </cell>
          <cell r="YI32">
            <v>0</v>
          </cell>
          <cell r="YL32">
            <v>0</v>
          </cell>
          <cell r="YO32">
            <v>0</v>
          </cell>
          <cell r="YR32">
            <v>0</v>
          </cell>
          <cell r="YY32">
            <v>0</v>
          </cell>
          <cell r="ZB32">
            <v>0</v>
          </cell>
          <cell r="ZE32">
            <v>0</v>
          </cell>
          <cell r="ZH32">
            <v>0</v>
          </cell>
          <cell r="ZL32">
            <v>339952500</v>
          </cell>
          <cell r="ZM32">
            <v>0</v>
          </cell>
          <cell r="ZN32">
            <v>0</v>
          </cell>
          <cell r="ZO32">
            <v>0</v>
          </cell>
          <cell r="ZP32">
            <v>4014145.61</v>
          </cell>
          <cell r="ZQ32">
            <v>0</v>
          </cell>
          <cell r="ZR32">
            <v>2979974.84</v>
          </cell>
          <cell r="ZS32">
            <v>4007228.2100000004</v>
          </cell>
          <cell r="ZT32">
            <v>1656705.52</v>
          </cell>
          <cell r="ZV32">
            <v>4312236.96</v>
          </cell>
          <cell r="ZW32"/>
          <cell r="ZX32"/>
          <cell r="ZY32"/>
          <cell r="ZZ32">
            <v>3432083.7</v>
          </cell>
          <cell r="AAA32"/>
          <cell r="AAB32">
            <v>2979974.84</v>
          </cell>
          <cell r="AAC32">
            <v>4007228.2100000004</v>
          </cell>
          <cell r="AAD32">
            <v>1656705.52</v>
          </cell>
          <cell r="AAF32"/>
          <cell r="AAG32"/>
          <cell r="AAH32"/>
          <cell r="AAI32"/>
          <cell r="AAK32"/>
          <cell r="AAL32"/>
          <cell r="AAM32"/>
          <cell r="AAN32"/>
        </row>
        <row r="33">
          <cell r="F33">
            <v>470772833.39999998</v>
          </cell>
          <cell r="G33">
            <v>470772833.39999998</v>
          </cell>
          <cell r="H33"/>
          <cell r="I33"/>
          <cell r="N33">
            <v>1697765410</v>
          </cell>
          <cell r="O33">
            <v>1697765410</v>
          </cell>
          <cell r="P33"/>
          <cell r="Q33"/>
          <cell r="X33"/>
          <cell r="Y33">
            <v>900000</v>
          </cell>
          <cell r="Z33"/>
          <cell r="AC33"/>
          <cell r="AD33"/>
          <cell r="AM33">
            <v>0</v>
          </cell>
          <cell r="AN33">
            <v>0</v>
          </cell>
          <cell r="AR33"/>
          <cell r="AS33"/>
          <cell r="AW33"/>
          <cell r="BA33"/>
          <cell r="BT33">
            <v>25200000</v>
          </cell>
          <cell r="BU33">
            <v>11520000</v>
          </cell>
          <cell r="BV33">
            <v>1209610782.4100001</v>
          </cell>
          <cell r="BX33">
            <v>7560000</v>
          </cell>
          <cell r="BY33"/>
          <cell r="BZ33">
            <v>1173941010.5899999</v>
          </cell>
          <cell r="CB33"/>
          <cell r="CC33"/>
          <cell r="CD33"/>
          <cell r="CF33"/>
          <cell r="CG33"/>
          <cell r="CH33"/>
          <cell r="CM33">
            <v>240457497.06999999</v>
          </cell>
          <cell r="CN33">
            <v>240457497.06999999</v>
          </cell>
          <cell r="CO33"/>
          <cell r="CP33"/>
          <cell r="CU33">
            <v>0</v>
          </cell>
          <cell r="CV33"/>
          <cell r="CW33">
            <v>16715913.32</v>
          </cell>
          <cell r="CX33">
            <v>16715913.32</v>
          </cell>
          <cell r="CY33"/>
          <cell r="CZ33"/>
          <cell r="DG33">
            <v>0</v>
          </cell>
          <cell r="DJ33"/>
          <cell r="DL33">
            <v>0</v>
          </cell>
          <cell r="DM33">
            <v>0</v>
          </cell>
          <cell r="DN33">
            <v>0</v>
          </cell>
          <cell r="DO33">
            <v>0</v>
          </cell>
          <cell r="DR33">
            <v>27147200</v>
          </cell>
          <cell r="DS33">
            <v>0</v>
          </cell>
          <cell r="DT33">
            <v>22785769</v>
          </cell>
          <cell r="DU33">
            <v>515796700</v>
          </cell>
          <cell r="DV33">
            <v>0</v>
          </cell>
          <cell r="DW33">
            <v>432929600</v>
          </cell>
          <cell r="DY33"/>
          <cell r="DZ33"/>
          <cell r="EA33"/>
          <cell r="EB33"/>
          <cell r="EE33">
            <v>24933843.850000001</v>
          </cell>
          <cell r="EF33">
            <v>0</v>
          </cell>
          <cell r="EG33">
            <v>17171077.59</v>
          </cell>
          <cell r="EH33">
            <v>473743008.86000001</v>
          </cell>
          <cell r="EI33">
            <v>0</v>
          </cell>
          <cell r="EJ33">
            <v>326249421.38999999</v>
          </cell>
          <cell r="EL33">
            <v>10128600</v>
          </cell>
          <cell r="EM33">
            <v>2348169.85</v>
          </cell>
          <cell r="EN33">
            <v>1762611.24</v>
          </cell>
          <cell r="EP33"/>
          <cell r="EQ33">
            <v>2348169.85</v>
          </cell>
          <cell r="ER33">
            <v>1762611.24</v>
          </cell>
          <cell r="ES33">
            <v>0</v>
          </cell>
          <cell r="EV33">
            <v>0</v>
          </cell>
          <cell r="FD33">
            <v>0</v>
          </cell>
          <cell r="FE33">
            <v>0</v>
          </cell>
          <cell r="FK33"/>
          <cell r="FL33"/>
          <cell r="FY33">
            <v>316704000</v>
          </cell>
          <cell r="GB33">
            <v>316704000</v>
          </cell>
          <cell r="GE33">
            <v>31463412.940000001</v>
          </cell>
          <cell r="GH33">
            <v>31463412.940000001</v>
          </cell>
          <cell r="GK33"/>
          <cell r="GN33"/>
          <cell r="GU33">
            <v>219958000</v>
          </cell>
          <cell r="GX33">
            <v>219958000</v>
          </cell>
          <cell r="HH33">
            <v>148605.78999999998</v>
          </cell>
          <cell r="HI33">
            <v>422954.21</v>
          </cell>
          <cell r="HK33">
            <v>144147.62</v>
          </cell>
          <cell r="HL33">
            <v>410265.59999999998</v>
          </cell>
          <cell r="HN33"/>
          <cell r="HO33"/>
          <cell r="HQ33"/>
          <cell r="HR33"/>
          <cell r="IE33">
            <v>0</v>
          </cell>
          <cell r="IH33">
            <v>0</v>
          </cell>
          <cell r="IK33">
            <v>0</v>
          </cell>
          <cell r="IN33">
            <v>0</v>
          </cell>
          <cell r="IR33">
            <v>8795042.2300000004</v>
          </cell>
          <cell r="IS33">
            <v>167105800.90000001</v>
          </cell>
          <cell r="IU33">
            <v>8795042.2300000004</v>
          </cell>
          <cell r="IV33">
            <v>167105800.90000001</v>
          </cell>
          <cell r="IW33">
            <v>1904728415.9199998</v>
          </cell>
          <cell r="IZ33">
            <v>1904728415.9200001</v>
          </cell>
          <cell r="JC33">
            <v>0</v>
          </cell>
          <cell r="JF33">
            <v>0</v>
          </cell>
          <cell r="KN33">
            <v>0</v>
          </cell>
          <cell r="KO33">
            <v>0</v>
          </cell>
          <cell r="KQ33"/>
          <cell r="KR33"/>
          <cell r="KT33"/>
          <cell r="KU33"/>
          <cell r="KW33"/>
          <cell r="KX33"/>
          <cell r="LM33">
            <v>0</v>
          </cell>
          <cell r="LN33">
            <v>0</v>
          </cell>
          <cell r="LQ33"/>
          <cell r="LR33"/>
          <cell r="LU33"/>
          <cell r="LV33"/>
          <cell r="LY33"/>
          <cell r="LZ33"/>
          <cell r="MR33">
            <v>0</v>
          </cell>
          <cell r="MS33">
            <v>0</v>
          </cell>
          <cell r="MT33">
            <v>0</v>
          </cell>
          <cell r="MU33">
            <v>0</v>
          </cell>
          <cell r="MW33">
            <v>79852.5</v>
          </cell>
          <cell r="MX33">
            <v>227272.5</v>
          </cell>
          <cell r="MZ33"/>
          <cell r="NA33"/>
          <cell r="NB33"/>
          <cell r="NC33"/>
          <cell r="NE33">
            <v>79852.5</v>
          </cell>
          <cell r="NF33">
            <v>227272.5</v>
          </cell>
          <cell r="NH33"/>
          <cell r="NI33"/>
          <cell r="NK33"/>
          <cell r="NL33"/>
          <cell r="OH33">
            <v>7875630.7699999996</v>
          </cell>
          <cell r="OI33">
            <v>149637000</v>
          </cell>
          <cell r="OJ33">
            <v>206392301.48000002</v>
          </cell>
          <cell r="OL33">
            <v>7875630.7699999996</v>
          </cell>
          <cell r="OM33">
            <v>149637000</v>
          </cell>
          <cell r="ON33">
            <v>173617893.97</v>
          </cell>
          <cell r="OP33"/>
          <cell r="OQ33"/>
          <cell r="OR33"/>
          <cell r="OT33"/>
          <cell r="OU33"/>
          <cell r="OV33"/>
          <cell r="PN33"/>
          <cell r="PO33"/>
          <cell r="PQ33"/>
          <cell r="PR33"/>
          <cell r="QE33">
            <v>20654421.050000001</v>
          </cell>
          <cell r="QH33">
            <v>20654421.050000001</v>
          </cell>
          <cell r="QK33">
            <v>2189894.7400000002</v>
          </cell>
          <cell r="QN33">
            <v>2189894.7400000002</v>
          </cell>
          <cell r="QQ33">
            <v>0</v>
          </cell>
          <cell r="QT33">
            <v>0</v>
          </cell>
          <cell r="RP33">
            <v>197000000</v>
          </cell>
          <cell r="RQ33">
            <v>76611111.120000005</v>
          </cell>
          <cell r="RR33">
            <v>0</v>
          </cell>
          <cell r="RT33">
            <v>196999921.16</v>
          </cell>
          <cell r="RU33">
            <v>76611080.469999999</v>
          </cell>
          <cell r="RV33"/>
          <cell r="RW33">
            <v>105406000</v>
          </cell>
          <cell r="RZ33">
            <v>105406000</v>
          </cell>
          <cell r="SC33">
            <v>0</v>
          </cell>
          <cell r="SF33">
            <v>0</v>
          </cell>
          <cell r="SJ33"/>
          <cell r="SK33"/>
          <cell r="SN33">
            <v>0</v>
          </cell>
          <cell r="SO33">
            <v>0</v>
          </cell>
          <cell r="SU33"/>
          <cell r="SV33"/>
          <cell r="SY33"/>
          <cell r="SZ33"/>
          <cell r="TF33"/>
          <cell r="TG33"/>
          <cell r="TJ33"/>
          <cell r="TK33"/>
          <cell r="TO33"/>
          <cell r="TP33"/>
          <cell r="TS33"/>
          <cell r="TT33"/>
          <cell r="VW33">
            <v>108445943.99999999</v>
          </cell>
          <cell r="VX33">
            <v>108445944</v>
          </cell>
          <cell r="VY33">
            <v>89176379.999999985</v>
          </cell>
          <cell r="VZ33">
            <v>89176380</v>
          </cell>
          <cell r="WA33"/>
          <cell r="WB33"/>
          <cell r="WC33">
            <v>139400</v>
          </cell>
          <cell r="WD33">
            <v>139400</v>
          </cell>
          <cell r="WE33">
            <v>0</v>
          </cell>
          <cell r="WF33"/>
          <cell r="WG33">
            <v>1485200</v>
          </cell>
          <cell r="WH33">
            <v>1485200</v>
          </cell>
          <cell r="WI33">
            <v>4365545</v>
          </cell>
          <cell r="WJ33">
            <v>4365545</v>
          </cell>
          <cell r="WK33">
            <v>256332320</v>
          </cell>
          <cell r="WN33">
            <v>236062183.90000001</v>
          </cell>
          <cell r="WQ33">
            <v>0</v>
          </cell>
          <cell r="WT33">
            <v>0</v>
          </cell>
          <cell r="WZ33">
            <v>0</v>
          </cell>
          <cell r="XA33">
            <v>799510100</v>
          </cell>
          <cell r="XC33"/>
          <cell r="XD33">
            <v>799510048.19000006</v>
          </cell>
          <cell r="XE33">
            <v>52618000</v>
          </cell>
          <cell r="XH33">
            <v>52618000</v>
          </cell>
          <cell r="XK33">
            <v>17777997.599999998</v>
          </cell>
          <cell r="XN33">
            <v>17777997.599999998</v>
          </cell>
          <cell r="XQ33">
            <v>180769700</v>
          </cell>
          <cell r="XT33">
            <v>179109820</v>
          </cell>
          <cell r="YI33">
            <v>0</v>
          </cell>
          <cell r="YL33">
            <v>0</v>
          </cell>
          <cell r="YO33">
            <v>0</v>
          </cell>
          <cell r="YR33">
            <v>0</v>
          </cell>
          <cell r="YY33">
            <v>0</v>
          </cell>
          <cell r="ZB33">
            <v>0</v>
          </cell>
          <cell r="ZE33">
            <v>5000000</v>
          </cell>
          <cell r="ZH33">
            <v>5000000</v>
          </cell>
          <cell r="ZL33">
            <v>0</v>
          </cell>
          <cell r="ZM33">
            <v>61569810</v>
          </cell>
          <cell r="ZN33">
            <v>88460759.530000016</v>
          </cell>
          <cell r="ZO33">
            <v>0</v>
          </cell>
          <cell r="ZP33">
            <v>0</v>
          </cell>
          <cell r="ZQ33">
            <v>0</v>
          </cell>
          <cell r="ZR33">
            <v>8368423.4699999997</v>
          </cell>
          <cell r="ZS33">
            <v>9764878.5499999989</v>
          </cell>
          <cell r="ZT33">
            <v>2422568.9499999997</v>
          </cell>
          <cell r="ZV33"/>
          <cell r="ZW33">
            <v>56055161.75</v>
          </cell>
          <cell r="ZX33">
            <v>88460759.530000001</v>
          </cell>
          <cell r="ZY33"/>
          <cell r="ZZ33"/>
          <cell r="AAA33"/>
          <cell r="AAB33">
            <v>8368423.4699999997</v>
          </cell>
          <cell r="AAC33">
            <v>9764878.5499999989</v>
          </cell>
          <cell r="AAD33">
            <v>2422568.9499999997</v>
          </cell>
          <cell r="AAF33"/>
          <cell r="AAG33"/>
          <cell r="AAH33"/>
          <cell r="AAI33"/>
          <cell r="AAK33"/>
          <cell r="AAL33"/>
          <cell r="AAM33"/>
          <cell r="AAN33"/>
        </row>
      </sheetData>
      <sheetData sheetId="1">
        <row r="8">
          <cell r="D8">
            <v>217781.07</v>
          </cell>
          <cell r="E8">
            <v>217781.07</v>
          </cell>
          <cell r="F8">
            <v>0</v>
          </cell>
          <cell r="G8"/>
          <cell r="H8">
            <v>0</v>
          </cell>
          <cell r="I8">
            <v>0</v>
          </cell>
          <cell r="J8">
            <v>111156.81</v>
          </cell>
          <cell r="K8">
            <v>111156.81</v>
          </cell>
          <cell r="L8">
            <v>1099000.92</v>
          </cell>
          <cell r="M8">
            <v>1098993.54</v>
          </cell>
          <cell r="N8">
            <v>0</v>
          </cell>
          <cell r="O8">
            <v>0</v>
          </cell>
          <cell r="P8">
            <v>0</v>
          </cell>
          <cell r="Q8"/>
          <cell r="R8">
            <v>3669.72</v>
          </cell>
          <cell r="S8">
            <v>3669.72</v>
          </cell>
          <cell r="T8">
            <v>135432</v>
          </cell>
          <cell r="U8">
            <v>135432</v>
          </cell>
          <cell r="V8">
            <v>0</v>
          </cell>
          <cell r="W8"/>
          <cell r="Z8">
            <v>0</v>
          </cell>
          <cell r="AA8"/>
          <cell r="AB8">
            <v>14796250</v>
          </cell>
          <cell r="AC8">
            <v>14796250</v>
          </cell>
          <cell r="AD8">
            <v>0</v>
          </cell>
          <cell r="AE8"/>
          <cell r="AF8">
            <v>0</v>
          </cell>
          <cell r="AG8"/>
          <cell r="AH8">
            <v>0</v>
          </cell>
          <cell r="AI8"/>
          <cell r="AJ8">
            <v>0</v>
          </cell>
          <cell r="AK8"/>
          <cell r="AL8">
            <v>0</v>
          </cell>
          <cell r="AM8"/>
          <cell r="AN8">
            <v>80031.360000000001</v>
          </cell>
          <cell r="AO8">
            <v>80031.360000000001</v>
          </cell>
          <cell r="AP8">
            <v>0</v>
          </cell>
          <cell r="AQ8"/>
          <cell r="AR8">
            <v>0</v>
          </cell>
          <cell r="AS8"/>
          <cell r="AT8">
            <v>624902.46</v>
          </cell>
          <cell r="AU8">
            <v>624902.46</v>
          </cell>
          <cell r="AX8">
            <v>0</v>
          </cell>
          <cell r="AY8"/>
          <cell r="AZ8">
            <v>0</v>
          </cell>
          <cell r="BA8"/>
          <cell r="BB8">
            <v>0</v>
          </cell>
          <cell r="BC8"/>
          <cell r="BD8">
            <v>358812.68</v>
          </cell>
          <cell r="BE8">
            <v>250352.4</v>
          </cell>
          <cell r="BF8">
            <v>580000</v>
          </cell>
          <cell r="BG8">
            <v>124607.12</v>
          </cell>
          <cell r="BH8">
            <v>0</v>
          </cell>
          <cell r="BI8"/>
        </row>
        <row r="9">
          <cell r="D9">
            <v>222464.53</v>
          </cell>
          <cell r="E9">
            <v>222464.53</v>
          </cell>
          <cell r="F9">
            <v>0</v>
          </cell>
          <cell r="G9"/>
          <cell r="H9">
            <v>3949472.65</v>
          </cell>
          <cell r="I9">
            <v>2381400</v>
          </cell>
          <cell r="J9">
            <v>167862.11</v>
          </cell>
          <cell r="K9">
            <v>167862.11</v>
          </cell>
          <cell r="L9">
            <v>4240800</v>
          </cell>
          <cell r="M9">
            <v>4240800</v>
          </cell>
          <cell r="N9">
            <v>500000</v>
          </cell>
          <cell r="O9">
            <v>500000</v>
          </cell>
          <cell r="P9">
            <v>0</v>
          </cell>
          <cell r="Q9"/>
          <cell r="R9">
            <v>31192.66</v>
          </cell>
          <cell r="S9">
            <v>31192.66</v>
          </cell>
          <cell r="T9">
            <v>1147204.27</v>
          </cell>
          <cell r="U9">
            <v>1147204.27</v>
          </cell>
          <cell r="V9">
            <v>0</v>
          </cell>
          <cell r="W9"/>
          <cell r="Z9">
            <v>0</v>
          </cell>
          <cell r="AA9"/>
          <cell r="AB9">
            <v>27211702</v>
          </cell>
          <cell r="AC9">
            <v>27211702</v>
          </cell>
          <cell r="AD9">
            <v>0</v>
          </cell>
          <cell r="AE9"/>
          <cell r="AF9">
            <v>0</v>
          </cell>
          <cell r="AG9"/>
          <cell r="AH9">
            <v>161966700</v>
          </cell>
          <cell r="AI9">
            <v>48590010</v>
          </cell>
          <cell r="AJ9">
            <v>0</v>
          </cell>
          <cell r="AK9"/>
          <cell r="AL9">
            <v>0</v>
          </cell>
          <cell r="AM9"/>
          <cell r="AN9">
            <v>0</v>
          </cell>
          <cell r="AO9">
            <v>0</v>
          </cell>
          <cell r="AP9">
            <v>0</v>
          </cell>
          <cell r="AQ9">
            <v>0</v>
          </cell>
          <cell r="AR9">
            <v>0</v>
          </cell>
          <cell r="AS9"/>
          <cell r="AT9">
            <v>500031.25000000006</v>
          </cell>
          <cell r="AU9">
            <v>500031.25</v>
          </cell>
          <cell r="AX9">
            <v>0</v>
          </cell>
          <cell r="AY9"/>
          <cell r="AZ9">
            <v>556371.65</v>
          </cell>
          <cell r="BA9"/>
          <cell r="BB9">
            <v>0</v>
          </cell>
          <cell r="BC9"/>
          <cell r="BD9">
            <v>480876.92</v>
          </cell>
          <cell r="BE9">
            <v>480876.92</v>
          </cell>
          <cell r="BF9">
            <v>2480000</v>
          </cell>
          <cell r="BG9">
            <v>1458699.39</v>
          </cell>
          <cell r="BH9">
            <v>0</v>
          </cell>
          <cell r="BI9"/>
        </row>
        <row r="10">
          <cell r="D10">
            <v>227354.49</v>
          </cell>
          <cell r="E10">
            <v>227354.49</v>
          </cell>
          <cell r="F10">
            <v>0</v>
          </cell>
          <cell r="G10"/>
          <cell r="H10">
            <v>4403990.2300000004</v>
          </cell>
          <cell r="I10">
            <v>3757710.59</v>
          </cell>
          <cell r="J10">
            <v>165698.96</v>
          </cell>
          <cell r="K10">
            <v>165698.96</v>
          </cell>
          <cell r="L10">
            <v>2074800.0000000002</v>
          </cell>
          <cell r="M10">
            <v>2074800</v>
          </cell>
          <cell r="N10">
            <v>4000000</v>
          </cell>
          <cell r="O10">
            <v>3888499.68</v>
          </cell>
          <cell r="P10">
            <v>0</v>
          </cell>
          <cell r="Q10"/>
          <cell r="R10">
            <v>0</v>
          </cell>
          <cell r="S10">
            <v>0</v>
          </cell>
          <cell r="T10">
            <v>481494.26</v>
          </cell>
          <cell r="U10">
            <v>481494.26</v>
          </cell>
          <cell r="V10">
            <v>0</v>
          </cell>
          <cell r="W10"/>
          <cell r="Z10">
            <v>49000595</v>
          </cell>
          <cell r="AA10">
            <v>48921859.049999997</v>
          </cell>
          <cell r="AB10">
            <v>28665000</v>
          </cell>
          <cell r="AC10">
            <v>28665000</v>
          </cell>
          <cell r="AD10">
            <v>0</v>
          </cell>
          <cell r="AE10"/>
          <cell r="AF10">
            <v>0</v>
          </cell>
          <cell r="AG10"/>
          <cell r="AH10">
            <v>73979800</v>
          </cell>
          <cell r="AI10">
            <v>21245918.699999999</v>
          </cell>
          <cell r="AJ10">
            <v>101911.4</v>
          </cell>
          <cell r="AK10">
            <v>101911.4</v>
          </cell>
          <cell r="AL10">
            <v>0</v>
          </cell>
          <cell r="AM10"/>
          <cell r="AN10">
            <v>142343.94</v>
          </cell>
          <cell r="AO10">
            <v>142343.94</v>
          </cell>
          <cell r="AP10">
            <v>0</v>
          </cell>
          <cell r="AQ10"/>
          <cell r="AR10">
            <v>0</v>
          </cell>
          <cell r="AS10"/>
          <cell r="AT10">
            <v>1393212.3499999999</v>
          </cell>
          <cell r="AU10">
            <v>1358444.85</v>
          </cell>
          <cell r="AX10">
            <v>0</v>
          </cell>
          <cell r="AY10"/>
          <cell r="AZ10">
            <v>0</v>
          </cell>
          <cell r="BA10"/>
          <cell r="BB10">
            <v>0</v>
          </cell>
          <cell r="BC10"/>
          <cell r="BD10">
            <v>419124.47</v>
          </cell>
          <cell r="BE10">
            <v>385792.75</v>
          </cell>
          <cell r="BF10">
            <v>430000</v>
          </cell>
          <cell r="BG10">
            <v>0</v>
          </cell>
          <cell r="BH10">
            <v>0</v>
          </cell>
          <cell r="BI10"/>
        </row>
        <row r="11">
          <cell r="D11">
            <v>220097.89</v>
          </cell>
          <cell r="E11">
            <v>220097.88</v>
          </cell>
          <cell r="F11">
            <v>0</v>
          </cell>
          <cell r="G11"/>
          <cell r="H11">
            <v>0</v>
          </cell>
          <cell r="I11">
            <v>0</v>
          </cell>
          <cell r="J11">
            <v>140883.26999999999</v>
          </cell>
          <cell r="K11">
            <v>140883.26999999999</v>
          </cell>
          <cell r="L11">
            <v>1625018.46</v>
          </cell>
          <cell r="M11">
            <v>1625018.46</v>
          </cell>
          <cell r="N11">
            <v>6240000</v>
          </cell>
          <cell r="O11">
            <v>6135384.2400000002</v>
          </cell>
          <cell r="P11">
            <v>0</v>
          </cell>
          <cell r="Q11"/>
          <cell r="R11">
            <v>36697.300000000003</v>
          </cell>
          <cell r="S11">
            <v>36697.300000000003</v>
          </cell>
          <cell r="T11">
            <v>1191930.8199999998</v>
          </cell>
          <cell r="U11">
            <v>1191930.82</v>
          </cell>
          <cell r="V11">
            <v>0</v>
          </cell>
          <cell r="W11"/>
          <cell r="Z11">
            <v>0</v>
          </cell>
          <cell r="AA11"/>
          <cell r="AB11">
            <v>36660000</v>
          </cell>
          <cell r="AC11">
            <v>36660000</v>
          </cell>
          <cell r="AD11">
            <v>0</v>
          </cell>
          <cell r="AE11"/>
          <cell r="AF11">
            <v>0</v>
          </cell>
          <cell r="AG11"/>
          <cell r="AH11">
            <v>0</v>
          </cell>
          <cell r="AI11"/>
          <cell r="AJ11">
            <v>0</v>
          </cell>
          <cell r="AK11">
            <v>0</v>
          </cell>
          <cell r="AL11">
            <v>0</v>
          </cell>
          <cell r="AM11"/>
          <cell r="AN11">
            <v>0</v>
          </cell>
          <cell r="AO11">
            <v>0</v>
          </cell>
          <cell r="AP11">
            <v>13978721.199999999</v>
          </cell>
          <cell r="AQ11">
            <v>13511223.91</v>
          </cell>
          <cell r="AR11">
            <v>0</v>
          </cell>
          <cell r="AS11"/>
          <cell r="AT11">
            <v>5560692.5899999999</v>
          </cell>
          <cell r="AU11">
            <v>5560692.5899999999</v>
          </cell>
          <cell r="AX11">
            <v>0</v>
          </cell>
          <cell r="AY11"/>
          <cell r="AZ11">
            <v>0</v>
          </cell>
          <cell r="BA11"/>
          <cell r="BB11">
            <v>550000</v>
          </cell>
          <cell r="BC11">
            <v>543651.36</v>
          </cell>
          <cell r="BD11">
            <v>306151.67999999999</v>
          </cell>
          <cell r="BE11">
            <v>306151.67999999999</v>
          </cell>
          <cell r="BF11">
            <v>400000</v>
          </cell>
          <cell r="BG11">
            <v>185448.36</v>
          </cell>
          <cell r="BH11">
            <v>0</v>
          </cell>
          <cell r="BI11"/>
        </row>
        <row r="12">
          <cell r="D12">
            <v>215512.51</v>
          </cell>
          <cell r="E12">
            <v>215512.51</v>
          </cell>
          <cell r="F12">
            <v>0</v>
          </cell>
          <cell r="G12"/>
          <cell r="H12">
            <v>2194295.83</v>
          </cell>
          <cell r="I12">
            <v>2194295.83</v>
          </cell>
          <cell r="J12">
            <v>182007.14</v>
          </cell>
          <cell r="K12">
            <v>181432.46</v>
          </cell>
          <cell r="L12">
            <v>0</v>
          </cell>
          <cell r="M12"/>
          <cell r="N12">
            <v>3000000</v>
          </cell>
          <cell r="O12">
            <v>3000000</v>
          </cell>
          <cell r="P12">
            <v>0</v>
          </cell>
          <cell r="Q12"/>
          <cell r="R12">
            <v>3669.72</v>
          </cell>
          <cell r="S12">
            <v>3669.72</v>
          </cell>
          <cell r="T12">
            <v>139819.13</v>
          </cell>
          <cell r="U12">
            <v>139819.13</v>
          </cell>
          <cell r="V12">
            <v>0</v>
          </cell>
          <cell r="W12"/>
          <cell r="Z12">
            <v>35998000</v>
          </cell>
          <cell r="AA12">
            <v>35998000</v>
          </cell>
          <cell r="AB12">
            <v>30391409.940000001</v>
          </cell>
          <cell r="AC12">
            <v>30391409.940000001</v>
          </cell>
          <cell r="AD12">
            <v>0</v>
          </cell>
          <cell r="AE12"/>
          <cell r="AF12">
            <v>0</v>
          </cell>
          <cell r="AG12"/>
          <cell r="AH12">
            <v>0</v>
          </cell>
          <cell r="AI12"/>
          <cell r="AJ12">
            <v>102860.19</v>
          </cell>
          <cell r="AK12">
            <v>102860.19</v>
          </cell>
          <cell r="AL12">
            <v>0</v>
          </cell>
          <cell r="AM12"/>
          <cell r="AN12">
            <v>108388.18</v>
          </cell>
          <cell r="AO12">
            <v>108388.18</v>
          </cell>
          <cell r="AP12">
            <v>0</v>
          </cell>
          <cell r="AQ12"/>
          <cell r="AR12">
            <v>0</v>
          </cell>
          <cell r="AS12"/>
          <cell r="AT12">
            <v>583611.21000000008</v>
          </cell>
          <cell r="AU12">
            <v>583611.21</v>
          </cell>
          <cell r="AX12">
            <v>0</v>
          </cell>
          <cell r="AY12"/>
          <cell r="AZ12">
            <v>0</v>
          </cell>
          <cell r="BA12"/>
          <cell r="BB12">
            <v>820000</v>
          </cell>
          <cell r="BC12">
            <v>820000</v>
          </cell>
          <cell r="BD12">
            <v>125013.58</v>
          </cell>
          <cell r="BE12">
            <v>125013.58</v>
          </cell>
          <cell r="BF12">
            <v>3800000</v>
          </cell>
          <cell r="BG12">
            <v>1814327.52</v>
          </cell>
          <cell r="BH12">
            <v>0</v>
          </cell>
          <cell r="BI12"/>
        </row>
        <row r="13">
          <cell r="D13">
            <v>220097.89</v>
          </cell>
          <cell r="E13">
            <v>220097.76</v>
          </cell>
          <cell r="F13">
            <v>0</v>
          </cell>
          <cell r="G13"/>
          <cell r="H13">
            <v>0</v>
          </cell>
          <cell r="I13">
            <v>0</v>
          </cell>
          <cell r="J13">
            <v>86762.94</v>
          </cell>
          <cell r="K13">
            <v>86762.94</v>
          </cell>
          <cell r="L13">
            <v>0</v>
          </cell>
          <cell r="M13"/>
          <cell r="N13">
            <v>0</v>
          </cell>
          <cell r="O13"/>
          <cell r="P13">
            <v>0</v>
          </cell>
          <cell r="Q13"/>
          <cell r="R13">
            <v>18348.62</v>
          </cell>
          <cell r="S13">
            <v>18348.62</v>
          </cell>
          <cell r="T13">
            <v>373536.65</v>
          </cell>
          <cell r="U13">
            <v>373536.65</v>
          </cell>
          <cell r="V13">
            <v>0</v>
          </cell>
          <cell r="W13"/>
          <cell r="Z13">
            <v>0</v>
          </cell>
          <cell r="AA13"/>
          <cell r="AB13">
            <v>22256944</v>
          </cell>
          <cell r="AC13">
            <v>22256944</v>
          </cell>
          <cell r="AD13">
            <v>0</v>
          </cell>
          <cell r="AE13"/>
          <cell r="AF13">
            <v>0</v>
          </cell>
          <cell r="AG13"/>
          <cell r="AH13">
            <v>0</v>
          </cell>
          <cell r="AI13"/>
          <cell r="AJ13">
            <v>84193.86</v>
          </cell>
          <cell r="AK13">
            <v>84193.86</v>
          </cell>
          <cell r="AL13">
            <v>0</v>
          </cell>
          <cell r="AM13"/>
          <cell r="AN13">
            <v>108636.67</v>
          </cell>
          <cell r="AO13">
            <v>108636.67</v>
          </cell>
          <cell r="AP13">
            <v>4820227.88</v>
          </cell>
          <cell r="AQ13">
            <v>4619758.32</v>
          </cell>
          <cell r="AR13">
            <v>0</v>
          </cell>
          <cell r="AS13"/>
          <cell r="AT13">
            <v>555131.08000000007</v>
          </cell>
          <cell r="AU13">
            <v>555131.07999999996</v>
          </cell>
          <cell r="AX13">
            <v>0</v>
          </cell>
          <cell r="AY13"/>
          <cell r="AZ13">
            <v>0</v>
          </cell>
          <cell r="BA13"/>
          <cell r="BB13">
            <v>800000</v>
          </cell>
          <cell r="BC13">
            <v>799235</v>
          </cell>
          <cell r="BD13">
            <v>222655.76</v>
          </cell>
          <cell r="BE13">
            <v>222655.76</v>
          </cell>
          <cell r="BF13">
            <v>0</v>
          </cell>
          <cell r="BG13"/>
          <cell r="BH13">
            <v>0</v>
          </cell>
          <cell r="BI13"/>
        </row>
        <row r="14">
          <cell r="D14">
            <v>211633.29</v>
          </cell>
          <cell r="E14">
            <v>211633.29</v>
          </cell>
          <cell r="F14">
            <v>431719.19</v>
          </cell>
          <cell r="G14">
            <v>431719.19</v>
          </cell>
          <cell r="H14">
            <v>2148100.13</v>
          </cell>
          <cell r="I14">
            <v>2148100.13</v>
          </cell>
          <cell r="J14">
            <v>206368.6</v>
          </cell>
          <cell r="K14">
            <v>206368.6</v>
          </cell>
          <cell r="L14">
            <v>714400</v>
          </cell>
          <cell r="M14">
            <v>714400</v>
          </cell>
          <cell r="N14">
            <v>12096925.800000001</v>
          </cell>
          <cell r="O14">
            <v>12096925.800000001</v>
          </cell>
          <cell r="P14">
            <v>0</v>
          </cell>
          <cell r="Q14"/>
          <cell r="R14">
            <v>25688.07</v>
          </cell>
          <cell r="S14">
            <v>25688.07</v>
          </cell>
          <cell r="T14">
            <v>2697853.68</v>
          </cell>
          <cell r="U14">
            <v>2697853.68</v>
          </cell>
          <cell r="V14">
            <v>0</v>
          </cell>
          <cell r="W14"/>
          <cell r="Z14">
            <v>0</v>
          </cell>
          <cell r="AA14"/>
          <cell r="AB14">
            <v>0</v>
          </cell>
          <cell r="AC14">
            <v>0</v>
          </cell>
          <cell r="AD14">
            <v>0</v>
          </cell>
          <cell r="AE14">
            <v>0</v>
          </cell>
          <cell r="AF14">
            <v>0</v>
          </cell>
          <cell r="AG14"/>
          <cell r="AH14">
            <v>0</v>
          </cell>
          <cell r="AI14"/>
          <cell r="AJ14">
            <v>102598.71</v>
          </cell>
          <cell r="AK14">
            <v>102598.71</v>
          </cell>
          <cell r="AL14">
            <v>0</v>
          </cell>
          <cell r="AM14"/>
          <cell r="AN14">
            <v>0</v>
          </cell>
          <cell r="AO14">
            <v>0</v>
          </cell>
          <cell r="AP14">
            <v>0</v>
          </cell>
          <cell r="AQ14"/>
          <cell r="AR14">
            <v>0</v>
          </cell>
          <cell r="AS14"/>
          <cell r="AT14">
            <v>767242.37</v>
          </cell>
          <cell r="AU14">
            <v>767242.37</v>
          </cell>
          <cell r="AX14">
            <v>0</v>
          </cell>
          <cell r="AY14"/>
          <cell r="AZ14">
            <v>0</v>
          </cell>
          <cell r="BA14"/>
          <cell r="BB14">
            <v>0</v>
          </cell>
          <cell r="BC14">
            <v>0</v>
          </cell>
          <cell r="BD14">
            <v>359854.39</v>
          </cell>
          <cell r="BE14">
            <v>341940.02</v>
          </cell>
          <cell r="BF14">
            <v>0</v>
          </cell>
          <cell r="BG14"/>
          <cell r="BH14">
            <v>0</v>
          </cell>
          <cell r="BI14"/>
        </row>
        <row r="15">
          <cell r="D15">
            <v>217781.07</v>
          </cell>
          <cell r="E15">
            <v>217781.07</v>
          </cell>
          <cell r="F15">
            <v>0</v>
          </cell>
          <cell r="G15"/>
          <cell r="H15">
            <v>0</v>
          </cell>
          <cell r="I15">
            <v>0</v>
          </cell>
          <cell r="J15">
            <v>54788.82</v>
          </cell>
          <cell r="K15">
            <v>54788.82</v>
          </cell>
          <cell r="L15">
            <v>1444000</v>
          </cell>
          <cell r="M15">
            <v>1444000</v>
          </cell>
          <cell r="N15">
            <v>3011023.86</v>
          </cell>
          <cell r="O15">
            <v>3011023.86</v>
          </cell>
          <cell r="P15">
            <v>0</v>
          </cell>
          <cell r="Q15"/>
          <cell r="R15">
            <v>18348.62</v>
          </cell>
          <cell r="S15">
            <v>18348.62</v>
          </cell>
          <cell r="T15">
            <v>554499.88</v>
          </cell>
          <cell r="U15">
            <v>554499.88</v>
          </cell>
          <cell r="V15">
            <v>0</v>
          </cell>
          <cell r="W15"/>
          <cell r="Z15">
            <v>0</v>
          </cell>
          <cell r="AA15"/>
          <cell r="AB15">
            <v>43102099.32</v>
          </cell>
          <cell r="AC15">
            <v>43102099.32</v>
          </cell>
          <cell r="AD15">
            <v>121937950.83999999</v>
          </cell>
          <cell r="AE15">
            <v>48699154.829999998</v>
          </cell>
          <cell r="AF15">
            <v>0</v>
          </cell>
          <cell r="AG15"/>
          <cell r="AH15">
            <v>0</v>
          </cell>
          <cell r="AI15"/>
          <cell r="AJ15">
            <v>0</v>
          </cell>
          <cell r="AK15">
            <v>0</v>
          </cell>
          <cell r="AL15">
            <v>0</v>
          </cell>
          <cell r="AM15"/>
          <cell r="AN15">
            <v>109357.65</v>
          </cell>
          <cell r="AO15">
            <v>109357.65</v>
          </cell>
          <cell r="AP15">
            <v>0</v>
          </cell>
          <cell r="AQ15"/>
          <cell r="AR15">
            <v>0</v>
          </cell>
          <cell r="AS15"/>
          <cell r="AT15">
            <v>1194300.1200000001</v>
          </cell>
          <cell r="AU15">
            <v>1194300.1200000001</v>
          </cell>
          <cell r="AX15">
            <v>0</v>
          </cell>
          <cell r="AY15"/>
          <cell r="AZ15">
            <v>0</v>
          </cell>
          <cell r="BA15"/>
          <cell r="BB15">
            <v>0</v>
          </cell>
          <cell r="BC15">
            <v>0</v>
          </cell>
          <cell r="BD15">
            <v>43754.75</v>
          </cell>
          <cell r="BE15">
            <v>43754.75</v>
          </cell>
          <cell r="BF15">
            <v>350000</v>
          </cell>
          <cell r="BG15">
            <v>0</v>
          </cell>
          <cell r="BH15">
            <v>0</v>
          </cell>
          <cell r="BI15"/>
        </row>
        <row r="16">
          <cell r="D16">
            <v>215512.51</v>
          </cell>
          <cell r="E16">
            <v>215512.51</v>
          </cell>
          <cell r="F16">
            <v>0</v>
          </cell>
          <cell r="G16"/>
          <cell r="H16">
            <v>3686000</v>
          </cell>
          <cell r="I16">
            <v>3686000</v>
          </cell>
          <cell r="J16">
            <v>120501.28</v>
          </cell>
          <cell r="K16">
            <v>120501.28</v>
          </cell>
          <cell r="L16">
            <v>0</v>
          </cell>
          <cell r="M16"/>
          <cell r="N16">
            <v>1570000</v>
          </cell>
          <cell r="O16">
            <v>1570000</v>
          </cell>
          <cell r="P16">
            <v>0</v>
          </cell>
          <cell r="Q16"/>
          <cell r="R16">
            <v>0</v>
          </cell>
          <cell r="S16">
            <v>0</v>
          </cell>
          <cell r="T16">
            <v>512158.7</v>
          </cell>
          <cell r="U16">
            <v>512158.7</v>
          </cell>
          <cell r="V16">
            <v>0</v>
          </cell>
          <cell r="W16"/>
          <cell r="Z16">
            <v>0</v>
          </cell>
          <cell r="AA16"/>
          <cell r="AB16">
            <v>22254912.609999999</v>
          </cell>
          <cell r="AC16">
            <v>22254912.609999999</v>
          </cell>
          <cell r="AD16">
            <v>0</v>
          </cell>
          <cell r="AE16"/>
          <cell r="AF16">
            <v>0</v>
          </cell>
          <cell r="AG16"/>
          <cell r="AH16">
            <v>0</v>
          </cell>
          <cell r="AI16"/>
          <cell r="AJ16">
            <v>0</v>
          </cell>
          <cell r="AK16">
            <v>0</v>
          </cell>
          <cell r="AL16">
            <v>0</v>
          </cell>
          <cell r="AM16"/>
          <cell r="AN16">
            <v>0</v>
          </cell>
          <cell r="AO16">
            <v>0</v>
          </cell>
          <cell r="AP16">
            <v>0</v>
          </cell>
          <cell r="AQ16"/>
          <cell r="AR16">
            <v>0</v>
          </cell>
          <cell r="AS16"/>
          <cell r="AT16">
            <v>433223.85</v>
          </cell>
          <cell r="AU16">
            <v>433223.85</v>
          </cell>
          <cell r="AX16">
            <v>0</v>
          </cell>
          <cell r="AY16"/>
          <cell r="AZ16">
            <v>0</v>
          </cell>
          <cell r="BA16"/>
          <cell r="BB16">
            <v>580000</v>
          </cell>
          <cell r="BC16">
            <v>580000</v>
          </cell>
          <cell r="BD16">
            <v>161547.26999999999</v>
          </cell>
          <cell r="BE16">
            <v>161547.26999999999</v>
          </cell>
          <cell r="BF16">
            <v>0</v>
          </cell>
          <cell r="BG16"/>
          <cell r="BH16">
            <v>0</v>
          </cell>
          <cell r="BI16"/>
        </row>
        <row r="17">
          <cell r="D17">
            <v>217781.43</v>
          </cell>
          <cell r="E17">
            <v>217781.43</v>
          </cell>
          <cell r="F17">
            <v>0</v>
          </cell>
          <cell r="G17"/>
          <cell r="H17">
            <v>0</v>
          </cell>
          <cell r="I17">
            <v>0</v>
          </cell>
          <cell r="J17">
            <v>123641.55</v>
          </cell>
          <cell r="K17">
            <v>82829.440000000002</v>
          </cell>
          <cell r="L17">
            <v>0</v>
          </cell>
          <cell r="M17"/>
          <cell r="N17">
            <v>600000</v>
          </cell>
          <cell r="O17">
            <v>600000</v>
          </cell>
          <cell r="P17">
            <v>0</v>
          </cell>
          <cell r="Q17"/>
          <cell r="R17">
            <v>9174.31</v>
          </cell>
          <cell r="S17">
            <v>9174.31</v>
          </cell>
          <cell r="T17">
            <v>295319.33</v>
          </cell>
          <cell r="U17">
            <v>295319.33</v>
          </cell>
          <cell r="V17">
            <v>0</v>
          </cell>
          <cell r="W17"/>
          <cell r="Z17">
            <v>12784254</v>
          </cell>
          <cell r="AA17">
            <v>12783791.220000001</v>
          </cell>
          <cell r="AB17">
            <v>29278489.859999999</v>
          </cell>
          <cell r="AC17">
            <v>29278489.859999999</v>
          </cell>
          <cell r="AD17">
            <v>0</v>
          </cell>
          <cell r="AE17"/>
          <cell r="AF17">
            <v>0</v>
          </cell>
          <cell r="AG17"/>
          <cell r="AH17">
            <v>0</v>
          </cell>
          <cell r="AI17"/>
          <cell r="AJ17">
            <v>77416.800000000003</v>
          </cell>
          <cell r="AK17">
            <v>77416.800000000003</v>
          </cell>
          <cell r="AL17">
            <v>0</v>
          </cell>
          <cell r="AM17"/>
          <cell r="AN17">
            <v>113332.45</v>
          </cell>
          <cell r="AO17">
            <v>113332.45</v>
          </cell>
          <cell r="AP17">
            <v>0</v>
          </cell>
          <cell r="AQ17"/>
          <cell r="AR17">
            <v>0</v>
          </cell>
          <cell r="AS17"/>
          <cell r="AT17">
            <v>395750.63999999996</v>
          </cell>
          <cell r="AU17">
            <v>395750.64</v>
          </cell>
          <cell r="AX17">
            <v>0</v>
          </cell>
          <cell r="AY17"/>
          <cell r="AZ17">
            <v>0</v>
          </cell>
          <cell r="BA17"/>
          <cell r="BB17">
            <v>0</v>
          </cell>
          <cell r="BC17">
            <v>0</v>
          </cell>
          <cell r="BD17">
            <v>283499.53999999998</v>
          </cell>
          <cell r="BE17">
            <v>283499.53999999998</v>
          </cell>
          <cell r="BF17">
            <v>190000</v>
          </cell>
          <cell r="BG17">
            <v>190000</v>
          </cell>
          <cell r="BH17">
            <v>0</v>
          </cell>
          <cell r="BI17"/>
        </row>
        <row r="18">
          <cell r="D18">
            <v>474127.53</v>
          </cell>
          <cell r="E18">
            <v>473058.59</v>
          </cell>
          <cell r="F18">
            <v>0</v>
          </cell>
          <cell r="G18"/>
          <cell r="H18">
            <v>4232062.08</v>
          </cell>
          <cell r="I18">
            <v>3998495.11</v>
          </cell>
          <cell r="J18">
            <v>111830.61</v>
          </cell>
          <cell r="K18">
            <v>111830.61</v>
          </cell>
          <cell r="L18">
            <v>3942687.59</v>
          </cell>
          <cell r="M18">
            <v>3942687.59</v>
          </cell>
          <cell r="N18">
            <v>6000000</v>
          </cell>
          <cell r="O18">
            <v>5958501.3799999999</v>
          </cell>
          <cell r="P18">
            <v>30000000</v>
          </cell>
          <cell r="Q18">
            <v>29338771.440000001</v>
          </cell>
          <cell r="R18">
            <v>91743.12</v>
          </cell>
          <cell r="S18">
            <v>91743.12</v>
          </cell>
          <cell r="T18">
            <v>1587976.1</v>
          </cell>
          <cell r="U18">
            <v>1587976.1</v>
          </cell>
          <cell r="V18">
            <v>0</v>
          </cell>
          <cell r="W18"/>
          <cell r="Z18">
            <v>24162792.289999999</v>
          </cell>
          <cell r="AA18">
            <v>24162792.27</v>
          </cell>
          <cell r="AB18">
            <v>32503405.59</v>
          </cell>
          <cell r="AC18">
            <v>32503405.59</v>
          </cell>
          <cell r="AD18">
            <v>0</v>
          </cell>
          <cell r="AE18"/>
          <cell r="AF18">
            <v>0</v>
          </cell>
          <cell r="AG18"/>
          <cell r="AH18">
            <v>59302390</v>
          </cell>
          <cell r="AI18"/>
          <cell r="AJ18">
            <v>113067.87</v>
          </cell>
          <cell r="AK18">
            <v>113067.87</v>
          </cell>
          <cell r="AL18">
            <v>0</v>
          </cell>
          <cell r="AM18"/>
          <cell r="AN18">
            <v>0</v>
          </cell>
          <cell r="AO18">
            <v>0</v>
          </cell>
          <cell r="AP18">
            <v>0</v>
          </cell>
          <cell r="AQ18"/>
          <cell r="AR18">
            <v>0</v>
          </cell>
          <cell r="AS18"/>
          <cell r="AT18">
            <v>210923.69</v>
          </cell>
          <cell r="AU18">
            <v>191880.46</v>
          </cell>
          <cell r="AX18">
            <v>0</v>
          </cell>
          <cell r="AY18"/>
          <cell r="AZ18">
            <v>0</v>
          </cell>
          <cell r="BA18"/>
          <cell r="BB18">
            <v>0</v>
          </cell>
          <cell r="BC18">
            <v>0</v>
          </cell>
          <cell r="BD18">
            <v>268598.90999999997</v>
          </cell>
          <cell r="BE18">
            <v>268598.90999999997</v>
          </cell>
          <cell r="BF18">
            <v>540000</v>
          </cell>
          <cell r="BG18">
            <v>227137.5</v>
          </cell>
          <cell r="BH18">
            <v>0</v>
          </cell>
          <cell r="BI18"/>
        </row>
        <row r="19">
          <cell r="D19">
            <v>217781.07</v>
          </cell>
          <cell r="E19">
            <v>217781.07</v>
          </cell>
          <cell r="F19">
            <v>0</v>
          </cell>
          <cell r="G19"/>
          <cell r="H19">
            <v>0</v>
          </cell>
          <cell r="I19">
            <v>0</v>
          </cell>
          <cell r="J19">
            <v>196085.62</v>
          </cell>
          <cell r="K19">
            <v>196085.62</v>
          </cell>
          <cell r="L19">
            <v>722000</v>
          </cell>
          <cell r="M19">
            <v>565250</v>
          </cell>
          <cell r="N19">
            <v>1200000</v>
          </cell>
          <cell r="O19">
            <v>1120434.75</v>
          </cell>
          <cell r="P19">
            <v>0</v>
          </cell>
          <cell r="Q19"/>
          <cell r="R19">
            <v>20183.490000000002</v>
          </cell>
          <cell r="S19">
            <v>20183.490000000002</v>
          </cell>
          <cell r="T19">
            <v>355077.81</v>
          </cell>
          <cell r="U19">
            <v>355077.81</v>
          </cell>
          <cell r="V19">
            <v>0</v>
          </cell>
          <cell r="W19"/>
          <cell r="Z19">
            <v>9244890</v>
          </cell>
          <cell r="AA19">
            <v>6336080.4500000002</v>
          </cell>
          <cell r="AB19">
            <v>16610191.26</v>
          </cell>
          <cell r="AC19">
            <v>16610191.26</v>
          </cell>
          <cell r="AD19">
            <v>0</v>
          </cell>
          <cell r="AE19"/>
          <cell r="AF19">
            <v>0</v>
          </cell>
          <cell r="AG19"/>
          <cell r="AH19">
            <v>0</v>
          </cell>
          <cell r="AI19"/>
          <cell r="AJ19">
            <v>87240.48</v>
          </cell>
          <cell r="AK19">
            <v>87240.48</v>
          </cell>
          <cell r="AL19">
            <v>0</v>
          </cell>
          <cell r="AM19"/>
          <cell r="AN19">
            <v>115950.01</v>
          </cell>
          <cell r="AO19">
            <v>115950.01</v>
          </cell>
          <cell r="AP19">
            <v>7125000</v>
          </cell>
          <cell r="AQ19">
            <v>7125000</v>
          </cell>
          <cell r="AR19">
            <v>0</v>
          </cell>
          <cell r="AS19"/>
          <cell r="AT19">
            <v>389835.89</v>
          </cell>
          <cell r="AU19">
            <v>389835.89</v>
          </cell>
          <cell r="AX19">
            <v>0</v>
          </cell>
          <cell r="AY19"/>
          <cell r="AZ19">
            <v>0</v>
          </cell>
          <cell r="BA19"/>
          <cell r="BB19">
            <v>500000</v>
          </cell>
          <cell r="BC19">
            <v>498222.39</v>
          </cell>
          <cell r="BD19">
            <v>302264.93</v>
          </cell>
          <cell r="BE19">
            <v>302264.93</v>
          </cell>
          <cell r="BF19">
            <v>0</v>
          </cell>
          <cell r="BG19"/>
          <cell r="BH19">
            <v>0</v>
          </cell>
          <cell r="BI19"/>
        </row>
        <row r="20">
          <cell r="D20">
            <v>227353.86</v>
          </cell>
          <cell r="E20">
            <v>227353.86</v>
          </cell>
          <cell r="F20">
            <v>0</v>
          </cell>
          <cell r="G20"/>
          <cell r="H20">
            <v>3768799.34</v>
          </cell>
          <cell r="I20">
            <v>3590734.66</v>
          </cell>
          <cell r="J20">
            <v>226660.2</v>
          </cell>
          <cell r="K20">
            <v>171567.97</v>
          </cell>
          <cell r="L20">
            <v>415648.14</v>
          </cell>
          <cell r="M20">
            <v>415648.14</v>
          </cell>
          <cell r="N20">
            <v>6100000</v>
          </cell>
          <cell r="O20">
            <v>6099999.9800000004</v>
          </cell>
          <cell r="P20">
            <v>0</v>
          </cell>
          <cell r="Q20"/>
          <cell r="R20">
            <v>27522.94</v>
          </cell>
          <cell r="S20">
            <v>27522.94</v>
          </cell>
          <cell r="T20">
            <v>0</v>
          </cell>
          <cell r="U20"/>
          <cell r="V20">
            <v>0</v>
          </cell>
          <cell r="W20"/>
          <cell r="Z20">
            <v>0</v>
          </cell>
          <cell r="AA20"/>
          <cell r="AB20">
            <v>104783287.88</v>
          </cell>
          <cell r="AC20">
            <v>104783287.88</v>
          </cell>
          <cell r="AD20">
            <v>0</v>
          </cell>
          <cell r="AE20"/>
          <cell r="AF20">
            <v>0</v>
          </cell>
          <cell r="AG20"/>
          <cell r="AH20">
            <v>0</v>
          </cell>
          <cell r="AI20"/>
          <cell r="AJ20">
            <v>0</v>
          </cell>
          <cell r="AK20">
            <v>0</v>
          </cell>
          <cell r="AL20">
            <v>0</v>
          </cell>
          <cell r="AM20"/>
          <cell r="AN20">
            <v>0</v>
          </cell>
          <cell r="AO20">
            <v>0</v>
          </cell>
          <cell r="AP20">
            <v>8554000</v>
          </cell>
          <cell r="AQ20">
            <v>8423910.0399999991</v>
          </cell>
          <cell r="AR20">
            <v>0</v>
          </cell>
          <cell r="AS20"/>
          <cell r="AT20">
            <v>289318.01</v>
          </cell>
          <cell r="AU20">
            <v>289318.01</v>
          </cell>
          <cell r="AX20">
            <v>0</v>
          </cell>
          <cell r="AY20"/>
          <cell r="AZ20">
            <v>0</v>
          </cell>
          <cell r="BA20"/>
          <cell r="BB20">
            <v>0</v>
          </cell>
          <cell r="BC20">
            <v>0</v>
          </cell>
          <cell r="BD20">
            <v>227524.71</v>
          </cell>
          <cell r="BE20">
            <v>227524.71</v>
          </cell>
          <cell r="BF20">
            <v>800000</v>
          </cell>
          <cell r="BG20">
            <v>800000</v>
          </cell>
          <cell r="BH20">
            <v>0</v>
          </cell>
          <cell r="BI20"/>
        </row>
        <row r="21">
          <cell r="D21">
            <v>222464.53</v>
          </cell>
          <cell r="E21">
            <v>222464.53</v>
          </cell>
          <cell r="F21">
            <v>0</v>
          </cell>
          <cell r="G21"/>
          <cell r="H21">
            <v>0</v>
          </cell>
          <cell r="I21">
            <v>0</v>
          </cell>
          <cell r="J21">
            <v>153148.01999999999</v>
          </cell>
          <cell r="K21">
            <v>153148.01999999999</v>
          </cell>
          <cell r="L21">
            <v>2473149.61</v>
          </cell>
          <cell r="M21">
            <v>2367505</v>
          </cell>
          <cell r="N21">
            <v>0</v>
          </cell>
          <cell r="O21"/>
          <cell r="P21">
            <v>0</v>
          </cell>
          <cell r="Q21"/>
          <cell r="R21">
            <v>11009.17</v>
          </cell>
          <cell r="S21">
            <v>11009.17</v>
          </cell>
          <cell r="T21">
            <v>241133</v>
          </cell>
          <cell r="U21">
            <v>241133</v>
          </cell>
          <cell r="V21">
            <v>0</v>
          </cell>
          <cell r="W21"/>
          <cell r="Z21">
            <v>0</v>
          </cell>
          <cell r="AA21"/>
          <cell r="AB21">
            <v>29406610.27</v>
          </cell>
          <cell r="AC21">
            <v>29056610.27</v>
          </cell>
          <cell r="AD21">
            <v>0</v>
          </cell>
          <cell r="AE21"/>
          <cell r="AF21">
            <v>0</v>
          </cell>
          <cell r="AG21"/>
          <cell r="AH21">
            <v>0</v>
          </cell>
          <cell r="AI21"/>
          <cell r="AJ21">
            <v>89902.37</v>
          </cell>
          <cell r="AK21">
            <v>89902.37</v>
          </cell>
          <cell r="AL21">
            <v>0</v>
          </cell>
          <cell r="AM21"/>
          <cell r="AN21">
            <v>0</v>
          </cell>
          <cell r="AO21">
            <v>0</v>
          </cell>
          <cell r="AP21">
            <v>0</v>
          </cell>
          <cell r="AQ21"/>
          <cell r="AR21">
            <v>0</v>
          </cell>
          <cell r="AS21"/>
          <cell r="AT21">
            <v>448087.23</v>
          </cell>
          <cell r="AU21">
            <v>448087.23</v>
          </cell>
          <cell r="AX21">
            <v>0</v>
          </cell>
          <cell r="AY21"/>
          <cell r="AZ21">
            <v>0</v>
          </cell>
          <cell r="BA21"/>
          <cell r="BB21">
            <v>0</v>
          </cell>
          <cell r="BC21">
            <v>0</v>
          </cell>
          <cell r="BD21">
            <v>378212.88</v>
          </cell>
          <cell r="BE21">
            <v>371436.01</v>
          </cell>
          <cell r="BF21">
            <v>580000</v>
          </cell>
          <cell r="BG21">
            <v>0</v>
          </cell>
          <cell r="BH21">
            <v>0</v>
          </cell>
          <cell r="BI21"/>
        </row>
        <row r="22">
          <cell r="D22">
            <v>220684.81</v>
          </cell>
          <cell r="E22">
            <v>220684.81</v>
          </cell>
          <cell r="F22">
            <v>0</v>
          </cell>
          <cell r="G22"/>
          <cell r="H22">
            <v>0</v>
          </cell>
          <cell r="I22">
            <v>0</v>
          </cell>
          <cell r="J22">
            <v>135944.16</v>
          </cell>
          <cell r="K22">
            <v>135944.16</v>
          </cell>
          <cell r="L22">
            <v>699200</v>
          </cell>
          <cell r="M22">
            <v>699200</v>
          </cell>
          <cell r="N22">
            <v>3750000</v>
          </cell>
          <cell r="O22">
            <v>3750000</v>
          </cell>
          <cell r="P22">
            <v>0</v>
          </cell>
          <cell r="Q22"/>
          <cell r="R22">
            <v>14678.9</v>
          </cell>
          <cell r="S22">
            <v>14678.9</v>
          </cell>
          <cell r="T22">
            <v>311335.82999999996</v>
          </cell>
          <cell r="U22">
            <v>311335.83</v>
          </cell>
          <cell r="V22">
            <v>0</v>
          </cell>
          <cell r="W22"/>
          <cell r="Z22">
            <v>0</v>
          </cell>
          <cell r="AA22"/>
          <cell r="AB22">
            <v>25759563.920000002</v>
          </cell>
          <cell r="AC22">
            <v>25759563.920000002</v>
          </cell>
          <cell r="AD22">
            <v>0</v>
          </cell>
          <cell r="AE22"/>
          <cell r="AF22">
            <v>0</v>
          </cell>
          <cell r="AG22"/>
          <cell r="AH22">
            <v>0</v>
          </cell>
          <cell r="AI22"/>
          <cell r="AJ22">
            <v>93594.95</v>
          </cell>
          <cell r="AK22">
            <v>93594.95</v>
          </cell>
          <cell r="AL22">
            <v>0</v>
          </cell>
          <cell r="AM22"/>
          <cell r="AN22">
            <v>101667.75</v>
          </cell>
          <cell r="AO22">
            <v>101667.75</v>
          </cell>
          <cell r="AP22">
            <v>0</v>
          </cell>
          <cell r="AQ22"/>
          <cell r="AR22">
            <v>0</v>
          </cell>
          <cell r="AS22"/>
          <cell r="AT22">
            <v>1965250.3199999998</v>
          </cell>
          <cell r="AU22">
            <v>1965220.32</v>
          </cell>
          <cell r="AX22">
            <v>0</v>
          </cell>
          <cell r="AY22"/>
          <cell r="AZ22">
            <v>0</v>
          </cell>
          <cell r="BA22"/>
          <cell r="BB22">
            <v>0</v>
          </cell>
          <cell r="BC22">
            <v>0</v>
          </cell>
          <cell r="BD22">
            <v>192843.26</v>
          </cell>
          <cell r="BE22">
            <v>192843.26</v>
          </cell>
          <cell r="BF22">
            <v>0</v>
          </cell>
          <cell r="BG22"/>
          <cell r="BH22">
            <v>0</v>
          </cell>
          <cell r="BI22"/>
        </row>
        <row r="23">
          <cell r="D23">
            <v>217781.07</v>
          </cell>
          <cell r="E23">
            <v>217781.07</v>
          </cell>
          <cell r="F23">
            <v>0</v>
          </cell>
          <cell r="G23"/>
          <cell r="H23">
            <v>0</v>
          </cell>
          <cell r="I23">
            <v>0</v>
          </cell>
          <cell r="J23">
            <v>198407.27</v>
          </cell>
          <cell r="K23">
            <v>198407.27</v>
          </cell>
          <cell r="L23">
            <v>4161937.4699999997</v>
          </cell>
          <cell r="M23">
            <v>4053095.83</v>
          </cell>
          <cell r="N23">
            <v>11000000</v>
          </cell>
          <cell r="O23">
            <v>11000000</v>
          </cell>
          <cell r="P23">
            <v>0</v>
          </cell>
          <cell r="Q23"/>
          <cell r="R23">
            <v>18348.62</v>
          </cell>
          <cell r="S23">
            <v>18348.62</v>
          </cell>
          <cell r="T23">
            <v>946305.42</v>
          </cell>
          <cell r="U23">
            <v>946305.42</v>
          </cell>
          <cell r="V23">
            <v>626332.93999999994</v>
          </cell>
          <cell r="W23">
            <v>626332.93999999994</v>
          </cell>
          <cell r="Z23">
            <v>12385780.800000001</v>
          </cell>
          <cell r="AA23">
            <v>12335933.600000001</v>
          </cell>
          <cell r="AB23">
            <v>40850000</v>
          </cell>
          <cell r="AC23">
            <v>40850000</v>
          </cell>
          <cell r="AD23">
            <v>0</v>
          </cell>
          <cell r="AE23"/>
          <cell r="AF23">
            <v>0</v>
          </cell>
          <cell r="AG23"/>
          <cell r="AH23">
            <v>0</v>
          </cell>
          <cell r="AI23"/>
          <cell r="AJ23">
            <v>111984.16</v>
          </cell>
          <cell r="AK23">
            <v>111984.16</v>
          </cell>
          <cell r="AL23">
            <v>0</v>
          </cell>
          <cell r="AM23"/>
          <cell r="AN23">
            <v>160254.54</v>
          </cell>
          <cell r="AO23">
            <v>160254.54</v>
          </cell>
          <cell r="AP23">
            <v>0</v>
          </cell>
          <cell r="AQ23"/>
          <cell r="AR23">
            <v>0</v>
          </cell>
          <cell r="AS23"/>
          <cell r="AT23">
            <v>3561962.07</v>
          </cell>
          <cell r="AU23">
            <v>3561962.07</v>
          </cell>
          <cell r="AX23">
            <v>0</v>
          </cell>
          <cell r="AY23"/>
          <cell r="AZ23">
            <v>0</v>
          </cell>
          <cell r="BA23"/>
          <cell r="BB23">
            <v>0</v>
          </cell>
          <cell r="BC23">
            <v>0</v>
          </cell>
          <cell r="BD23">
            <v>171331.11</v>
          </cell>
          <cell r="BE23">
            <v>171331.11</v>
          </cell>
          <cell r="BF23">
            <v>2700000</v>
          </cell>
          <cell r="BG23">
            <v>0</v>
          </cell>
          <cell r="BH23">
            <v>0</v>
          </cell>
          <cell r="BI23"/>
        </row>
        <row r="24">
          <cell r="D24">
            <v>222464.53</v>
          </cell>
          <cell r="E24">
            <v>222464.53</v>
          </cell>
          <cell r="F24">
            <v>0</v>
          </cell>
          <cell r="G24"/>
          <cell r="H24">
            <v>0</v>
          </cell>
          <cell r="I24">
            <v>0</v>
          </cell>
          <cell r="J24">
            <v>124058.37</v>
          </cell>
          <cell r="K24">
            <v>124058.37</v>
          </cell>
          <cell r="L24">
            <v>706797.81</v>
          </cell>
          <cell r="M24">
            <v>600664.57999999996</v>
          </cell>
          <cell r="N24">
            <v>883000</v>
          </cell>
          <cell r="O24">
            <v>883000</v>
          </cell>
          <cell r="P24">
            <v>0</v>
          </cell>
          <cell r="Q24"/>
          <cell r="R24">
            <v>18348.62</v>
          </cell>
          <cell r="S24">
            <v>18348.62</v>
          </cell>
          <cell r="T24">
            <v>521661.97000000009</v>
          </cell>
          <cell r="U24">
            <v>521661.97</v>
          </cell>
          <cell r="V24">
            <v>0</v>
          </cell>
          <cell r="W24"/>
          <cell r="Z24">
            <v>0</v>
          </cell>
          <cell r="AA24"/>
          <cell r="AB24">
            <v>28086000</v>
          </cell>
          <cell r="AC24">
            <v>28086000</v>
          </cell>
          <cell r="AD24">
            <v>0</v>
          </cell>
          <cell r="AE24"/>
          <cell r="AF24">
            <v>0</v>
          </cell>
          <cell r="AG24"/>
          <cell r="AH24">
            <v>0</v>
          </cell>
          <cell r="AI24"/>
          <cell r="AJ24">
            <v>0</v>
          </cell>
          <cell r="AK24">
            <v>0</v>
          </cell>
          <cell r="AL24">
            <v>0</v>
          </cell>
          <cell r="AM24"/>
          <cell r="AN24">
            <v>89223.4</v>
          </cell>
          <cell r="AO24">
            <v>89223.4</v>
          </cell>
          <cell r="AP24">
            <v>0</v>
          </cell>
          <cell r="AQ24"/>
          <cell r="AR24">
            <v>0</v>
          </cell>
          <cell r="AS24"/>
          <cell r="AT24">
            <v>316625.96999999997</v>
          </cell>
          <cell r="AU24">
            <v>316625.96999999997</v>
          </cell>
          <cell r="AX24">
            <v>0</v>
          </cell>
          <cell r="AY24"/>
          <cell r="AZ24">
            <v>0</v>
          </cell>
          <cell r="BA24"/>
          <cell r="BB24">
            <v>650000</v>
          </cell>
          <cell r="BC24">
            <v>649999.81999999995</v>
          </cell>
          <cell r="BD24">
            <v>342624.74</v>
          </cell>
          <cell r="BE24">
            <v>342624.74</v>
          </cell>
          <cell r="BF24">
            <v>60000</v>
          </cell>
          <cell r="BG24">
            <v>60000</v>
          </cell>
          <cell r="BH24">
            <v>0</v>
          </cell>
          <cell r="BI24"/>
        </row>
        <row r="25">
          <cell r="D25">
            <v>232753.51</v>
          </cell>
          <cell r="E25">
            <v>232753.51</v>
          </cell>
          <cell r="F25">
            <v>0</v>
          </cell>
          <cell r="G25"/>
          <cell r="H25">
            <v>0</v>
          </cell>
          <cell r="I25">
            <v>0</v>
          </cell>
          <cell r="J25">
            <v>153745.01999999999</v>
          </cell>
          <cell r="K25">
            <v>153745.01999999999</v>
          </cell>
          <cell r="L25">
            <v>714400</v>
          </cell>
          <cell r="M25">
            <v>584504.62</v>
          </cell>
          <cell r="N25">
            <v>3600000</v>
          </cell>
          <cell r="O25">
            <v>3513689.39</v>
          </cell>
          <cell r="P25">
            <v>0</v>
          </cell>
          <cell r="Q25"/>
          <cell r="R25">
            <v>11009.17</v>
          </cell>
          <cell r="S25">
            <v>11009.17</v>
          </cell>
          <cell r="T25">
            <v>1788553.66</v>
          </cell>
          <cell r="U25">
            <v>1788553.66</v>
          </cell>
          <cell r="V25">
            <v>0</v>
          </cell>
          <cell r="W25"/>
          <cell r="Z25">
            <v>0</v>
          </cell>
          <cell r="AA25"/>
          <cell r="AB25">
            <v>30907846.049999997</v>
          </cell>
          <cell r="AC25">
            <v>30907846.049999997</v>
          </cell>
          <cell r="AD25">
            <v>0</v>
          </cell>
          <cell r="AE25"/>
          <cell r="AF25">
            <v>0</v>
          </cell>
          <cell r="AG25"/>
          <cell r="AH25">
            <v>0</v>
          </cell>
          <cell r="AI25"/>
          <cell r="AJ25">
            <v>0</v>
          </cell>
          <cell r="AK25">
            <v>0</v>
          </cell>
          <cell r="AL25">
            <v>0</v>
          </cell>
          <cell r="AM25"/>
          <cell r="AN25">
            <v>0</v>
          </cell>
          <cell r="AO25">
            <v>0</v>
          </cell>
          <cell r="AP25">
            <v>5200000</v>
          </cell>
          <cell r="AQ25">
            <v>5123195.49</v>
          </cell>
          <cell r="AR25">
            <v>0</v>
          </cell>
          <cell r="AS25"/>
          <cell r="AT25">
            <v>490498.89999999997</v>
          </cell>
          <cell r="AU25">
            <v>490498.9</v>
          </cell>
          <cell r="AX25">
            <v>0</v>
          </cell>
          <cell r="AY25"/>
          <cell r="AZ25">
            <v>0</v>
          </cell>
          <cell r="BA25"/>
          <cell r="BB25">
            <v>0</v>
          </cell>
          <cell r="BC25">
            <v>0</v>
          </cell>
          <cell r="BD25">
            <v>179361.59</v>
          </cell>
          <cell r="BE25">
            <v>179361.59</v>
          </cell>
          <cell r="BF25">
            <v>380000</v>
          </cell>
          <cell r="BG25">
            <v>380000</v>
          </cell>
          <cell r="BH25">
            <v>0</v>
          </cell>
          <cell r="BI25"/>
        </row>
        <row r="28">
          <cell r="D28">
            <v>605309.13</v>
          </cell>
          <cell r="E28">
            <v>605309.13</v>
          </cell>
          <cell r="F28">
            <v>2082041.11</v>
          </cell>
          <cell r="G28">
            <v>2082041.11</v>
          </cell>
          <cell r="H28">
            <v>0</v>
          </cell>
          <cell r="I28"/>
          <cell r="J28">
            <v>377647.92</v>
          </cell>
          <cell r="K28">
            <v>377647.92</v>
          </cell>
          <cell r="L28">
            <v>10679912</v>
          </cell>
          <cell r="M28">
            <v>10679912</v>
          </cell>
          <cell r="N28">
            <v>22988976.140000001</v>
          </cell>
          <cell r="O28">
            <v>22988976.140000001</v>
          </cell>
          <cell r="P28">
            <v>0</v>
          </cell>
          <cell r="Q28"/>
          <cell r="R28">
            <v>82568.81</v>
          </cell>
          <cell r="S28">
            <v>82568.81</v>
          </cell>
          <cell r="T28">
            <v>0</v>
          </cell>
          <cell r="U28"/>
          <cell r="V28">
            <v>4325414.43</v>
          </cell>
          <cell r="W28">
            <v>4325414.43</v>
          </cell>
          <cell r="Z28">
            <v>0</v>
          </cell>
          <cell r="AA28"/>
          <cell r="AB28">
            <v>0</v>
          </cell>
          <cell r="AC28"/>
          <cell r="AD28">
            <v>0</v>
          </cell>
          <cell r="AE28"/>
          <cell r="AF28">
            <v>0</v>
          </cell>
          <cell r="AG28"/>
          <cell r="AH28">
            <v>0</v>
          </cell>
          <cell r="AI28"/>
          <cell r="AJ28">
            <v>178040.73</v>
          </cell>
          <cell r="AK28">
            <v>178040.73</v>
          </cell>
          <cell r="AL28">
            <v>0</v>
          </cell>
          <cell r="AM28"/>
          <cell r="AN28">
            <v>170814.05</v>
          </cell>
          <cell r="AO28">
            <v>170814.05</v>
          </cell>
          <cell r="AP28">
            <v>0</v>
          </cell>
          <cell r="AQ28"/>
          <cell r="AR28">
            <v>0</v>
          </cell>
          <cell r="AS28"/>
          <cell r="AT28">
            <v>0</v>
          </cell>
          <cell r="AU28"/>
          <cell r="AX28">
            <v>102396952.14000002</v>
          </cell>
          <cell r="AY28">
            <v>102396952.14</v>
          </cell>
          <cell r="AZ28">
            <v>0</v>
          </cell>
          <cell r="BA28"/>
          <cell r="BB28">
            <v>0</v>
          </cell>
          <cell r="BC28">
            <v>0</v>
          </cell>
          <cell r="BD28">
            <v>786988.02</v>
          </cell>
          <cell r="BE28">
            <v>786988.02</v>
          </cell>
          <cell r="BF28">
            <v>5850000</v>
          </cell>
          <cell r="BG28">
            <v>3510447.74</v>
          </cell>
          <cell r="BH28">
            <v>0</v>
          </cell>
          <cell r="BI28"/>
        </row>
        <row r="29">
          <cell r="D29">
            <v>573263.28</v>
          </cell>
          <cell r="E29">
            <v>573263.21</v>
          </cell>
          <cell r="F29">
            <v>5509439.7000000002</v>
          </cell>
          <cell r="G29">
            <v>5509439.7000000002</v>
          </cell>
          <cell r="H29">
            <v>0</v>
          </cell>
          <cell r="I29"/>
          <cell r="J29">
            <v>1962801.33</v>
          </cell>
          <cell r="K29">
            <v>1962801.33</v>
          </cell>
          <cell r="L29">
            <v>149438410</v>
          </cell>
          <cell r="M29">
            <v>135052341.88</v>
          </cell>
          <cell r="N29">
            <v>73057000</v>
          </cell>
          <cell r="O29">
            <v>72937262.310000002</v>
          </cell>
          <cell r="P29">
            <v>0</v>
          </cell>
          <cell r="Q29"/>
          <cell r="R29">
            <v>130275.23</v>
          </cell>
          <cell r="S29">
            <v>130275.23</v>
          </cell>
          <cell r="T29">
            <v>0</v>
          </cell>
          <cell r="U29"/>
          <cell r="V29">
            <v>774774382.27999997</v>
          </cell>
          <cell r="W29">
            <v>774774382.27999997</v>
          </cell>
          <cell r="Z29">
            <v>0</v>
          </cell>
          <cell r="AA29"/>
          <cell r="AB29">
            <v>0</v>
          </cell>
          <cell r="AC29"/>
          <cell r="AD29">
            <v>9761976</v>
          </cell>
          <cell r="AE29">
            <v>4189808.22</v>
          </cell>
          <cell r="AF29">
            <v>360000000</v>
          </cell>
          <cell r="AG29"/>
          <cell r="AH29">
            <v>440147472.10000002</v>
          </cell>
          <cell r="AI29"/>
          <cell r="AJ29">
            <v>857188.48</v>
          </cell>
          <cell r="AK29">
            <v>857188.48</v>
          </cell>
          <cell r="AL29">
            <v>67500</v>
          </cell>
          <cell r="AM29">
            <v>67162.5</v>
          </cell>
          <cell r="AN29">
            <v>0</v>
          </cell>
          <cell r="AO29"/>
          <cell r="AP29">
            <v>18880169.18</v>
          </cell>
          <cell r="AQ29">
            <v>17967326.960000001</v>
          </cell>
          <cell r="AR29">
            <v>12241762.529999999</v>
          </cell>
          <cell r="AS29">
            <v>10804740.640000001</v>
          </cell>
          <cell r="AT29">
            <v>0</v>
          </cell>
          <cell r="AU29"/>
          <cell r="AX29">
            <v>147603047.86000001</v>
          </cell>
          <cell r="AY29">
            <v>147602489.87</v>
          </cell>
          <cell r="AZ29">
            <v>0</v>
          </cell>
          <cell r="BA29"/>
          <cell r="BB29">
            <v>1100000</v>
          </cell>
          <cell r="BC29">
            <v>1091133</v>
          </cell>
          <cell r="BD29">
            <v>1836037.79</v>
          </cell>
          <cell r="BE29">
            <v>1836037.47</v>
          </cell>
          <cell r="BF29">
            <v>860000</v>
          </cell>
          <cell r="BG29">
            <v>776453.31</v>
          </cell>
          <cell r="BH29">
            <v>0</v>
          </cell>
          <cell r="BI29"/>
        </row>
      </sheetData>
      <sheetData sheetId="2">
        <row r="8">
          <cell r="H8">
            <v>7339.44</v>
          </cell>
          <cell r="I8">
            <v>7339.44</v>
          </cell>
          <cell r="N8">
            <v>0</v>
          </cell>
          <cell r="O8"/>
          <cell r="Z8">
            <v>1136228.5</v>
          </cell>
          <cell r="AA8">
            <v>1136228.5</v>
          </cell>
          <cell r="AF8">
            <v>0</v>
          </cell>
          <cell r="AG8"/>
          <cell r="AL8">
            <v>0</v>
          </cell>
          <cell r="AM8"/>
          <cell r="AR8">
            <v>0</v>
          </cell>
          <cell r="AS8"/>
          <cell r="AX8">
            <v>0</v>
          </cell>
          <cell r="AY8"/>
          <cell r="BD8">
            <v>0</v>
          </cell>
          <cell r="BE8"/>
          <cell r="BJ8">
            <v>331407.98000000004</v>
          </cell>
          <cell r="BK8">
            <v>287901.34999999998</v>
          </cell>
          <cell r="BQ8">
            <v>0</v>
          </cell>
          <cell r="BR8"/>
          <cell r="BW8">
            <v>0</v>
          </cell>
          <cell r="BX8"/>
        </row>
        <row r="9">
          <cell r="H9">
            <v>0</v>
          </cell>
          <cell r="I9">
            <v>0</v>
          </cell>
          <cell r="N9">
            <v>0</v>
          </cell>
          <cell r="O9"/>
          <cell r="Z9">
            <v>0</v>
          </cell>
          <cell r="AA9"/>
          <cell r="AF9">
            <v>0</v>
          </cell>
          <cell r="AG9"/>
          <cell r="AL9">
            <v>0</v>
          </cell>
          <cell r="AM9"/>
          <cell r="AR9">
            <v>45600000</v>
          </cell>
          <cell r="AS9">
            <v>45600000</v>
          </cell>
          <cell r="AX9">
            <v>0</v>
          </cell>
          <cell r="AY9"/>
          <cell r="BD9">
            <v>0</v>
          </cell>
          <cell r="BE9"/>
          <cell r="BJ9">
            <v>860418.40000000026</v>
          </cell>
          <cell r="BK9">
            <v>860418.40000000014</v>
          </cell>
          <cell r="BQ9">
            <v>0</v>
          </cell>
          <cell r="BR9"/>
          <cell r="BW9">
            <v>0</v>
          </cell>
          <cell r="BX9"/>
        </row>
        <row r="10">
          <cell r="H10">
            <v>0</v>
          </cell>
          <cell r="I10">
            <v>0</v>
          </cell>
          <cell r="N10">
            <v>0</v>
          </cell>
          <cell r="O10"/>
          <cell r="Z10">
            <v>0</v>
          </cell>
          <cell r="AA10"/>
          <cell r="AF10">
            <v>0</v>
          </cell>
          <cell r="AG10"/>
          <cell r="AL10">
            <v>0</v>
          </cell>
          <cell r="AM10"/>
          <cell r="AR10">
            <v>4520538.4600000009</v>
          </cell>
          <cell r="AS10">
            <v>4520538.4600000009</v>
          </cell>
          <cell r="AX10">
            <v>0</v>
          </cell>
          <cell r="AY10"/>
          <cell r="BD10">
            <v>0</v>
          </cell>
          <cell r="BE10"/>
          <cell r="BJ10">
            <v>225027.24999999997</v>
          </cell>
          <cell r="BK10">
            <v>218638.41000000003</v>
          </cell>
          <cell r="BQ10">
            <v>0</v>
          </cell>
          <cell r="BR10"/>
          <cell r="BW10">
            <v>0</v>
          </cell>
          <cell r="BX10"/>
        </row>
        <row r="11">
          <cell r="H11">
            <v>0</v>
          </cell>
          <cell r="I11">
            <v>0</v>
          </cell>
          <cell r="N11">
            <v>0</v>
          </cell>
          <cell r="O11"/>
          <cell r="Z11">
            <v>4032684</v>
          </cell>
          <cell r="AA11">
            <v>4032556.41</v>
          </cell>
          <cell r="AF11">
            <v>0</v>
          </cell>
          <cell r="AG11"/>
          <cell r="AL11">
            <v>0</v>
          </cell>
          <cell r="AM11"/>
          <cell r="AR11">
            <v>0</v>
          </cell>
          <cell r="AS11"/>
          <cell r="AX11">
            <v>0</v>
          </cell>
          <cell r="AY11"/>
          <cell r="BD11">
            <v>0</v>
          </cell>
          <cell r="BE11"/>
          <cell r="BJ11">
            <v>363438.68000000005</v>
          </cell>
          <cell r="BK11">
            <v>363438.68</v>
          </cell>
          <cell r="BQ11">
            <v>0</v>
          </cell>
          <cell r="BR11"/>
          <cell r="BW11">
            <v>1199124.3700000001</v>
          </cell>
          <cell r="BX11">
            <v>1199124.3700000001</v>
          </cell>
        </row>
        <row r="12">
          <cell r="H12">
            <v>0</v>
          </cell>
          <cell r="I12">
            <v>0</v>
          </cell>
          <cell r="N12">
            <v>0</v>
          </cell>
          <cell r="O12"/>
          <cell r="Z12">
            <v>37929824.739999995</v>
          </cell>
          <cell r="AA12">
            <v>30829444.039999999</v>
          </cell>
          <cell r="AF12">
            <v>0</v>
          </cell>
          <cell r="AG12"/>
          <cell r="AL12">
            <v>0</v>
          </cell>
          <cell r="AM12"/>
          <cell r="AR12">
            <v>2185341.41</v>
          </cell>
          <cell r="AS12">
            <v>2185341.41</v>
          </cell>
          <cell r="AX12">
            <v>0</v>
          </cell>
          <cell r="AY12"/>
          <cell r="BD12">
            <v>0</v>
          </cell>
          <cell r="BE12"/>
          <cell r="BJ12">
            <v>343324.19000000006</v>
          </cell>
          <cell r="BK12">
            <v>343324.19</v>
          </cell>
          <cell r="BQ12">
            <v>0</v>
          </cell>
          <cell r="BR12"/>
          <cell r="BW12">
            <v>0</v>
          </cell>
          <cell r="BX12">
            <v>0</v>
          </cell>
        </row>
        <row r="13">
          <cell r="H13">
            <v>0</v>
          </cell>
          <cell r="I13">
            <v>0</v>
          </cell>
          <cell r="N13">
            <v>0</v>
          </cell>
          <cell r="O13"/>
          <cell r="Z13">
            <v>0</v>
          </cell>
          <cell r="AA13"/>
          <cell r="AF13">
            <v>389009.09</v>
          </cell>
          <cell r="AG13">
            <v>389009.09</v>
          </cell>
          <cell r="AL13">
            <v>0</v>
          </cell>
          <cell r="AM13"/>
          <cell r="AR13">
            <v>231551.3</v>
          </cell>
          <cell r="AS13">
            <v>231551.3</v>
          </cell>
          <cell r="AX13">
            <v>0</v>
          </cell>
          <cell r="AY13"/>
          <cell r="BD13">
            <v>0</v>
          </cell>
          <cell r="BE13"/>
          <cell r="BJ13">
            <v>225361.84999999998</v>
          </cell>
          <cell r="BK13">
            <v>225361.84999999998</v>
          </cell>
          <cell r="BQ13">
            <v>0</v>
          </cell>
          <cell r="BR13"/>
          <cell r="BW13">
            <v>0</v>
          </cell>
          <cell r="BX13">
            <v>0</v>
          </cell>
        </row>
        <row r="14">
          <cell r="H14">
            <v>1834.859999999999</v>
          </cell>
          <cell r="I14">
            <v>1834.859999999999</v>
          </cell>
          <cell r="N14">
            <v>0</v>
          </cell>
          <cell r="O14"/>
          <cell r="Z14">
            <v>29992373.710000001</v>
          </cell>
          <cell r="AA14">
            <v>29685924.5</v>
          </cell>
          <cell r="AF14">
            <v>215425.07</v>
          </cell>
          <cell r="AG14">
            <v>215425.07</v>
          </cell>
          <cell r="AL14">
            <v>0</v>
          </cell>
          <cell r="AM14"/>
          <cell r="AR14">
            <v>2738858.12</v>
          </cell>
          <cell r="AS14">
            <v>2738858.12</v>
          </cell>
          <cell r="AX14">
            <v>0</v>
          </cell>
          <cell r="AY14"/>
          <cell r="BD14">
            <v>0</v>
          </cell>
          <cell r="BE14"/>
          <cell r="BJ14">
            <v>443020.78</v>
          </cell>
          <cell r="BK14">
            <v>436895.12</v>
          </cell>
          <cell r="BQ14">
            <v>0</v>
          </cell>
          <cell r="BR14"/>
          <cell r="BW14">
            <v>6526161.9299999997</v>
          </cell>
          <cell r="BX14">
            <v>6526161.9299999997</v>
          </cell>
        </row>
        <row r="15">
          <cell r="H15">
            <v>9174.3099999999977</v>
          </cell>
          <cell r="I15">
            <v>9174.3099999999977</v>
          </cell>
          <cell r="N15">
            <v>0</v>
          </cell>
          <cell r="O15"/>
          <cell r="Z15">
            <v>0</v>
          </cell>
          <cell r="AA15"/>
          <cell r="AF15">
            <v>0</v>
          </cell>
          <cell r="AG15">
            <v>0</v>
          </cell>
          <cell r="AL15">
            <v>0</v>
          </cell>
          <cell r="AM15"/>
          <cell r="AR15">
            <v>0</v>
          </cell>
          <cell r="AS15"/>
          <cell r="AX15">
            <v>0</v>
          </cell>
          <cell r="AY15"/>
          <cell r="BD15">
            <v>0</v>
          </cell>
          <cell r="BE15"/>
          <cell r="BJ15">
            <v>371071.51</v>
          </cell>
          <cell r="BK15">
            <v>371071.51</v>
          </cell>
          <cell r="BQ15">
            <v>0</v>
          </cell>
          <cell r="BR15"/>
          <cell r="BW15">
            <v>0</v>
          </cell>
          <cell r="BX15">
            <v>0</v>
          </cell>
        </row>
        <row r="16">
          <cell r="H16">
            <v>0</v>
          </cell>
          <cell r="I16">
            <v>0</v>
          </cell>
          <cell r="N16">
            <v>0</v>
          </cell>
          <cell r="O16"/>
          <cell r="Z16">
            <v>0</v>
          </cell>
          <cell r="AA16"/>
          <cell r="AF16">
            <v>0</v>
          </cell>
          <cell r="AG16">
            <v>0</v>
          </cell>
          <cell r="AL16">
            <v>0</v>
          </cell>
          <cell r="AM16"/>
          <cell r="AR16">
            <v>0</v>
          </cell>
          <cell r="AS16"/>
          <cell r="AX16">
            <v>0</v>
          </cell>
          <cell r="AY16"/>
          <cell r="BD16">
            <v>0</v>
          </cell>
          <cell r="BE16"/>
          <cell r="BJ16">
            <v>566960.51</v>
          </cell>
          <cell r="BK16">
            <v>564539.18999999994</v>
          </cell>
          <cell r="BQ16">
            <v>0</v>
          </cell>
          <cell r="BR16"/>
          <cell r="BW16">
            <v>0</v>
          </cell>
          <cell r="BX16">
            <v>0</v>
          </cell>
        </row>
        <row r="17">
          <cell r="H17">
            <v>0</v>
          </cell>
          <cell r="I17">
            <v>0</v>
          </cell>
          <cell r="N17">
            <v>0</v>
          </cell>
          <cell r="O17"/>
          <cell r="Z17">
            <v>0</v>
          </cell>
          <cell r="AA17"/>
          <cell r="AF17">
            <v>0</v>
          </cell>
          <cell r="AG17">
            <v>0</v>
          </cell>
          <cell r="AL17">
            <v>0</v>
          </cell>
          <cell r="AM17"/>
          <cell r="AR17">
            <v>1179214.93</v>
          </cell>
          <cell r="AS17">
            <v>1179214.93</v>
          </cell>
          <cell r="AX17">
            <v>0</v>
          </cell>
          <cell r="AY17"/>
          <cell r="BD17">
            <v>0</v>
          </cell>
          <cell r="BE17"/>
          <cell r="BJ17">
            <v>274567.81000000006</v>
          </cell>
          <cell r="BK17">
            <v>274567.81</v>
          </cell>
          <cell r="BQ17">
            <v>0</v>
          </cell>
          <cell r="BR17"/>
          <cell r="BW17">
            <v>0</v>
          </cell>
          <cell r="BX17">
            <v>0</v>
          </cell>
        </row>
        <row r="18">
          <cell r="H18">
            <v>5504.5800000000045</v>
          </cell>
          <cell r="I18">
            <v>5504.5800000000045</v>
          </cell>
          <cell r="N18">
            <v>0</v>
          </cell>
          <cell r="O18"/>
          <cell r="Z18">
            <v>0</v>
          </cell>
          <cell r="AA18"/>
          <cell r="AF18">
            <v>0</v>
          </cell>
          <cell r="AG18">
            <v>0</v>
          </cell>
          <cell r="AL18">
            <v>0</v>
          </cell>
          <cell r="AM18"/>
          <cell r="AR18">
            <v>6550961.9100000001</v>
          </cell>
          <cell r="AS18">
            <v>6475045.29</v>
          </cell>
          <cell r="AX18">
            <v>0</v>
          </cell>
          <cell r="AY18"/>
          <cell r="BD18">
            <v>0</v>
          </cell>
          <cell r="BE18"/>
          <cell r="BJ18">
            <v>473687.46</v>
          </cell>
          <cell r="BK18">
            <v>444580.47000000003</v>
          </cell>
          <cell r="BQ18">
            <v>0</v>
          </cell>
          <cell r="BR18"/>
          <cell r="BW18">
            <v>8297782.2999999989</v>
          </cell>
          <cell r="BX18">
            <v>8297782.2999999989</v>
          </cell>
        </row>
        <row r="19">
          <cell r="H19">
            <v>3669.719999999998</v>
          </cell>
          <cell r="I19">
            <v>3669.719999999998</v>
          </cell>
          <cell r="N19">
            <v>0</v>
          </cell>
          <cell r="O19"/>
          <cell r="Z19">
            <v>21944719.890000001</v>
          </cell>
          <cell r="AA19">
            <v>20207186.579999998</v>
          </cell>
          <cell r="AF19">
            <v>486017.7</v>
          </cell>
          <cell r="AG19">
            <v>486017.7</v>
          </cell>
          <cell r="AL19">
            <v>0</v>
          </cell>
          <cell r="AM19"/>
          <cell r="AR19">
            <v>0</v>
          </cell>
          <cell r="AS19">
            <v>0</v>
          </cell>
          <cell r="AX19">
            <v>0</v>
          </cell>
          <cell r="AY19"/>
          <cell r="BD19">
            <v>0</v>
          </cell>
          <cell r="BE19"/>
          <cell r="BJ19">
            <v>390618.8600000001</v>
          </cell>
          <cell r="BK19">
            <v>390618.86000000004</v>
          </cell>
          <cell r="BQ19">
            <v>0</v>
          </cell>
          <cell r="BR19"/>
          <cell r="BW19">
            <v>0</v>
          </cell>
          <cell r="BX19">
            <v>0</v>
          </cell>
        </row>
        <row r="20">
          <cell r="H20">
            <v>0</v>
          </cell>
          <cell r="I20">
            <v>0</v>
          </cell>
          <cell r="N20">
            <v>0</v>
          </cell>
          <cell r="O20"/>
          <cell r="Z20">
            <v>17731358.699999999</v>
          </cell>
          <cell r="AA20">
            <v>17678311.5</v>
          </cell>
          <cell r="AF20">
            <v>0</v>
          </cell>
          <cell r="AG20">
            <v>0</v>
          </cell>
          <cell r="AL20">
            <v>0</v>
          </cell>
          <cell r="AM20"/>
          <cell r="AR20">
            <v>4891925.09</v>
          </cell>
          <cell r="AS20">
            <v>4891925.09</v>
          </cell>
          <cell r="AX20">
            <v>0</v>
          </cell>
          <cell r="AY20"/>
          <cell r="BD20">
            <v>0</v>
          </cell>
          <cell r="BE20"/>
          <cell r="BJ20">
            <v>565962.67000000004</v>
          </cell>
          <cell r="BK20">
            <v>542399.92000000004</v>
          </cell>
          <cell r="BQ20">
            <v>0</v>
          </cell>
          <cell r="BR20"/>
          <cell r="BW20">
            <v>0</v>
          </cell>
          <cell r="BX20">
            <v>0</v>
          </cell>
        </row>
        <row r="21">
          <cell r="H21">
            <v>0</v>
          </cell>
          <cell r="I21">
            <v>0</v>
          </cell>
          <cell r="N21">
            <v>0</v>
          </cell>
          <cell r="O21"/>
          <cell r="Z21">
            <v>9925438.5</v>
          </cell>
          <cell r="AA21">
            <v>9896067.3599999994</v>
          </cell>
          <cell r="AF21">
            <v>0</v>
          </cell>
          <cell r="AG21">
            <v>0</v>
          </cell>
          <cell r="AL21">
            <v>0</v>
          </cell>
          <cell r="AM21"/>
          <cell r="AR21">
            <v>0</v>
          </cell>
          <cell r="AS21">
            <v>0</v>
          </cell>
          <cell r="AX21">
            <v>0</v>
          </cell>
          <cell r="AY21"/>
          <cell r="BD21">
            <v>0</v>
          </cell>
          <cell r="BE21"/>
          <cell r="BJ21">
            <v>465039.74999999994</v>
          </cell>
          <cell r="BK21">
            <v>455773.54000000004</v>
          </cell>
          <cell r="BQ21">
            <v>0</v>
          </cell>
          <cell r="BR21"/>
          <cell r="BW21">
            <v>0</v>
          </cell>
          <cell r="BX21">
            <v>0</v>
          </cell>
        </row>
        <row r="22">
          <cell r="H22">
            <v>0</v>
          </cell>
          <cell r="I22">
            <v>0</v>
          </cell>
          <cell r="N22">
            <v>0</v>
          </cell>
          <cell r="O22"/>
          <cell r="Z22">
            <v>0</v>
          </cell>
          <cell r="AA22"/>
          <cell r="AF22">
            <v>0</v>
          </cell>
          <cell r="AG22">
            <v>0</v>
          </cell>
          <cell r="AL22">
            <v>0</v>
          </cell>
          <cell r="AM22"/>
          <cell r="AR22">
            <v>0</v>
          </cell>
          <cell r="AS22">
            <v>0</v>
          </cell>
          <cell r="AX22">
            <v>0</v>
          </cell>
          <cell r="AY22"/>
          <cell r="BD22">
            <v>0</v>
          </cell>
          <cell r="BE22"/>
          <cell r="BJ22">
            <v>281324.06000000006</v>
          </cell>
          <cell r="BK22">
            <v>281324.06</v>
          </cell>
          <cell r="BQ22">
            <v>0</v>
          </cell>
          <cell r="BR22"/>
          <cell r="BW22">
            <v>0</v>
          </cell>
          <cell r="BX22">
            <v>0</v>
          </cell>
        </row>
        <row r="23">
          <cell r="H23">
            <v>0</v>
          </cell>
          <cell r="I23">
            <v>0</v>
          </cell>
          <cell r="N23">
            <v>0</v>
          </cell>
          <cell r="O23"/>
          <cell r="Z23">
            <v>0</v>
          </cell>
          <cell r="AA23"/>
          <cell r="AF23">
            <v>257600</v>
          </cell>
          <cell r="AG23">
            <v>257600</v>
          </cell>
          <cell r="AL23">
            <v>0</v>
          </cell>
          <cell r="AM23"/>
          <cell r="AR23">
            <v>0</v>
          </cell>
          <cell r="AS23">
            <v>0</v>
          </cell>
          <cell r="AX23">
            <v>0</v>
          </cell>
          <cell r="AY23"/>
          <cell r="BD23">
            <v>0</v>
          </cell>
          <cell r="BE23"/>
          <cell r="BJ23">
            <v>699704.25</v>
          </cell>
          <cell r="BK23">
            <v>678382.86</v>
          </cell>
          <cell r="BQ23">
            <v>0</v>
          </cell>
          <cell r="BR23"/>
          <cell r="BW23">
            <v>0</v>
          </cell>
          <cell r="BX23">
            <v>0</v>
          </cell>
        </row>
        <row r="24">
          <cell r="H24">
            <v>0</v>
          </cell>
          <cell r="I24">
            <v>0</v>
          </cell>
          <cell r="N24">
            <v>0</v>
          </cell>
          <cell r="O24"/>
          <cell r="Z24">
            <v>28112744.600000001</v>
          </cell>
          <cell r="AA24">
            <v>28112744.600000001</v>
          </cell>
          <cell r="AF24">
            <v>756766</v>
          </cell>
          <cell r="AG24">
            <v>756766</v>
          </cell>
          <cell r="AL24">
            <v>0</v>
          </cell>
          <cell r="AM24"/>
          <cell r="AR24">
            <v>953682.8</v>
          </cell>
          <cell r="AS24">
            <v>953682.8</v>
          </cell>
          <cell r="AX24">
            <v>0</v>
          </cell>
          <cell r="AY24"/>
          <cell r="BD24">
            <v>0</v>
          </cell>
          <cell r="BE24"/>
          <cell r="BJ24">
            <v>655817.94999999995</v>
          </cell>
          <cell r="BK24">
            <v>615006.28</v>
          </cell>
          <cell r="BQ24">
            <v>0</v>
          </cell>
          <cell r="BR24"/>
          <cell r="BW24">
            <v>6275285.3200000003</v>
          </cell>
          <cell r="BX24">
            <v>6275285.3200000003</v>
          </cell>
        </row>
        <row r="25">
          <cell r="H25">
            <v>0</v>
          </cell>
          <cell r="I25">
            <v>0</v>
          </cell>
          <cell r="N25">
            <v>0</v>
          </cell>
          <cell r="O25"/>
          <cell r="Z25">
            <v>0</v>
          </cell>
          <cell r="AA25"/>
          <cell r="AF25">
            <v>0</v>
          </cell>
          <cell r="AG25"/>
          <cell r="AL25">
            <v>0</v>
          </cell>
          <cell r="AM25"/>
          <cell r="AR25">
            <v>11624726.9</v>
          </cell>
          <cell r="AS25">
            <v>11578499.890000001</v>
          </cell>
          <cell r="AX25">
            <v>0</v>
          </cell>
          <cell r="AY25"/>
          <cell r="BD25">
            <v>0</v>
          </cell>
          <cell r="BE25"/>
          <cell r="BJ25">
            <v>380167.06</v>
          </cell>
          <cell r="BK25">
            <v>380167.06000000006</v>
          </cell>
          <cell r="BQ25">
            <v>0</v>
          </cell>
          <cell r="BR25"/>
          <cell r="BW25">
            <v>4005859.4</v>
          </cell>
          <cell r="BX25">
            <v>4005859.4</v>
          </cell>
        </row>
      </sheetData>
      <sheetData sheetId="3">
        <row r="8">
          <cell r="D8">
            <v>7069.15</v>
          </cell>
          <cell r="E8">
            <v>0</v>
          </cell>
          <cell r="F8">
            <v>823130</v>
          </cell>
          <cell r="G8">
            <v>819668</v>
          </cell>
          <cell r="H8">
            <v>310464</v>
          </cell>
          <cell r="I8">
            <v>276892</v>
          </cell>
          <cell r="J8">
            <v>3465392.7</v>
          </cell>
          <cell r="K8">
            <v>2755795.52</v>
          </cell>
          <cell r="L8">
            <v>40421</v>
          </cell>
          <cell r="M8">
            <v>32448.98</v>
          </cell>
          <cell r="N8">
            <v>647701.29</v>
          </cell>
          <cell r="O8">
            <v>647701.29</v>
          </cell>
          <cell r="P8">
            <v>0</v>
          </cell>
          <cell r="Q8"/>
          <cell r="R8">
            <v>2154613.5</v>
          </cell>
          <cell r="S8">
            <v>2154613.5</v>
          </cell>
          <cell r="T8">
            <v>700526</v>
          </cell>
          <cell r="U8">
            <v>666938.81999999995</v>
          </cell>
          <cell r="V8">
            <v>17314800</v>
          </cell>
          <cell r="W8">
            <v>17314800</v>
          </cell>
          <cell r="X8">
            <v>129237552</v>
          </cell>
          <cell r="Y8">
            <v>129237552</v>
          </cell>
          <cell r="Z8">
            <v>0</v>
          </cell>
          <cell r="AA8"/>
          <cell r="AB8">
            <v>0</v>
          </cell>
          <cell r="AC8"/>
          <cell r="AD8">
            <v>1677472.4800000002</v>
          </cell>
          <cell r="AE8">
            <v>1677472.48</v>
          </cell>
          <cell r="AF8">
            <v>0</v>
          </cell>
          <cell r="AG8"/>
          <cell r="AH8">
            <v>693497.83000000007</v>
          </cell>
          <cell r="AI8">
            <v>619485.66</v>
          </cell>
          <cell r="AJ8">
            <v>1046155</v>
          </cell>
          <cell r="AK8">
            <v>1044472.39</v>
          </cell>
          <cell r="AL8">
            <v>866285.96000000008</v>
          </cell>
          <cell r="AM8">
            <v>769352.67</v>
          </cell>
        </row>
        <row r="9">
          <cell r="D9">
            <v>7069.15</v>
          </cell>
          <cell r="E9">
            <v>0</v>
          </cell>
          <cell r="F9">
            <v>1172864</v>
          </cell>
          <cell r="G9">
            <v>1137136</v>
          </cell>
          <cell r="H9">
            <v>212520</v>
          </cell>
          <cell r="I9">
            <v>186186</v>
          </cell>
          <cell r="J9">
            <v>22168665.75</v>
          </cell>
          <cell r="K9">
            <v>22168665.75</v>
          </cell>
          <cell r="L9">
            <v>897600</v>
          </cell>
          <cell r="M9">
            <v>488387</v>
          </cell>
          <cell r="N9">
            <v>1348489.09</v>
          </cell>
          <cell r="O9">
            <v>1348489.09</v>
          </cell>
          <cell r="P9">
            <v>50000</v>
          </cell>
          <cell r="Q9">
            <v>50000</v>
          </cell>
          <cell r="R9">
            <v>7018360.3000000007</v>
          </cell>
          <cell r="S9">
            <v>7018360.2999999998</v>
          </cell>
          <cell r="T9">
            <v>752126</v>
          </cell>
          <cell r="U9">
            <v>752126</v>
          </cell>
          <cell r="V9">
            <v>205365030</v>
          </cell>
          <cell r="W9">
            <v>205365030</v>
          </cell>
          <cell r="X9">
            <v>508176066.00000006</v>
          </cell>
          <cell r="Y9">
            <v>508176066</v>
          </cell>
          <cell r="Z9">
            <v>0</v>
          </cell>
          <cell r="AA9"/>
          <cell r="AB9">
            <v>0</v>
          </cell>
          <cell r="AC9"/>
          <cell r="AD9">
            <v>8311697.1700000009</v>
          </cell>
          <cell r="AE9">
            <v>8311697.1699999999</v>
          </cell>
          <cell r="AF9">
            <v>0</v>
          </cell>
          <cell r="AG9"/>
          <cell r="AH9">
            <v>1366741.4900000002</v>
          </cell>
          <cell r="AI9">
            <v>1366741.49</v>
          </cell>
          <cell r="AJ9">
            <v>2309179</v>
          </cell>
          <cell r="AK9">
            <v>2294225.13</v>
          </cell>
          <cell r="AL9">
            <v>920522.68</v>
          </cell>
          <cell r="AM9">
            <v>920522.68</v>
          </cell>
        </row>
        <row r="10">
          <cell r="D10">
            <v>7069.15</v>
          </cell>
          <cell r="E10">
            <v>0</v>
          </cell>
          <cell r="F10">
            <v>641564</v>
          </cell>
          <cell r="G10">
            <v>595702</v>
          </cell>
          <cell r="H10">
            <v>251328</v>
          </cell>
          <cell r="I10">
            <v>230580</v>
          </cell>
          <cell r="J10">
            <v>10117946.300000001</v>
          </cell>
          <cell r="K10">
            <v>7609696.04</v>
          </cell>
          <cell r="L10">
            <v>367200</v>
          </cell>
          <cell r="M10">
            <v>115722.05</v>
          </cell>
          <cell r="N10">
            <v>1204489.0900000001</v>
          </cell>
          <cell r="O10">
            <v>1204489.0900000001</v>
          </cell>
          <cell r="P10">
            <v>50000</v>
          </cell>
          <cell r="Q10"/>
          <cell r="R10">
            <v>2885244.3</v>
          </cell>
          <cell r="S10">
            <v>2770108.72</v>
          </cell>
          <cell r="T10">
            <v>711126</v>
          </cell>
          <cell r="U10">
            <v>565814.13</v>
          </cell>
          <cell r="V10">
            <v>131513275</v>
          </cell>
          <cell r="W10">
            <v>131513275</v>
          </cell>
          <cell r="X10">
            <v>228026492</v>
          </cell>
          <cell r="Y10">
            <v>228026492</v>
          </cell>
          <cell r="Z10">
            <v>0</v>
          </cell>
          <cell r="AA10"/>
          <cell r="AB10">
            <v>16500</v>
          </cell>
          <cell r="AC10"/>
          <cell r="AD10">
            <v>6029496.3799999999</v>
          </cell>
          <cell r="AE10">
            <v>6029496.3799999999</v>
          </cell>
          <cell r="AF10">
            <v>0</v>
          </cell>
          <cell r="AG10"/>
          <cell r="AH10">
            <v>726762.7</v>
          </cell>
          <cell r="AI10">
            <v>726762.7</v>
          </cell>
          <cell r="AJ10">
            <v>1856603</v>
          </cell>
          <cell r="AK10">
            <v>1846803.35</v>
          </cell>
          <cell r="AL10">
            <v>978285.96000000008</v>
          </cell>
          <cell r="AM10">
            <v>869366.98</v>
          </cell>
        </row>
        <row r="11">
          <cell r="D11">
            <v>7069.15</v>
          </cell>
          <cell r="E11">
            <v>0</v>
          </cell>
          <cell r="F11">
            <v>1526293.9999999998</v>
          </cell>
          <cell r="G11">
            <v>1465618</v>
          </cell>
          <cell r="H11">
            <v>528528</v>
          </cell>
          <cell r="I11">
            <v>507892</v>
          </cell>
          <cell r="J11">
            <v>9167581.5</v>
          </cell>
          <cell r="K11">
            <v>9167581.5</v>
          </cell>
          <cell r="L11">
            <v>340000</v>
          </cell>
          <cell r="M11">
            <v>144000</v>
          </cell>
          <cell r="N11">
            <v>1388589.0899999999</v>
          </cell>
          <cell r="O11">
            <v>1388589.09</v>
          </cell>
          <cell r="P11">
            <v>100000</v>
          </cell>
          <cell r="Q11"/>
          <cell r="R11">
            <v>3600435.1</v>
          </cell>
          <cell r="S11">
            <v>3600435.1</v>
          </cell>
          <cell r="T11">
            <v>747326</v>
          </cell>
          <cell r="U11">
            <v>747326</v>
          </cell>
          <cell r="V11">
            <v>44169400</v>
          </cell>
          <cell r="W11">
            <v>44169400</v>
          </cell>
          <cell r="X11">
            <v>308420995</v>
          </cell>
          <cell r="Y11">
            <v>305812211</v>
          </cell>
          <cell r="Z11">
            <v>0</v>
          </cell>
          <cell r="AA11"/>
          <cell r="AB11">
            <v>2500</v>
          </cell>
          <cell r="AC11"/>
          <cell r="AD11">
            <v>1760706.98</v>
          </cell>
          <cell r="AE11">
            <v>1760706.98</v>
          </cell>
          <cell r="AF11">
            <v>0</v>
          </cell>
          <cell r="AG11"/>
          <cell r="AH11">
            <v>733762.52</v>
          </cell>
          <cell r="AI11">
            <v>710000</v>
          </cell>
          <cell r="AJ11">
            <v>2408933</v>
          </cell>
          <cell r="AK11">
            <v>1395265.76</v>
          </cell>
          <cell r="AL11">
            <v>949585.96</v>
          </cell>
          <cell r="AM11">
            <v>949585.96</v>
          </cell>
        </row>
        <row r="12">
          <cell r="D12">
            <v>7069.15</v>
          </cell>
          <cell r="E12">
            <v>0</v>
          </cell>
          <cell r="F12">
            <v>1704960</v>
          </cell>
          <cell r="G12">
            <v>1701214.77</v>
          </cell>
          <cell r="H12">
            <v>354816</v>
          </cell>
          <cell r="I12">
            <v>352968</v>
          </cell>
          <cell r="J12">
            <v>7641214.3499999996</v>
          </cell>
          <cell r="K12">
            <v>6500000</v>
          </cell>
          <cell r="L12">
            <v>55200</v>
          </cell>
          <cell r="M12">
            <v>55200</v>
          </cell>
          <cell r="N12">
            <v>733001.29</v>
          </cell>
          <cell r="O12">
            <v>733001.29</v>
          </cell>
          <cell r="P12">
            <v>0</v>
          </cell>
          <cell r="Q12"/>
          <cell r="R12">
            <v>2866584.3</v>
          </cell>
          <cell r="S12">
            <v>2866584.3</v>
          </cell>
          <cell r="T12">
            <v>666126</v>
          </cell>
          <cell r="U12">
            <v>666126</v>
          </cell>
          <cell r="V12">
            <v>101390890</v>
          </cell>
          <cell r="W12">
            <v>101390890</v>
          </cell>
          <cell r="X12">
            <v>283589410</v>
          </cell>
          <cell r="Y12">
            <v>283589410</v>
          </cell>
          <cell r="Z12">
            <v>0</v>
          </cell>
          <cell r="AA12"/>
          <cell r="AB12">
            <v>7500</v>
          </cell>
          <cell r="AC12">
            <v>7000</v>
          </cell>
          <cell r="AD12">
            <v>1852103.99</v>
          </cell>
          <cell r="AE12">
            <v>1852103.99</v>
          </cell>
          <cell r="AF12">
            <v>0</v>
          </cell>
          <cell r="AG12"/>
          <cell r="AH12">
            <v>709468.5199999999</v>
          </cell>
          <cell r="AI12">
            <v>709468.52</v>
          </cell>
          <cell r="AJ12">
            <v>963621</v>
          </cell>
          <cell r="AK12">
            <v>954219.5</v>
          </cell>
          <cell r="AL12">
            <v>930385.96000000008</v>
          </cell>
          <cell r="AM12">
            <v>826972.88</v>
          </cell>
        </row>
        <row r="13">
          <cell r="D13">
            <v>7069.15</v>
          </cell>
          <cell r="E13">
            <v>0</v>
          </cell>
          <cell r="F13">
            <v>1219109.56</v>
          </cell>
          <cell r="G13">
            <v>1185935.3</v>
          </cell>
          <cell r="H13">
            <v>347424</v>
          </cell>
          <cell r="I13">
            <v>305416.45</v>
          </cell>
          <cell r="J13">
            <v>5116026.3</v>
          </cell>
          <cell r="K13">
            <v>4546656.71</v>
          </cell>
          <cell r="L13">
            <v>176800</v>
          </cell>
          <cell r="M13">
            <v>149230.76</v>
          </cell>
          <cell r="N13">
            <v>676001.29</v>
          </cell>
          <cell r="O13">
            <v>676001.29</v>
          </cell>
          <cell r="P13">
            <v>50000</v>
          </cell>
          <cell r="Q13">
            <v>50000</v>
          </cell>
          <cell r="R13">
            <v>2168898.5000000005</v>
          </cell>
          <cell r="S13">
            <v>2168898.5</v>
          </cell>
          <cell r="T13">
            <v>690126</v>
          </cell>
          <cell r="U13">
            <v>690126</v>
          </cell>
          <cell r="V13">
            <v>35808390</v>
          </cell>
          <cell r="W13">
            <v>34974726.939999998</v>
          </cell>
          <cell r="X13">
            <v>207291965</v>
          </cell>
          <cell r="Y13">
            <v>204800926.06999999</v>
          </cell>
          <cell r="Z13">
            <v>0</v>
          </cell>
          <cell r="AA13"/>
          <cell r="AB13">
            <v>4000</v>
          </cell>
          <cell r="AC13">
            <v>0</v>
          </cell>
          <cell r="AD13">
            <v>2083757.81</v>
          </cell>
          <cell r="AE13">
            <v>2083757.81</v>
          </cell>
          <cell r="AF13">
            <v>0</v>
          </cell>
          <cell r="AG13"/>
          <cell r="AH13">
            <v>700563.92</v>
          </cell>
          <cell r="AI13">
            <v>700563.92</v>
          </cell>
          <cell r="AJ13">
            <v>525253</v>
          </cell>
          <cell r="AK13">
            <v>525132.85</v>
          </cell>
          <cell r="AL13">
            <v>877485.96</v>
          </cell>
          <cell r="AM13">
            <v>877485.96</v>
          </cell>
        </row>
        <row r="14">
          <cell r="D14">
            <v>7069.15</v>
          </cell>
          <cell r="E14">
            <v>0</v>
          </cell>
          <cell r="F14">
            <v>1407098</v>
          </cell>
          <cell r="G14">
            <v>1407098</v>
          </cell>
          <cell r="H14">
            <v>290136</v>
          </cell>
          <cell r="I14">
            <v>261184</v>
          </cell>
          <cell r="J14">
            <v>7786251.1000000006</v>
          </cell>
          <cell r="K14">
            <v>7786251.0999999996</v>
          </cell>
          <cell r="L14">
            <v>272000</v>
          </cell>
          <cell r="M14">
            <v>234202.28</v>
          </cell>
          <cell r="N14">
            <v>1318289.0900000001</v>
          </cell>
          <cell r="O14">
            <v>1318289.0900000001</v>
          </cell>
          <cell r="P14">
            <v>150000</v>
          </cell>
          <cell r="Q14">
            <v>150000</v>
          </cell>
          <cell r="R14">
            <v>3486935.1</v>
          </cell>
          <cell r="S14">
            <v>3486935.1</v>
          </cell>
          <cell r="T14">
            <v>751326</v>
          </cell>
          <cell r="U14">
            <v>751326</v>
          </cell>
          <cell r="V14">
            <v>107243235</v>
          </cell>
          <cell r="W14">
            <v>107243235</v>
          </cell>
          <cell r="X14">
            <v>272742888.99999994</v>
          </cell>
          <cell r="Y14">
            <v>272742889</v>
          </cell>
          <cell r="Z14">
            <v>0</v>
          </cell>
          <cell r="AA14"/>
          <cell r="AB14">
            <v>1500</v>
          </cell>
          <cell r="AC14">
            <v>500</v>
          </cell>
          <cell r="AD14">
            <v>4611802.8</v>
          </cell>
          <cell r="AE14">
            <v>4611802.8</v>
          </cell>
          <cell r="AF14">
            <v>0</v>
          </cell>
          <cell r="AG14"/>
          <cell r="AH14">
            <v>723689.75</v>
          </cell>
          <cell r="AI14">
            <v>723689.75</v>
          </cell>
          <cell r="AJ14">
            <v>1142331.0000000002</v>
          </cell>
          <cell r="AK14">
            <v>1135803.19</v>
          </cell>
          <cell r="AL14">
            <v>866285.96000000008</v>
          </cell>
          <cell r="AM14">
            <v>866285.96</v>
          </cell>
        </row>
        <row r="15">
          <cell r="D15">
            <v>7069.15</v>
          </cell>
          <cell r="E15">
            <v>0</v>
          </cell>
          <cell r="F15">
            <v>348348</v>
          </cell>
          <cell r="G15">
            <v>333564</v>
          </cell>
          <cell r="H15">
            <v>201432</v>
          </cell>
          <cell r="I15">
            <v>182987</v>
          </cell>
          <cell r="J15">
            <v>8761957.0500000007</v>
          </cell>
          <cell r="K15">
            <v>7536019.8899999997</v>
          </cell>
          <cell r="L15">
            <v>244800</v>
          </cell>
          <cell r="M15">
            <v>176165</v>
          </cell>
          <cell r="N15">
            <v>1330558.0900000001</v>
          </cell>
          <cell r="O15">
            <v>1330558.0900000001</v>
          </cell>
          <cell r="P15">
            <v>50000</v>
          </cell>
          <cell r="Q15">
            <v>50000</v>
          </cell>
          <cell r="R15">
            <v>2826354.3</v>
          </cell>
          <cell r="S15">
            <v>2826354.3</v>
          </cell>
          <cell r="T15">
            <v>686126</v>
          </cell>
          <cell r="U15">
            <v>686126</v>
          </cell>
          <cell r="V15">
            <v>81339384.580000013</v>
          </cell>
          <cell r="W15">
            <v>81339384.579999998</v>
          </cell>
          <cell r="X15">
            <v>218989277.41999999</v>
          </cell>
          <cell r="Y15">
            <v>218989277.41999999</v>
          </cell>
          <cell r="Z15">
            <v>0</v>
          </cell>
          <cell r="AA15"/>
          <cell r="AB15">
            <v>3500</v>
          </cell>
          <cell r="AC15"/>
          <cell r="AD15">
            <v>2261961.44</v>
          </cell>
          <cell r="AE15">
            <v>2261961.44</v>
          </cell>
          <cell r="AF15">
            <v>0</v>
          </cell>
          <cell r="AG15"/>
          <cell r="AH15">
            <v>736533.76</v>
          </cell>
          <cell r="AI15">
            <v>736533.76</v>
          </cell>
          <cell r="AJ15">
            <v>1076669</v>
          </cell>
          <cell r="AK15">
            <v>1050383.5900000001</v>
          </cell>
          <cell r="AL15">
            <v>930180.24</v>
          </cell>
          <cell r="AM15">
            <v>930180.24</v>
          </cell>
        </row>
        <row r="16">
          <cell r="D16">
            <v>7069.15</v>
          </cell>
          <cell r="E16">
            <v>0</v>
          </cell>
          <cell r="F16">
            <v>1124995.9999999998</v>
          </cell>
          <cell r="G16">
            <v>1107394</v>
          </cell>
          <cell r="H16">
            <v>297528</v>
          </cell>
          <cell r="I16">
            <v>297528</v>
          </cell>
          <cell r="J16">
            <v>4214449.1500000004</v>
          </cell>
          <cell r="K16">
            <v>4000000</v>
          </cell>
          <cell r="L16">
            <v>244800</v>
          </cell>
          <cell r="M16">
            <v>215000</v>
          </cell>
          <cell r="N16">
            <v>628101.29</v>
          </cell>
          <cell r="O16">
            <v>320000</v>
          </cell>
          <cell r="P16">
            <v>0</v>
          </cell>
          <cell r="Q16"/>
          <cell r="R16">
            <v>2189673.5</v>
          </cell>
          <cell r="S16">
            <v>2189673.5</v>
          </cell>
          <cell r="T16">
            <v>700726</v>
          </cell>
          <cell r="U16">
            <v>700726</v>
          </cell>
          <cell r="V16">
            <v>41103516</v>
          </cell>
          <cell r="W16">
            <v>41103516</v>
          </cell>
          <cell r="X16">
            <v>172302653</v>
          </cell>
          <cell r="Y16">
            <v>172302653</v>
          </cell>
          <cell r="Z16">
            <v>0</v>
          </cell>
          <cell r="AA16"/>
          <cell r="AB16">
            <v>4000</v>
          </cell>
          <cell r="AC16"/>
          <cell r="AD16">
            <v>1867089.1099999999</v>
          </cell>
          <cell r="AE16">
            <v>1867089.11</v>
          </cell>
          <cell r="AF16">
            <v>0</v>
          </cell>
          <cell r="AG16"/>
          <cell r="AH16">
            <v>695934.30999999982</v>
          </cell>
          <cell r="AI16">
            <v>695934.31</v>
          </cell>
          <cell r="AJ16">
            <v>491750</v>
          </cell>
          <cell r="AK16">
            <v>491750</v>
          </cell>
          <cell r="AL16">
            <v>867885.96000000008</v>
          </cell>
          <cell r="AM16">
            <v>772714.77</v>
          </cell>
        </row>
        <row r="17">
          <cell r="D17">
            <v>7069.15</v>
          </cell>
          <cell r="E17">
            <v>0</v>
          </cell>
          <cell r="F17">
            <v>766254.5</v>
          </cell>
          <cell r="G17">
            <v>766254.5</v>
          </cell>
          <cell r="H17">
            <v>325248</v>
          </cell>
          <cell r="I17">
            <v>320459</v>
          </cell>
          <cell r="J17">
            <v>4811221.8</v>
          </cell>
          <cell r="K17">
            <v>3593193.31</v>
          </cell>
          <cell r="L17">
            <v>244800</v>
          </cell>
          <cell r="M17">
            <v>152973.51</v>
          </cell>
          <cell r="N17">
            <v>704201.29</v>
          </cell>
          <cell r="O17">
            <v>535139.29</v>
          </cell>
          <cell r="P17">
            <v>0</v>
          </cell>
          <cell r="Q17"/>
          <cell r="R17">
            <v>2176238.5</v>
          </cell>
          <cell r="S17">
            <v>2176238.5</v>
          </cell>
          <cell r="T17">
            <v>730226</v>
          </cell>
          <cell r="U17">
            <v>730226</v>
          </cell>
          <cell r="V17">
            <v>50754598</v>
          </cell>
          <cell r="W17">
            <v>48981883.759999998</v>
          </cell>
          <cell r="X17">
            <v>135213167.00000003</v>
          </cell>
          <cell r="Y17">
            <v>130911833.70999999</v>
          </cell>
          <cell r="Z17">
            <v>0</v>
          </cell>
          <cell r="AA17"/>
          <cell r="AB17">
            <v>0</v>
          </cell>
          <cell r="AC17"/>
          <cell r="AD17">
            <v>1860166.0899999999</v>
          </cell>
          <cell r="AE17">
            <v>1860166.09</v>
          </cell>
          <cell r="AF17">
            <v>0</v>
          </cell>
          <cell r="AG17"/>
          <cell r="AH17">
            <v>693221.83</v>
          </cell>
          <cell r="AI17">
            <v>693221.83</v>
          </cell>
          <cell r="AJ17">
            <v>1357561.0000000002</v>
          </cell>
          <cell r="AK17">
            <v>1347126.48</v>
          </cell>
          <cell r="AL17">
            <v>839085.96</v>
          </cell>
          <cell r="AM17">
            <v>792944.49</v>
          </cell>
        </row>
        <row r="18">
          <cell r="D18">
            <v>7069.15</v>
          </cell>
          <cell r="E18">
            <v>0</v>
          </cell>
          <cell r="F18">
            <v>985637.55000000016</v>
          </cell>
          <cell r="G18">
            <v>969892</v>
          </cell>
          <cell r="H18">
            <v>249480</v>
          </cell>
          <cell r="I18">
            <v>228749.61</v>
          </cell>
          <cell r="J18">
            <v>13344184.699999999</v>
          </cell>
          <cell r="K18">
            <v>8876987</v>
          </cell>
          <cell r="L18">
            <v>555742.99999999988</v>
          </cell>
          <cell r="M18">
            <v>555743</v>
          </cell>
          <cell r="N18">
            <v>1236089.0899999999</v>
          </cell>
          <cell r="O18">
            <v>1236089.0900000001</v>
          </cell>
          <cell r="P18">
            <v>0</v>
          </cell>
          <cell r="Q18"/>
          <cell r="R18">
            <v>3585535.1</v>
          </cell>
          <cell r="S18">
            <v>3585535.1</v>
          </cell>
          <cell r="T18">
            <v>736526</v>
          </cell>
          <cell r="U18">
            <v>645882.25</v>
          </cell>
          <cell r="V18">
            <v>148384956</v>
          </cell>
          <cell r="W18">
            <v>148384956</v>
          </cell>
          <cell r="X18">
            <v>288357851</v>
          </cell>
          <cell r="Y18">
            <v>287888763</v>
          </cell>
          <cell r="Z18">
            <v>0</v>
          </cell>
          <cell r="AA18"/>
          <cell r="AB18">
            <v>14000</v>
          </cell>
          <cell r="AC18"/>
          <cell r="AD18">
            <v>2313179.2399999998</v>
          </cell>
          <cell r="AE18">
            <v>2313179.2400000002</v>
          </cell>
          <cell r="AF18">
            <v>0</v>
          </cell>
          <cell r="AG18"/>
          <cell r="AH18">
            <v>748651.49</v>
          </cell>
          <cell r="AI18">
            <v>748651.49</v>
          </cell>
          <cell r="AJ18">
            <v>973765.00000000012</v>
          </cell>
          <cell r="AK18">
            <v>939666.2</v>
          </cell>
          <cell r="AL18">
            <v>920685.96000000008</v>
          </cell>
          <cell r="AM18">
            <v>818111.56</v>
          </cell>
        </row>
        <row r="19">
          <cell r="D19">
            <v>7069.15</v>
          </cell>
          <cell r="E19">
            <v>0</v>
          </cell>
          <cell r="F19">
            <v>1199044</v>
          </cell>
          <cell r="G19">
            <v>1185030</v>
          </cell>
          <cell r="H19">
            <v>454608</v>
          </cell>
          <cell r="I19">
            <v>380072</v>
          </cell>
          <cell r="J19">
            <v>5813950.4500000002</v>
          </cell>
          <cell r="K19">
            <v>5113950.45</v>
          </cell>
          <cell r="L19">
            <v>108800</v>
          </cell>
          <cell r="M19">
            <v>108800</v>
          </cell>
          <cell r="N19">
            <v>755801.29</v>
          </cell>
          <cell r="O19">
            <v>755801.29</v>
          </cell>
          <cell r="P19">
            <v>50000</v>
          </cell>
          <cell r="Q19">
            <v>50000</v>
          </cell>
          <cell r="R19">
            <v>2130653.5</v>
          </cell>
          <cell r="S19">
            <v>2130653.5</v>
          </cell>
          <cell r="T19">
            <v>787526</v>
          </cell>
          <cell r="U19">
            <v>787526</v>
          </cell>
          <cell r="V19">
            <v>59070863</v>
          </cell>
          <cell r="W19">
            <v>59070863</v>
          </cell>
          <cell r="X19">
            <v>202516444</v>
          </cell>
          <cell r="Y19">
            <v>202516444</v>
          </cell>
          <cell r="Z19">
            <v>0</v>
          </cell>
          <cell r="AA19"/>
          <cell r="AB19">
            <v>9000</v>
          </cell>
          <cell r="AC19"/>
          <cell r="AD19">
            <v>5052049.4399999995</v>
          </cell>
          <cell r="AE19">
            <v>5052049.4400000004</v>
          </cell>
          <cell r="AF19">
            <v>0</v>
          </cell>
          <cell r="AG19"/>
          <cell r="AH19">
            <v>699447.33</v>
          </cell>
          <cell r="AI19">
            <v>699447.33</v>
          </cell>
          <cell r="AJ19">
            <v>437128.00000000006</v>
          </cell>
          <cell r="AK19">
            <v>414888.26</v>
          </cell>
          <cell r="AL19">
            <v>839085.96</v>
          </cell>
          <cell r="AM19">
            <v>839085.96</v>
          </cell>
        </row>
        <row r="20">
          <cell r="D20">
            <v>7069.15</v>
          </cell>
          <cell r="E20">
            <v>0</v>
          </cell>
          <cell r="F20">
            <v>2508031</v>
          </cell>
          <cell r="G20">
            <v>2466072.5299999998</v>
          </cell>
          <cell r="H20">
            <v>498960</v>
          </cell>
          <cell r="I20">
            <v>337483.45</v>
          </cell>
          <cell r="J20">
            <v>15072973.300000001</v>
          </cell>
          <cell r="K20">
            <v>12172001.039999999</v>
          </cell>
          <cell r="L20">
            <v>707200</v>
          </cell>
          <cell r="M20">
            <v>193153.49</v>
          </cell>
          <cell r="N20">
            <v>1219818.0900000001</v>
          </cell>
          <cell r="O20">
            <v>1219818.0900000001</v>
          </cell>
          <cell r="P20">
            <v>0</v>
          </cell>
          <cell r="Q20"/>
          <cell r="R20">
            <v>5405723.5000000009</v>
          </cell>
          <cell r="S20">
            <v>5405723.5</v>
          </cell>
          <cell r="T20">
            <v>722626</v>
          </cell>
          <cell r="U20">
            <v>722626</v>
          </cell>
          <cell r="V20">
            <v>142601490</v>
          </cell>
          <cell r="W20">
            <v>142601489.46000001</v>
          </cell>
          <cell r="X20">
            <v>544518790</v>
          </cell>
          <cell r="Y20">
            <v>544518790</v>
          </cell>
          <cell r="Z20">
            <v>0</v>
          </cell>
          <cell r="AA20"/>
          <cell r="AB20">
            <v>0</v>
          </cell>
          <cell r="AC20"/>
          <cell r="AD20">
            <v>2051412.78</v>
          </cell>
          <cell r="AE20">
            <v>2051412.78</v>
          </cell>
          <cell r="AF20">
            <v>0</v>
          </cell>
          <cell r="AG20"/>
          <cell r="AH20">
            <v>1310307.9100000001</v>
          </cell>
          <cell r="AI20">
            <v>658692.07999999996</v>
          </cell>
          <cell r="AJ20">
            <v>7541415</v>
          </cell>
          <cell r="AK20">
            <v>6143453.5099999998</v>
          </cell>
          <cell r="AL20">
            <v>968785.96000000008</v>
          </cell>
          <cell r="AM20">
            <v>941538.2</v>
          </cell>
        </row>
        <row r="21">
          <cell r="D21">
            <v>7069.15</v>
          </cell>
          <cell r="E21">
            <v>0</v>
          </cell>
          <cell r="F21">
            <v>966504</v>
          </cell>
          <cell r="G21">
            <v>956268</v>
          </cell>
          <cell r="H21">
            <v>347424</v>
          </cell>
          <cell r="I21">
            <v>330960</v>
          </cell>
          <cell r="J21">
            <v>4309466.7</v>
          </cell>
          <cell r="K21">
            <v>3631522.19</v>
          </cell>
          <cell r="L21">
            <v>108800</v>
          </cell>
          <cell r="M21">
            <v>59920</v>
          </cell>
          <cell r="N21">
            <v>643881.29</v>
          </cell>
          <cell r="O21">
            <v>589548.68000000005</v>
          </cell>
          <cell r="P21">
            <v>0</v>
          </cell>
          <cell r="Q21"/>
          <cell r="R21">
            <v>2021208.5</v>
          </cell>
          <cell r="S21">
            <v>1985506.81</v>
          </cell>
          <cell r="T21">
            <v>714126</v>
          </cell>
          <cell r="U21">
            <v>714126</v>
          </cell>
          <cell r="V21">
            <v>48568409.999999993</v>
          </cell>
          <cell r="W21">
            <v>48568410</v>
          </cell>
          <cell r="X21">
            <v>167545635</v>
          </cell>
          <cell r="Y21">
            <v>167545635</v>
          </cell>
          <cell r="Z21">
            <v>0</v>
          </cell>
          <cell r="AA21"/>
          <cell r="AB21">
            <v>1000</v>
          </cell>
          <cell r="AC21">
            <v>1000</v>
          </cell>
          <cell r="AD21">
            <v>1276631.0599999998</v>
          </cell>
          <cell r="AE21">
            <v>971569.36</v>
          </cell>
          <cell r="AF21">
            <v>0</v>
          </cell>
          <cell r="AG21"/>
          <cell r="AH21">
            <v>697679.61</v>
          </cell>
          <cell r="AI21">
            <v>654938.67000000004</v>
          </cell>
          <cell r="AJ21">
            <v>964992</v>
          </cell>
          <cell r="AK21">
            <v>942800</v>
          </cell>
          <cell r="AL21">
            <v>939985.96</v>
          </cell>
          <cell r="AM21">
            <v>648691.69999999995</v>
          </cell>
        </row>
        <row r="22">
          <cell r="D22">
            <v>7069.15</v>
          </cell>
          <cell r="E22">
            <v>0</v>
          </cell>
          <cell r="F22">
            <v>1467774</v>
          </cell>
          <cell r="G22">
            <v>1259687</v>
          </cell>
          <cell r="H22">
            <v>437976</v>
          </cell>
          <cell r="I22">
            <v>406868</v>
          </cell>
          <cell r="J22">
            <v>6311016.25</v>
          </cell>
          <cell r="K22">
            <v>5749635.9199999999</v>
          </cell>
          <cell r="L22">
            <v>324316.00000000006</v>
          </cell>
          <cell r="M22">
            <v>324316</v>
          </cell>
          <cell r="N22">
            <v>697251.29</v>
          </cell>
          <cell r="O22">
            <v>697251.29</v>
          </cell>
          <cell r="P22">
            <v>150000</v>
          </cell>
          <cell r="Q22">
            <v>150000</v>
          </cell>
          <cell r="R22">
            <v>2118118.5</v>
          </cell>
          <cell r="S22">
            <v>2118118.5</v>
          </cell>
          <cell r="T22">
            <v>696925.99999999988</v>
          </cell>
          <cell r="U22">
            <v>668244</v>
          </cell>
          <cell r="V22">
            <v>55103104</v>
          </cell>
          <cell r="W22">
            <v>55103104</v>
          </cell>
          <cell r="X22">
            <v>259756220</v>
          </cell>
          <cell r="Y22">
            <v>259756220</v>
          </cell>
          <cell r="Z22">
            <v>0</v>
          </cell>
          <cell r="AA22"/>
          <cell r="AB22">
            <v>1500</v>
          </cell>
          <cell r="AC22">
            <v>1000</v>
          </cell>
          <cell r="AD22">
            <v>2131244.2199999997</v>
          </cell>
          <cell r="AE22">
            <v>2131244.2200000002</v>
          </cell>
          <cell r="AF22">
            <v>0</v>
          </cell>
          <cell r="AG22"/>
          <cell r="AH22">
            <v>703616.21</v>
          </cell>
          <cell r="AI22">
            <v>703616.21</v>
          </cell>
          <cell r="AJ22">
            <v>1259751</v>
          </cell>
          <cell r="AK22">
            <v>1252112.68</v>
          </cell>
          <cell r="AL22">
            <v>866285.96000000008</v>
          </cell>
          <cell r="AM22">
            <v>866285.96</v>
          </cell>
        </row>
        <row r="23">
          <cell r="D23">
            <v>7069.15</v>
          </cell>
          <cell r="E23">
            <v>0</v>
          </cell>
          <cell r="F23">
            <v>1198120.0000000002</v>
          </cell>
          <cell r="G23">
            <v>1177636</v>
          </cell>
          <cell r="H23">
            <v>308616</v>
          </cell>
          <cell r="I23">
            <v>290598</v>
          </cell>
          <cell r="J23">
            <v>13186311.6</v>
          </cell>
          <cell r="K23">
            <v>13186311.6</v>
          </cell>
          <cell r="L23">
            <v>408000</v>
          </cell>
          <cell r="M23">
            <v>270928.32</v>
          </cell>
          <cell r="N23">
            <v>1478889.0899999999</v>
          </cell>
          <cell r="O23">
            <v>1454877.07</v>
          </cell>
          <cell r="P23">
            <v>50000</v>
          </cell>
          <cell r="Q23">
            <v>50000</v>
          </cell>
          <cell r="R23">
            <v>4067961</v>
          </cell>
          <cell r="S23">
            <v>4067961</v>
          </cell>
          <cell r="T23">
            <v>678826</v>
          </cell>
          <cell r="U23">
            <v>678826</v>
          </cell>
          <cell r="V23">
            <v>141331450</v>
          </cell>
          <cell r="W23">
            <v>141331450</v>
          </cell>
          <cell r="X23">
            <v>332406501.00000006</v>
          </cell>
          <cell r="Y23">
            <v>332406501</v>
          </cell>
          <cell r="Z23">
            <v>716612</v>
          </cell>
          <cell r="AA23">
            <v>716612</v>
          </cell>
          <cell r="AB23">
            <v>11000</v>
          </cell>
          <cell r="AC23">
            <v>6000</v>
          </cell>
          <cell r="AD23">
            <v>8561077.1499999985</v>
          </cell>
          <cell r="AE23">
            <v>8561077.1500000004</v>
          </cell>
          <cell r="AF23">
            <v>0</v>
          </cell>
          <cell r="AG23"/>
          <cell r="AH23">
            <v>726348.0199999999</v>
          </cell>
          <cell r="AI23">
            <v>713000</v>
          </cell>
          <cell r="AJ23">
            <v>1312745.0000000002</v>
          </cell>
          <cell r="AK23">
            <v>1299641.58</v>
          </cell>
          <cell r="AL23">
            <v>997585.96</v>
          </cell>
          <cell r="AM23">
            <v>970550.83</v>
          </cell>
        </row>
        <row r="24">
          <cell r="D24">
            <v>7069.15</v>
          </cell>
          <cell r="E24">
            <v>0</v>
          </cell>
          <cell r="F24">
            <v>1459069.0000000002</v>
          </cell>
          <cell r="G24">
            <v>1407459.12</v>
          </cell>
          <cell r="H24">
            <v>482328</v>
          </cell>
          <cell r="I24">
            <v>438760.9</v>
          </cell>
          <cell r="J24">
            <v>6103905.5</v>
          </cell>
          <cell r="K24">
            <v>4665947.6399999997</v>
          </cell>
          <cell r="L24">
            <v>112345</v>
          </cell>
          <cell r="M24">
            <v>112345</v>
          </cell>
          <cell r="N24">
            <v>676801.29</v>
          </cell>
          <cell r="O24">
            <v>676801.29</v>
          </cell>
          <cell r="P24">
            <v>0</v>
          </cell>
          <cell r="Q24"/>
          <cell r="R24">
            <v>2180753.5000000005</v>
          </cell>
          <cell r="S24">
            <v>2180753.5</v>
          </cell>
          <cell r="T24">
            <v>707425.99999999988</v>
          </cell>
          <cell r="U24">
            <v>707426</v>
          </cell>
          <cell r="V24">
            <v>43689746</v>
          </cell>
          <cell r="W24">
            <v>43689746</v>
          </cell>
          <cell r="X24">
            <v>201062321</v>
          </cell>
          <cell r="Y24">
            <v>199897231</v>
          </cell>
          <cell r="Z24">
            <v>0</v>
          </cell>
          <cell r="AA24"/>
          <cell r="AB24">
            <v>4000</v>
          </cell>
          <cell r="AC24">
            <v>4000</v>
          </cell>
          <cell r="AD24">
            <v>5230342.2</v>
          </cell>
          <cell r="AE24">
            <v>5230342.2</v>
          </cell>
          <cell r="AF24">
            <v>0</v>
          </cell>
          <cell r="AG24"/>
          <cell r="AH24">
            <v>708721.39999999991</v>
          </cell>
          <cell r="AI24">
            <v>708721.4</v>
          </cell>
          <cell r="AJ24">
            <v>1220244.0000000002</v>
          </cell>
          <cell r="AK24">
            <v>1220244</v>
          </cell>
          <cell r="AL24">
            <v>856285.96000000008</v>
          </cell>
          <cell r="AM24">
            <v>856285.96</v>
          </cell>
        </row>
        <row r="25">
          <cell r="D25">
            <v>7069.15</v>
          </cell>
          <cell r="E25">
            <v>0</v>
          </cell>
          <cell r="F25">
            <v>853468.00000000012</v>
          </cell>
          <cell r="G25">
            <v>777291.76</v>
          </cell>
          <cell r="H25">
            <v>258720.00000000003</v>
          </cell>
          <cell r="I25">
            <v>248171</v>
          </cell>
          <cell r="J25">
            <v>8590797.5999999996</v>
          </cell>
          <cell r="K25">
            <v>8536940.0399999991</v>
          </cell>
          <cell r="L25">
            <v>272000</v>
          </cell>
          <cell r="M25">
            <v>150640</v>
          </cell>
          <cell r="N25">
            <v>1318079.0899999999</v>
          </cell>
          <cell r="O25">
            <v>1318079.0900000001</v>
          </cell>
          <cell r="P25">
            <v>50000</v>
          </cell>
          <cell r="Q25"/>
          <cell r="R25">
            <v>2882165</v>
          </cell>
          <cell r="S25">
            <v>2882165</v>
          </cell>
          <cell r="T25">
            <v>692126</v>
          </cell>
          <cell r="U25">
            <v>692126</v>
          </cell>
          <cell r="V25">
            <v>82850662.000000015</v>
          </cell>
          <cell r="W25">
            <v>82850662</v>
          </cell>
          <cell r="X25">
            <v>246183580</v>
          </cell>
          <cell r="Y25">
            <v>246183580</v>
          </cell>
          <cell r="Z25">
            <v>0</v>
          </cell>
          <cell r="AA25"/>
          <cell r="AB25">
            <v>11500</v>
          </cell>
          <cell r="AC25">
            <v>11500</v>
          </cell>
          <cell r="AD25">
            <v>2832215.45</v>
          </cell>
          <cell r="AE25">
            <v>2832215.45</v>
          </cell>
          <cell r="AF25">
            <v>0</v>
          </cell>
          <cell r="AG25"/>
          <cell r="AH25">
            <v>768708.02</v>
          </cell>
          <cell r="AI25">
            <v>768708.02</v>
          </cell>
          <cell r="AJ25">
            <v>920364</v>
          </cell>
          <cell r="AK25">
            <v>920364</v>
          </cell>
          <cell r="AL25">
            <v>979086.02</v>
          </cell>
          <cell r="AM25">
            <v>979086.02</v>
          </cell>
        </row>
        <row r="26">
          <cell r="D26">
            <v>402941.56</v>
          </cell>
          <cell r="E26">
            <v>401451.24</v>
          </cell>
          <cell r="F26">
            <v>0</v>
          </cell>
          <cell r="G26"/>
          <cell r="H26">
            <v>0</v>
          </cell>
          <cell r="I26"/>
          <cell r="J26">
            <v>161359818.34</v>
          </cell>
          <cell r="K26">
            <v>134859818</v>
          </cell>
          <cell r="L26">
            <v>4800775</v>
          </cell>
          <cell r="M26">
            <v>3320840</v>
          </cell>
          <cell r="N26">
            <v>7186143.1600000001</v>
          </cell>
          <cell r="O26">
            <v>7186143.1600000001</v>
          </cell>
          <cell r="P26">
            <v>1000000</v>
          </cell>
          <cell r="Q26">
            <v>1000000</v>
          </cell>
          <cell r="R26">
            <v>30512635.000000004</v>
          </cell>
          <cell r="S26">
            <v>30512635</v>
          </cell>
          <cell r="T26">
            <v>1730741</v>
          </cell>
          <cell r="U26">
            <v>1730691.14</v>
          </cell>
          <cell r="V26">
            <v>2393216425.9999995</v>
          </cell>
          <cell r="W26">
            <v>2393216426</v>
          </cell>
          <cell r="X26">
            <v>3164721153.0000005</v>
          </cell>
          <cell r="Y26">
            <v>3164721153</v>
          </cell>
          <cell r="Z26">
            <v>26526278</v>
          </cell>
          <cell r="AA26">
            <v>26526278</v>
          </cell>
          <cell r="AB26">
            <v>27000</v>
          </cell>
          <cell r="AC26">
            <v>0</v>
          </cell>
          <cell r="AD26">
            <v>9959185.540000001</v>
          </cell>
          <cell r="AE26">
            <v>9959185.5399999991</v>
          </cell>
          <cell r="AF26">
            <v>20000000</v>
          </cell>
          <cell r="AG26">
            <v>18961224.32</v>
          </cell>
          <cell r="AH26">
            <v>6603787.1399999997</v>
          </cell>
          <cell r="AI26">
            <v>6603787.1399999997</v>
          </cell>
          <cell r="AJ26">
            <v>13238085.109999999</v>
          </cell>
          <cell r="AK26">
            <v>13222557.449999999</v>
          </cell>
          <cell r="AL26">
            <v>0</v>
          </cell>
          <cell r="AM26"/>
        </row>
        <row r="27">
          <cell r="D27">
            <v>42414.9</v>
          </cell>
          <cell r="E27">
            <v>42414.9</v>
          </cell>
          <cell r="F27">
            <v>0</v>
          </cell>
          <cell r="G27"/>
          <cell r="H27">
            <v>0</v>
          </cell>
          <cell r="I27"/>
          <cell r="J27">
            <v>30721167.399999999</v>
          </cell>
          <cell r="K27">
            <v>25441686.420000002</v>
          </cell>
          <cell r="L27">
            <v>639200</v>
          </cell>
          <cell r="M27">
            <v>613492.51</v>
          </cell>
          <cell r="N27">
            <v>1540285.7800000003</v>
          </cell>
          <cell r="O27">
            <v>1540285.78</v>
          </cell>
          <cell r="P27">
            <v>350000</v>
          </cell>
          <cell r="Q27">
            <v>350000</v>
          </cell>
          <cell r="R27">
            <v>5713864</v>
          </cell>
          <cell r="S27">
            <v>5713864</v>
          </cell>
          <cell r="T27">
            <v>1421252</v>
          </cell>
          <cell r="U27">
            <v>1421252</v>
          </cell>
          <cell r="V27">
            <v>443993464</v>
          </cell>
          <cell r="W27">
            <v>443993464</v>
          </cell>
          <cell r="X27">
            <v>485992158</v>
          </cell>
          <cell r="Y27">
            <v>485992158</v>
          </cell>
          <cell r="Z27">
            <v>13090110</v>
          </cell>
          <cell r="AA27">
            <v>12555881</v>
          </cell>
          <cell r="AB27">
            <v>24500</v>
          </cell>
          <cell r="AC27">
            <v>3840</v>
          </cell>
          <cell r="AD27">
            <v>4260970.6399999997</v>
          </cell>
          <cell r="AE27">
            <v>4260970.6399999997</v>
          </cell>
          <cell r="AF27">
            <v>13000000</v>
          </cell>
          <cell r="AG27">
            <v>12305197.18</v>
          </cell>
          <cell r="AH27">
            <v>1436255.04</v>
          </cell>
          <cell r="AI27">
            <v>1436255.04</v>
          </cell>
          <cell r="AJ27">
            <v>2987375</v>
          </cell>
          <cell r="AK27">
            <v>2964170.65</v>
          </cell>
          <cell r="AL27">
            <v>0</v>
          </cell>
          <cell r="AM27"/>
        </row>
      </sheetData>
      <sheetData sheetId="4">
        <row r="11">
          <cell r="BL11">
            <v>1979000</v>
          </cell>
        </row>
      </sheetData>
      <sheetData sheetId="5"/>
      <sheetData sheetId="6">
        <row r="11">
          <cell r="C11">
            <v>117094910</v>
          </cell>
        </row>
      </sheetData>
      <sheetData sheetId="7"/>
      <sheetData sheetId="8"/>
      <sheetData sheetId="9"/>
      <sheetData sheetId="10"/>
      <sheetData sheetId="11"/>
      <sheetData sheetId="12"/>
      <sheetData sheetId="13"/>
      <sheetData sheetId="14"/>
      <sheetData sheetId="15">
        <row r="10">
          <cell r="C10">
            <v>143097.5</v>
          </cell>
        </row>
      </sheetData>
      <sheetData sheetId="16"/>
      <sheetData sheetId="17"/>
      <sheetData sheetId="18" refreshError="1"/>
      <sheetData sheetId="19" refreshError="1"/>
      <sheetData sheetId="2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E42"/>
  <sheetViews>
    <sheetView topLeftCell="A2" zoomScaleNormal="100" zoomScaleSheetLayoutView="90" workbookViewId="0">
      <pane xSplit="1" ySplit="5" topLeftCell="B7" activePane="bottomRight" state="frozen"/>
      <selection activeCell="A2" sqref="A2"/>
      <selection pane="topRight" activeCell="B2" sqref="B2"/>
      <selection pane="bottomLeft" activeCell="A9" sqref="A9"/>
      <selection pane="bottomRight" activeCell="A6" sqref="A6:A7"/>
    </sheetView>
  </sheetViews>
  <sheetFormatPr defaultColWidth="8.85546875" defaultRowHeight="12.75" x14ac:dyDescent="0.2"/>
  <cols>
    <col min="1" max="1" width="23.5703125" customWidth="1"/>
    <col min="2" max="2" width="19.28515625" customWidth="1"/>
    <col min="3" max="3" width="17.140625" bestFit="1" customWidth="1"/>
    <col min="4" max="4" width="17.42578125" bestFit="1" customWidth="1"/>
    <col min="5" max="5" width="15" customWidth="1"/>
  </cols>
  <sheetData>
    <row r="2" spans="1:5" ht="38.1" customHeight="1" x14ac:dyDescent="0.25">
      <c r="A2" s="294" t="s">
        <v>459</v>
      </c>
      <c r="B2" s="294"/>
      <c r="C2" s="294"/>
      <c r="D2" s="294"/>
      <c r="E2" s="294"/>
    </row>
    <row r="3" spans="1:5" ht="15.75" x14ac:dyDescent="0.25">
      <c r="A3" s="294" t="str">
        <f>'[1]Годовые  поправки  по МБТ_всего'!A3</f>
        <v>НА  1  ЯНВАРЯ  2024  ГОДА</v>
      </c>
      <c r="B3" s="294"/>
      <c r="C3" s="294"/>
      <c r="D3" s="294"/>
      <c r="E3" s="294"/>
    </row>
    <row r="4" spans="1:5" ht="18" x14ac:dyDescent="0.25">
      <c r="A4" s="3"/>
      <c r="B4" s="3"/>
      <c r="C4" s="3"/>
      <c r="D4" s="3"/>
      <c r="E4" s="3"/>
    </row>
    <row r="5" spans="1:5" ht="18.75" thickBot="1" x14ac:dyDescent="0.3">
      <c r="A5" s="3"/>
      <c r="B5" s="3"/>
      <c r="C5" s="3"/>
      <c r="D5" s="117" t="s">
        <v>0</v>
      </c>
      <c r="E5" s="3"/>
    </row>
    <row r="6" spans="1:5" s="30" customFormat="1" ht="17.25" customHeight="1" thickBot="1" x14ac:dyDescent="0.25">
      <c r="A6" s="295" t="s">
        <v>1</v>
      </c>
      <c r="B6" s="297" t="s">
        <v>336</v>
      </c>
      <c r="C6" s="298"/>
      <c r="D6" s="298"/>
      <c r="E6" s="299"/>
    </row>
    <row r="7" spans="1:5" s="30" customFormat="1" ht="39" thickBot="1" x14ac:dyDescent="0.25">
      <c r="A7" s="296"/>
      <c r="B7" s="125" t="s">
        <v>16</v>
      </c>
      <c r="C7" s="125" t="s">
        <v>17</v>
      </c>
      <c r="D7" s="125" t="s">
        <v>18</v>
      </c>
      <c r="E7" s="125" t="s">
        <v>19</v>
      </c>
    </row>
    <row r="8" spans="1:5" ht="18" customHeight="1" x14ac:dyDescent="0.25">
      <c r="A8" s="126" t="s">
        <v>28</v>
      </c>
      <c r="B8" s="206">
        <f>[1]Дотация!B13+[1]Субсидия!B14+[1]Субвенция!B14+'[1]Иные  МБТ'!B12</f>
        <v>348760.83276999998</v>
      </c>
      <c r="C8" s="206">
        <f>[1]Дотация!C13+[1]Субсидия!C14+[1]Субвенция!C14+'[1]Иные  МБТ'!C12</f>
        <v>399909.77386000002</v>
      </c>
      <c r="D8" s="206">
        <f>[1]Дотация!D13+[1]Субсидия!D14+[1]Субвенция!D14+'[1]Иные  МБТ'!D12</f>
        <v>384702.35384</v>
      </c>
      <c r="E8" s="127">
        <f t="shared" ref="E8:E26" si="0">D8/C8*100</f>
        <v>96.197287234764147</v>
      </c>
    </row>
    <row r="9" spans="1:5" ht="18" customHeight="1" x14ac:dyDescent="0.25">
      <c r="A9" s="128" t="s">
        <v>29</v>
      </c>
      <c r="B9" s="206">
        <f>[1]Дотация!B14+[1]Субсидия!B15+[1]Субвенция!B15+'[1]Иные  МБТ'!B13</f>
        <v>1571879.28635</v>
      </c>
      <c r="C9" s="206">
        <f>[1]Дотация!C14+[1]Субсидия!C15+[1]Субвенция!C15+'[1]Иные  МБТ'!C13</f>
        <v>2094386.1144000003</v>
      </c>
      <c r="D9" s="206">
        <f>[1]Дотация!D14+[1]Субсидия!D15+[1]Субвенция!D15+'[1]Иные  МБТ'!D13</f>
        <v>1941710.0806300002</v>
      </c>
      <c r="E9" s="127">
        <f t="shared" si="0"/>
        <v>92.710225076442569</v>
      </c>
    </row>
    <row r="10" spans="1:5" ht="18" customHeight="1" x14ac:dyDescent="0.25">
      <c r="A10" s="128" t="s">
        <v>30</v>
      </c>
      <c r="B10" s="206">
        <f>[1]Дотация!B15+[1]Субсидия!B16+[1]Субвенция!B16+'[1]Иные  МБТ'!B14</f>
        <v>776867.52668999997</v>
      </c>
      <c r="C10" s="206">
        <f>[1]Дотация!C15+[1]Субсидия!C16+[1]Субвенция!C16+'[1]Иные  МБТ'!C14</f>
        <v>1014400.0967999999</v>
      </c>
      <c r="D10" s="206">
        <f>[1]Дотация!D15+[1]Субсидия!D16+[1]Субвенция!D16+'[1]Иные  МБТ'!D14</f>
        <v>888617.74820999999</v>
      </c>
      <c r="E10" s="127">
        <f t="shared" si="0"/>
        <v>87.600321708683822</v>
      </c>
    </row>
    <row r="11" spans="1:5" ht="18" customHeight="1" x14ac:dyDescent="0.25">
      <c r="A11" s="128" t="s">
        <v>31</v>
      </c>
      <c r="B11" s="206">
        <f>[1]Дотация!B16+[1]Субсидия!B17+[1]Субвенция!B17+'[1]Иные  МБТ'!B15</f>
        <v>605807.7096200001</v>
      </c>
      <c r="C11" s="206">
        <f>[1]Дотация!C16+[1]Субсидия!C17+[1]Субвенция!C17+'[1]Иные  МБТ'!C15</f>
        <v>660006.49999000016</v>
      </c>
      <c r="D11" s="206">
        <f>[1]Дотация!D16+[1]Субсидия!D17+[1]Субвенция!D17+'[1]Иные  МБТ'!D15</f>
        <v>646798.73264000006</v>
      </c>
      <c r="E11" s="127">
        <f t="shared" si="0"/>
        <v>97.998842837123547</v>
      </c>
    </row>
    <row r="12" spans="1:5" ht="18" customHeight="1" x14ac:dyDescent="0.25">
      <c r="A12" s="128" t="s">
        <v>32</v>
      </c>
      <c r="B12" s="206">
        <f>[1]Дотация!B17+[1]Субсидия!B18+[1]Субвенция!B18+'[1]Иные  МБТ'!B16</f>
        <v>870203.43590999988</v>
      </c>
      <c r="C12" s="206">
        <f>[1]Дотация!C17+[1]Субсидия!C18+[1]Субвенция!C18+'[1]Иные  МБТ'!C16</f>
        <v>1240207.3182899999</v>
      </c>
      <c r="D12" s="206">
        <f>[1]Дотация!D17+[1]Субсидия!D18+[1]Субвенция!D18+'[1]Иные  МБТ'!D16</f>
        <v>1218935.67878</v>
      </c>
      <c r="E12" s="127">
        <f t="shared" si="0"/>
        <v>98.284831963471291</v>
      </c>
    </row>
    <row r="13" spans="1:5" ht="18" customHeight="1" x14ac:dyDescent="0.25">
      <c r="A13" s="128" t="s">
        <v>33</v>
      </c>
      <c r="B13" s="206">
        <f>[1]Дотация!B18+[1]Субсидия!B19+[1]Субвенция!B19+'[1]Иные  МБТ'!B17</f>
        <v>420285.71603000001</v>
      </c>
      <c r="C13" s="206">
        <f>[1]Дотация!C18+[1]Субсидия!C19+[1]Субвенция!C19+'[1]Иные  МБТ'!C17</f>
        <v>488153.38892000006</v>
      </c>
      <c r="D13" s="206">
        <f>[1]Дотация!D18+[1]Субсидия!D19+[1]Субвенция!D19+'[1]Иные  МБТ'!D17</f>
        <v>459477.14144000004</v>
      </c>
      <c r="E13" s="127">
        <f t="shared" si="0"/>
        <v>94.125566239856724</v>
      </c>
    </row>
    <row r="14" spans="1:5" ht="18" customHeight="1" x14ac:dyDescent="0.25">
      <c r="A14" s="128" t="s">
        <v>34</v>
      </c>
      <c r="B14" s="206">
        <f>[1]Дотация!B19+[1]Субсидия!B20+[1]Субвенция!B20+'[1]Иные  МБТ'!B18</f>
        <v>643290.79373000003</v>
      </c>
      <c r="C14" s="206">
        <f>[1]Дотация!C19+[1]Субсидия!C20+[1]Субвенция!C20+'[1]Иные  МБТ'!C18</f>
        <v>760377.95658</v>
      </c>
      <c r="D14" s="206">
        <f>[1]Дотация!D19+[1]Субсидия!D20+[1]Субвенция!D20+'[1]Иные  МБТ'!D18</f>
        <v>748729.5976000001</v>
      </c>
      <c r="E14" s="127">
        <f t="shared" si="0"/>
        <v>98.468083026447601</v>
      </c>
    </row>
    <row r="15" spans="1:5" ht="18" customHeight="1" x14ac:dyDescent="0.25">
      <c r="A15" s="128" t="s">
        <v>35</v>
      </c>
      <c r="B15" s="206">
        <f>[1]Дотация!B20+[1]Субсидия!B21+[1]Субвенция!B21+'[1]Иные  МБТ'!B19</f>
        <v>834283.21731999994</v>
      </c>
      <c r="C15" s="206">
        <f>[1]Дотация!C20+[1]Субсидия!C21+[1]Субвенция!C21+'[1]Иные  МБТ'!C19</f>
        <v>1103098.97869</v>
      </c>
      <c r="D15" s="206">
        <f>[1]Дотация!D20+[1]Субсидия!D21+[1]Субвенция!D21+'[1]Иные  МБТ'!D19</f>
        <v>952478.33039999998</v>
      </c>
      <c r="E15" s="127">
        <f t="shared" si="0"/>
        <v>86.345681466510683</v>
      </c>
    </row>
    <row r="16" spans="1:5" ht="18" customHeight="1" x14ac:dyDescent="0.25">
      <c r="A16" s="128" t="s">
        <v>36</v>
      </c>
      <c r="B16" s="206">
        <f>[1]Дотация!B21+[1]Субсидия!B22+[1]Субвенция!B22+'[1]Иные  МБТ'!B20</f>
        <v>454978.58377999999</v>
      </c>
      <c r="C16" s="206">
        <f>[1]Дотация!C21+[1]Субсидия!C22+[1]Субвенция!C22+'[1]Иные  МБТ'!C20</f>
        <v>554819.4510900001</v>
      </c>
      <c r="D16" s="206">
        <f>[1]Дотация!D21+[1]Субсидия!D22+[1]Субвенция!D22+'[1]Иные  МБТ'!D20</f>
        <v>513444.74738999997</v>
      </c>
      <c r="E16" s="127">
        <f t="shared" si="0"/>
        <v>92.542672464219621</v>
      </c>
    </row>
    <row r="17" spans="1:5" ht="18" customHeight="1" x14ac:dyDescent="0.25">
      <c r="A17" s="128" t="s">
        <v>37</v>
      </c>
      <c r="B17" s="206">
        <f>[1]Дотация!B22+[1]Субсидия!B23+[1]Субвенция!B23+'[1]Иные  МБТ'!B21</f>
        <v>346268.74446999998</v>
      </c>
      <c r="C17" s="206">
        <f>[1]Дотация!C22+[1]Субсидия!C23+[1]Субвенция!C23+'[1]Иные  МБТ'!C21</f>
        <v>403094.08400999999</v>
      </c>
      <c r="D17" s="206">
        <f>[1]Дотация!D22+[1]Субсидия!D23+[1]Субвенция!D23+'[1]Иные  МБТ'!D21</f>
        <v>393278.87163999997</v>
      </c>
      <c r="E17" s="127">
        <f t="shared" si="0"/>
        <v>97.565031897179495</v>
      </c>
    </row>
    <row r="18" spans="1:5" ht="18" customHeight="1" x14ac:dyDescent="0.25">
      <c r="A18" s="128" t="s">
        <v>38</v>
      </c>
      <c r="B18" s="206">
        <f>[1]Дотация!B23+[1]Субсидия!B24+[1]Субвенция!B24+'[1]Иные  МБТ'!B22</f>
        <v>1162295.51691</v>
      </c>
      <c r="C18" s="206">
        <f>[1]Дотация!C23+[1]Субсидия!C24+[1]Субвенция!C24+'[1]Иные  МБТ'!C22</f>
        <v>1592341.8709900002</v>
      </c>
      <c r="D18" s="206">
        <f>[1]Дотация!D23+[1]Субсидия!D24+[1]Субвенция!D24+'[1]Иные  МБТ'!D22</f>
        <v>1487437.4599599999</v>
      </c>
      <c r="E18" s="127">
        <f t="shared" si="0"/>
        <v>93.411941685312939</v>
      </c>
    </row>
    <row r="19" spans="1:5" ht="18" customHeight="1" x14ac:dyDescent="0.25">
      <c r="A19" s="128" t="s">
        <v>39</v>
      </c>
      <c r="B19" s="206">
        <f>[1]Дотация!B24+[1]Субсидия!B25+[1]Субвенция!B25+'[1]Иные  МБТ'!B23</f>
        <v>554761.35120999999</v>
      </c>
      <c r="C19" s="206">
        <f>[1]Дотация!C24+[1]Субсидия!C25+[1]Субвенция!C25+'[1]Иные  МБТ'!C23</f>
        <v>692030.36815999995</v>
      </c>
      <c r="D19" s="206">
        <f>[1]Дотация!D24+[1]Субсидия!D25+[1]Субвенция!D25+'[1]Иные  МБТ'!D23</f>
        <v>661565.23624999984</v>
      </c>
      <c r="E19" s="127">
        <f t="shared" si="0"/>
        <v>95.597717482976634</v>
      </c>
    </row>
    <row r="20" spans="1:5" ht="18" customHeight="1" x14ac:dyDescent="0.25">
      <c r="A20" s="128" t="s">
        <v>40</v>
      </c>
      <c r="B20" s="206">
        <f>[1]Дотация!B25+[1]Субсидия!B26+[1]Субвенция!B26+'[1]Иные  МБТ'!B24</f>
        <v>1107533.2305900001</v>
      </c>
      <c r="C20" s="206">
        <f>[1]Дотация!C25+[1]Субсидия!C26+[1]Субвенция!C26+'[1]Иные  МБТ'!C24</f>
        <v>1478758.79889</v>
      </c>
      <c r="D20" s="206">
        <f>[1]Дотация!D25+[1]Субсидия!D26+[1]Субвенция!D26+'[1]Иные  МБТ'!D24</f>
        <v>1341660.70267</v>
      </c>
      <c r="E20" s="127">
        <f t="shared" si="0"/>
        <v>90.728839867400296</v>
      </c>
    </row>
    <row r="21" spans="1:5" ht="18" customHeight="1" x14ac:dyDescent="0.25">
      <c r="A21" s="128" t="s">
        <v>41</v>
      </c>
      <c r="B21" s="206">
        <f>[1]Дотация!B26+[1]Субсидия!B27+[1]Субвенция!B27+'[1]Иные  МБТ'!B25</f>
        <v>455472.40508999996</v>
      </c>
      <c r="C21" s="206">
        <f>[1]Дотация!C26+[1]Субсидия!C27+[1]Субвенция!C27+'[1]Иные  МБТ'!C25</f>
        <v>456254.75735999993</v>
      </c>
      <c r="D21" s="206">
        <f>[1]Дотация!D26+[1]Субсидия!D27+[1]Субвенция!D27+'[1]Иные  МБТ'!D25</f>
        <v>426301.13354000007</v>
      </c>
      <c r="E21" s="127">
        <f t="shared" si="0"/>
        <v>93.434890631427322</v>
      </c>
    </row>
    <row r="22" spans="1:5" ht="18" customHeight="1" x14ac:dyDescent="0.25">
      <c r="A22" s="128" t="s">
        <v>42</v>
      </c>
      <c r="B22" s="206">
        <f>[1]Дотация!B27+[1]Субсидия!B28+[1]Субвенция!B28+'[1]Иные  МБТ'!B26</f>
        <v>528715.36339000007</v>
      </c>
      <c r="C22" s="206">
        <f>[1]Дотация!C27+[1]Субсидия!C28+[1]Субвенция!C28+'[1]Иные  МБТ'!C26</f>
        <v>607367.33502999996</v>
      </c>
      <c r="D22" s="206">
        <f>[1]Дотация!D27+[1]Субсидия!D28+[1]Субвенция!D28+'[1]Иные  МБТ'!D26</f>
        <v>569990.24126000004</v>
      </c>
      <c r="E22" s="127">
        <f t="shared" si="0"/>
        <v>93.846048080910748</v>
      </c>
    </row>
    <row r="23" spans="1:5" ht="18" customHeight="1" x14ac:dyDescent="0.25">
      <c r="A23" s="128" t="s">
        <v>43</v>
      </c>
      <c r="B23" s="206">
        <f>[1]Дотация!B28+[1]Субсидия!B29+[1]Субвенция!B29+'[1]Иные  МБТ'!B27</f>
        <v>1335159.7265900001</v>
      </c>
      <c r="C23" s="206">
        <f>[1]Дотация!C28+[1]Субсидия!C29+[1]Субвенция!C29+'[1]Иные  МБТ'!C27</f>
        <v>1465765.5455800002</v>
      </c>
      <c r="D23" s="206">
        <f>[1]Дотация!D28+[1]Субсидия!D29+[1]Субвенция!D29+'[1]Иные  МБТ'!D27</f>
        <v>1427003.3385400001</v>
      </c>
      <c r="E23" s="127">
        <f t="shared" si="0"/>
        <v>97.355497462954631</v>
      </c>
    </row>
    <row r="24" spans="1:5" ht="18" customHeight="1" x14ac:dyDescent="0.25">
      <c r="A24" s="128" t="s">
        <v>44</v>
      </c>
      <c r="B24" s="206">
        <f>[1]Дотация!B29+[1]Субсидия!B30+[1]Субвенция!B30+'[1]Иные  МБТ'!B28</f>
        <v>520343.24805999995</v>
      </c>
      <c r="C24" s="206">
        <f>[1]Дотация!C29+[1]Субсидия!C30+[1]Субвенция!C30+'[1]Иные  МБТ'!C28</f>
        <v>660245.52322999993</v>
      </c>
      <c r="D24" s="206">
        <f>[1]Дотация!D29+[1]Субсидия!D30+[1]Субвенция!D30+'[1]Иные  МБТ'!D28</f>
        <v>632865.32206000015</v>
      </c>
      <c r="E24" s="127">
        <f t="shared" si="0"/>
        <v>95.853027365327279</v>
      </c>
    </row>
    <row r="25" spans="1:5" ht="18" customHeight="1" thickBot="1" x14ac:dyDescent="0.3">
      <c r="A25" s="129" t="s">
        <v>45</v>
      </c>
      <c r="B25" s="206">
        <f>[1]Дотация!B30+[1]Субсидия!B31+[1]Субвенция!B31+'[1]Иные  МБТ'!B29</f>
        <v>1100414.04599</v>
      </c>
      <c r="C25" s="206">
        <f>[1]Дотация!C30+[1]Субсидия!C31+[1]Субвенция!C31+'[1]Иные  МБТ'!C29</f>
        <v>1334560.7454000004</v>
      </c>
      <c r="D25" s="206">
        <f>[1]Дотация!D30+[1]Субсидия!D31+[1]Субвенция!D31+'[1]Иные  МБТ'!D29</f>
        <v>1315400.9217100001</v>
      </c>
      <c r="E25" s="130">
        <f t="shared" si="0"/>
        <v>98.564334837807806</v>
      </c>
    </row>
    <row r="26" spans="1:5" ht="18" customHeight="1" thickBot="1" x14ac:dyDescent="0.3">
      <c r="A26" s="131" t="s">
        <v>46</v>
      </c>
      <c r="B26" s="132">
        <f t="shared" ref="B26" si="1">SUM(B8:B25)</f>
        <v>13637320.7345</v>
      </c>
      <c r="C26" s="132">
        <f t="shared" ref="C26:D26" si="2">SUM(C8:C25)</f>
        <v>17005778.607270002</v>
      </c>
      <c r="D26" s="133">
        <f t="shared" si="2"/>
        <v>16010397.638560003</v>
      </c>
      <c r="E26" s="133">
        <f t="shared" si="0"/>
        <v>94.146807437064524</v>
      </c>
    </row>
    <row r="27" spans="1:5" ht="18" customHeight="1" x14ac:dyDescent="0.25">
      <c r="A27" s="134"/>
      <c r="B27" s="135"/>
      <c r="C27" s="135"/>
      <c r="D27" s="136"/>
      <c r="E27" s="127"/>
    </row>
    <row r="28" spans="1:5" ht="18" customHeight="1" x14ac:dyDescent="0.25">
      <c r="A28" s="128" t="s">
        <v>47</v>
      </c>
      <c r="B28" s="207">
        <f>[1]Дотация!B33+[1]Субсидия!B34+[1]Субвенция!B34+'[1]Иные  МБТ'!B32</f>
        <v>1658156.9200799998</v>
      </c>
      <c r="C28" s="207">
        <f>[1]Дотация!C33+[1]Субсидия!C34+[1]Субвенция!C34+'[1]Иные  МБТ'!C32</f>
        <v>2528921.2202099999</v>
      </c>
      <c r="D28" s="208">
        <f>[1]Дотация!D33+[1]Субсидия!D34+[1]Субвенция!D34+'[1]Иные  МБТ'!D32</f>
        <v>2171513.4636199996</v>
      </c>
      <c r="E28" s="127">
        <f>D28/C28*100</f>
        <v>85.867185037882621</v>
      </c>
    </row>
    <row r="29" spans="1:5" ht="18" customHeight="1" thickBot="1" x14ac:dyDescent="0.3">
      <c r="A29" s="137" t="s">
        <v>48</v>
      </c>
      <c r="B29" s="206">
        <f>[1]Дотация!B34+[1]Субсидия!B35+[1]Субвенция!B35+'[1]Иные  МБТ'!B33</f>
        <v>9861375.3640900012</v>
      </c>
      <c r="C29" s="206">
        <f>[1]Дотация!C34+[1]Субсидия!C35+[1]Субвенция!C35+'[1]Иные  МБТ'!C33</f>
        <v>17627533.524150003</v>
      </c>
      <c r="D29" s="206">
        <f>[1]Дотация!D34+[1]Субсидия!D35+[1]Субвенция!D35+'[1]Иные  МБТ'!D33</f>
        <v>16484045.45685</v>
      </c>
      <c r="E29" s="130">
        <f>D29/C29*100</f>
        <v>93.513056913303245</v>
      </c>
    </row>
    <row r="30" spans="1:5" ht="18" customHeight="1" thickBot="1" x14ac:dyDescent="0.3">
      <c r="A30" s="131" t="s">
        <v>49</v>
      </c>
      <c r="B30" s="138">
        <f t="shared" ref="B30" si="3">SUM(B28:B29)</f>
        <v>11519532.284170002</v>
      </c>
      <c r="C30" s="138">
        <f t="shared" ref="C30:D30" si="4">SUM(C28:C29)</f>
        <v>20156454.744360004</v>
      </c>
      <c r="D30" s="139">
        <f t="shared" si="4"/>
        <v>18655558.920469999</v>
      </c>
      <c r="E30" s="133">
        <f>D30/C30*100</f>
        <v>92.553770775041826</v>
      </c>
    </row>
    <row r="31" spans="1:5" ht="18" customHeight="1" x14ac:dyDescent="0.25">
      <c r="A31" s="134"/>
      <c r="B31" s="140"/>
      <c r="C31" s="140"/>
      <c r="D31" s="141"/>
      <c r="E31" s="142"/>
    </row>
    <row r="32" spans="1:5" ht="18" customHeight="1" thickBot="1" x14ac:dyDescent="0.3">
      <c r="A32" s="137"/>
      <c r="B32" s="140"/>
      <c r="C32" s="140"/>
      <c r="D32" s="141"/>
      <c r="E32" s="143"/>
    </row>
    <row r="33" spans="1:5" ht="18" customHeight="1" thickBot="1" x14ac:dyDescent="0.3">
      <c r="A33" s="144" t="s">
        <v>337</v>
      </c>
      <c r="B33" s="133">
        <f t="shared" ref="B33:D33" si="5">B26+B30</f>
        <v>25156853.01867</v>
      </c>
      <c r="C33" s="133">
        <f t="shared" si="5"/>
        <v>37162233.351630002</v>
      </c>
      <c r="D33" s="133">
        <f t="shared" si="5"/>
        <v>34665956.559030004</v>
      </c>
      <c r="E33" s="133">
        <f>D33/C33*100</f>
        <v>93.282758953208855</v>
      </c>
    </row>
    <row r="34" spans="1:5" ht="15" x14ac:dyDescent="0.25">
      <c r="A34" s="209"/>
      <c r="B34" s="210"/>
      <c r="C34" s="210"/>
      <c r="D34" s="209"/>
      <c r="E34" s="209"/>
    </row>
    <row r="35" spans="1:5" ht="26.25" x14ac:dyDescent="0.25">
      <c r="A35" s="211" t="s">
        <v>338</v>
      </c>
      <c r="B35" s="210">
        <f>SUM(B36:B39)</f>
        <v>3237624.9918899992</v>
      </c>
      <c r="C35" s="210">
        <f>SUM(C36:C39)</f>
        <v>1254485.8339199992</v>
      </c>
      <c r="D35" s="209"/>
      <c r="E35" s="209"/>
    </row>
    <row r="36" spans="1:5" ht="15" x14ac:dyDescent="0.25">
      <c r="A36" s="212" t="s">
        <v>339</v>
      </c>
      <c r="B36" s="210">
        <f>SUM('[2]Финансовая  помощь  (план)'!$O$37:$T$37)</f>
        <v>465572.00140000007</v>
      </c>
      <c r="C36" s="210">
        <f>SUM('[2]Финансовая  помощь  (факт)'!$Q$37:$V$37)</f>
        <v>664884.11604000023</v>
      </c>
      <c r="D36" s="210"/>
      <c r="E36" s="210"/>
    </row>
    <row r="37" spans="1:5" ht="15" x14ac:dyDescent="0.25">
      <c r="A37" s="212" t="s">
        <v>340</v>
      </c>
      <c r="B37" s="210">
        <f>'[2]Финансовая  помощь  (план)'!$U$38</f>
        <v>93051.677949999459</v>
      </c>
      <c r="C37" s="210">
        <f>'[1]Субсидия  из  ОБ'!B32</f>
        <v>476283.06491999887</v>
      </c>
      <c r="D37" s="210"/>
      <c r="E37" s="210"/>
    </row>
    <row r="38" spans="1:5" ht="15" x14ac:dyDescent="0.25">
      <c r="A38" s="212" t="s">
        <v>341</v>
      </c>
      <c r="B38" s="210"/>
      <c r="C38" s="210">
        <f>[2]Субвенция_факт!$D$39/1000</f>
        <v>0</v>
      </c>
      <c r="D38" s="210"/>
      <c r="E38" s="210"/>
    </row>
    <row r="39" spans="1:5" ht="15" x14ac:dyDescent="0.25">
      <c r="A39" s="212" t="s">
        <v>342</v>
      </c>
      <c r="B39" s="210">
        <f>'[2]Финансовая  помощь  (план)'!$AC$38</f>
        <v>2679001.3125399998</v>
      </c>
      <c r="C39" s="210">
        <f>'[2]Финансовая  помощь  (факт)'!$C$48-'[1]Исполнение  по  иным  МБТ'!B37</f>
        <v>113318.65296000009</v>
      </c>
      <c r="D39" s="210"/>
      <c r="E39" s="210"/>
    </row>
    <row r="40" spans="1:5" ht="15.75" thickBot="1" x14ac:dyDescent="0.3">
      <c r="A40" s="211"/>
      <c r="B40" s="210"/>
      <c r="C40" s="210"/>
      <c r="D40" s="210"/>
      <c r="E40" s="210"/>
    </row>
    <row r="41" spans="1:5" ht="18.75" customHeight="1" thickBot="1" x14ac:dyDescent="0.3">
      <c r="A41" s="213" t="s">
        <v>51</v>
      </c>
      <c r="B41" s="214">
        <f>SUM(B33:B35)</f>
        <v>28394478.010559998</v>
      </c>
      <c r="C41" s="214">
        <f>SUM(C33:C35)</f>
        <v>38416719.185550004</v>
      </c>
      <c r="D41" s="214">
        <f>D33+D37</f>
        <v>34665956.559030004</v>
      </c>
      <c r="E41" s="133">
        <f>D41/C41*100</f>
        <v>90.23663991606341</v>
      </c>
    </row>
    <row r="42" spans="1:5" x14ac:dyDescent="0.2">
      <c r="B42" s="145">
        <f>B41-'[2]Финансовая  помощь  (план)'!$B$39</f>
        <v>0</v>
      </c>
      <c r="C42" s="145">
        <f>C41-'[2]Финансовая  помощь  (факт)'!$C$40</f>
        <v>0</v>
      </c>
    </row>
  </sheetData>
  <mergeCells count="4">
    <mergeCell ref="A2:E2"/>
    <mergeCell ref="A3:E3"/>
    <mergeCell ref="A6:A7"/>
    <mergeCell ref="B6:E6"/>
  </mergeCells>
  <pageMargins left="0.78740157480314965" right="0.39370078740157483" top="0.78740157480314965" bottom="0.78740157480314965" header="0.51181102362204722" footer="0.51181102362204722"/>
  <pageSetup paperSize="9" scale="96" orientation="portrait" r:id="rId1"/>
  <headerFooter alignWithMargins="0">
    <oddFooter>&amp;R&amp;Z&amp;F&amp;A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L43"/>
  <sheetViews>
    <sheetView tabSelected="1" zoomScale="60" zoomScaleNormal="60" workbookViewId="0">
      <selection activeCell="A6" sqref="A6:A11"/>
    </sheetView>
  </sheetViews>
  <sheetFormatPr defaultColWidth="8.85546875" defaultRowHeight="12.75" x14ac:dyDescent="0.2"/>
  <cols>
    <col min="1" max="1" width="27.42578125" customWidth="1"/>
    <col min="2" max="2" width="19.85546875" customWidth="1"/>
    <col min="3" max="3" width="19.28515625" customWidth="1"/>
    <col min="4" max="4" width="18.42578125" customWidth="1"/>
    <col min="5" max="5" width="15.5703125" customWidth="1"/>
    <col min="6" max="6" width="19" customWidth="1"/>
    <col min="7" max="7" width="17.5703125" customWidth="1"/>
    <col min="8" max="8" width="17" customWidth="1"/>
    <col min="9" max="9" width="15.5703125" customWidth="1"/>
    <col min="10" max="10" width="19.85546875" customWidth="1"/>
    <col min="11" max="16" width="19.42578125" customWidth="1"/>
    <col min="17" max="17" width="14.85546875" customWidth="1"/>
    <col min="18" max="18" width="21" customWidth="1"/>
    <col min="19" max="20" width="15.42578125" bestFit="1" customWidth="1"/>
    <col min="21" max="21" width="15.85546875" customWidth="1"/>
    <col min="22" max="22" width="22.140625" customWidth="1"/>
    <col min="23" max="23" width="15.5703125" customWidth="1"/>
    <col min="24" max="24" width="13.85546875" customWidth="1"/>
    <col min="25" max="25" width="15.5703125" customWidth="1"/>
    <col min="26" max="26" width="21.140625" customWidth="1"/>
    <col min="27" max="27" width="15.42578125" bestFit="1" customWidth="1"/>
    <col min="28" max="28" width="16.28515625" customWidth="1"/>
    <col min="29" max="29" width="16.5703125" customWidth="1"/>
    <col min="30" max="30" width="20.42578125" customWidth="1"/>
    <col min="31" max="32" width="14.42578125" customWidth="1"/>
    <col min="33" max="33" width="17.42578125" customWidth="1"/>
    <col min="34" max="34" width="22.7109375" customWidth="1"/>
    <col min="35" max="35" width="16.7109375" customWidth="1"/>
    <col min="36" max="36" width="13.85546875" customWidth="1"/>
    <col min="37" max="37" width="15.42578125" customWidth="1"/>
  </cols>
  <sheetData>
    <row r="1" spans="1:38" ht="15" x14ac:dyDescent="0.25">
      <c r="A1" s="1"/>
      <c r="B1" s="1"/>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row>
    <row r="2" spans="1:38" ht="18" x14ac:dyDescent="0.25">
      <c r="A2" s="30"/>
      <c r="B2" s="30"/>
      <c r="C2" s="2" t="s">
        <v>343</v>
      </c>
      <c r="D2" s="2"/>
      <c r="E2" s="2"/>
      <c r="F2" s="2"/>
      <c r="G2" s="2"/>
      <c r="H2" s="2"/>
      <c r="I2" s="2"/>
      <c r="J2" s="2"/>
      <c r="K2" s="2"/>
      <c r="L2" s="2"/>
      <c r="M2" s="2"/>
      <c r="N2" s="2"/>
      <c r="O2" s="2"/>
      <c r="P2" s="2"/>
      <c r="Q2" s="2"/>
      <c r="R2" s="2"/>
      <c r="S2" s="2"/>
      <c r="T2" s="2"/>
      <c r="U2" s="2"/>
      <c r="V2" s="3"/>
      <c r="W2" s="4"/>
      <c r="X2" s="4"/>
      <c r="Y2" s="4"/>
      <c r="Z2" s="4"/>
      <c r="AA2" s="4"/>
      <c r="AB2" s="4"/>
      <c r="AC2" s="4"/>
      <c r="AD2" s="4"/>
      <c r="AE2" s="4"/>
      <c r="AF2" s="4"/>
      <c r="AG2" s="4"/>
      <c r="AH2" s="4"/>
      <c r="AI2" s="30"/>
      <c r="AJ2" s="30"/>
      <c r="AK2" s="30"/>
      <c r="AL2" s="30"/>
    </row>
    <row r="3" spans="1:38" ht="18" x14ac:dyDescent="0.25">
      <c r="A3" s="30"/>
      <c r="B3" s="30"/>
      <c r="C3" s="30"/>
      <c r="D3" s="2"/>
      <c r="E3" s="2" t="str">
        <f>'[1]Годовые  поправки  по МБТ_всего'!A3</f>
        <v>НА  1  ЯНВАРЯ  2024  ГОДА</v>
      </c>
      <c r="F3" s="2"/>
      <c r="G3" s="2"/>
      <c r="H3" s="2"/>
      <c r="I3" s="2"/>
      <c r="J3" s="2"/>
      <c r="K3" s="2"/>
      <c r="L3" s="2"/>
      <c r="M3" s="2"/>
      <c r="N3" s="2"/>
      <c r="O3" s="2"/>
      <c r="P3" s="2"/>
      <c r="Q3" s="2"/>
      <c r="R3" s="2"/>
      <c r="S3" s="2"/>
      <c r="T3" s="2"/>
      <c r="U3" s="2"/>
      <c r="V3" s="3"/>
      <c r="W3" s="4"/>
      <c r="X3" s="4"/>
      <c r="Y3" s="4"/>
      <c r="Z3" s="4"/>
      <c r="AA3" s="4"/>
      <c r="AB3" s="4"/>
      <c r="AC3" s="4"/>
      <c r="AD3" s="4"/>
      <c r="AE3" s="4"/>
      <c r="AF3" s="4"/>
      <c r="AG3" s="4"/>
      <c r="AH3" s="4"/>
      <c r="AI3" s="30"/>
      <c r="AJ3" s="30"/>
      <c r="AK3" s="30"/>
      <c r="AL3" s="30"/>
    </row>
    <row r="4" spans="1:38" ht="15.75" x14ac:dyDescent="0.25">
      <c r="A4" s="5"/>
      <c r="B4" s="5"/>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row>
    <row r="5" spans="1:38" ht="15.75" thickBot="1" x14ac:dyDescent="0.3">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1" t="s">
        <v>0</v>
      </c>
      <c r="AK5" s="30"/>
      <c r="AL5" s="30"/>
    </row>
    <row r="6" spans="1:38" s="6" customFormat="1" ht="18" customHeight="1" thickBot="1" x14ac:dyDescent="0.3">
      <c r="A6" s="300" t="s">
        <v>1</v>
      </c>
      <c r="B6" s="314" t="s">
        <v>2</v>
      </c>
      <c r="C6" s="315"/>
      <c r="D6" s="315"/>
      <c r="E6" s="316"/>
      <c r="F6" s="321" t="s">
        <v>3</v>
      </c>
      <c r="G6" s="322"/>
      <c r="H6" s="322"/>
      <c r="I6" s="322"/>
      <c r="J6" s="322"/>
      <c r="K6" s="322"/>
      <c r="L6" s="322"/>
      <c r="M6" s="322"/>
      <c r="N6" s="155"/>
      <c r="O6" s="155"/>
      <c r="P6" s="155"/>
      <c r="Q6" s="155"/>
      <c r="R6" s="155"/>
      <c r="S6" s="155"/>
      <c r="T6" s="155"/>
      <c r="U6" s="155"/>
      <c r="V6" s="156"/>
      <c r="W6" s="155"/>
      <c r="X6" s="155"/>
      <c r="Y6" s="155"/>
      <c r="Z6" s="155"/>
      <c r="AA6" s="155"/>
      <c r="AB6" s="155"/>
      <c r="AC6" s="155"/>
      <c r="AD6" s="155"/>
      <c r="AE6" s="155"/>
      <c r="AF6" s="155"/>
      <c r="AG6" s="155"/>
      <c r="AH6" s="155"/>
      <c r="AI6" s="155"/>
      <c r="AJ6" s="155"/>
      <c r="AK6" s="157"/>
    </row>
    <row r="7" spans="1:38" s="7" customFormat="1" ht="48" customHeight="1" thickBot="1" x14ac:dyDescent="0.25">
      <c r="A7" s="301"/>
      <c r="B7" s="317"/>
      <c r="C7" s="318"/>
      <c r="D7" s="318"/>
      <c r="E7" s="319"/>
      <c r="F7" s="303" t="s">
        <v>4</v>
      </c>
      <c r="G7" s="304"/>
      <c r="H7" s="304"/>
      <c r="I7" s="304"/>
      <c r="J7" s="304"/>
      <c r="K7" s="304"/>
      <c r="L7" s="304"/>
      <c r="M7" s="305"/>
      <c r="N7" s="303"/>
      <c r="O7" s="304"/>
      <c r="P7" s="304"/>
      <c r="Q7" s="304"/>
      <c r="R7" s="304"/>
      <c r="S7" s="304"/>
      <c r="T7" s="304"/>
      <c r="U7" s="304"/>
      <c r="V7" s="304"/>
      <c r="W7" s="304"/>
      <c r="X7" s="304"/>
      <c r="Y7" s="304"/>
      <c r="Z7" s="158"/>
      <c r="AA7" s="158"/>
      <c r="AB7" s="158"/>
      <c r="AC7" s="158"/>
      <c r="AD7" s="158"/>
      <c r="AE7" s="158"/>
      <c r="AF7" s="158"/>
      <c r="AG7" s="158"/>
      <c r="AH7" s="158"/>
      <c r="AI7" s="158"/>
      <c r="AJ7" s="158"/>
      <c r="AK7" s="159"/>
    </row>
    <row r="8" spans="1:38" s="7" customFormat="1" ht="18" customHeight="1" thickBot="1" x14ac:dyDescent="0.25">
      <c r="A8" s="301"/>
      <c r="B8" s="317"/>
      <c r="C8" s="318"/>
      <c r="D8" s="318"/>
      <c r="E8" s="319"/>
      <c r="F8" s="303" t="s">
        <v>5</v>
      </c>
      <c r="G8" s="304"/>
      <c r="H8" s="304"/>
      <c r="I8" s="304"/>
      <c r="J8" s="304"/>
      <c r="K8" s="304"/>
      <c r="L8" s="304"/>
      <c r="M8" s="305"/>
      <c r="N8" s="303"/>
      <c r="O8" s="304"/>
      <c r="P8" s="304"/>
      <c r="Q8" s="304"/>
      <c r="R8" s="304"/>
      <c r="S8" s="304"/>
      <c r="T8" s="304"/>
      <c r="U8" s="304"/>
      <c r="V8" s="304"/>
      <c r="W8" s="304"/>
      <c r="X8" s="304"/>
      <c r="Y8" s="304"/>
      <c r="Z8" s="158"/>
      <c r="AA8" s="158"/>
      <c r="AB8" s="158"/>
      <c r="AC8" s="158"/>
      <c r="AD8" s="158"/>
      <c r="AE8" s="158"/>
      <c r="AF8" s="158"/>
      <c r="AG8" s="158"/>
      <c r="AH8" s="158"/>
      <c r="AI8" s="158"/>
      <c r="AJ8" s="158"/>
      <c r="AK8" s="159"/>
    </row>
    <row r="9" spans="1:38" s="7" customFormat="1" ht="38.1" customHeight="1" thickBot="1" x14ac:dyDescent="0.25">
      <c r="A9" s="301"/>
      <c r="B9" s="317"/>
      <c r="C9" s="318"/>
      <c r="D9" s="318"/>
      <c r="E9" s="319"/>
      <c r="F9" s="309" t="s">
        <v>6</v>
      </c>
      <c r="G9" s="310"/>
      <c r="H9" s="310"/>
      <c r="I9" s="310"/>
      <c r="J9" s="310"/>
      <c r="K9" s="310"/>
      <c r="L9" s="310"/>
      <c r="M9" s="310"/>
      <c r="O9" s="160"/>
      <c r="P9" s="160"/>
      <c r="Q9" s="160"/>
      <c r="R9" s="304" t="s">
        <v>7</v>
      </c>
      <c r="S9" s="304"/>
      <c r="T9" s="304"/>
      <c r="U9" s="304"/>
      <c r="V9" s="304"/>
      <c r="W9" s="304"/>
      <c r="X9" s="304"/>
      <c r="Y9" s="304"/>
      <c r="Z9" s="160"/>
      <c r="AA9" s="160"/>
      <c r="AB9" s="160"/>
      <c r="AC9" s="160"/>
      <c r="AD9" s="160"/>
      <c r="AE9" s="160"/>
      <c r="AF9" s="160"/>
      <c r="AG9" s="160"/>
      <c r="AH9" s="160"/>
      <c r="AI9" s="160"/>
      <c r="AJ9" s="160"/>
      <c r="AK9" s="161"/>
    </row>
    <row r="10" spans="1:38" s="6" customFormat="1" ht="111" customHeight="1" thickBot="1" x14ac:dyDescent="0.25">
      <c r="A10" s="301"/>
      <c r="B10" s="309"/>
      <c r="C10" s="310"/>
      <c r="D10" s="310"/>
      <c r="E10" s="320"/>
      <c r="F10" s="303" t="s">
        <v>8</v>
      </c>
      <c r="G10" s="304"/>
      <c r="H10" s="304"/>
      <c r="I10" s="305"/>
      <c r="J10" s="303" t="s">
        <v>9</v>
      </c>
      <c r="K10" s="304"/>
      <c r="L10" s="304"/>
      <c r="M10" s="305"/>
      <c r="N10" s="303" t="s">
        <v>10</v>
      </c>
      <c r="O10" s="304"/>
      <c r="P10" s="304"/>
      <c r="Q10" s="305"/>
      <c r="R10" s="303" t="s">
        <v>11</v>
      </c>
      <c r="S10" s="304"/>
      <c r="T10" s="304"/>
      <c r="U10" s="305"/>
      <c r="V10" s="303" t="s">
        <v>12</v>
      </c>
      <c r="W10" s="304"/>
      <c r="X10" s="304"/>
      <c r="Y10" s="305"/>
      <c r="Z10" s="303" t="s">
        <v>13</v>
      </c>
      <c r="AA10" s="304"/>
      <c r="AB10" s="304"/>
      <c r="AC10" s="305"/>
      <c r="AD10" s="303" t="s">
        <v>14</v>
      </c>
      <c r="AE10" s="304"/>
      <c r="AF10" s="304"/>
      <c r="AG10" s="305"/>
      <c r="AH10" s="303" t="s">
        <v>15</v>
      </c>
      <c r="AI10" s="304"/>
      <c r="AJ10" s="304"/>
      <c r="AK10" s="305"/>
    </row>
    <row r="11" spans="1:38" s="6" customFormat="1" ht="50.25" customHeight="1" thickBot="1" x14ac:dyDescent="0.25">
      <c r="A11" s="302"/>
      <c r="B11" s="8" t="s">
        <v>16</v>
      </c>
      <c r="C11" s="147" t="s">
        <v>17</v>
      </c>
      <c r="D11" s="147" t="s">
        <v>18</v>
      </c>
      <c r="E11" s="147" t="s">
        <v>19</v>
      </c>
      <c r="F11" s="8" t="s">
        <v>16</v>
      </c>
      <c r="G11" s="8" t="s">
        <v>17</v>
      </c>
      <c r="H11" s="8" t="s">
        <v>18</v>
      </c>
      <c r="I11" s="8" t="s">
        <v>19</v>
      </c>
      <c r="J11" s="8" t="s">
        <v>16</v>
      </c>
      <c r="K11" s="8" t="s">
        <v>17</v>
      </c>
      <c r="L11" s="8" t="s">
        <v>18</v>
      </c>
      <c r="M11" s="8" t="s">
        <v>19</v>
      </c>
      <c r="N11" s="148" t="s">
        <v>16</v>
      </c>
      <c r="O11" s="8" t="s">
        <v>17</v>
      </c>
      <c r="P11" s="8" t="s">
        <v>18</v>
      </c>
      <c r="Q11" s="8" t="s">
        <v>19</v>
      </c>
      <c r="R11" s="8" t="s">
        <v>16</v>
      </c>
      <c r="S11" s="8" t="s">
        <v>17</v>
      </c>
      <c r="T11" s="8" t="s">
        <v>18</v>
      </c>
      <c r="U11" s="8" t="s">
        <v>19</v>
      </c>
      <c r="V11" s="8" t="s">
        <v>16</v>
      </c>
      <c r="W11" s="146" t="s">
        <v>17</v>
      </c>
      <c r="X11" s="146" t="s">
        <v>18</v>
      </c>
      <c r="Y11" s="146" t="s">
        <v>19</v>
      </c>
      <c r="Z11" s="8" t="s">
        <v>16</v>
      </c>
      <c r="AA11" s="146" t="s">
        <v>17</v>
      </c>
      <c r="AB11" s="146" t="s">
        <v>18</v>
      </c>
      <c r="AC11" s="146" t="s">
        <v>19</v>
      </c>
      <c r="AD11" s="8" t="s">
        <v>16</v>
      </c>
      <c r="AE11" s="146" t="s">
        <v>17</v>
      </c>
      <c r="AF11" s="146" t="s">
        <v>18</v>
      </c>
      <c r="AG11" s="146" t="s">
        <v>19</v>
      </c>
      <c r="AH11" s="8" t="s">
        <v>16</v>
      </c>
      <c r="AI11" s="146" t="s">
        <v>17</v>
      </c>
      <c r="AJ11" s="146" t="s">
        <v>18</v>
      </c>
      <c r="AK11" s="146" t="s">
        <v>19</v>
      </c>
    </row>
    <row r="12" spans="1:38" s="10" customFormat="1" ht="19.5" customHeight="1" thickBot="1" x14ac:dyDescent="0.25">
      <c r="A12" s="9"/>
      <c r="B12" s="311"/>
      <c r="C12" s="312"/>
      <c r="D12" s="312"/>
      <c r="E12" s="313"/>
      <c r="F12" s="306" t="s">
        <v>20</v>
      </c>
      <c r="G12" s="307"/>
      <c r="H12" s="307"/>
      <c r="I12" s="308"/>
      <c r="J12" s="306" t="s">
        <v>21</v>
      </c>
      <c r="K12" s="307"/>
      <c r="L12" s="307"/>
      <c r="M12" s="308"/>
      <c r="N12" s="306" t="s">
        <v>22</v>
      </c>
      <c r="O12" s="307"/>
      <c r="P12" s="307"/>
      <c r="Q12" s="308"/>
      <c r="R12" s="306" t="s">
        <v>23</v>
      </c>
      <c r="S12" s="307"/>
      <c r="T12" s="307"/>
      <c r="U12" s="308"/>
      <c r="V12" s="306" t="s">
        <v>24</v>
      </c>
      <c r="W12" s="307"/>
      <c r="X12" s="307"/>
      <c r="Y12" s="308"/>
      <c r="Z12" s="306" t="s">
        <v>25</v>
      </c>
      <c r="AA12" s="307"/>
      <c r="AB12" s="307"/>
      <c r="AC12" s="308"/>
      <c r="AD12" s="306" t="s">
        <v>26</v>
      </c>
      <c r="AE12" s="307"/>
      <c r="AF12" s="307"/>
      <c r="AG12" s="308"/>
      <c r="AH12" s="306" t="s">
        <v>27</v>
      </c>
      <c r="AI12" s="307"/>
      <c r="AJ12" s="307"/>
      <c r="AK12" s="308"/>
    </row>
    <row r="13" spans="1:38" ht="19.5" customHeight="1" x14ac:dyDescent="0.25">
      <c r="A13" s="11" t="s">
        <v>28</v>
      </c>
      <c r="B13" s="215">
        <f>F13+J13+N13+R13+V13+AD13+AH13+Z13</f>
        <v>106598.363</v>
      </c>
      <c r="C13" s="215">
        <f>G13+K13+O13+S13+W13+AE13+AI13+AA13</f>
        <v>117094.91</v>
      </c>
      <c r="D13" s="216">
        <f>H13+L13+P13+T13+X13+AF13+AJ13+AB13</f>
        <v>117094.91</v>
      </c>
      <c r="E13" s="12">
        <f t="shared" ref="E13:E31" si="0">IF(ISERROR(D13/C13*100),,D13/C13*100)</f>
        <v>100</v>
      </c>
      <c r="F13" s="12">
        <v>27491.519</v>
      </c>
      <c r="G13" s="47">
        <f>'[3]Проверочная  таблица'!H12/1000</f>
        <v>27491.519</v>
      </c>
      <c r="H13" s="47">
        <f>'[3]Проверочная  таблица'!I12/1000</f>
        <v>27491.519</v>
      </c>
      <c r="I13" s="162">
        <f>IF(ISERROR(H13/G13*100),,H13/G13*100)</f>
        <v>100</v>
      </c>
      <c r="J13" s="12">
        <v>57965.671000000002</v>
      </c>
      <c r="K13" s="47">
        <f>'[3]Проверочная  таблица'!F12/1000</f>
        <v>57965.671000000002</v>
      </c>
      <c r="L13" s="217">
        <f>'[3]Проверочная  таблица'!G12/1000</f>
        <v>57965.671000000002</v>
      </c>
      <c r="M13" s="163">
        <f>IF(ISERROR(L13/K13*100),,L13/K13*100)</f>
        <v>100</v>
      </c>
      <c r="N13" s="12">
        <v>21141.172999999999</v>
      </c>
      <c r="O13" s="216">
        <f>('[3]Проверочная  таблица'!N12+'[3]Проверочная  таблица'!P12)/1000</f>
        <v>30534.645</v>
      </c>
      <c r="P13" s="218">
        <f>('[3]Проверочная  таблица'!O12+'[3]Проверочная  таблица'!Q12)/1000</f>
        <v>30534.645</v>
      </c>
      <c r="Q13" s="13">
        <f>IF(ISERROR(P13/O13*100),,P13/O13*100)</f>
        <v>100</v>
      </c>
      <c r="R13" s="98"/>
      <c r="S13" s="216">
        <f>'[2]Дотация  из  ОБ_факт'!Y8/1000</f>
        <v>603.07500000000005</v>
      </c>
      <c r="T13" s="219">
        <f>'[3]Проверочная  таблица'!AC12/1000</f>
        <v>603.07500000000005</v>
      </c>
      <c r="U13" s="14">
        <f>IF(ISERROR(T13/S13*100),,T13/S13*100)</f>
        <v>100</v>
      </c>
      <c r="V13" s="98"/>
      <c r="W13" s="215">
        <f>'[2]Дотация  из  ОБ_факт'!AA8/1000</f>
        <v>0</v>
      </c>
      <c r="X13" s="216">
        <f>'[3]Проверочная  таблица'!X12/1000</f>
        <v>0</v>
      </c>
      <c r="Y13" s="14">
        <f>IF(ISERROR(X13/W13*100),,X13/W13*100)</f>
        <v>0</v>
      </c>
      <c r="Z13" s="98"/>
      <c r="AA13" s="215">
        <f>'[2]Дотация  из  ОБ_факт'!AC8/1000</f>
        <v>500</v>
      </c>
      <c r="AB13" s="216">
        <f>'[3]Проверочная  таблица'!Y12/1000</f>
        <v>500</v>
      </c>
      <c r="AC13" s="14">
        <f>IF(ISERROR(AB13/AA13*100),,AB13/AA13*100)</f>
        <v>100</v>
      </c>
      <c r="AD13" s="98"/>
      <c r="AE13" s="216">
        <f>'[2]Дотация  из  ОБ_факт'!AE8/1000</f>
        <v>0</v>
      </c>
      <c r="AF13" s="219">
        <f>'[3]Проверочная  таблица'!AD12/1000</f>
        <v>0</v>
      </c>
      <c r="AG13" s="14">
        <f>IF(ISERROR(AF13/AE13*100),,AF13/AE13*100)</f>
        <v>0</v>
      </c>
      <c r="AH13" s="98"/>
      <c r="AI13" s="216">
        <f>'[2]Дотация  из  ОБ_факт'!AG8/1000</f>
        <v>0</v>
      </c>
      <c r="AJ13" s="218">
        <f>'[3]Проверочная  таблица'!Z12/1000</f>
        <v>0</v>
      </c>
      <c r="AK13" s="14">
        <f>IF(ISERROR(AJ13/AI13*100),,AJ13/AI13*100)</f>
        <v>0</v>
      </c>
      <c r="AL13" s="30"/>
    </row>
    <row r="14" spans="1:38" ht="19.5" customHeight="1" x14ac:dyDescent="0.25">
      <c r="A14" s="15" t="s">
        <v>29</v>
      </c>
      <c r="B14" s="215">
        <f t="shared" ref="B14:D30" si="1">F14+J14+N14+R14+V14+AD14+AH14+Z14</f>
        <v>218323.08500000002</v>
      </c>
      <c r="C14" s="215">
        <f t="shared" si="1"/>
        <v>274546</v>
      </c>
      <c r="D14" s="216">
        <f t="shared" si="1"/>
        <v>274546</v>
      </c>
      <c r="E14" s="12">
        <f t="shared" si="0"/>
        <v>100</v>
      </c>
      <c r="F14" s="12">
        <v>138832.86199999999</v>
      </c>
      <c r="G14" s="220">
        <f>'[3]Проверочная  таблица'!H13/1000</f>
        <v>138832.86199999999</v>
      </c>
      <c r="H14" s="220">
        <f>'[3]Проверочная  таблица'!I13/1000</f>
        <v>138832.86199999999</v>
      </c>
      <c r="I14" s="16">
        <f t="shared" ref="I14:I31" si="2">IF(ISERROR(H14/G14*100),,H14/G14*100)</f>
        <v>100</v>
      </c>
      <c r="J14" s="12">
        <v>12072.447</v>
      </c>
      <c r="K14" s="220">
        <f>'[3]Проверочная  таблица'!F13/1000</f>
        <v>12072.447</v>
      </c>
      <c r="L14" s="221">
        <f>'[3]Проверочная  таблица'!G13/1000</f>
        <v>12072.447</v>
      </c>
      <c r="M14" s="17">
        <f t="shared" ref="M14:M31" si="3">IF(ISERROR(L14/K14*100),,L14/K14*100)</f>
        <v>100</v>
      </c>
      <c r="N14" s="12">
        <v>67417.775999999998</v>
      </c>
      <c r="O14" s="216">
        <f>('[3]Проверочная  таблица'!N13+'[3]Проверочная  таблица'!P13)/1000</f>
        <v>120604.99099999999</v>
      </c>
      <c r="P14" s="218">
        <f>('[3]Проверочная  таблица'!O13+'[3]Проверочная  таблица'!Q13)/1000</f>
        <v>120604.99099999999</v>
      </c>
      <c r="Q14" s="13">
        <f t="shared" ref="Q14:Q31" si="4">IF(ISERROR(P14/O14*100),,P14/O14*100)</f>
        <v>100</v>
      </c>
      <c r="R14" s="98"/>
      <c r="S14" s="216">
        <f>'[2]Дотация  из  ОБ_факт'!Y9/1000</f>
        <v>35.700000000000003</v>
      </c>
      <c r="T14" s="219">
        <f>'[3]Проверочная  таблица'!AC13/1000</f>
        <v>35.700000000000003</v>
      </c>
      <c r="U14" s="14">
        <f t="shared" ref="U14:U31" si="5">IF(ISERROR(T14/S14*100),,T14/S14*100)</f>
        <v>100</v>
      </c>
      <c r="V14" s="98"/>
      <c r="W14" s="215">
        <f>'[2]Дотация  из  ОБ_факт'!AA9/1000</f>
        <v>1200</v>
      </c>
      <c r="X14" s="216">
        <f>'[3]Проверочная  таблица'!X13/1000</f>
        <v>1200</v>
      </c>
      <c r="Y14" s="14">
        <f t="shared" ref="Y14:Y31" si="6">IF(ISERROR(X14/W14*100),,X14/W14*100)</f>
        <v>100</v>
      </c>
      <c r="Z14" s="98"/>
      <c r="AA14" s="215">
        <f>'[2]Дотация  из  ОБ_факт'!AC9/1000</f>
        <v>1200</v>
      </c>
      <c r="AB14" s="216">
        <f>'[3]Проверочная  таблица'!Y13/1000</f>
        <v>1200</v>
      </c>
      <c r="AC14" s="14">
        <f t="shared" ref="AC14:AC31" si="7">IF(ISERROR(AB14/AA14*100),,AB14/AA14*100)</f>
        <v>100</v>
      </c>
      <c r="AD14" s="98"/>
      <c r="AE14" s="216">
        <f>'[2]Дотация  из  ОБ_факт'!AE9/1000</f>
        <v>0</v>
      </c>
      <c r="AF14" s="219">
        <f>'[3]Проверочная  таблица'!AD13/1000</f>
        <v>0</v>
      </c>
      <c r="AG14" s="14">
        <f t="shared" ref="AG14:AG31" si="8">IF(ISERROR(AF14/AE14*100),,AF14/AE14*100)</f>
        <v>0</v>
      </c>
      <c r="AH14" s="98"/>
      <c r="AI14" s="216">
        <f>'[2]Дотация  из  ОБ_факт'!AG9/1000</f>
        <v>600</v>
      </c>
      <c r="AJ14" s="218">
        <f>'[3]Проверочная  таблица'!Z13/1000</f>
        <v>600</v>
      </c>
      <c r="AK14" s="14">
        <f t="shared" ref="AK14:AK31" si="9">IF(ISERROR(AJ14/AI14*100),,AJ14/AI14*100)</f>
        <v>100</v>
      </c>
      <c r="AL14" s="30"/>
    </row>
    <row r="15" spans="1:38" ht="19.5" customHeight="1" x14ac:dyDescent="0.25">
      <c r="A15" s="15" t="s">
        <v>30</v>
      </c>
      <c r="B15" s="215">
        <f t="shared" si="1"/>
        <v>102276.22099999999</v>
      </c>
      <c r="C15" s="215">
        <f t="shared" si="1"/>
        <v>142241.856</v>
      </c>
      <c r="D15" s="216">
        <f t="shared" si="1"/>
        <v>142241.856</v>
      </c>
      <c r="E15" s="12">
        <f t="shared" si="0"/>
        <v>100</v>
      </c>
      <c r="F15" s="12">
        <v>14857.165000000001</v>
      </c>
      <c r="G15" s="34">
        <f>'[3]Проверочная  таблица'!H14/1000</f>
        <v>14857.165000000001</v>
      </c>
      <c r="H15" s="34">
        <f>'[3]Проверочная  таблица'!I14/1000</f>
        <v>14857.165000000001</v>
      </c>
      <c r="I15" s="164">
        <f t="shared" si="2"/>
        <v>100</v>
      </c>
      <c r="J15" s="12">
        <v>51636.43</v>
      </c>
      <c r="K15" s="34">
        <f>'[3]Проверочная  таблица'!F14/1000</f>
        <v>51636.43</v>
      </c>
      <c r="L15" s="48">
        <f>'[3]Проверочная  таблица'!G14/1000</f>
        <v>51636.43</v>
      </c>
      <c r="M15" s="19">
        <f t="shared" si="3"/>
        <v>100</v>
      </c>
      <c r="N15" s="12">
        <v>35782.625999999997</v>
      </c>
      <c r="O15" s="216">
        <f>('[3]Проверочная  таблица'!N14+'[3]Проверочная  таблица'!P14)/1000</f>
        <v>75627.135999999999</v>
      </c>
      <c r="P15" s="218">
        <f>('[3]Проверочная  таблица'!O14+'[3]Проверочная  таблица'!Q14)/1000</f>
        <v>75627.135999999999</v>
      </c>
      <c r="Q15" s="13">
        <f t="shared" si="4"/>
        <v>100</v>
      </c>
      <c r="R15" s="98"/>
      <c r="S15" s="216">
        <f>'[2]Дотация  из  ОБ_факт'!Y10/1000</f>
        <v>121.125</v>
      </c>
      <c r="T15" s="219">
        <f>'[3]Проверочная  таблица'!AC14/1000</f>
        <v>121.125</v>
      </c>
      <c r="U15" s="14">
        <f t="shared" si="5"/>
        <v>100</v>
      </c>
      <c r="V15" s="98"/>
      <c r="W15" s="215">
        <f>'[2]Дотация  из  ОБ_факт'!AA10/1000</f>
        <v>0</v>
      </c>
      <c r="X15" s="216">
        <f>'[3]Проверочная  таблица'!X14/1000</f>
        <v>0</v>
      </c>
      <c r="Y15" s="14">
        <f t="shared" si="6"/>
        <v>0</v>
      </c>
      <c r="Z15" s="98"/>
      <c r="AA15" s="215">
        <f>'[2]Дотация  из  ОБ_факт'!AC10/1000</f>
        <v>0</v>
      </c>
      <c r="AB15" s="216">
        <f>'[3]Проверочная  таблица'!Y14/1000</f>
        <v>0</v>
      </c>
      <c r="AC15" s="14">
        <f t="shared" si="7"/>
        <v>0</v>
      </c>
      <c r="AD15" s="98"/>
      <c r="AE15" s="216">
        <f>'[2]Дотация  из  ОБ_факт'!AE10/1000</f>
        <v>0</v>
      </c>
      <c r="AF15" s="219">
        <f>'[3]Проверочная  таблица'!AD14/1000</f>
        <v>0</v>
      </c>
      <c r="AG15" s="14">
        <f t="shared" si="8"/>
        <v>0</v>
      </c>
      <c r="AH15" s="98"/>
      <c r="AI15" s="216">
        <f>'[2]Дотация  из  ОБ_факт'!AG10/1000</f>
        <v>0</v>
      </c>
      <c r="AJ15" s="218">
        <f>'[3]Проверочная  таблица'!Z14/1000</f>
        <v>0</v>
      </c>
      <c r="AK15" s="14">
        <f t="shared" si="9"/>
        <v>0</v>
      </c>
      <c r="AL15" s="30"/>
    </row>
    <row r="16" spans="1:38" ht="19.5" customHeight="1" x14ac:dyDescent="0.25">
      <c r="A16" s="15" t="s">
        <v>31</v>
      </c>
      <c r="B16" s="215">
        <f t="shared" si="1"/>
        <v>72026.182000000001</v>
      </c>
      <c r="C16" s="215">
        <f t="shared" si="1"/>
        <v>79699.690999999992</v>
      </c>
      <c r="D16" s="216">
        <f t="shared" si="1"/>
        <v>79699.690999999992</v>
      </c>
      <c r="E16" s="12">
        <f t="shared" si="0"/>
        <v>100</v>
      </c>
      <c r="F16" s="12">
        <v>38389.731</v>
      </c>
      <c r="G16" s="222">
        <f>'[3]Проверочная  таблица'!H15/1000</f>
        <v>38389.731</v>
      </c>
      <c r="H16" s="222">
        <f>'[3]Проверочная  таблица'!I15/1000</f>
        <v>38389.731</v>
      </c>
      <c r="I16" s="20">
        <f t="shared" si="2"/>
        <v>100</v>
      </c>
      <c r="J16" s="12">
        <v>10192.441999999999</v>
      </c>
      <c r="K16" s="222">
        <f>'[3]Проверочная  таблица'!F15/1000</f>
        <v>10192.441999999999</v>
      </c>
      <c r="L16" s="223">
        <f>'[3]Проверочная  таблица'!G15/1000</f>
        <v>10192.441999999999</v>
      </c>
      <c r="M16" s="21">
        <f t="shared" si="3"/>
        <v>100</v>
      </c>
      <c r="N16" s="12">
        <v>23444.008999999998</v>
      </c>
      <c r="O16" s="216">
        <f>('[3]Проверочная  таблица'!N15+'[3]Проверочная  таблица'!P15)/1000</f>
        <v>29344.142999999996</v>
      </c>
      <c r="P16" s="218">
        <f>('[3]Проверочная  таблица'!O15+'[3]Проверочная  таблица'!Q15)/1000</f>
        <v>29344.142999999996</v>
      </c>
      <c r="Q16" s="13">
        <f t="shared" si="4"/>
        <v>100</v>
      </c>
      <c r="R16" s="98"/>
      <c r="S16" s="216">
        <f>'[2]Дотация  из  ОБ_факт'!Y11/1000</f>
        <v>873.375</v>
      </c>
      <c r="T16" s="219">
        <f>'[3]Проверочная  таблица'!AC15/1000</f>
        <v>873.375</v>
      </c>
      <c r="U16" s="14">
        <f t="shared" si="5"/>
        <v>100</v>
      </c>
      <c r="V16" s="98"/>
      <c r="W16" s="215">
        <f>'[2]Дотация  из  ОБ_факт'!AA11/1000</f>
        <v>900</v>
      </c>
      <c r="X16" s="216">
        <f>'[3]Проверочная  таблица'!X15/1000</f>
        <v>900</v>
      </c>
      <c r="Y16" s="14">
        <f t="shared" si="6"/>
        <v>100</v>
      </c>
      <c r="Z16" s="98"/>
      <c r="AA16" s="215">
        <f>'[2]Дотация  из  ОБ_факт'!AC11/1000</f>
        <v>0</v>
      </c>
      <c r="AB16" s="216">
        <f>'[3]Проверочная  таблица'!Y15/1000</f>
        <v>0</v>
      </c>
      <c r="AC16" s="14">
        <f t="shared" si="7"/>
        <v>0</v>
      </c>
      <c r="AD16" s="98"/>
      <c r="AE16" s="216">
        <f>'[2]Дотация  из  ОБ_факт'!AE11/1000</f>
        <v>0</v>
      </c>
      <c r="AF16" s="219">
        <f>'[3]Проверочная  таблица'!AD15/1000</f>
        <v>0</v>
      </c>
      <c r="AG16" s="14">
        <f t="shared" si="8"/>
        <v>0</v>
      </c>
      <c r="AH16" s="98"/>
      <c r="AI16" s="216">
        <f>'[2]Дотация  из  ОБ_факт'!AG11/1000</f>
        <v>0</v>
      </c>
      <c r="AJ16" s="218">
        <f>'[3]Проверочная  таблица'!Z15/1000</f>
        <v>0</v>
      </c>
      <c r="AK16" s="14">
        <f t="shared" si="9"/>
        <v>0</v>
      </c>
      <c r="AL16" s="30"/>
    </row>
    <row r="17" spans="1:38" ht="19.5" customHeight="1" x14ac:dyDescent="0.25">
      <c r="A17" s="15" t="s">
        <v>32</v>
      </c>
      <c r="B17" s="215">
        <f t="shared" si="1"/>
        <v>75887.608000000007</v>
      </c>
      <c r="C17" s="215">
        <f t="shared" si="1"/>
        <v>94289.293999999994</v>
      </c>
      <c r="D17" s="216">
        <f t="shared" si="1"/>
        <v>94289.293999999994</v>
      </c>
      <c r="E17" s="12">
        <f t="shared" si="0"/>
        <v>100</v>
      </c>
      <c r="F17" s="12">
        <v>26976.395</v>
      </c>
      <c r="G17" s="220">
        <f>'[3]Проверочная  таблица'!H16/1000</f>
        <v>26976.395</v>
      </c>
      <c r="H17" s="220">
        <f>'[3]Проверочная  таблица'!I16/1000</f>
        <v>26976.395</v>
      </c>
      <c r="I17" s="16">
        <f t="shared" si="2"/>
        <v>100</v>
      </c>
      <c r="J17" s="12">
        <v>8711.0190000000002</v>
      </c>
      <c r="K17" s="220">
        <f>'[3]Проверочная  таблица'!F16/1000</f>
        <v>8711.0190000000002</v>
      </c>
      <c r="L17" s="221">
        <f>'[3]Проверочная  таблица'!G16/1000</f>
        <v>8711.0190000000002</v>
      </c>
      <c r="M17" s="17">
        <f t="shared" si="3"/>
        <v>100</v>
      </c>
      <c r="N17" s="12">
        <v>40200.194000000003</v>
      </c>
      <c r="O17" s="216">
        <f>('[3]Проверочная  таблица'!N16+'[3]Проверочная  таблица'!P16)/1000</f>
        <v>56626.879999999997</v>
      </c>
      <c r="P17" s="218">
        <f>('[3]Проверочная  таблица'!O16+'[3]Проверочная  таблица'!Q16)/1000</f>
        <v>56626.879999999997</v>
      </c>
      <c r="Q17" s="13">
        <f t="shared" si="4"/>
        <v>100</v>
      </c>
      <c r="R17" s="98"/>
      <c r="S17" s="216">
        <f>'[2]Дотация  из  ОБ_факт'!Y12/1000</f>
        <v>1275</v>
      </c>
      <c r="T17" s="219">
        <f>'[3]Проверочная  таблица'!AC16/1000</f>
        <v>1275</v>
      </c>
      <c r="U17" s="14">
        <f t="shared" si="5"/>
        <v>100</v>
      </c>
      <c r="V17" s="98"/>
      <c r="W17" s="215">
        <f>'[2]Дотация  из  ОБ_факт'!AA12/1000</f>
        <v>0</v>
      </c>
      <c r="X17" s="216">
        <f>'[3]Проверочная  таблица'!X16/1000</f>
        <v>0</v>
      </c>
      <c r="Y17" s="14">
        <f t="shared" si="6"/>
        <v>0</v>
      </c>
      <c r="Z17" s="98"/>
      <c r="AA17" s="215">
        <f>'[2]Дотация  из  ОБ_факт'!AC12/1000</f>
        <v>700</v>
      </c>
      <c r="AB17" s="216">
        <f>'[3]Проверочная  таблица'!Y16/1000</f>
        <v>700</v>
      </c>
      <c r="AC17" s="14">
        <f t="shared" si="7"/>
        <v>100</v>
      </c>
      <c r="AD17" s="98"/>
      <c r="AE17" s="216">
        <f>'[2]Дотация  из  ОБ_факт'!AE12/1000</f>
        <v>0</v>
      </c>
      <c r="AF17" s="219">
        <f>'[3]Проверочная  таблица'!AD16/1000</f>
        <v>0</v>
      </c>
      <c r="AG17" s="14">
        <f t="shared" si="8"/>
        <v>0</v>
      </c>
      <c r="AH17" s="98"/>
      <c r="AI17" s="216">
        <f>'[2]Дотация  из  ОБ_факт'!AG12/1000</f>
        <v>0</v>
      </c>
      <c r="AJ17" s="218">
        <f>'[3]Проверочная  таблица'!Z16/1000</f>
        <v>0</v>
      </c>
      <c r="AK17" s="14">
        <f t="shared" si="9"/>
        <v>0</v>
      </c>
      <c r="AL17" s="30"/>
    </row>
    <row r="18" spans="1:38" ht="19.5" customHeight="1" x14ac:dyDescent="0.25">
      <c r="A18" s="15" t="s">
        <v>33</v>
      </c>
      <c r="B18" s="215">
        <f t="shared" si="1"/>
        <v>49123.54</v>
      </c>
      <c r="C18" s="215">
        <f t="shared" si="1"/>
        <v>55145.618999999999</v>
      </c>
      <c r="D18" s="216">
        <f t="shared" si="1"/>
        <v>55145.618999999999</v>
      </c>
      <c r="E18" s="12">
        <f t="shared" si="0"/>
        <v>100</v>
      </c>
      <c r="F18" s="12">
        <v>21484.396000000001</v>
      </c>
      <c r="G18" s="220">
        <f>'[3]Проверочная  таблица'!H17/1000</f>
        <v>21484.396000000001</v>
      </c>
      <c r="H18" s="220">
        <f>'[3]Проверочная  таблица'!I17/1000</f>
        <v>21484.396000000001</v>
      </c>
      <c r="I18" s="16">
        <f t="shared" si="2"/>
        <v>100</v>
      </c>
      <c r="J18" s="12">
        <v>9361.4770000000008</v>
      </c>
      <c r="K18" s="220">
        <f>'[3]Проверочная  таблица'!F17/1000</f>
        <v>9361.4770000000008</v>
      </c>
      <c r="L18" s="221">
        <f>'[3]Проверочная  таблица'!G17/1000</f>
        <v>9361.4770000000008</v>
      </c>
      <c r="M18" s="17">
        <f t="shared" si="3"/>
        <v>100</v>
      </c>
      <c r="N18" s="12">
        <v>18277.667000000001</v>
      </c>
      <c r="O18" s="216">
        <f>('[3]Проверочная  таблица'!N17+'[3]Проверочная  таблица'!P17)/1000</f>
        <v>23043.120999999999</v>
      </c>
      <c r="P18" s="218">
        <f>('[3]Проверочная  таблица'!O17+'[3]Проверочная  таблица'!Q17)/1000</f>
        <v>23043.120999999999</v>
      </c>
      <c r="Q18" s="13">
        <f t="shared" si="4"/>
        <v>100</v>
      </c>
      <c r="R18" s="98"/>
      <c r="S18" s="216">
        <f>'[2]Дотация  из  ОБ_факт'!Y13/1000</f>
        <v>656.625</v>
      </c>
      <c r="T18" s="219">
        <f>'[3]Проверочная  таблица'!AC17/1000</f>
        <v>656.625</v>
      </c>
      <c r="U18" s="14">
        <f t="shared" si="5"/>
        <v>100</v>
      </c>
      <c r="V18" s="98"/>
      <c r="W18" s="215">
        <f>'[2]Дотация  из  ОБ_факт'!AA13/1000</f>
        <v>0</v>
      </c>
      <c r="X18" s="216">
        <f>'[3]Проверочная  таблица'!X17/1000</f>
        <v>0</v>
      </c>
      <c r="Y18" s="14">
        <f t="shared" si="6"/>
        <v>0</v>
      </c>
      <c r="Z18" s="98"/>
      <c r="AA18" s="215">
        <f>'[2]Дотация  из  ОБ_факт'!AC13/1000</f>
        <v>600</v>
      </c>
      <c r="AB18" s="216">
        <f>'[3]Проверочная  таблица'!Y17/1000</f>
        <v>600</v>
      </c>
      <c r="AC18" s="14">
        <f t="shared" si="7"/>
        <v>100</v>
      </c>
      <c r="AD18" s="98"/>
      <c r="AE18" s="216">
        <f>'[2]Дотация  из  ОБ_факт'!AE13/1000</f>
        <v>0</v>
      </c>
      <c r="AF18" s="219">
        <f>'[3]Проверочная  таблица'!AD17/1000</f>
        <v>0</v>
      </c>
      <c r="AG18" s="14">
        <f t="shared" si="8"/>
        <v>0</v>
      </c>
      <c r="AH18" s="98"/>
      <c r="AI18" s="216">
        <f>'[2]Дотация  из  ОБ_факт'!AG13/1000</f>
        <v>0</v>
      </c>
      <c r="AJ18" s="218">
        <f>'[3]Проверочная  таблица'!Z17/1000</f>
        <v>0</v>
      </c>
      <c r="AK18" s="14">
        <f t="shared" si="9"/>
        <v>0</v>
      </c>
      <c r="AL18" s="30"/>
    </row>
    <row r="19" spans="1:38" ht="19.5" customHeight="1" x14ac:dyDescent="0.25">
      <c r="A19" s="15" t="s">
        <v>34</v>
      </c>
      <c r="B19" s="215">
        <f t="shared" si="1"/>
        <v>125375.21799999999</v>
      </c>
      <c r="C19" s="215">
        <f t="shared" si="1"/>
        <v>130679.125</v>
      </c>
      <c r="D19" s="216">
        <f t="shared" si="1"/>
        <v>130679.125</v>
      </c>
      <c r="E19" s="12">
        <f t="shared" si="0"/>
        <v>100</v>
      </c>
      <c r="F19" s="12">
        <v>39192.093999999997</v>
      </c>
      <c r="G19" s="34">
        <f>'[3]Проверочная  таблица'!H18/1000</f>
        <v>39192.093999999997</v>
      </c>
      <c r="H19" s="34">
        <f>'[3]Проверочная  таблица'!I18/1000</f>
        <v>39192.093999999997</v>
      </c>
      <c r="I19" s="164">
        <f t="shared" si="2"/>
        <v>100</v>
      </c>
      <c r="J19" s="12">
        <v>71422.107000000004</v>
      </c>
      <c r="K19" s="34">
        <f>'[3]Проверочная  таблица'!F18/1000</f>
        <v>71422.107000000004</v>
      </c>
      <c r="L19" s="48">
        <f>'[3]Проверочная  таблица'!G18/1000</f>
        <v>71422.107000000004</v>
      </c>
      <c r="M19" s="19">
        <f t="shared" si="3"/>
        <v>100</v>
      </c>
      <c r="N19" s="12">
        <v>14761.017</v>
      </c>
      <c r="O19" s="216">
        <f>('[3]Проверочная  таблица'!N18+'[3]Проверочная  таблица'!P18)/1000</f>
        <v>17225.499</v>
      </c>
      <c r="P19" s="218">
        <f>('[3]Проверочная  таблица'!O18+'[3]Проверочная  таблица'!Q18)/1000</f>
        <v>17225.499</v>
      </c>
      <c r="Q19" s="13">
        <f t="shared" si="4"/>
        <v>100</v>
      </c>
      <c r="R19" s="98"/>
      <c r="S19" s="216">
        <f>'[2]Дотация  из  ОБ_факт'!Y14/1000</f>
        <v>1139.425</v>
      </c>
      <c r="T19" s="219">
        <f>'[3]Проверочная  таблица'!AC18/1000</f>
        <v>1139.425</v>
      </c>
      <c r="U19" s="14">
        <f t="shared" si="5"/>
        <v>100</v>
      </c>
      <c r="V19" s="98"/>
      <c r="W19" s="215">
        <f>'[2]Дотация  из  ОБ_факт'!AA14/1000</f>
        <v>0</v>
      </c>
      <c r="X19" s="216">
        <f>'[3]Проверочная  таблица'!X18/1000</f>
        <v>0</v>
      </c>
      <c r="Y19" s="14">
        <f t="shared" si="6"/>
        <v>0</v>
      </c>
      <c r="Z19" s="98"/>
      <c r="AA19" s="215">
        <f>'[2]Дотация  из  ОБ_факт'!AC14/1000</f>
        <v>1700</v>
      </c>
      <c r="AB19" s="216">
        <f>'[3]Проверочная  таблица'!Y18/1000</f>
        <v>1700</v>
      </c>
      <c r="AC19" s="14">
        <f t="shared" si="7"/>
        <v>100</v>
      </c>
      <c r="AD19" s="98"/>
      <c r="AE19" s="216">
        <f>'[2]Дотация  из  ОБ_факт'!AE14/1000</f>
        <v>0</v>
      </c>
      <c r="AF19" s="219">
        <f>'[3]Проверочная  таблица'!AD18/1000</f>
        <v>0</v>
      </c>
      <c r="AG19" s="14">
        <f t="shared" si="8"/>
        <v>0</v>
      </c>
      <c r="AH19" s="98"/>
      <c r="AI19" s="216">
        <f>'[2]Дотация  из  ОБ_факт'!AG14/1000</f>
        <v>0</v>
      </c>
      <c r="AJ19" s="218">
        <f>'[3]Проверочная  таблица'!Z18/1000</f>
        <v>0</v>
      </c>
      <c r="AK19" s="14">
        <f t="shared" si="9"/>
        <v>0</v>
      </c>
      <c r="AL19" s="30"/>
    </row>
    <row r="20" spans="1:38" ht="19.5" customHeight="1" x14ac:dyDescent="0.25">
      <c r="A20" s="15" t="s">
        <v>35</v>
      </c>
      <c r="B20" s="215">
        <f t="shared" si="1"/>
        <v>180199.58100000001</v>
      </c>
      <c r="C20" s="215">
        <f t="shared" si="1"/>
        <v>193763.34000000003</v>
      </c>
      <c r="D20" s="216">
        <f t="shared" si="1"/>
        <v>193763.34000000003</v>
      </c>
      <c r="E20" s="12">
        <f t="shared" si="0"/>
        <v>100</v>
      </c>
      <c r="F20" s="12">
        <v>44942.148000000001</v>
      </c>
      <c r="G20" s="220">
        <f>'[3]Проверочная  таблица'!H19/1000</f>
        <v>44942.148000000001</v>
      </c>
      <c r="H20" s="220">
        <f>'[3]Проверочная  таблица'!I19/1000</f>
        <v>44942.148000000001</v>
      </c>
      <c r="I20" s="16">
        <f t="shared" si="2"/>
        <v>100</v>
      </c>
      <c r="J20" s="12">
        <v>63454.682000000001</v>
      </c>
      <c r="K20" s="220">
        <f>'[3]Проверочная  таблица'!F19/1000</f>
        <v>63454.682000000001</v>
      </c>
      <c r="L20" s="221">
        <f>'[3]Проверочная  таблица'!G19/1000</f>
        <v>63454.682000000001</v>
      </c>
      <c r="M20" s="17">
        <f t="shared" si="3"/>
        <v>100</v>
      </c>
      <c r="N20" s="12">
        <v>71802.751000000004</v>
      </c>
      <c r="O20" s="216">
        <f>('[3]Проверочная  таблица'!N19+'[3]Проверочная  таблица'!P19)/1000</f>
        <v>83266.510000000009</v>
      </c>
      <c r="P20" s="218">
        <f>('[3]Проверочная  таблица'!O19+'[3]Проверочная  таблица'!Q19)/1000</f>
        <v>83266.510000000009</v>
      </c>
      <c r="Q20" s="13">
        <f t="shared" si="4"/>
        <v>100</v>
      </c>
      <c r="R20" s="98"/>
      <c r="S20" s="216">
        <f>'[2]Дотация  из  ОБ_факт'!Y15/1000</f>
        <v>0</v>
      </c>
      <c r="T20" s="219">
        <f>'[3]Проверочная  таблица'!AC19/1000</f>
        <v>0</v>
      </c>
      <c r="U20" s="14">
        <f t="shared" si="5"/>
        <v>0</v>
      </c>
      <c r="V20" s="98"/>
      <c r="W20" s="215">
        <f>'[2]Дотация  из  ОБ_факт'!AA15/1000</f>
        <v>0</v>
      </c>
      <c r="X20" s="216">
        <f>'[3]Проверочная  таблица'!X19/1000</f>
        <v>0</v>
      </c>
      <c r="Y20" s="14">
        <f t="shared" si="6"/>
        <v>0</v>
      </c>
      <c r="Z20" s="98"/>
      <c r="AA20" s="215">
        <f>'[2]Дотация  из  ОБ_факт'!AC15/1000</f>
        <v>0</v>
      </c>
      <c r="AB20" s="216">
        <f>'[3]Проверочная  таблица'!Y19/1000</f>
        <v>0</v>
      </c>
      <c r="AC20" s="14">
        <f t="shared" si="7"/>
        <v>0</v>
      </c>
      <c r="AD20" s="98"/>
      <c r="AE20" s="216">
        <f>'[2]Дотация  из  ОБ_факт'!AE15/1000</f>
        <v>600</v>
      </c>
      <c r="AF20" s="219">
        <f>'[3]Проверочная  таблица'!AD19/1000</f>
        <v>600</v>
      </c>
      <c r="AG20" s="14">
        <f t="shared" si="8"/>
        <v>100</v>
      </c>
      <c r="AH20" s="98"/>
      <c r="AI20" s="216">
        <f>'[2]Дотация  из  ОБ_факт'!AG15/1000</f>
        <v>1500</v>
      </c>
      <c r="AJ20" s="218">
        <f>'[3]Проверочная  таблица'!Z19/1000</f>
        <v>1500</v>
      </c>
      <c r="AK20" s="14">
        <f t="shared" si="9"/>
        <v>100</v>
      </c>
      <c r="AL20" s="30"/>
    </row>
    <row r="21" spans="1:38" ht="19.5" customHeight="1" x14ac:dyDescent="0.25">
      <c r="A21" s="15" t="s">
        <v>36</v>
      </c>
      <c r="B21" s="215">
        <f t="shared" si="1"/>
        <v>142442.88199999998</v>
      </c>
      <c r="C21" s="215">
        <f t="shared" si="1"/>
        <v>160252.47200000001</v>
      </c>
      <c r="D21" s="216">
        <f t="shared" si="1"/>
        <v>160252.47200000001</v>
      </c>
      <c r="E21" s="12">
        <f t="shared" si="0"/>
        <v>100</v>
      </c>
      <c r="F21" s="12">
        <v>20619.578000000001</v>
      </c>
      <c r="G21" s="34">
        <f>'[3]Проверочная  таблица'!H20/1000</f>
        <v>20619.578000000001</v>
      </c>
      <c r="H21" s="34">
        <f>'[3]Проверочная  таблица'!I20/1000</f>
        <v>20619.578000000001</v>
      </c>
      <c r="I21" s="164">
        <f t="shared" si="2"/>
        <v>100</v>
      </c>
      <c r="J21" s="12">
        <v>93356.800000000003</v>
      </c>
      <c r="K21" s="34">
        <f>'[3]Проверочная  таблица'!F20/1000</f>
        <v>93356.800000000003</v>
      </c>
      <c r="L21" s="48">
        <f>'[3]Проверочная  таблица'!G20/1000</f>
        <v>93356.800000000003</v>
      </c>
      <c r="M21" s="19">
        <f t="shared" si="3"/>
        <v>100</v>
      </c>
      <c r="N21" s="12">
        <v>28466.504000000001</v>
      </c>
      <c r="O21" s="216">
        <f>('[3]Проверочная  таблица'!N20+'[3]Проверочная  таблица'!P20)/1000</f>
        <v>46218.719000000005</v>
      </c>
      <c r="P21" s="218">
        <f>('[3]Проверочная  таблица'!O20+'[3]Проверочная  таблица'!Q20)/1000</f>
        <v>46218.719000000005</v>
      </c>
      <c r="Q21" s="13">
        <f t="shared" si="4"/>
        <v>100</v>
      </c>
      <c r="R21" s="98"/>
      <c r="S21" s="216">
        <f>'[2]Дотация  из  ОБ_факт'!Y16/1000</f>
        <v>57.375</v>
      </c>
      <c r="T21" s="219">
        <f>'[3]Проверочная  таблица'!AC20/1000</f>
        <v>57.375</v>
      </c>
      <c r="U21" s="14">
        <f t="shared" si="5"/>
        <v>100</v>
      </c>
      <c r="V21" s="98"/>
      <c r="W21" s="215">
        <f>'[2]Дотация  из  ОБ_факт'!AA16/1000</f>
        <v>0</v>
      </c>
      <c r="X21" s="216">
        <f>'[3]Проверочная  таблица'!X20/1000</f>
        <v>0</v>
      </c>
      <c r="Y21" s="14">
        <f t="shared" si="6"/>
        <v>0</v>
      </c>
      <c r="Z21" s="98"/>
      <c r="AA21" s="215">
        <f>'[2]Дотация  из  ОБ_факт'!AC16/1000</f>
        <v>0</v>
      </c>
      <c r="AB21" s="216">
        <f>'[3]Проверочная  таблица'!Y20/1000</f>
        <v>0</v>
      </c>
      <c r="AC21" s="14">
        <f t="shared" si="7"/>
        <v>0</v>
      </c>
      <c r="AD21" s="98"/>
      <c r="AE21" s="216">
        <f>'[2]Дотация  из  ОБ_факт'!AE16/1000</f>
        <v>0</v>
      </c>
      <c r="AF21" s="219">
        <f>'[3]Проверочная  таблица'!AD20/1000</f>
        <v>0</v>
      </c>
      <c r="AG21" s="14">
        <f t="shared" si="8"/>
        <v>0</v>
      </c>
      <c r="AH21" s="98"/>
      <c r="AI21" s="216">
        <f>'[2]Дотация  из  ОБ_факт'!AG16/1000</f>
        <v>0</v>
      </c>
      <c r="AJ21" s="218">
        <f>'[3]Проверочная  таблица'!Z20/1000</f>
        <v>0</v>
      </c>
      <c r="AK21" s="14">
        <f t="shared" si="9"/>
        <v>0</v>
      </c>
      <c r="AL21" s="30"/>
    </row>
    <row r="22" spans="1:38" ht="19.5" customHeight="1" x14ac:dyDescent="0.25">
      <c r="A22" s="15" t="s">
        <v>37</v>
      </c>
      <c r="B22" s="215">
        <f t="shared" si="1"/>
        <v>41640.274999999994</v>
      </c>
      <c r="C22" s="215">
        <f t="shared" si="1"/>
        <v>47990.267999999996</v>
      </c>
      <c r="D22" s="216">
        <f t="shared" si="1"/>
        <v>47990.267999999996</v>
      </c>
      <c r="E22" s="12">
        <f t="shared" si="0"/>
        <v>100</v>
      </c>
      <c r="F22" s="12">
        <v>6688.4669999999996</v>
      </c>
      <c r="G22" s="220">
        <f>'[3]Проверочная  таблица'!H21/1000</f>
        <v>6688.4669999999996</v>
      </c>
      <c r="H22" s="220">
        <f>'[3]Проверочная  таблица'!I21/1000</f>
        <v>6688.4669999999996</v>
      </c>
      <c r="I22" s="16">
        <f t="shared" si="2"/>
        <v>100</v>
      </c>
      <c r="J22" s="12">
        <v>14316.174000000001</v>
      </c>
      <c r="K22" s="220">
        <f>'[3]Проверочная  таблица'!F21/1000</f>
        <v>14316.174000000001</v>
      </c>
      <c r="L22" s="221">
        <f>'[3]Проверочная  таблица'!G21/1000</f>
        <v>14316.174000000001</v>
      </c>
      <c r="M22" s="17">
        <f t="shared" si="3"/>
        <v>100</v>
      </c>
      <c r="N22" s="12">
        <v>20635.633999999998</v>
      </c>
      <c r="O22" s="216">
        <f>('[3]Проверочная  таблица'!N21+'[3]Проверочная  таблица'!P21)/1000</f>
        <v>26377.876999999997</v>
      </c>
      <c r="P22" s="218">
        <f>('[3]Проверочная  таблица'!O21+'[3]Проверочная  таблица'!Q21)/1000</f>
        <v>26377.876999999997</v>
      </c>
      <c r="Q22" s="13">
        <f t="shared" si="4"/>
        <v>100</v>
      </c>
      <c r="R22" s="98"/>
      <c r="S22" s="216">
        <f>'[2]Дотация  из  ОБ_факт'!Y17/1000</f>
        <v>607.75</v>
      </c>
      <c r="T22" s="219">
        <f>'[3]Проверочная  таблица'!AC21/1000</f>
        <v>607.75</v>
      </c>
      <c r="U22" s="14">
        <f t="shared" si="5"/>
        <v>100</v>
      </c>
      <c r="V22" s="98"/>
      <c r="W22" s="215">
        <f>'[2]Дотация  из  ОБ_факт'!AA17/1000</f>
        <v>0</v>
      </c>
      <c r="X22" s="216">
        <f>'[3]Проверочная  таблица'!X21/1000</f>
        <v>0</v>
      </c>
      <c r="Y22" s="14">
        <f t="shared" si="6"/>
        <v>0</v>
      </c>
      <c r="Z22" s="98"/>
      <c r="AA22" s="215">
        <f>'[2]Дотация  из  ОБ_факт'!AC17/1000</f>
        <v>0</v>
      </c>
      <c r="AB22" s="216">
        <f>'[3]Проверочная  таблица'!Y21/1000</f>
        <v>0</v>
      </c>
      <c r="AC22" s="14">
        <f t="shared" si="7"/>
        <v>0</v>
      </c>
      <c r="AD22" s="98"/>
      <c r="AE22" s="216">
        <f>'[2]Дотация  из  ОБ_факт'!AE17/1000</f>
        <v>0</v>
      </c>
      <c r="AF22" s="219">
        <f>'[3]Проверочная  таблица'!AD21/1000</f>
        <v>0</v>
      </c>
      <c r="AG22" s="14">
        <f t="shared" si="8"/>
        <v>0</v>
      </c>
      <c r="AH22" s="98"/>
      <c r="AI22" s="216">
        <f>'[2]Дотация  из  ОБ_факт'!AG17/1000</f>
        <v>0</v>
      </c>
      <c r="AJ22" s="218">
        <f>'[3]Проверочная  таблица'!Z21/1000</f>
        <v>0</v>
      </c>
      <c r="AK22" s="14">
        <f t="shared" si="9"/>
        <v>0</v>
      </c>
      <c r="AL22" s="30"/>
    </row>
    <row r="23" spans="1:38" ht="19.5" customHeight="1" x14ac:dyDescent="0.25">
      <c r="A23" s="15" t="s">
        <v>38</v>
      </c>
      <c r="B23" s="215">
        <f t="shared" si="1"/>
        <v>208171.80300000001</v>
      </c>
      <c r="C23" s="215">
        <f t="shared" si="1"/>
        <v>285671.66200000001</v>
      </c>
      <c r="D23" s="216">
        <f t="shared" si="1"/>
        <v>285671.66200000001</v>
      </c>
      <c r="E23" s="12">
        <f t="shared" si="0"/>
        <v>100</v>
      </c>
      <c r="F23" s="12">
        <v>24666.49</v>
      </c>
      <c r="G23" s="220">
        <f>'[3]Проверочная  таблица'!H22/1000</f>
        <v>24666.49</v>
      </c>
      <c r="H23" s="220">
        <f>'[3]Проверочная  таблица'!I22/1000</f>
        <v>24666.49</v>
      </c>
      <c r="I23" s="16">
        <f t="shared" si="2"/>
        <v>100</v>
      </c>
      <c r="J23" s="12">
        <v>50120.09</v>
      </c>
      <c r="K23" s="220">
        <f>'[3]Проверочная  таблица'!F22/1000</f>
        <v>50120.09</v>
      </c>
      <c r="L23" s="221">
        <f>'[3]Проверочная  таблица'!G22/1000</f>
        <v>50120.09</v>
      </c>
      <c r="M23" s="17">
        <f t="shared" si="3"/>
        <v>100</v>
      </c>
      <c r="N23" s="12">
        <v>133385.223</v>
      </c>
      <c r="O23" s="216">
        <f>('[3]Проверочная  таблица'!N22+'[3]Проверочная  таблица'!P22)/1000</f>
        <v>209491.65700000001</v>
      </c>
      <c r="P23" s="218">
        <f>('[3]Проверочная  таблица'!O22+'[3]Проверочная  таблица'!Q22)/1000</f>
        <v>209491.65700000001</v>
      </c>
      <c r="Q23" s="13">
        <f t="shared" si="4"/>
        <v>100</v>
      </c>
      <c r="R23" s="98"/>
      <c r="S23" s="216">
        <f>'[2]Дотация  из  ОБ_факт'!Y18/1000</f>
        <v>493.42500000000001</v>
      </c>
      <c r="T23" s="219">
        <f>'[3]Проверочная  таблица'!AC22/1000</f>
        <v>493.42500000000001</v>
      </c>
      <c r="U23" s="14">
        <f t="shared" si="5"/>
        <v>100</v>
      </c>
      <c r="V23" s="98"/>
      <c r="W23" s="215">
        <f>'[2]Дотация  из  ОБ_факт'!AA18/1000</f>
        <v>0</v>
      </c>
      <c r="X23" s="216">
        <f>'[3]Проверочная  таблица'!X22/1000</f>
        <v>0</v>
      </c>
      <c r="Y23" s="14">
        <f t="shared" si="6"/>
        <v>0</v>
      </c>
      <c r="Z23" s="98"/>
      <c r="AA23" s="215">
        <f>'[2]Дотация  из  ОБ_факт'!AC18/1000</f>
        <v>0</v>
      </c>
      <c r="AB23" s="216">
        <f>'[3]Проверочная  таблица'!Y22/1000</f>
        <v>0</v>
      </c>
      <c r="AC23" s="14">
        <f t="shared" si="7"/>
        <v>0</v>
      </c>
      <c r="AD23" s="98"/>
      <c r="AE23" s="216">
        <f>'[2]Дотация  из  ОБ_факт'!AE18/1000</f>
        <v>900</v>
      </c>
      <c r="AF23" s="219">
        <f>'[3]Проверочная  таблица'!AD22/1000</f>
        <v>900</v>
      </c>
      <c r="AG23" s="14">
        <f t="shared" si="8"/>
        <v>100</v>
      </c>
      <c r="AH23" s="98"/>
      <c r="AI23" s="216">
        <f>'[2]Дотация  из  ОБ_факт'!AG18/1000</f>
        <v>0</v>
      </c>
      <c r="AJ23" s="218">
        <f>'[3]Проверочная  таблица'!Z22/1000</f>
        <v>0</v>
      </c>
      <c r="AK23" s="14">
        <f t="shared" si="9"/>
        <v>0</v>
      </c>
      <c r="AL23" s="30"/>
    </row>
    <row r="24" spans="1:38" ht="19.5" customHeight="1" x14ac:dyDescent="0.25">
      <c r="A24" s="15" t="s">
        <v>39</v>
      </c>
      <c r="B24" s="215">
        <f t="shared" si="1"/>
        <v>40884.642</v>
      </c>
      <c r="C24" s="215">
        <f t="shared" si="1"/>
        <v>151003.848</v>
      </c>
      <c r="D24" s="216">
        <f t="shared" si="1"/>
        <v>151003.848</v>
      </c>
      <c r="E24" s="12">
        <f t="shared" si="0"/>
        <v>100</v>
      </c>
      <c r="F24" s="12">
        <v>17415.699000000001</v>
      </c>
      <c r="G24" s="34">
        <f>'[3]Проверочная  таблица'!H23/1000</f>
        <v>17415.699000000001</v>
      </c>
      <c r="H24" s="34">
        <f>'[3]Проверочная  таблица'!I23/1000</f>
        <v>17415.699000000001</v>
      </c>
      <c r="I24" s="164">
        <f t="shared" si="2"/>
        <v>100</v>
      </c>
      <c r="J24" s="12">
        <v>6984.0029999999997</v>
      </c>
      <c r="K24" s="34">
        <f>'[3]Проверочная  таблица'!F23/1000</f>
        <v>6984.0029999999997</v>
      </c>
      <c r="L24" s="48">
        <f>'[3]Проверочная  таблица'!G23/1000</f>
        <v>6984.0029999999997</v>
      </c>
      <c r="M24" s="19">
        <f t="shared" si="3"/>
        <v>100</v>
      </c>
      <c r="N24" s="12">
        <v>16484.939999999999</v>
      </c>
      <c r="O24" s="216">
        <f>('[3]Проверочная  таблица'!N23+'[3]Проверочная  таблица'!P23)/1000</f>
        <v>126604.14599999999</v>
      </c>
      <c r="P24" s="218">
        <f>('[3]Проверочная  таблица'!O23+'[3]Проверочная  таблица'!Q23)/1000</f>
        <v>126604.14599999999</v>
      </c>
      <c r="Q24" s="13">
        <f t="shared" si="4"/>
        <v>100</v>
      </c>
      <c r="R24" s="98"/>
      <c r="S24" s="216">
        <f>'[2]Дотация  из  ОБ_факт'!Y19/1000</f>
        <v>0</v>
      </c>
      <c r="T24" s="219">
        <f>'[3]Проверочная  таблица'!AC23/1000</f>
        <v>0</v>
      </c>
      <c r="U24" s="14">
        <f t="shared" si="5"/>
        <v>0</v>
      </c>
      <c r="V24" s="98"/>
      <c r="W24" s="215">
        <f>'[2]Дотация  из  ОБ_факт'!AA19/1000</f>
        <v>0</v>
      </c>
      <c r="X24" s="216">
        <f>'[3]Проверочная  таблица'!X23/1000</f>
        <v>0</v>
      </c>
      <c r="Y24" s="14">
        <f t="shared" si="6"/>
        <v>0</v>
      </c>
      <c r="Z24" s="98"/>
      <c r="AA24" s="215">
        <f>'[2]Дотация  из  ОБ_факт'!AC19/1000</f>
        <v>0</v>
      </c>
      <c r="AB24" s="216">
        <f>'[3]Проверочная  таблица'!Y23/1000</f>
        <v>0</v>
      </c>
      <c r="AC24" s="14">
        <f t="shared" si="7"/>
        <v>0</v>
      </c>
      <c r="AD24" s="98"/>
      <c r="AE24" s="216">
        <f>'[2]Дотация  из  ОБ_факт'!AE19/1000</f>
        <v>0</v>
      </c>
      <c r="AF24" s="219">
        <f>'[3]Проверочная  таблица'!AD23/1000</f>
        <v>0</v>
      </c>
      <c r="AG24" s="14">
        <f t="shared" si="8"/>
        <v>0</v>
      </c>
      <c r="AH24" s="98"/>
      <c r="AI24" s="216">
        <f>'[2]Дотация  из  ОБ_факт'!AG19/1000</f>
        <v>0</v>
      </c>
      <c r="AJ24" s="218">
        <f>'[3]Проверочная  таблица'!Z23/1000</f>
        <v>0</v>
      </c>
      <c r="AK24" s="14">
        <f t="shared" si="9"/>
        <v>0</v>
      </c>
      <c r="AL24" s="30"/>
    </row>
    <row r="25" spans="1:38" ht="19.5" customHeight="1" x14ac:dyDescent="0.25">
      <c r="A25" s="15" t="s">
        <v>40</v>
      </c>
      <c r="B25" s="215">
        <f t="shared" si="1"/>
        <v>44034.764999999999</v>
      </c>
      <c r="C25" s="215">
        <f t="shared" si="1"/>
        <v>80544.907999999996</v>
      </c>
      <c r="D25" s="216">
        <f t="shared" si="1"/>
        <v>80544.907999999996</v>
      </c>
      <c r="E25" s="12">
        <f t="shared" si="0"/>
        <v>100</v>
      </c>
      <c r="F25" s="12">
        <v>11265.934999999999</v>
      </c>
      <c r="G25" s="220">
        <f>'[3]Проверочная  таблица'!H24/1000</f>
        <v>11265.934999999999</v>
      </c>
      <c r="H25" s="220">
        <f>'[3]Проверочная  таблица'!I24/1000</f>
        <v>11265.934999999999</v>
      </c>
      <c r="I25" s="16">
        <f t="shared" si="2"/>
        <v>100</v>
      </c>
      <c r="J25" s="12">
        <v>5758.3310000000001</v>
      </c>
      <c r="K25" s="220">
        <f>'[3]Проверочная  таблица'!F24/1000</f>
        <v>5758.3310000000001</v>
      </c>
      <c r="L25" s="221">
        <f>'[3]Проверочная  таблица'!G24/1000</f>
        <v>5758.3310000000001</v>
      </c>
      <c r="M25" s="17">
        <f t="shared" si="3"/>
        <v>100</v>
      </c>
      <c r="N25" s="12">
        <v>27010.499</v>
      </c>
      <c r="O25" s="216">
        <f>('[3]Проверочная  таблица'!N24+'[3]Проверочная  таблица'!P24)/1000</f>
        <v>61612.642</v>
      </c>
      <c r="P25" s="218">
        <f>('[3]Проверочная  таблица'!O24+'[3]Проверочная  таблица'!Q24)/1000</f>
        <v>61612.642</v>
      </c>
      <c r="Q25" s="13">
        <f t="shared" si="4"/>
        <v>100</v>
      </c>
      <c r="R25" s="98"/>
      <c r="S25" s="216">
        <f>'[2]Дотация  из  ОБ_факт'!Y20/1000</f>
        <v>408</v>
      </c>
      <c r="T25" s="219">
        <f>'[3]Проверочная  таблица'!AC24/1000</f>
        <v>408</v>
      </c>
      <c r="U25" s="14">
        <f t="shared" si="5"/>
        <v>100</v>
      </c>
      <c r="V25" s="98"/>
      <c r="W25" s="215">
        <f>'[2]Дотация  из  ОБ_факт'!AA20/1000</f>
        <v>0</v>
      </c>
      <c r="X25" s="216">
        <f>'[3]Проверочная  таблица'!X24/1000</f>
        <v>0</v>
      </c>
      <c r="Y25" s="14">
        <f t="shared" si="6"/>
        <v>0</v>
      </c>
      <c r="Z25" s="98"/>
      <c r="AA25" s="215">
        <f>'[2]Дотация  из  ОБ_факт'!AC20/1000</f>
        <v>1500</v>
      </c>
      <c r="AB25" s="216">
        <f>'[3]Проверочная  таблица'!Y24/1000</f>
        <v>1500</v>
      </c>
      <c r="AC25" s="14">
        <f t="shared" si="7"/>
        <v>100</v>
      </c>
      <c r="AD25" s="98"/>
      <c r="AE25" s="216">
        <f>'[2]Дотация  из  ОБ_факт'!AE20/1000</f>
        <v>0</v>
      </c>
      <c r="AF25" s="219">
        <f>'[3]Проверочная  таблица'!AD24/1000</f>
        <v>0</v>
      </c>
      <c r="AG25" s="14">
        <f t="shared" si="8"/>
        <v>0</v>
      </c>
      <c r="AH25" s="98"/>
      <c r="AI25" s="216">
        <f>'[2]Дотация  из  ОБ_факт'!AG20/1000</f>
        <v>0</v>
      </c>
      <c r="AJ25" s="218">
        <f>'[3]Проверочная  таблица'!Z24/1000</f>
        <v>0</v>
      </c>
      <c r="AK25" s="14">
        <f t="shared" si="9"/>
        <v>0</v>
      </c>
      <c r="AL25" s="30"/>
    </row>
    <row r="26" spans="1:38" ht="19.5" customHeight="1" x14ac:dyDescent="0.25">
      <c r="A26" s="15" t="s">
        <v>41</v>
      </c>
      <c r="B26" s="215">
        <f t="shared" si="1"/>
        <v>67749.187999999995</v>
      </c>
      <c r="C26" s="215">
        <f t="shared" si="1"/>
        <v>77365.239000000001</v>
      </c>
      <c r="D26" s="216">
        <f t="shared" si="1"/>
        <v>77365.239000000001</v>
      </c>
      <c r="E26" s="12">
        <f t="shared" si="0"/>
        <v>100</v>
      </c>
      <c r="F26" s="12">
        <v>28096.675999999999</v>
      </c>
      <c r="G26" s="34">
        <f>'[3]Проверочная  таблица'!H25/1000</f>
        <v>28096.675999999999</v>
      </c>
      <c r="H26" s="34">
        <f>'[3]Проверочная  таблица'!I25/1000</f>
        <v>28096.675999999999</v>
      </c>
      <c r="I26" s="164">
        <f t="shared" si="2"/>
        <v>100</v>
      </c>
      <c r="J26" s="12">
        <v>17547.556</v>
      </c>
      <c r="K26" s="34">
        <f>'[3]Проверочная  таблица'!F25/1000</f>
        <v>17547.556</v>
      </c>
      <c r="L26" s="48">
        <f>'[3]Проверочная  таблица'!G25/1000</f>
        <v>17547.556</v>
      </c>
      <c r="M26" s="19">
        <f t="shared" si="3"/>
        <v>100</v>
      </c>
      <c r="N26" s="12">
        <v>22104.955999999998</v>
      </c>
      <c r="O26" s="216">
        <f>('[3]Проверочная  таблица'!N25+'[3]Проверочная  таблица'!P25)/1000</f>
        <v>29178.506999999998</v>
      </c>
      <c r="P26" s="218">
        <f>('[3]Проверочная  таблица'!O25+'[3]Проверочная  таблица'!Q25)/1000</f>
        <v>29178.506999999998</v>
      </c>
      <c r="Q26" s="13">
        <f t="shared" si="4"/>
        <v>100</v>
      </c>
      <c r="R26" s="98"/>
      <c r="S26" s="216">
        <f>'[2]Дотация  из  ОБ_факт'!Y21/1000</f>
        <v>42.5</v>
      </c>
      <c r="T26" s="219">
        <f>'[3]Проверочная  таблица'!AC25/1000</f>
        <v>42.5</v>
      </c>
      <c r="U26" s="14">
        <f t="shared" si="5"/>
        <v>100</v>
      </c>
      <c r="V26" s="98"/>
      <c r="W26" s="215">
        <f>'[2]Дотация  из  ОБ_факт'!AA21/1000</f>
        <v>1500</v>
      </c>
      <c r="X26" s="216">
        <f>'[3]Проверочная  таблица'!X25/1000</f>
        <v>1500</v>
      </c>
      <c r="Y26" s="14">
        <f t="shared" si="6"/>
        <v>100</v>
      </c>
      <c r="Z26" s="98"/>
      <c r="AA26" s="215">
        <f>'[2]Дотация  из  ОБ_факт'!AC21/1000</f>
        <v>1000</v>
      </c>
      <c r="AB26" s="216">
        <f>'[3]Проверочная  таблица'!Y25/1000</f>
        <v>1000</v>
      </c>
      <c r="AC26" s="14">
        <f t="shared" si="7"/>
        <v>100</v>
      </c>
      <c r="AD26" s="98"/>
      <c r="AE26" s="216">
        <f>'[2]Дотация  из  ОБ_факт'!AE21/1000</f>
        <v>0</v>
      </c>
      <c r="AF26" s="219">
        <f>'[3]Проверочная  таблица'!AD25/1000</f>
        <v>0</v>
      </c>
      <c r="AG26" s="14">
        <f t="shared" si="8"/>
        <v>0</v>
      </c>
      <c r="AH26" s="98"/>
      <c r="AI26" s="216">
        <f>'[2]Дотация  из  ОБ_факт'!AG21/1000</f>
        <v>0</v>
      </c>
      <c r="AJ26" s="218">
        <f>'[3]Проверочная  таблица'!Z25/1000</f>
        <v>0</v>
      </c>
      <c r="AK26" s="14">
        <f t="shared" si="9"/>
        <v>0</v>
      </c>
      <c r="AL26" s="30"/>
    </row>
    <row r="27" spans="1:38" ht="19.5" customHeight="1" x14ac:dyDescent="0.25">
      <c r="A27" s="15" t="s">
        <v>42</v>
      </c>
      <c r="B27" s="215">
        <f t="shared" si="1"/>
        <v>65656.160000000003</v>
      </c>
      <c r="C27" s="215">
        <f t="shared" si="1"/>
        <v>72899.051999999996</v>
      </c>
      <c r="D27" s="216">
        <f t="shared" si="1"/>
        <v>72899.051999999996</v>
      </c>
      <c r="E27" s="12">
        <f t="shared" si="0"/>
        <v>100</v>
      </c>
      <c r="F27" s="12">
        <v>29029.412</v>
      </c>
      <c r="G27" s="220">
        <f>'[3]Проверочная  таблица'!H26/1000</f>
        <v>29029.412</v>
      </c>
      <c r="H27" s="220">
        <f>'[3]Проверочная  таблица'!I26/1000</f>
        <v>29029.412</v>
      </c>
      <c r="I27" s="16">
        <f t="shared" si="2"/>
        <v>100</v>
      </c>
      <c r="J27" s="12">
        <v>22869.319</v>
      </c>
      <c r="K27" s="220">
        <f>'[3]Проверочная  таблица'!F26/1000</f>
        <v>22869.319</v>
      </c>
      <c r="L27" s="221">
        <f>'[3]Проверочная  таблица'!G26/1000</f>
        <v>22869.319</v>
      </c>
      <c r="M27" s="17">
        <f t="shared" si="3"/>
        <v>100</v>
      </c>
      <c r="N27" s="12">
        <v>13757.429</v>
      </c>
      <c r="O27" s="216">
        <f>('[3]Проверочная  таблица'!N26+'[3]Проверочная  таблица'!P26)/1000</f>
        <v>20117.446000000004</v>
      </c>
      <c r="P27" s="218">
        <f>('[3]Проверочная  таблица'!O26+'[3]Проверочная  таблица'!Q26)/1000</f>
        <v>20117.446000000004</v>
      </c>
      <c r="Q27" s="13">
        <f t="shared" si="4"/>
        <v>100</v>
      </c>
      <c r="R27" s="98"/>
      <c r="S27" s="216">
        <f>'[2]Дотация  из  ОБ_факт'!Y22/1000</f>
        <v>82.875</v>
      </c>
      <c r="T27" s="219">
        <f>'[3]Проверочная  таблица'!AC26/1000</f>
        <v>82.875</v>
      </c>
      <c r="U27" s="14">
        <f t="shared" si="5"/>
        <v>100</v>
      </c>
      <c r="V27" s="98"/>
      <c r="W27" s="215">
        <f>'[2]Дотация  из  ОБ_факт'!AA22/1000</f>
        <v>0</v>
      </c>
      <c r="X27" s="216">
        <f>'[3]Проверочная  таблица'!X26/1000</f>
        <v>0</v>
      </c>
      <c r="Y27" s="14">
        <f t="shared" si="6"/>
        <v>0</v>
      </c>
      <c r="Z27" s="98"/>
      <c r="AA27" s="215">
        <f>'[2]Дотация  из  ОБ_факт'!AC22/1000</f>
        <v>800</v>
      </c>
      <c r="AB27" s="216">
        <f>'[3]Проверочная  таблица'!Y26/1000</f>
        <v>800</v>
      </c>
      <c r="AC27" s="14">
        <f t="shared" si="7"/>
        <v>100</v>
      </c>
      <c r="AD27" s="98"/>
      <c r="AE27" s="216">
        <f>'[2]Дотация  из  ОБ_факт'!AE22/1000</f>
        <v>0</v>
      </c>
      <c r="AF27" s="219">
        <f>'[3]Проверочная  таблица'!AD26/1000</f>
        <v>0</v>
      </c>
      <c r="AG27" s="14">
        <f t="shared" si="8"/>
        <v>0</v>
      </c>
      <c r="AH27" s="98"/>
      <c r="AI27" s="216">
        <f>'[2]Дотация  из  ОБ_факт'!AG22/1000</f>
        <v>0</v>
      </c>
      <c r="AJ27" s="218">
        <f>'[3]Проверочная  таблица'!Z26/1000</f>
        <v>0</v>
      </c>
      <c r="AK27" s="14">
        <f t="shared" si="9"/>
        <v>0</v>
      </c>
      <c r="AL27" s="30"/>
    </row>
    <row r="28" spans="1:38" ht="19.5" customHeight="1" x14ac:dyDescent="0.25">
      <c r="A28" s="15" t="s">
        <v>43</v>
      </c>
      <c r="B28" s="215">
        <f t="shared" si="1"/>
        <v>214073.01900000003</v>
      </c>
      <c r="C28" s="215">
        <f t="shared" si="1"/>
        <v>325853.56400000001</v>
      </c>
      <c r="D28" s="216">
        <f t="shared" si="1"/>
        <v>325853.56400000001</v>
      </c>
      <c r="E28" s="12">
        <f t="shared" si="0"/>
        <v>100</v>
      </c>
      <c r="F28" s="12">
        <v>117385.709</v>
      </c>
      <c r="G28" s="34">
        <f>'[3]Проверочная  таблица'!H27/1000</f>
        <v>117385.709</v>
      </c>
      <c r="H28" s="34">
        <f>'[3]Проверочная  таблица'!I27/1000</f>
        <v>117385.709</v>
      </c>
      <c r="I28" s="164">
        <f t="shared" si="2"/>
        <v>100</v>
      </c>
      <c r="J28" s="12">
        <v>50157.642999999996</v>
      </c>
      <c r="K28" s="34">
        <f>'[3]Проверочная  таблица'!F27/1000</f>
        <v>50157.642999999996</v>
      </c>
      <c r="L28" s="48">
        <f>'[3]Проверочная  таблица'!G27/1000</f>
        <v>50157.642999999996</v>
      </c>
      <c r="M28" s="19">
        <f t="shared" si="3"/>
        <v>100</v>
      </c>
      <c r="N28" s="12">
        <v>46529.667000000001</v>
      </c>
      <c r="O28" s="216">
        <f>('[3]Проверочная  таблица'!N27+'[3]Проверочная  таблица'!P27)/1000</f>
        <v>157804.462</v>
      </c>
      <c r="P28" s="218">
        <f>('[3]Проверочная  таблица'!O27+'[3]Проверочная  таблица'!Q27)/1000</f>
        <v>157804.462</v>
      </c>
      <c r="Q28" s="13">
        <f t="shared" si="4"/>
        <v>100</v>
      </c>
      <c r="R28" s="98"/>
      <c r="S28" s="216">
        <f>'[2]Дотация  из  ОБ_факт'!Y23/1000</f>
        <v>505.75</v>
      </c>
      <c r="T28" s="219">
        <f>'[3]Проверочная  таблица'!AC27/1000</f>
        <v>505.75</v>
      </c>
      <c r="U28" s="14">
        <f t="shared" si="5"/>
        <v>100</v>
      </c>
      <c r="V28" s="98"/>
      <c r="W28" s="215">
        <f>'[2]Дотация  из  ОБ_факт'!AA23/1000</f>
        <v>0</v>
      </c>
      <c r="X28" s="216">
        <f>'[3]Проверочная  таблица'!X27/1000</f>
        <v>0</v>
      </c>
      <c r="Y28" s="14">
        <f t="shared" si="6"/>
        <v>0</v>
      </c>
      <c r="Z28" s="98"/>
      <c r="AA28" s="215">
        <f>'[2]Дотация  из  ОБ_факт'!AC23/1000</f>
        <v>0</v>
      </c>
      <c r="AB28" s="216">
        <f>'[3]Проверочная  таблица'!Y27/1000</f>
        <v>0</v>
      </c>
      <c r="AC28" s="14">
        <f t="shared" si="7"/>
        <v>0</v>
      </c>
      <c r="AD28" s="98"/>
      <c r="AE28" s="216">
        <f>'[2]Дотация  из  ОБ_факт'!AE23/1000</f>
        <v>0</v>
      </c>
      <c r="AF28" s="219">
        <f>'[3]Проверочная  таблица'!AD27/1000</f>
        <v>0</v>
      </c>
      <c r="AG28" s="14">
        <f t="shared" si="8"/>
        <v>0</v>
      </c>
      <c r="AH28" s="98"/>
      <c r="AI28" s="216">
        <f>'[2]Дотация  из  ОБ_факт'!AG23/1000</f>
        <v>0</v>
      </c>
      <c r="AJ28" s="218">
        <f>'[3]Проверочная  таблица'!Z27/1000</f>
        <v>0</v>
      </c>
      <c r="AK28" s="14">
        <f t="shared" si="9"/>
        <v>0</v>
      </c>
      <c r="AL28" s="30"/>
    </row>
    <row r="29" spans="1:38" ht="19.5" customHeight="1" x14ac:dyDescent="0.25">
      <c r="A29" s="15" t="s">
        <v>44</v>
      </c>
      <c r="B29" s="215">
        <f t="shared" si="1"/>
        <v>129654.876</v>
      </c>
      <c r="C29" s="215">
        <f t="shared" si="1"/>
        <v>139856.96100000001</v>
      </c>
      <c r="D29" s="216">
        <f t="shared" si="1"/>
        <v>139856.96100000001</v>
      </c>
      <c r="E29" s="12">
        <f t="shared" si="0"/>
        <v>100</v>
      </c>
      <c r="F29" s="12">
        <v>28135.366000000002</v>
      </c>
      <c r="G29" s="220">
        <f>'[3]Проверочная  таблица'!H28/1000</f>
        <v>28135.366000000002</v>
      </c>
      <c r="H29" s="220">
        <f>'[3]Проверочная  таблица'!I28/1000</f>
        <v>28135.366000000002</v>
      </c>
      <c r="I29" s="16">
        <f t="shared" si="2"/>
        <v>100</v>
      </c>
      <c r="J29" s="12">
        <v>85240.627999999997</v>
      </c>
      <c r="K29" s="220">
        <f>'[3]Проверочная  таблица'!F28/1000</f>
        <v>85240.627999999997</v>
      </c>
      <c r="L29" s="221">
        <f>'[3]Проверочная  таблица'!G28/1000</f>
        <v>85240.627999999997</v>
      </c>
      <c r="M29" s="17">
        <f t="shared" si="3"/>
        <v>100</v>
      </c>
      <c r="N29" s="12">
        <v>16278.882</v>
      </c>
      <c r="O29" s="216">
        <f>('[3]Проверочная  таблица'!N28+'[3]Проверочная  таблица'!P28)/1000</f>
        <v>24229.216999999997</v>
      </c>
      <c r="P29" s="218">
        <f>('[3]Проверочная  таблица'!O28+'[3]Проверочная  таблица'!Q28)/1000</f>
        <v>24229.216999999997</v>
      </c>
      <c r="Q29" s="13">
        <f t="shared" si="4"/>
        <v>100</v>
      </c>
      <c r="R29" s="98"/>
      <c r="S29" s="216">
        <f>'[2]Дотация  из  ОБ_факт'!Y24/1000</f>
        <v>1151.75</v>
      </c>
      <c r="T29" s="219">
        <f>'[3]Проверочная  таблица'!AC28/1000</f>
        <v>1151.75</v>
      </c>
      <c r="U29" s="14">
        <f t="shared" si="5"/>
        <v>100</v>
      </c>
      <c r="V29" s="98"/>
      <c r="W29" s="215">
        <f>'[2]Дотация  из  ОБ_факт'!AA24/1000</f>
        <v>0</v>
      </c>
      <c r="X29" s="216">
        <f>'[3]Проверочная  таблица'!X28/1000</f>
        <v>0</v>
      </c>
      <c r="Y29" s="14">
        <f t="shared" si="6"/>
        <v>0</v>
      </c>
      <c r="Z29" s="98"/>
      <c r="AA29" s="215">
        <f>'[2]Дотация  из  ОБ_факт'!AC24/1000</f>
        <v>1100</v>
      </c>
      <c r="AB29" s="216">
        <f>'[3]Проверочная  таблица'!Y28/1000</f>
        <v>1100</v>
      </c>
      <c r="AC29" s="14">
        <f t="shared" si="7"/>
        <v>100</v>
      </c>
      <c r="AD29" s="98"/>
      <c r="AE29" s="216">
        <f>'[2]Дотация  из  ОБ_факт'!AE24/1000</f>
        <v>0</v>
      </c>
      <c r="AF29" s="219">
        <f>'[3]Проверочная  таблица'!AD28/1000</f>
        <v>0</v>
      </c>
      <c r="AG29" s="14">
        <f t="shared" si="8"/>
        <v>0</v>
      </c>
      <c r="AH29" s="98"/>
      <c r="AI29" s="216">
        <f>'[2]Дотация  из  ОБ_факт'!AG24/1000</f>
        <v>0</v>
      </c>
      <c r="AJ29" s="218">
        <f>'[3]Проверочная  таблица'!Z28/1000</f>
        <v>0</v>
      </c>
      <c r="AK29" s="14">
        <f t="shared" si="9"/>
        <v>0</v>
      </c>
      <c r="AL29" s="30"/>
    </row>
    <row r="30" spans="1:38" ht="19.5" customHeight="1" thickBot="1" x14ac:dyDescent="0.3">
      <c r="A30" s="18" t="s">
        <v>45</v>
      </c>
      <c r="B30" s="215">
        <f t="shared" si="1"/>
        <v>92895.908599999995</v>
      </c>
      <c r="C30" s="215">
        <f t="shared" si="1"/>
        <v>140694.5546</v>
      </c>
      <c r="D30" s="216">
        <f t="shared" si="1"/>
        <v>140694.5546</v>
      </c>
      <c r="E30" s="12">
        <f t="shared" si="0"/>
        <v>100</v>
      </c>
      <c r="F30" s="12">
        <v>37660.256600000001</v>
      </c>
      <c r="G30" s="216">
        <f>'[3]Проверочная  таблица'!H29/1000</f>
        <v>37660.256600000001</v>
      </c>
      <c r="H30" s="216">
        <f>'[3]Проверочная  таблица'!I29/1000</f>
        <v>37660.256600000001</v>
      </c>
      <c r="I30" s="165">
        <f t="shared" si="2"/>
        <v>100</v>
      </c>
      <c r="J30" s="12">
        <v>25109.43</v>
      </c>
      <c r="K30" s="216">
        <f>'[3]Проверочная  таблица'!F29/1000</f>
        <v>25109.43</v>
      </c>
      <c r="L30" s="219">
        <f>'[3]Проверочная  таблица'!G29/1000</f>
        <v>25109.43</v>
      </c>
      <c r="M30" s="14">
        <f t="shared" si="3"/>
        <v>100</v>
      </c>
      <c r="N30" s="12">
        <v>30126.222000000002</v>
      </c>
      <c r="O30" s="216">
        <f>('[3]Проверочная  таблица'!N29+'[3]Проверочная  таблица'!P29)/1000</f>
        <v>73278.618000000002</v>
      </c>
      <c r="P30" s="218">
        <f>('[3]Проверочная  таблица'!O29+'[3]Проверочная  таблица'!Q29)/1000</f>
        <v>73278.618000000002</v>
      </c>
      <c r="Q30" s="13">
        <f t="shared" si="4"/>
        <v>100</v>
      </c>
      <c r="R30" s="98"/>
      <c r="S30" s="216">
        <f>'[2]Дотация  из  ОБ_факт'!Y25/1000</f>
        <v>446.25</v>
      </c>
      <c r="T30" s="219">
        <f>'[3]Проверочная  таблица'!AC29/1000</f>
        <v>446.25</v>
      </c>
      <c r="U30" s="14">
        <f t="shared" si="5"/>
        <v>100</v>
      </c>
      <c r="V30" s="98"/>
      <c r="W30" s="215">
        <f>'[2]Дотация  из  ОБ_факт'!AA25/1000</f>
        <v>1800</v>
      </c>
      <c r="X30" s="216">
        <f>'[3]Проверочная  таблица'!X29/1000</f>
        <v>1800</v>
      </c>
      <c r="Y30" s="14">
        <f t="shared" si="6"/>
        <v>100</v>
      </c>
      <c r="Z30" s="98"/>
      <c r="AA30" s="215">
        <f>'[2]Дотация  из  ОБ_факт'!AC25/1000</f>
        <v>0</v>
      </c>
      <c r="AB30" s="216">
        <f>'[3]Проверочная  таблица'!Y29/1000</f>
        <v>0</v>
      </c>
      <c r="AC30" s="14">
        <f t="shared" si="7"/>
        <v>0</v>
      </c>
      <c r="AD30" s="98"/>
      <c r="AE30" s="216">
        <f>'[2]Дотация  из  ОБ_факт'!AE25/1000</f>
        <v>1500</v>
      </c>
      <c r="AF30" s="219">
        <f>'[3]Проверочная  таблица'!AD29/1000</f>
        <v>1500</v>
      </c>
      <c r="AG30" s="14">
        <f t="shared" si="8"/>
        <v>100</v>
      </c>
      <c r="AH30" s="98"/>
      <c r="AI30" s="216">
        <f>'[2]Дотация  из  ОБ_факт'!AG25/1000</f>
        <v>900</v>
      </c>
      <c r="AJ30" s="218">
        <f>'[3]Проверочная  таблица'!Z29/1000</f>
        <v>900</v>
      </c>
      <c r="AK30" s="14">
        <f t="shared" si="9"/>
        <v>100</v>
      </c>
      <c r="AL30" s="30"/>
    </row>
    <row r="31" spans="1:38" s="30" customFormat="1" ht="19.5" customHeight="1" thickBot="1" x14ac:dyDescent="0.3">
      <c r="A31" s="22" t="s">
        <v>46</v>
      </c>
      <c r="B31" s="23">
        <f t="shared" ref="B31:C31" si="10">SUM(B13:B30)</f>
        <v>1977013.3166</v>
      </c>
      <c r="C31" s="23">
        <f t="shared" si="10"/>
        <v>2569592.3636000003</v>
      </c>
      <c r="D31" s="23">
        <f t="shared" ref="D31" si="11">SUM(D13:D30)</f>
        <v>2569592.3636000003</v>
      </c>
      <c r="E31" s="24">
        <f t="shared" si="0"/>
        <v>100</v>
      </c>
      <c r="F31" s="25">
        <f>SUM(F13:F30)</f>
        <v>673129.89859999996</v>
      </c>
      <c r="G31" s="23">
        <f>SUM(G13:G30)</f>
        <v>673129.89859999996</v>
      </c>
      <c r="H31" s="23">
        <f>SUM(H13:H30)</f>
        <v>673129.89859999996</v>
      </c>
      <c r="I31" s="166">
        <f t="shared" si="2"/>
        <v>100</v>
      </c>
      <c r="J31" s="25">
        <v>656276.24900000019</v>
      </c>
      <c r="K31" s="23">
        <f>SUM(K13:K30)</f>
        <v>656276.24900000019</v>
      </c>
      <c r="L31" s="27">
        <f>SUM(L13:L30)</f>
        <v>656276.24900000019</v>
      </c>
      <c r="M31" s="26">
        <f t="shared" si="3"/>
        <v>100</v>
      </c>
      <c r="N31" s="25">
        <f>SUM(N13:N30)</f>
        <v>647607.16899999999</v>
      </c>
      <c r="O31" s="23">
        <f>SUM(O13:O30)</f>
        <v>1211186.2159999998</v>
      </c>
      <c r="P31" s="28">
        <f>SUM(P13:P30)</f>
        <v>1211186.2159999998</v>
      </c>
      <c r="Q31" s="29">
        <f t="shared" si="4"/>
        <v>100</v>
      </c>
      <c r="R31" s="68">
        <f>SUM(R13:R30)</f>
        <v>0</v>
      </c>
      <c r="S31" s="23">
        <f>SUM(S13:S30)</f>
        <v>8500</v>
      </c>
      <c r="T31" s="23">
        <f>SUM(T13:T30)</f>
        <v>8500</v>
      </c>
      <c r="U31" s="26">
        <f t="shared" si="5"/>
        <v>100</v>
      </c>
      <c r="V31" s="68">
        <f>SUM(V13:V30)</f>
        <v>0</v>
      </c>
      <c r="W31" s="25">
        <f>SUM(W13:W30)</f>
        <v>5400</v>
      </c>
      <c r="X31" s="25">
        <f>SUM(X13:X30)</f>
        <v>5400</v>
      </c>
      <c r="Y31" s="26">
        <f t="shared" si="6"/>
        <v>100</v>
      </c>
      <c r="Z31" s="68">
        <f>SUM(Z13:Z30)</f>
        <v>0</v>
      </c>
      <c r="AA31" s="25">
        <f>SUM(AA13:AA30)</f>
        <v>9100</v>
      </c>
      <c r="AB31" s="23">
        <f>SUM(AB13:AB30)</f>
        <v>9100</v>
      </c>
      <c r="AC31" s="26">
        <f t="shared" si="7"/>
        <v>100</v>
      </c>
      <c r="AD31" s="68">
        <f>SUM(AD13:AD30)</f>
        <v>0</v>
      </c>
      <c r="AE31" s="23">
        <f>SUM(AE13:AE30)</f>
        <v>3000</v>
      </c>
      <c r="AF31" s="23">
        <f>SUM(AF13:AF30)</f>
        <v>3000</v>
      </c>
      <c r="AG31" s="26">
        <f t="shared" si="8"/>
        <v>100</v>
      </c>
      <c r="AH31" s="68">
        <f>SUM(AH13:AH30)</f>
        <v>0</v>
      </c>
      <c r="AI31" s="23">
        <f>SUM(AI13:AI30)</f>
        <v>3000</v>
      </c>
      <c r="AJ31" s="23">
        <f>SUM(AJ13:AJ30)</f>
        <v>3000</v>
      </c>
      <c r="AK31" s="26">
        <f t="shared" si="9"/>
        <v>100</v>
      </c>
    </row>
    <row r="32" spans="1:38" ht="19.5" customHeight="1" x14ac:dyDescent="0.25">
      <c r="A32" s="31"/>
      <c r="B32" s="33"/>
      <c r="C32" s="33"/>
      <c r="D32" s="33"/>
      <c r="E32" s="19"/>
      <c r="F32" s="103"/>
      <c r="G32" s="33"/>
      <c r="H32" s="34"/>
      <c r="I32" s="164"/>
      <c r="J32" s="167"/>
      <c r="K32" s="34"/>
      <c r="L32" s="48"/>
      <c r="M32" s="19"/>
      <c r="N32" s="103"/>
      <c r="O32" s="34"/>
      <c r="P32" s="170"/>
      <c r="Q32" s="32"/>
      <c r="R32" s="103"/>
      <c r="S32" s="34"/>
      <c r="T32" s="48"/>
      <c r="U32" s="19"/>
      <c r="V32" s="103"/>
      <c r="W32" s="33"/>
      <c r="X32" s="34"/>
      <c r="Y32" s="19"/>
      <c r="Z32" s="103"/>
      <c r="AA32" s="33"/>
      <c r="AB32" s="34"/>
      <c r="AC32" s="19"/>
      <c r="AD32" s="103"/>
      <c r="AE32" s="34"/>
      <c r="AF32" s="48"/>
      <c r="AG32" s="19"/>
      <c r="AH32" s="103"/>
      <c r="AI32" s="34"/>
      <c r="AJ32" s="170"/>
      <c r="AK32" s="19"/>
      <c r="AL32" s="30"/>
    </row>
    <row r="33" spans="1:38" ht="19.5" customHeight="1" x14ac:dyDescent="0.25">
      <c r="A33" s="35" t="s">
        <v>47</v>
      </c>
      <c r="B33" s="224">
        <f t="shared" ref="B33:D34" si="12">F33+J33+N33+R33+V33+AD33+AH33+Z33</f>
        <v>98843.221999999994</v>
      </c>
      <c r="C33" s="224">
        <f t="shared" si="12"/>
        <v>141787.53999999998</v>
      </c>
      <c r="D33" s="220">
        <f t="shared" si="12"/>
        <v>141787.53999999998</v>
      </c>
      <c r="E33" s="36">
        <f>IF(ISERROR(D33/C33*100),,D33/C33*100)</f>
        <v>100</v>
      </c>
      <c r="F33" s="104"/>
      <c r="G33" s="220">
        <f>'[3]Проверочная  таблица'!H32/1000</f>
        <v>0</v>
      </c>
      <c r="H33" s="220">
        <f>'[3]Проверочная  таблица'!I32/1000</f>
        <v>0</v>
      </c>
      <c r="I33" s="16">
        <f t="shared" ref="I33:I34" si="13">IF(ISERROR(H33/G33*100),,H33/G33*100)</f>
        <v>0</v>
      </c>
      <c r="J33" s="36">
        <v>98843.221999999994</v>
      </c>
      <c r="K33" s="220">
        <f>'[3]Проверочная  таблица'!F32/1000</f>
        <v>98843.221999999994</v>
      </c>
      <c r="L33" s="221">
        <f>'[3]Проверочная  таблица'!G32/1000</f>
        <v>98843.221999999994</v>
      </c>
      <c r="M33" s="17">
        <f t="shared" ref="M33:M34" si="14">IF(ISERROR(L33/K33*100),,L33/K33*100)</f>
        <v>100</v>
      </c>
      <c r="N33" s="104"/>
      <c r="O33" s="220">
        <f>('[3]Проверочная  таблица'!N32+'[3]Проверочная  таблица'!P32)/1000</f>
        <v>42944.317999999999</v>
      </c>
      <c r="P33" s="225">
        <f>('[3]Проверочная  таблица'!O32+'[3]Проверочная  таблица'!Q32)/1000</f>
        <v>42944.317999999999</v>
      </c>
      <c r="Q33" s="37">
        <f t="shared" ref="Q33:Q34" si="15">IF(ISERROR(P33/O33*100),,P33/O33*100)</f>
        <v>100</v>
      </c>
      <c r="R33" s="104"/>
      <c r="S33" s="220">
        <f>'[2]Дотация  из  ОБ_факт'!Y28/1000</f>
        <v>0</v>
      </c>
      <c r="T33" s="221">
        <f>'[3]Проверочная  таблица'!AC32/1000</f>
        <v>0</v>
      </c>
      <c r="U33" s="17">
        <f t="shared" ref="U33:U34" si="16">IF(ISERROR(T33/S33*100),,T33/S33*100)</f>
        <v>0</v>
      </c>
      <c r="V33" s="104"/>
      <c r="W33" s="224">
        <f>'[2]Дотация  из  ОБ_факт'!AA28/1000</f>
        <v>0</v>
      </c>
      <c r="X33" s="220">
        <f>'[3]Проверочная  таблица'!X32/1000</f>
        <v>0</v>
      </c>
      <c r="Y33" s="17">
        <f t="shared" ref="Y33:Y34" si="17">IF(ISERROR(X33/W33*100),,X33/W33*100)</f>
        <v>0</v>
      </c>
      <c r="Z33" s="104"/>
      <c r="AA33" s="224">
        <f>'[2]Дотация  из  ОБ_факт'!AC28/1000</f>
        <v>0</v>
      </c>
      <c r="AB33" s="220">
        <f>'[3]Проверочная  таблица'!Y32/1000</f>
        <v>0</v>
      </c>
      <c r="AC33" s="17">
        <f t="shared" ref="AC33:AC34" si="18">IF(ISERROR(AB33/AA33*100),,AB33/AA33*100)</f>
        <v>0</v>
      </c>
      <c r="AD33" s="104"/>
      <c r="AE33" s="220">
        <f>'[2]Дотация  из  ОБ_факт'!AE28/1000</f>
        <v>0</v>
      </c>
      <c r="AF33" s="221">
        <f>'[3]Проверочная  таблица'!AD32/1000</f>
        <v>0</v>
      </c>
      <c r="AG33" s="17">
        <f t="shared" ref="AG33:AG34" si="19">IF(ISERROR(AF33/AE33*100),,AF33/AE33*100)</f>
        <v>0</v>
      </c>
      <c r="AH33" s="104"/>
      <c r="AI33" s="220">
        <f>'[2]Дотация  из  ОБ_факт'!AG28/1000</f>
        <v>0</v>
      </c>
      <c r="AJ33" s="225">
        <f>'[3]Проверочная  таблица'!Z32/1000</f>
        <v>0</v>
      </c>
      <c r="AK33" s="17">
        <f t="shared" ref="AK33:AK34" si="20">IF(ISERROR(AJ33/AI33*100),,AJ33/AI33*100)</f>
        <v>0</v>
      </c>
      <c r="AL33" s="30"/>
    </row>
    <row r="34" spans="1:38" ht="19.5" customHeight="1" thickBot="1" x14ac:dyDescent="0.3">
      <c r="A34" s="38" t="s">
        <v>48</v>
      </c>
      <c r="B34" s="215">
        <f t="shared" si="12"/>
        <v>495462.86</v>
      </c>
      <c r="C34" s="215">
        <f t="shared" si="12"/>
        <v>2169438.2434</v>
      </c>
      <c r="D34" s="216">
        <f t="shared" si="12"/>
        <v>2169438.2434</v>
      </c>
      <c r="E34" s="12">
        <f>IF(ISERROR(D34/C34*100),,D34/C34*100)</f>
        <v>100</v>
      </c>
      <c r="F34" s="98"/>
      <c r="G34" s="216">
        <f>'[3]Проверочная  таблица'!H33/1000</f>
        <v>0</v>
      </c>
      <c r="H34" s="216">
        <f>'[3]Проверочная  таблица'!I33/1000</f>
        <v>0</v>
      </c>
      <c r="I34" s="165">
        <f t="shared" si="13"/>
        <v>0</v>
      </c>
      <c r="J34" s="12">
        <v>495462.86</v>
      </c>
      <c r="K34" s="216">
        <f>'[3]Проверочная  таблица'!F33/1000</f>
        <v>470772.8334</v>
      </c>
      <c r="L34" s="219">
        <f>'[3]Проверочная  таблица'!G33/1000</f>
        <v>470772.8334</v>
      </c>
      <c r="M34" s="14">
        <f t="shared" si="14"/>
        <v>100</v>
      </c>
      <c r="N34" s="98"/>
      <c r="O34" s="216">
        <f>('[3]Проверочная  таблица'!N33+'[3]Проверочная  таблица'!P33)/1000</f>
        <v>1697765.41</v>
      </c>
      <c r="P34" s="218">
        <f>('[3]Проверочная  таблица'!O33+'[3]Проверочная  таблица'!Q33)/1000</f>
        <v>1697765.41</v>
      </c>
      <c r="Q34" s="13">
        <f t="shared" si="15"/>
        <v>100</v>
      </c>
      <c r="R34" s="98"/>
      <c r="S34" s="216">
        <f>'[2]Дотация  из  ОБ_факт'!Y29/1000</f>
        <v>0</v>
      </c>
      <c r="T34" s="219">
        <f>'[3]Проверочная  таблица'!AC33/1000</f>
        <v>0</v>
      </c>
      <c r="U34" s="14">
        <f t="shared" si="16"/>
        <v>0</v>
      </c>
      <c r="V34" s="98"/>
      <c r="W34" s="215">
        <f>'[2]Дотация  из  ОБ_факт'!AA29/1000</f>
        <v>0</v>
      </c>
      <c r="X34" s="216">
        <f>'[3]Проверочная  таблица'!X33/1000</f>
        <v>0</v>
      </c>
      <c r="Y34" s="14">
        <f t="shared" si="17"/>
        <v>0</v>
      </c>
      <c r="Z34" s="98"/>
      <c r="AA34" s="215">
        <f>'[2]Дотация  из  ОБ_факт'!AC29/1000</f>
        <v>900</v>
      </c>
      <c r="AB34" s="216">
        <f>'[3]Проверочная  таблица'!Y33/1000</f>
        <v>900</v>
      </c>
      <c r="AC34" s="14">
        <f t="shared" si="18"/>
        <v>100</v>
      </c>
      <c r="AD34" s="98"/>
      <c r="AE34" s="216">
        <f>'[2]Дотация  из  ОБ_факт'!AE29/1000</f>
        <v>0</v>
      </c>
      <c r="AF34" s="219">
        <f>'[3]Проверочная  таблица'!AD33/1000</f>
        <v>0</v>
      </c>
      <c r="AG34" s="14">
        <f t="shared" si="19"/>
        <v>0</v>
      </c>
      <c r="AH34" s="98"/>
      <c r="AI34" s="216">
        <f>'[2]Дотация  из  ОБ_факт'!AG29/1000</f>
        <v>0</v>
      </c>
      <c r="AJ34" s="218">
        <f>'[3]Проверочная  таблица'!Z33/1000</f>
        <v>0</v>
      </c>
      <c r="AK34" s="14">
        <f t="shared" si="20"/>
        <v>0</v>
      </c>
      <c r="AL34" s="30"/>
    </row>
    <row r="35" spans="1:38" ht="19.5" customHeight="1" thickBot="1" x14ac:dyDescent="0.3">
      <c r="A35" s="39" t="s">
        <v>49</v>
      </c>
      <c r="B35" s="40">
        <f t="shared" ref="B35" si="21">SUM(B33:B34)</f>
        <v>594306.08199999994</v>
      </c>
      <c r="C35" s="41">
        <f t="shared" ref="C35:D35" si="22">SUM(C33:C34)</f>
        <v>2311225.7834000001</v>
      </c>
      <c r="D35" s="40">
        <f t="shared" si="22"/>
        <v>2311225.7834000001</v>
      </c>
      <c r="E35" s="26">
        <f>IF(ISERROR(D35/C35*100),,D35/C35*100)</f>
        <v>100</v>
      </c>
      <c r="F35" s="105">
        <f>SUM(F33:F34)</f>
        <v>0</v>
      </c>
      <c r="G35" s="41">
        <f>SUM(G33:G34)</f>
        <v>0</v>
      </c>
      <c r="H35" s="40">
        <f>SUM(H33:H34)</f>
        <v>0</v>
      </c>
      <c r="I35" s="29">
        <f>IF(ISERROR(H35/G35*100),,H35/G35*100)</f>
        <v>0</v>
      </c>
      <c r="J35" s="168">
        <v>594306.08199999994</v>
      </c>
      <c r="K35" s="40">
        <f>SUM(K33:K34)</f>
        <v>569616.05539999995</v>
      </c>
      <c r="L35" s="41">
        <f>SUM(L33:L34)</f>
        <v>569616.05539999995</v>
      </c>
      <c r="M35" s="26">
        <f>IF(ISERROR(L35/K35*100),,L35/K35*100)</f>
        <v>100</v>
      </c>
      <c r="N35" s="169">
        <f>SUM(N33:N34)</f>
        <v>0</v>
      </c>
      <c r="O35" s="42">
        <f>SUM(O33:O34)</f>
        <v>1740709.7279999999</v>
      </c>
      <c r="P35" s="40">
        <f>SUM(P33:P34)</f>
        <v>1740709.7279999999</v>
      </c>
      <c r="Q35" s="26">
        <f>IF(ISERROR(P35/O35*100),,P35/O35*100)</f>
        <v>100</v>
      </c>
      <c r="R35" s="105">
        <f>SUM(R33:R34)</f>
        <v>0</v>
      </c>
      <c r="S35" s="40">
        <f>SUM(S33:S34)</f>
        <v>0</v>
      </c>
      <c r="T35" s="41">
        <f>SUM(T33:T34)</f>
        <v>0</v>
      </c>
      <c r="U35" s="26">
        <f>IF(ISERROR(T35/S35*100),,T35/S35*100)</f>
        <v>0</v>
      </c>
      <c r="V35" s="105">
        <f>SUM(V33:V34)</f>
        <v>0</v>
      </c>
      <c r="W35" s="42">
        <f>SUM(W33:W34)</f>
        <v>0</v>
      </c>
      <c r="X35" s="40">
        <f>SUM(X33:X34)</f>
        <v>0</v>
      </c>
      <c r="Y35" s="26">
        <f>IF(ISERROR(X35/W35*100),,X35/W35*100)</f>
        <v>0</v>
      </c>
      <c r="Z35" s="169">
        <f>SUM(Z33:Z34)</f>
        <v>0</v>
      </c>
      <c r="AA35" s="42">
        <f>SUM(AA33:AA34)</f>
        <v>900</v>
      </c>
      <c r="AB35" s="40">
        <f>SUM(AB33:AB34)</f>
        <v>900</v>
      </c>
      <c r="AC35" s="26">
        <f>IF(ISERROR(AB35/AA35*100),,AB35/AA35*100)</f>
        <v>100</v>
      </c>
      <c r="AD35" s="105">
        <f>SUM(AD33:AD34)</f>
        <v>0</v>
      </c>
      <c r="AE35" s="40">
        <f>SUM(AE33:AE34)</f>
        <v>0</v>
      </c>
      <c r="AF35" s="41">
        <f>SUM(AF33:AF34)</f>
        <v>0</v>
      </c>
      <c r="AG35" s="26">
        <f>IF(ISERROR(AF35/AE35*100),,AF35/AE35*100)</f>
        <v>0</v>
      </c>
      <c r="AH35" s="105">
        <f>SUM(AH33:AH34)</f>
        <v>0</v>
      </c>
      <c r="AI35" s="41">
        <f>SUM(AI33:AI34)</f>
        <v>0</v>
      </c>
      <c r="AJ35" s="40">
        <f>SUM(AJ33:AJ34)</f>
        <v>0</v>
      </c>
      <c r="AK35" s="26">
        <f>IF(ISERROR(AJ35/AI35*100),,AJ35/AI35*100)</f>
        <v>0</v>
      </c>
      <c r="AL35" s="30"/>
    </row>
    <row r="36" spans="1:38" ht="19.5" customHeight="1" x14ac:dyDescent="0.25">
      <c r="A36" s="43"/>
      <c r="B36" s="44"/>
      <c r="C36" s="45"/>
      <c r="D36" s="44"/>
      <c r="E36" s="44"/>
      <c r="F36" s="105"/>
      <c r="G36" s="45"/>
      <c r="H36" s="44"/>
      <c r="I36" s="168"/>
      <c r="J36" s="105"/>
      <c r="K36" s="44"/>
      <c r="L36" s="45"/>
      <c r="M36" s="47"/>
      <c r="N36" s="169"/>
      <c r="O36" s="46"/>
      <c r="P36" s="44"/>
      <c r="Q36" s="47"/>
      <c r="R36" s="105"/>
      <c r="S36" s="34"/>
      <c r="T36" s="48"/>
      <c r="U36" s="47"/>
      <c r="V36" s="105"/>
      <c r="W36" s="33"/>
      <c r="X36" s="34"/>
      <c r="Y36" s="47"/>
      <c r="Z36" s="169"/>
      <c r="AA36" s="33"/>
      <c r="AB36" s="34"/>
      <c r="AC36" s="47"/>
      <c r="AD36" s="105"/>
      <c r="AE36" s="34"/>
      <c r="AF36" s="48"/>
      <c r="AG36" s="47"/>
      <c r="AH36" s="105"/>
      <c r="AI36" s="48"/>
      <c r="AJ36" s="34"/>
      <c r="AK36" s="47"/>
      <c r="AL36" s="30"/>
    </row>
    <row r="37" spans="1:38" ht="30" x14ac:dyDescent="0.25">
      <c r="A37" s="49" t="s">
        <v>50</v>
      </c>
      <c r="B37" s="34">
        <f t="shared" ref="B37:C37" si="23">F37+J37+N37+R37+V37+AD37+AH37+Z37</f>
        <v>465572.00140000007</v>
      </c>
      <c r="C37" s="48">
        <f t="shared" si="23"/>
        <v>664884.11604000023</v>
      </c>
      <c r="D37" s="44"/>
      <c r="E37" s="44"/>
      <c r="F37" s="109"/>
      <c r="G37" s="45"/>
      <c r="H37" s="44"/>
      <c r="I37" s="170"/>
      <c r="J37" s="109"/>
      <c r="K37" s="44"/>
      <c r="L37" s="45"/>
      <c r="M37" s="34"/>
      <c r="N37" s="48">
        <v>349572.00140000007</v>
      </c>
      <c r="O37" s="167">
        <f>'[1]Исполнение  по  МБТ  всего'!B36</f>
        <v>664884.11604000023</v>
      </c>
      <c r="P37" s="44"/>
      <c r="Q37" s="34"/>
      <c r="R37" s="170">
        <v>8500</v>
      </c>
      <c r="S37" s="34"/>
      <c r="T37" s="48"/>
      <c r="U37" s="34"/>
      <c r="V37" s="170">
        <v>6000</v>
      </c>
      <c r="W37" s="33"/>
      <c r="X37" s="34"/>
      <c r="Y37" s="34"/>
      <c r="Z37" s="48">
        <v>10000</v>
      </c>
      <c r="AA37" s="33"/>
      <c r="AB37" s="34"/>
      <c r="AC37" s="34"/>
      <c r="AD37" s="170">
        <v>3000</v>
      </c>
      <c r="AE37" s="34"/>
      <c r="AF37" s="48"/>
      <c r="AG37" s="34"/>
      <c r="AH37" s="170">
        <v>88500</v>
      </c>
      <c r="AI37" s="48"/>
      <c r="AJ37" s="34"/>
      <c r="AK37" s="34"/>
      <c r="AL37" s="30"/>
    </row>
    <row r="38" spans="1:38" ht="19.5" customHeight="1" thickBot="1" x14ac:dyDescent="0.3">
      <c r="A38" s="50"/>
      <c r="B38" s="44"/>
      <c r="C38" s="45"/>
      <c r="D38" s="44"/>
      <c r="E38" s="44"/>
      <c r="F38" s="113"/>
      <c r="G38" s="45"/>
      <c r="H38" s="44"/>
      <c r="I38" s="171"/>
      <c r="J38" s="113"/>
      <c r="K38" s="44"/>
      <c r="L38" s="45"/>
      <c r="M38" s="51"/>
      <c r="N38" s="177"/>
      <c r="O38" s="46"/>
      <c r="P38" s="44"/>
      <c r="Q38" s="51"/>
      <c r="R38" s="113"/>
      <c r="S38" s="34"/>
      <c r="T38" s="48"/>
      <c r="U38" s="51"/>
      <c r="V38" s="113"/>
      <c r="W38" s="33"/>
      <c r="X38" s="34"/>
      <c r="Y38" s="51"/>
      <c r="Z38" s="177"/>
      <c r="AA38" s="33"/>
      <c r="AB38" s="34"/>
      <c r="AC38" s="51"/>
      <c r="AD38" s="113"/>
      <c r="AE38" s="34"/>
      <c r="AF38" s="48"/>
      <c r="AG38" s="51"/>
      <c r="AH38" s="113"/>
      <c r="AI38" s="48"/>
      <c r="AJ38" s="34"/>
      <c r="AK38" s="51"/>
      <c r="AL38" s="30"/>
    </row>
    <row r="39" spans="1:38" s="87" customFormat="1" ht="19.5" customHeight="1" thickBot="1" x14ac:dyDescent="0.3">
      <c r="A39" s="83" t="s">
        <v>51</v>
      </c>
      <c r="B39" s="226">
        <f>B31+B35+B37</f>
        <v>3036891.4</v>
      </c>
      <c r="C39" s="227">
        <f>C31+C35+C37</f>
        <v>5545702.2630400006</v>
      </c>
      <c r="D39" s="40">
        <f t="shared" ref="D39" si="24">D31+D35</f>
        <v>4880818.1469999999</v>
      </c>
      <c r="E39" s="26">
        <f>IF(ISERROR(D39/C39*100),,D39/C39*100)</f>
        <v>88.010821993254112</v>
      </c>
      <c r="F39" s="226">
        <f>F31+F35+F37</f>
        <v>673129.89859999996</v>
      </c>
      <c r="G39" s="226">
        <f>G31+G35+G37</f>
        <v>673129.89859999996</v>
      </c>
      <c r="H39" s="40">
        <f>H31+H35</f>
        <v>673129.89859999996</v>
      </c>
      <c r="I39" s="29">
        <f>IF(ISERROR(H39/G39*100),,H39/G39*100)</f>
        <v>100</v>
      </c>
      <c r="J39" s="226">
        <f>J31+J35+J37</f>
        <v>1250582.3310000002</v>
      </c>
      <c r="K39" s="226">
        <f>K31+K35+K37</f>
        <v>1225892.3044000003</v>
      </c>
      <c r="L39" s="41">
        <f>L31+L35</f>
        <v>1225892.3044000003</v>
      </c>
      <c r="M39" s="26">
        <f>IF(ISERROR(L39/K39*100),,L39/K39*100)</f>
        <v>100</v>
      </c>
      <c r="N39" s="226">
        <f>N31+N35+N37</f>
        <v>997179.17040000006</v>
      </c>
      <c r="O39" s="226">
        <f>O31+O35+O37</f>
        <v>3616780.0600399999</v>
      </c>
      <c r="P39" s="40">
        <f>P31+P35</f>
        <v>2951895.9439999997</v>
      </c>
      <c r="Q39" s="26">
        <f>IF(ISERROR(P39/O39*100),,P39/O39*100)</f>
        <v>81.616683762831656</v>
      </c>
      <c r="R39" s="226">
        <f>R31+R35+R37</f>
        <v>8500</v>
      </c>
      <c r="S39" s="226">
        <f>S31+S35+S37</f>
        <v>8500</v>
      </c>
      <c r="T39" s="41">
        <f>T31+T35</f>
        <v>8500</v>
      </c>
      <c r="U39" s="26">
        <f>IF(ISERROR(T39/S39*100),,T39/S39*100)</f>
        <v>100</v>
      </c>
      <c r="V39" s="226">
        <f>V31+V35+V37</f>
        <v>6000</v>
      </c>
      <c r="W39" s="226">
        <f>W31+W35+W37</f>
        <v>5400</v>
      </c>
      <c r="X39" s="40">
        <f>X31+X35</f>
        <v>5400</v>
      </c>
      <c r="Y39" s="26">
        <f>IF(ISERROR(X39/W39*100),,X39/W39*100)</f>
        <v>100</v>
      </c>
      <c r="Z39" s="226">
        <f>Z31+Z35+Z37</f>
        <v>10000</v>
      </c>
      <c r="AA39" s="226">
        <f>AA31+AA35+AA37</f>
        <v>10000</v>
      </c>
      <c r="AB39" s="40">
        <f>AB31+AB35</f>
        <v>10000</v>
      </c>
      <c r="AC39" s="26">
        <f>IF(ISERROR(AB39/AA39*100),,AB39/AA39*100)</f>
        <v>100</v>
      </c>
      <c r="AD39" s="226">
        <f>AD31+AD35+AD37</f>
        <v>3000</v>
      </c>
      <c r="AE39" s="226">
        <f>AE31+AE35+AE37</f>
        <v>3000</v>
      </c>
      <c r="AF39" s="41">
        <f>AF31+AF35</f>
        <v>3000</v>
      </c>
      <c r="AG39" s="26">
        <f>IF(ISERROR(AF39/AE39*100),,AF39/AE39*100)</f>
        <v>100</v>
      </c>
      <c r="AH39" s="226">
        <f>AH31+AH35+AH37</f>
        <v>88500</v>
      </c>
      <c r="AI39" s="226">
        <f>AI31+AI35+AI37</f>
        <v>3000</v>
      </c>
      <c r="AJ39" s="40">
        <f>AJ31+AJ35</f>
        <v>3000</v>
      </c>
      <c r="AK39" s="26">
        <f>IF(ISERROR(AJ39/AI39*100),,AJ39/AI39*100)</f>
        <v>100</v>
      </c>
      <c r="AL39" s="10"/>
    </row>
    <row r="40" spans="1:38" ht="15.75" x14ac:dyDescent="0.25">
      <c r="A40" s="52"/>
      <c r="B40" s="228">
        <f>B39-'[2]Финансовая  помощь  (план)'!$C$42</f>
        <v>0</v>
      </c>
      <c r="C40" s="229">
        <f>C39-'[1]Исполнение  по  дотации'!B40</f>
        <v>0</v>
      </c>
      <c r="D40" s="229">
        <f>D39-'[2]Сводная  таблица'!$E$34/1000</f>
        <v>0</v>
      </c>
      <c r="E40" s="10"/>
      <c r="F40" s="1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row>
    <row r="43" spans="1:38" x14ac:dyDescent="0.2">
      <c r="A43" s="84"/>
      <c r="B43" s="84"/>
    </row>
  </sheetData>
  <mergeCells count="26">
    <mergeCell ref="B12:E12"/>
    <mergeCell ref="F12:I12"/>
    <mergeCell ref="B6:E10"/>
    <mergeCell ref="F6:M6"/>
    <mergeCell ref="F7:M7"/>
    <mergeCell ref="AD10:AG10"/>
    <mergeCell ref="AH10:AK10"/>
    <mergeCell ref="AD12:AG12"/>
    <mergeCell ref="R9:Y9"/>
    <mergeCell ref="J12:M12"/>
    <mergeCell ref="N12:Q12"/>
    <mergeCell ref="R12:U12"/>
    <mergeCell ref="V12:Y12"/>
    <mergeCell ref="Z12:AC12"/>
    <mergeCell ref="AH12:AK12"/>
    <mergeCell ref="Z10:AC10"/>
    <mergeCell ref="F9:M9"/>
    <mergeCell ref="F10:I10"/>
    <mergeCell ref="A6:A11"/>
    <mergeCell ref="J10:M10"/>
    <mergeCell ref="N10:Q10"/>
    <mergeCell ref="R10:U10"/>
    <mergeCell ref="V10:Y10"/>
    <mergeCell ref="N7:Y7"/>
    <mergeCell ref="F8:M8"/>
    <mergeCell ref="N8:Y8"/>
  </mergeCells>
  <pageMargins left="0.78740157480314965" right="0.39370078740157483" top="0.78740157480314965" bottom="0.78740157480314965" header="0.51181102362204722" footer="0.51181102362204722"/>
  <pageSetup paperSize="8" scale="77" fitToWidth="4" orientation="landscape" r:id="rId1"/>
  <headerFooter alignWithMargins="0">
    <oddFooter>&amp;L&amp;P&amp;R&amp;Z&amp;F&amp;A</oddFooter>
  </headerFooter>
  <colBreaks count="2" manualBreakCount="2">
    <brk id="13" max="1048575" man="1"/>
    <brk id="2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LE45"/>
  <sheetViews>
    <sheetView zoomScale="60" zoomScaleNormal="60" zoomScaleSheetLayoutView="50" workbookViewId="0">
      <selection activeCell="G30" sqref="G30"/>
    </sheetView>
  </sheetViews>
  <sheetFormatPr defaultColWidth="8.85546875" defaultRowHeight="12.75" x14ac:dyDescent="0.2"/>
  <cols>
    <col min="1" max="2" width="23.5703125" customWidth="1"/>
    <col min="3" max="3" width="22.140625" bestFit="1" customWidth="1"/>
    <col min="4" max="4" width="22.42578125" customWidth="1"/>
    <col min="5" max="5" width="18" customWidth="1"/>
    <col min="6" max="6" width="21.140625" customWidth="1"/>
    <col min="7" max="9" width="18.5703125" customWidth="1"/>
    <col min="10" max="10" width="21.5703125" customWidth="1"/>
    <col min="11" max="11" width="20.42578125" customWidth="1"/>
    <col min="12" max="12" width="21.42578125" customWidth="1"/>
    <col min="13" max="13" width="16.140625" customWidth="1"/>
    <col min="14" max="14" width="21.140625" customWidth="1"/>
    <col min="15" max="15" width="18.42578125" customWidth="1"/>
    <col min="16" max="16" width="19.140625" customWidth="1"/>
    <col min="17" max="17" width="18" customWidth="1"/>
    <col min="18" max="18" width="25.28515625" customWidth="1"/>
    <col min="19" max="21" width="18" customWidth="1"/>
    <col min="22" max="22" width="20.5703125" customWidth="1"/>
    <col min="23" max="23" width="18.42578125" customWidth="1"/>
    <col min="24" max="24" width="17.85546875" customWidth="1"/>
    <col min="25" max="25" width="18.140625" customWidth="1"/>
    <col min="26" max="26" width="21.5703125" customWidth="1"/>
    <col min="27" max="29" width="17.140625" customWidth="1"/>
    <col min="30" max="30" width="23.42578125" customWidth="1"/>
    <col min="31" max="33" width="17.140625" customWidth="1"/>
    <col min="34" max="34" width="21.7109375" customWidth="1"/>
    <col min="35" max="36" width="15" customWidth="1"/>
    <col min="37" max="37" width="16.5703125" customWidth="1"/>
    <col min="38" max="38" width="20.85546875" customWidth="1"/>
    <col min="39" max="40" width="16.7109375" bestFit="1" customWidth="1"/>
    <col min="41" max="41" width="16.85546875" customWidth="1"/>
    <col min="42" max="42" width="20.85546875" customWidth="1"/>
    <col min="43" max="44" width="15" customWidth="1"/>
    <col min="45" max="45" width="18" customWidth="1"/>
    <col min="46" max="46" width="22.5703125" customWidth="1"/>
    <col min="47" max="47" width="17.5703125" customWidth="1"/>
    <col min="48" max="48" width="18.140625" bestFit="1" customWidth="1"/>
    <col min="49" max="49" width="18" customWidth="1"/>
    <col min="50" max="50" width="24.42578125" customWidth="1"/>
    <col min="51" max="52" width="18.140625" bestFit="1" customWidth="1"/>
    <col min="53" max="53" width="17" customWidth="1"/>
    <col min="54" max="54" width="22.28515625" customWidth="1"/>
    <col min="55" max="57" width="17" customWidth="1"/>
    <col min="58" max="58" width="23.140625" customWidth="1"/>
    <col min="59" max="59" width="18.140625" customWidth="1"/>
    <col min="60" max="60" width="18.140625" bestFit="1" customWidth="1"/>
    <col min="61" max="61" width="17" customWidth="1"/>
    <col min="62" max="62" width="21.5703125" customWidth="1"/>
    <col min="63" max="65" width="17" customWidth="1"/>
    <col min="66" max="66" width="22.42578125" customWidth="1"/>
    <col min="67" max="69" width="17" customWidth="1"/>
    <col min="70" max="70" width="21.42578125" customWidth="1"/>
    <col min="71" max="72" width="18.140625" bestFit="1" customWidth="1"/>
    <col min="73" max="73" width="17" customWidth="1"/>
    <col min="74" max="74" width="21.140625" customWidth="1"/>
    <col min="75" max="77" width="15.42578125" customWidth="1"/>
    <col min="78" max="78" width="22.5703125" customWidth="1"/>
    <col min="79" max="81" width="15.42578125" customWidth="1"/>
    <col min="82" max="82" width="21.140625" customWidth="1"/>
    <col min="83" max="85" width="18.42578125" customWidth="1"/>
    <col min="86" max="86" width="24.140625" customWidth="1"/>
    <col min="87" max="89" width="18.42578125" customWidth="1"/>
    <col min="90" max="90" width="23.85546875" customWidth="1"/>
    <col min="91" max="93" width="18.42578125" customWidth="1"/>
    <col min="94" max="94" width="23" customWidth="1"/>
    <col min="95" max="97" width="18.42578125" customWidth="1"/>
    <col min="98" max="98" width="23.7109375" customWidth="1"/>
    <col min="99" max="101" width="18.42578125" customWidth="1"/>
    <col min="102" max="102" width="21.42578125" customWidth="1"/>
    <col min="103" max="105" width="15.42578125" customWidth="1"/>
    <col min="106" max="106" width="21.5703125" customWidth="1"/>
    <col min="107" max="108" width="18.140625" bestFit="1" customWidth="1"/>
    <col min="109" max="109" width="15.42578125" customWidth="1"/>
    <col min="110" max="110" width="20.28515625" customWidth="1"/>
    <col min="111" max="113" width="17.140625" customWidth="1"/>
    <col min="114" max="114" width="24" customWidth="1"/>
    <col min="115" max="116" width="18.140625" bestFit="1" customWidth="1"/>
    <col min="117" max="117" width="17.140625" customWidth="1"/>
    <col min="118" max="118" width="21.7109375" customWidth="1"/>
    <col min="119" max="121" width="17.140625" customWidth="1"/>
    <col min="122" max="122" width="21.7109375" customWidth="1"/>
    <col min="123" max="125" width="17.140625" customWidth="1"/>
    <col min="126" max="126" width="22.140625" customWidth="1"/>
    <col min="127" max="127" width="20.7109375" bestFit="1" customWidth="1"/>
    <col min="128" max="128" width="18.140625" bestFit="1" customWidth="1"/>
    <col min="129" max="129" width="17.140625" customWidth="1"/>
    <col min="130" max="130" width="24" customWidth="1"/>
    <col min="131" max="131" width="18.140625" bestFit="1" customWidth="1"/>
    <col min="132" max="133" width="17.140625" customWidth="1"/>
    <col min="134" max="134" width="21.7109375" customWidth="1"/>
    <col min="135" max="136" width="18.140625" bestFit="1" customWidth="1"/>
    <col min="137" max="137" width="17.140625" customWidth="1"/>
    <col min="138" max="138" width="23.42578125" customWidth="1"/>
    <col min="139" max="141" width="17.140625" customWidth="1"/>
    <col min="142" max="142" width="22.140625" customWidth="1"/>
    <col min="143" max="145" width="17.140625" customWidth="1"/>
    <col min="146" max="146" width="22.140625" customWidth="1"/>
    <col min="147" max="149" width="17.140625" customWidth="1"/>
    <col min="150" max="150" width="21.140625" customWidth="1"/>
    <col min="151" max="152" width="17.42578125" customWidth="1"/>
    <col min="153" max="153" width="15.42578125" customWidth="1"/>
    <col min="154" max="154" width="23.140625" customWidth="1"/>
    <col min="155" max="156" width="18.140625" bestFit="1" customWidth="1"/>
    <col min="157" max="157" width="15.42578125" customWidth="1"/>
    <col min="158" max="158" width="23.5703125" customWidth="1"/>
    <col min="159" max="160" width="18.140625" bestFit="1" customWidth="1"/>
    <col min="161" max="161" width="15.42578125" customWidth="1"/>
    <col min="162" max="162" width="21.140625" customWidth="1"/>
    <col min="163" max="163" width="18.140625" bestFit="1" customWidth="1"/>
    <col min="164" max="164" width="16.7109375" bestFit="1" customWidth="1"/>
    <col min="165" max="165" width="15.42578125" customWidth="1"/>
    <col min="166" max="166" width="23.85546875" customWidth="1"/>
    <col min="167" max="169" width="15.42578125" customWidth="1"/>
    <col min="170" max="170" width="21.85546875" customWidth="1"/>
    <col min="171" max="171" width="18.140625" bestFit="1" customWidth="1"/>
    <col min="172" max="173" width="15.42578125" customWidth="1"/>
    <col min="174" max="174" width="23" customWidth="1"/>
    <col min="175" max="175" width="18.140625" bestFit="1" customWidth="1"/>
    <col min="176" max="177" width="15.42578125" customWidth="1"/>
    <col min="178" max="178" width="22.28515625" customWidth="1"/>
    <col min="179" max="179" width="18.140625" bestFit="1" customWidth="1"/>
    <col min="180" max="181" width="15.42578125" customWidth="1"/>
    <col min="182" max="182" width="23.85546875" customWidth="1"/>
    <col min="183" max="184" width="18.140625" bestFit="1" customWidth="1"/>
    <col min="185" max="185" width="15.42578125" customWidth="1"/>
    <col min="186" max="186" width="22.7109375" customWidth="1"/>
    <col min="187" max="188" width="16.7109375" bestFit="1" customWidth="1"/>
    <col min="189" max="189" width="15.42578125" customWidth="1"/>
    <col min="190" max="190" width="25" customWidth="1"/>
    <col min="191" max="191" width="18.140625" customWidth="1"/>
    <col min="192" max="192" width="18.140625" bestFit="1" customWidth="1"/>
    <col min="193" max="193" width="16.85546875" customWidth="1"/>
    <col min="194" max="194" width="23.5703125" customWidth="1"/>
    <col min="195" max="195" width="18" customWidth="1"/>
    <col min="196" max="196" width="16.85546875" customWidth="1"/>
    <col min="197" max="197" width="17.140625" customWidth="1"/>
    <col min="198" max="198" width="24.7109375" customWidth="1"/>
    <col min="199" max="201" width="17.140625" customWidth="1"/>
    <col min="202" max="202" width="23.85546875" customWidth="1"/>
    <col min="203" max="205" width="17.140625" customWidth="1"/>
    <col min="206" max="206" width="22.85546875" customWidth="1"/>
    <col min="207" max="209" width="17.140625" customWidth="1"/>
    <col min="210" max="210" width="20.42578125" customWidth="1"/>
    <col min="211" max="213" width="17.85546875" customWidth="1"/>
    <col min="214" max="214" width="21" customWidth="1"/>
    <col min="215" max="217" width="18.140625" customWidth="1"/>
    <col min="218" max="218" width="20.85546875" customWidth="1"/>
    <col min="219" max="221" width="17.85546875" customWidth="1"/>
    <col min="222" max="222" width="21.5703125" customWidth="1"/>
    <col min="223" max="225" width="17.85546875" customWidth="1"/>
    <col min="226" max="226" width="23.5703125" customWidth="1"/>
    <col min="227" max="229" width="18.140625" customWidth="1"/>
    <col min="230" max="230" width="23.42578125" customWidth="1"/>
    <col min="231" max="232" width="18.140625" bestFit="1" customWidth="1"/>
    <col min="233" max="233" width="16" customWidth="1"/>
    <col min="234" max="234" width="22.42578125" customWidth="1"/>
    <col min="235" max="235" width="18.140625" bestFit="1" customWidth="1"/>
    <col min="236" max="236" width="18.140625" customWidth="1"/>
    <col min="237" max="237" width="17.5703125" customWidth="1"/>
    <col min="238" max="238" width="22.7109375" customWidth="1"/>
    <col min="239" max="240" width="18.140625" bestFit="1" customWidth="1"/>
    <col min="241" max="241" width="17.140625" customWidth="1"/>
    <col min="242" max="242" width="23.85546875" customWidth="1"/>
    <col min="243" max="244" width="20.7109375" bestFit="1" customWidth="1"/>
    <col min="245" max="245" width="17.5703125" customWidth="1"/>
    <col min="246" max="246" width="21.140625" customWidth="1"/>
    <col min="247" max="247" width="20.7109375" bestFit="1" customWidth="1"/>
    <col min="248" max="249" width="17.5703125" customWidth="1"/>
    <col min="250" max="250" width="22.42578125" customWidth="1"/>
    <col min="251" max="252" width="18" customWidth="1"/>
    <col min="253" max="253" width="19.140625" customWidth="1"/>
    <col min="254" max="254" width="21.42578125" customWidth="1"/>
    <col min="255" max="255" width="18.42578125" customWidth="1"/>
    <col min="256" max="256" width="17.5703125" customWidth="1"/>
    <col min="257" max="257" width="17.28515625" customWidth="1"/>
    <col min="258" max="258" width="23.5703125" customWidth="1"/>
    <col min="259" max="260" width="18.140625" bestFit="1" customWidth="1"/>
    <col min="261" max="261" width="17.7109375" customWidth="1"/>
    <col min="262" max="262" width="21.5703125" customWidth="1"/>
    <col min="263" max="265" width="18.28515625" customWidth="1"/>
    <col min="266" max="266" width="23.28515625" customWidth="1"/>
    <col min="267" max="269" width="18.28515625" customWidth="1"/>
    <col min="270" max="270" width="24.140625" customWidth="1"/>
    <col min="271" max="273" width="16.5703125" customWidth="1"/>
    <col min="274" max="274" width="22.42578125" customWidth="1"/>
    <col min="275" max="276" width="18.140625" bestFit="1" customWidth="1"/>
    <col min="277" max="277" width="16.85546875" customWidth="1"/>
    <col min="278" max="278" width="21.85546875" customWidth="1"/>
    <col min="279" max="280" width="18.140625" bestFit="1" customWidth="1"/>
    <col min="281" max="281" width="16.42578125" customWidth="1"/>
    <col min="282" max="282" width="23.28515625" customWidth="1"/>
    <col min="283" max="284" width="22.140625" customWidth="1"/>
    <col min="285" max="286" width="19" customWidth="1"/>
    <col min="287" max="288" width="17.42578125" customWidth="1"/>
    <col min="289" max="290" width="19.140625" customWidth="1"/>
    <col min="291" max="291" width="18.140625" customWidth="1"/>
    <col min="292" max="292" width="17.5703125" customWidth="1"/>
    <col min="293" max="293" width="15.42578125" customWidth="1"/>
    <col min="294" max="294" width="22.42578125" customWidth="1"/>
    <col min="295" max="295" width="17.85546875" customWidth="1"/>
    <col min="296" max="296" width="16.7109375" bestFit="1" customWidth="1"/>
    <col min="297" max="297" width="15.42578125" customWidth="1"/>
    <col min="298" max="298" width="17.85546875" customWidth="1"/>
    <col min="299" max="299" width="38.5703125" bestFit="1" customWidth="1"/>
    <col min="300" max="300" width="17.85546875" customWidth="1"/>
    <col min="301" max="304" width="18.140625" customWidth="1"/>
    <col min="305" max="305" width="17.85546875" customWidth="1"/>
    <col min="306" max="315" width="15.42578125" customWidth="1"/>
    <col min="316" max="316" width="17.5703125" customWidth="1"/>
    <col min="317" max="317" width="16.42578125" customWidth="1"/>
    <col min="318" max="318" width="15.42578125" customWidth="1"/>
  </cols>
  <sheetData>
    <row r="1" spans="1:317" x14ac:dyDescent="0.2">
      <c r="A1" s="230"/>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230"/>
      <c r="AX1" s="230"/>
      <c r="AY1" s="230"/>
      <c r="AZ1" s="230"/>
      <c r="BA1" s="230"/>
      <c r="BB1" s="230"/>
      <c r="BC1" s="230"/>
      <c r="BD1" s="230"/>
      <c r="BE1" s="230"/>
      <c r="BF1" s="230"/>
      <c r="BG1" s="230"/>
      <c r="BH1" s="230"/>
      <c r="BI1" s="230"/>
      <c r="BJ1" s="230"/>
      <c r="BK1" s="230"/>
      <c r="BL1" s="230"/>
      <c r="BM1" s="230"/>
      <c r="BN1" s="230"/>
      <c r="BO1" s="230"/>
      <c r="BP1" s="230"/>
      <c r="BQ1" s="230"/>
      <c r="BR1" s="230"/>
      <c r="BS1" s="230"/>
      <c r="BT1" s="230"/>
      <c r="BU1" s="230"/>
      <c r="BV1" s="230"/>
      <c r="BW1" s="230"/>
      <c r="BX1" s="230"/>
      <c r="BY1" s="230"/>
      <c r="BZ1" s="230"/>
      <c r="CA1" s="230"/>
      <c r="CB1" s="230"/>
      <c r="CC1" s="230"/>
      <c r="CD1" s="230"/>
      <c r="CE1" s="230"/>
      <c r="CF1" s="230"/>
      <c r="CG1" s="230"/>
      <c r="CH1" s="230"/>
      <c r="CI1" s="230"/>
      <c r="CJ1" s="230"/>
      <c r="CK1" s="230"/>
      <c r="CL1" s="230"/>
      <c r="CM1" s="230"/>
      <c r="CN1" s="230"/>
      <c r="CO1" s="230"/>
      <c r="CP1" s="230"/>
      <c r="CQ1" s="230"/>
      <c r="CR1" s="230"/>
      <c r="CS1" s="230"/>
      <c r="CT1" s="230"/>
      <c r="CU1" s="230"/>
      <c r="CV1" s="230"/>
      <c r="CW1" s="230"/>
      <c r="CX1" s="230"/>
      <c r="CY1" s="230"/>
      <c r="CZ1" s="230"/>
      <c r="DA1" s="230"/>
      <c r="DB1" s="230"/>
      <c r="DC1" s="230"/>
      <c r="DD1" s="230"/>
      <c r="DE1" s="230"/>
      <c r="DF1" s="230"/>
      <c r="DG1" s="230"/>
      <c r="DH1" s="230"/>
      <c r="DI1" s="230"/>
      <c r="DJ1" s="230"/>
      <c r="DK1" s="230"/>
      <c r="DL1" s="230"/>
      <c r="DM1" s="230"/>
      <c r="DN1" s="230"/>
      <c r="DO1" s="230"/>
      <c r="DP1" s="230"/>
      <c r="DQ1" s="230"/>
      <c r="DR1" s="230"/>
      <c r="DS1" s="230"/>
      <c r="DT1" s="230"/>
      <c r="DU1" s="230"/>
      <c r="DV1" s="230"/>
      <c r="DW1" s="230"/>
      <c r="DX1" s="230"/>
      <c r="DY1" s="230"/>
      <c r="DZ1" s="230"/>
      <c r="EA1" s="230"/>
      <c r="EB1" s="230"/>
      <c r="EC1" s="230"/>
      <c r="ED1" s="230"/>
      <c r="EE1" s="230"/>
      <c r="EF1" s="230"/>
      <c r="EG1" s="230"/>
      <c r="EH1" s="230"/>
      <c r="EI1" s="230"/>
      <c r="EJ1" s="230"/>
      <c r="EK1" s="230"/>
      <c r="EL1" s="230"/>
      <c r="EM1" s="230"/>
      <c r="EN1" s="230"/>
      <c r="EO1" s="230"/>
      <c r="EP1" s="230"/>
      <c r="EQ1" s="230"/>
      <c r="ER1" s="230"/>
      <c r="ES1" s="230"/>
      <c r="ET1" s="230"/>
      <c r="EU1" s="230"/>
      <c r="EV1" s="230"/>
      <c r="EW1" s="230"/>
      <c r="EX1" s="230"/>
      <c r="EY1" s="230"/>
      <c r="EZ1" s="230"/>
      <c r="FA1" s="230"/>
      <c r="FB1" s="230"/>
      <c r="FC1" s="230"/>
      <c r="FD1" s="230"/>
      <c r="FE1" s="230"/>
      <c r="FF1" s="230"/>
      <c r="FG1" s="230"/>
      <c r="FH1" s="230"/>
      <c r="FI1" s="230"/>
      <c r="FJ1" s="230"/>
      <c r="FK1" s="230"/>
      <c r="FL1" s="230"/>
      <c r="FM1" s="230"/>
      <c r="FN1" s="230"/>
      <c r="FO1" s="230"/>
      <c r="FP1" s="230"/>
      <c r="FQ1" s="230"/>
      <c r="FR1" s="230"/>
      <c r="FS1" s="230"/>
      <c r="FT1" s="230"/>
      <c r="FU1" s="230"/>
      <c r="FV1" s="230"/>
      <c r="FW1" s="230"/>
      <c r="FX1" s="230"/>
      <c r="FY1" s="230"/>
      <c r="FZ1" s="230"/>
      <c r="GA1" s="230"/>
      <c r="GB1" s="230"/>
      <c r="GC1" s="230"/>
      <c r="GD1" s="230"/>
      <c r="GE1" s="230"/>
      <c r="GF1" s="230"/>
      <c r="GG1" s="230"/>
      <c r="GH1" s="230"/>
      <c r="GI1" s="230"/>
      <c r="GJ1" s="230"/>
      <c r="GK1" s="230"/>
      <c r="GL1" s="230"/>
      <c r="GM1" s="230"/>
      <c r="GN1" s="230"/>
      <c r="GO1" s="230"/>
      <c r="GP1" s="230"/>
      <c r="GQ1" s="230"/>
      <c r="GR1" s="230"/>
      <c r="GS1" s="230"/>
      <c r="GT1" s="230"/>
      <c r="GU1" s="230"/>
      <c r="GV1" s="230"/>
      <c r="GW1" s="230"/>
      <c r="GX1" s="230"/>
      <c r="GY1" s="230"/>
      <c r="GZ1" s="230"/>
      <c r="HA1" s="230"/>
      <c r="HB1" s="230"/>
      <c r="HC1" s="230"/>
      <c r="HD1" s="230"/>
      <c r="HE1" s="230"/>
      <c r="HF1" s="230"/>
      <c r="HG1" s="230"/>
      <c r="HH1" s="230"/>
      <c r="HI1" s="230"/>
      <c r="HJ1" s="230"/>
      <c r="HK1" s="230"/>
      <c r="HL1" s="230"/>
      <c r="HM1" s="230"/>
      <c r="HN1" s="230"/>
      <c r="HO1" s="230"/>
      <c r="HP1" s="230"/>
      <c r="HQ1" s="230"/>
      <c r="HR1" s="230"/>
      <c r="HS1" s="230"/>
      <c r="HT1" s="230"/>
      <c r="HU1" s="230"/>
      <c r="HV1" s="230"/>
      <c r="HW1" s="230"/>
      <c r="HX1" s="230"/>
      <c r="HY1" s="230"/>
      <c r="HZ1" s="230"/>
      <c r="IA1" s="230"/>
      <c r="IB1" s="230"/>
      <c r="IC1" s="230"/>
      <c r="ID1" s="230"/>
      <c r="IE1" s="230"/>
      <c r="IF1" s="230"/>
      <c r="IG1" s="230"/>
      <c r="IH1" s="230"/>
      <c r="II1" s="230"/>
      <c r="IJ1" s="230"/>
      <c r="IK1" s="230"/>
      <c r="IL1" s="230"/>
      <c r="IM1" s="230"/>
      <c r="IN1" s="230"/>
      <c r="IO1" s="230"/>
      <c r="IP1" s="230"/>
      <c r="IQ1" s="230"/>
      <c r="IR1" s="230"/>
      <c r="IS1" s="230"/>
      <c r="IT1" s="230"/>
      <c r="IU1" s="230"/>
      <c r="IV1" s="230"/>
      <c r="IW1" s="230"/>
      <c r="IX1" s="230"/>
      <c r="IY1" s="230"/>
      <c r="IZ1" s="230"/>
      <c r="JA1" s="230"/>
      <c r="JB1" s="230"/>
      <c r="JC1" s="230"/>
      <c r="JD1" s="230"/>
      <c r="JE1" s="230"/>
      <c r="JF1" s="230"/>
      <c r="JG1" s="230"/>
      <c r="JH1" s="230"/>
      <c r="JI1" s="230"/>
      <c r="JJ1" s="230"/>
      <c r="JK1" s="230"/>
      <c r="JL1" s="230"/>
      <c r="JM1" s="230"/>
      <c r="JN1" s="230"/>
      <c r="JO1" s="230"/>
      <c r="JP1" s="230"/>
      <c r="JQ1" s="230"/>
      <c r="JR1" s="230"/>
      <c r="JS1" s="230"/>
      <c r="JT1" s="230"/>
      <c r="JU1" s="230"/>
      <c r="JV1" s="230"/>
      <c r="JW1" s="230"/>
      <c r="JX1" s="230"/>
      <c r="JY1" s="230"/>
      <c r="JZ1" s="230"/>
      <c r="KA1" s="230"/>
      <c r="KB1" s="230"/>
      <c r="KC1" s="230"/>
      <c r="KD1" s="230"/>
      <c r="KE1" s="230"/>
      <c r="KF1" s="230"/>
      <c r="KG1" s="230"/>
      <c r="KH1" s="230"/>
      <c r="KI1" s="230"/>
      <c r="KJ1" s="230"/>
      <c r="KK1" s="230"/>
    </row>
    <row r="2" spans="1:317" ht="18" x14ac:dyDescent="0.25">
      <c r="A2" s="230"/>
      <c r="B2" s="230"/>
      <c r="C2" s="231"/>
      <c r="D2" s="231"/>
      <c r="E2" s="230"/>
      <c r="F2" s="230"/>
      <c r="G2" s="232" t="s">
        <v>344</v>
      </c>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c r="AK2" s="230"/>
      <c r="AL2" s="230"/>
      <c r="AM2" s="230"/>
      <c r="AN2" s="230"/>
      <c r="AO2" s="230"/>
      <c r="AP2" s="230"/>
      <c r="AQ2" s="230"/>
      <c r="AR2" s="230"/>
      <c r="AS2" s="230"/>
      <c r="AT2" s="230"/>
      <c r="AU2" s="230"/>
      <c r="AV2" s="230"/>
      <c r="AW2" s="230"/>
      <c r="AX2" s="230"/>
      <c r="AY2" s="231"/>
      <c r="AZ2" s="231"/>
      <c r="BA2" s="231"/>
      <c r="BB2" s="231"/>
      <c r="BC2" s="231"/>
      <c r="BD2" s="231"/>
      <c r="BE2" s="231"/>
      <c r="BF2" s="231"/>
      <c r="BG2" s="231"/>
      <c r="BH2" s="231"/>
      <c r="BI2" s="231"/>
      <c r="BJ2" s="231"/>
      <c r="BK2" s="231"/>
      <c r="BL2" s="231"/>
      <c r="BM2" s="231"/>
      <c r="BN2" s="231"/>
      <c r="BO2" s="231"/>
      <c r="BP2" s="231"/>
      <c r="BQ2" s="231"/>
      <c r="BR2" s="231"/>
      <c r="BS2" s="231"/>
      <c r="BT2" s="231"/>
      <c r="BU2" s="231"/>
      <c r="BV2" s="231"/>
      <c r="BW2" s="231"/>
      <c r="BX2" s="231"/>
      <c r="BY2" s="231"/>
      <c r="BZ2" s="231"/>
      <c r="CA2" s="231"/>
      <c r="CB2" s="231"/>
      <c r="CC2" s="231"/>
      <c r="CD2" s="231"/>
      <c r="CE2" s="231"/>
      <c r="CF2" s="231"/>
      <c r="CG2" s="231"/>
      <c r="CH2" s="231"/>
      <c r="CI2" s="231"/>
      <c r="CJ2" s="231"/>
      <c r="CK2" s="231"/>
      <c r="CL2" s="231"/>
      <c r="CM2" s="231"/>
      <c r="CN2" s="231"/>
      <c r="CO2" s="231"/>
      <c r="CP2" s="231"/>
      <c r="CQ2" s="231"/>
      <c r="CR2" s="231"/>
      <c r="CS2" s="231"/>
      <c r="CT2" s="231"/>
      <c r="CU2" s="231"/>
      <c r="CV2" s="231"/>
      <c r="CW2" s="231"/>
      <c r="CX2" s="231"/>
      <c r="CY2" s="231"/>
      <c r="CZ2" s="231"/>
      <c r="DA2" s="231"/>
      <c r="DB2" s="231"/>
      <c r="DC2" s="231"/>
      <c r="DD2" s="231"/>
      <c r="DE2" s="231"/>
      <c r="DF2" s="231"/>
      <c r="DG2" s="231"/>
      <c r="DH2" s="231"/>
      <c r="DI2" s="231"/>
      <c r="DJ2" s="231"/>
      <c r="DK2" s="231"/>
      <c r="DL2" s="231"/>
      <c r="DM2" s="231"/>
      <c r="DN2" s="231"/>
      <c r="DO2" s="231"/>
      <c r="DP2" s="231"/>
      <c r="DQ2" s="231"/>
      <c r="DR2" s="231"/>
      <c r="DS2" s="231"/>
      <c r="DT2" s="231"/>
      <c r="DU2" s="231"/>
      <c r="DV2" s="231"/>
      <c r="DW2" s="231"/>
      <c r="DX2" s="231"/>
      <c r="DY2" s="231"/>
      <c r="DZ2" s="231"/>
      <c r="EA2" s="231"/>
      <c r="EB2" s="231"/>
      <c r="EC2" s="231"/>
      <c r="ED2" s="231"/>
      <c r="EE2" s="231"/>
      <c r="EF2" s="231"/>
      <c r="EG2" s="231"/>
      <c r="EH2" s="231"/>
      <c r="EI2" s="231"/>
      <c r="EJ2" s="231"/>
      <c r="EK2" s="231"/>
      <c r="EL2" s="231"/>
      <c r="EM2" s="231"/>
      <c r="EN2" s="231"/>
      <c r="EO2" s="231"/>
      <c r="EP2" s="231"/>
      <c r="EQ2" s="231"/>
      <c r="ER2" s="231"/>
      <c r="ES2" s="231"/>
      <c r="ET2" s="231"/>
      <c r="EU2" s="231"/>
      <c r="EV2" s="231"/>
      <c r="EW2" s="231"/>
      <c r="EX2" s="231"/>
      <c r="EY2" s="231"/>
      <c r="EZ2" s="231"/>
      <c r="FA2" s="231"/>
      <c r="FB2" s="231"/>
      <c r="FC2" s="231"/>
      <c r="FD2" s="231"/>
      <c r="FE2" s="231"/>
      <c r="FF2" s="231"/>
      <c r="FG2" s="231"/>
      <c r="FH2" s="231"/>
      <c r="FI2" s="231"/>
      <c r="FJ2" s="231"/>
      <c r="FK2" s="231"/>
      <c r="FL2" s="231"/>
      <c r="FM2" s="231"/>
      <c r="FN2" s="231"/>
      <c r="FO2" s="231"/>
      <c r="FP2" s="231"/>
      <c r="FQ2" s="231"/>
      <c r="FR2" s="231"/>
      <c r="FS2" s="231"/>
      <c r="FT2" s="231"/>
      <c r="FU2" s="231"/>
      <c r="FV2" s="231"/>
      <c r="FW2" s="231"/>
      <c r="FX2" s="231"/>
      <c r="FY2" s="231"/>
      <c r="FZ2" s="231"/>
      <c r="GA2" s="231"/>
      <c r="GB2" s="231"/>
      <c r="GC2" s="231"/>
      <c r="GD2" s="231"/>
      <c r="GE2" s="231"/>
      <c r="GF2" s="231"/>
      <c r="GG2" s="231"/>
      <c r="GH2" s="231"/>
      <c r="GI2" s="231"/>
      <c r="GJ2" s="231"/>
      <c r="GK2" s="231"/>
      <c r="GL2" s="231"/>
      <c r="GM2" s="231"/>
      <c r="GN2" s="231"/>
      <c r="GO2" s="231"/>
      <c r="GP2" s="231"/>
      <c r="GQ2" s="231"/>
      <c r="GR2" s="231"/>
      <c r="GS2" s="231"/>
      <c r="GT2" s="231"/>
      <c r="GU2" s="231"/>
      <c r="GV2" s="231"/>
      <c r="GW2" s="231"/>
      <c r="GX2" s="231"/>
      <c r="GY2" s="231"/>
      <c r="GZ2" s="231"/>
      <c r="HA2" s="231"/>
      <c r="HB2" s="231"/>
      <c r="HC2" s="230"/>
      <c r="HD2" s="230"/>
      <c r="HE2" s="230"/>
      <c r="HF2" s="230"/>
      <c r="HG2" s="230"/>
      <c r="HH2" s="230"/>
      <c r="HI2" s="230"/>
      <c r="HJ2" s="230"/>
      <c r="HK2" s="230"/>
      <c r="HL2" s="230"/>
      <c r="HM2" s="230"/>
      <c r="HN2" s="230"/>
      <c r="HO2" s="230"/>
      <c r="HP2" s="230"/>
      <c r="HQ2" s="230"/>
      <c r="HR2" s="230"/>
      <c r="HS2" s="230"/>
      <c r="HT2" s="230"/>
      <c r="HU2" s="230"/>
      <c r="HV2" s="230"/>
      <c r="HW2" s="230"/>
      <c r="HX2" s="230"/>
      <c r="HY2" s="230"/>
      <c r="HZ2" s="230"/>
      <c r="IA2" s="230"/>
      <c r="IB2" s="230"/>
      <c r="IC2" s="230"/>
      <c r="ID2" s="230"/>
      <c r="IE2" s="230"/>
      <c r="IF2" s="230"/>
      <c r="IG2" s="230"/>
      <c r="IH2" s="230"/>
      <c r="II2" s="230"/>
      <c r="IJ2" s="230"/>
      <c r="IK2" s="230"/>
      <c r="IL2" s="230"/>
      <c r="IM2" s="230"/>
      <c r="IN2" s="230"/>
      <c r="IO2" s="230"/>
      <c r="IP2" s="230"/>
      <c r="IQ2" s="230"/>
      <c r="IR2" s="230"/>
      <c r="IS2" s="230"/>
      <c r="IT2" s="230"/>
      <c r="IU2" s="230"/>
      <c r="IV2" s="230"/>
      <c r="IW2" s="230"/>
      <c r="IX2" s="230"/>
      <c r="IY2" s="230"/>
      <c r="IZ2" s="230"/>
      <c r="JA2" s="230"/>
      <c r="JB2" s="230"/>
      <c r="JC2" s="230"/>
      <c r="JD2" s="230"/>
      <c r="JE2" s="230"/>
      <c r="JF2" s="230"/>
      <c r="JG2" s="230"/>
      <c r="JH2" s="230"/>
      <c r="JI2" s="230"/>
      <c r="JJ2" s="230"/>
      <c r="JK2" s="230"/>
      <c r="JL2" s="230"/>
      <c r="JM2" s="230"/>
      <c r="JN2" s="230"/>
      <c r="JO2" s="230"/>
      <c r="JP2" s="230"/>
      <c r="JQ2" s="230"/>
      <c r="JR2" s="230"/>
      <c r="JS2" s="230"/>
      <c r="JT2" s="230"/>
      <c r="JU2" s="230"/>
      <c r="JV2" s="230"/>
      <c r="JW2" s="230"/>
      <c r="JX2" s="230"/>
      <c r="JY2" s="230"/>
      <c r="JZ2" s="230"/>
      <c r="KA2" s="230"/>
      <c r="KB2" s="230"/>
      <c r="KC2" s="230"/>
      <c r="KD2" s="230"/>
      <c r="KE2" s="230"/>
      <c r="KF2" s="230"/>
      <c r="KG2" s="230"/>
      <c r="KH2" s="230"/>
      <c r="KI2" s="231"/>
      <c r="KJ2" s="231"/>
      <c r="KK2" s="231"/>
    </row>
    <row r="3" spans="1:317" ht="18" x14ac:dyDescent="0.25">
      <c r="A3" s="230"/>
      <c r="B3" s="230"/>
      <c r="C3" s="231"/>
      <c r="D3" s="231"/>
      <c r="E3" s="230"/>
      <c r="F3" s="230"/>
      <c r="G3" s="230"/>
      <c r="H3" s="230"/>
      <c r="I3" s="233" t="str">
        <f>'[1]Исполнение  по  субвенции'!N3</f>
        <v>НА  1  ЯНВАРЯ  2024  ГОДА</v>
      </c>
      <c r="J3" s="230"/>
      <c r="K3" s="230"/>
      <c r="L3" s="230"/>
      <c r="M3" s="230"/>
      <c r="N3" s="230"/>
      <c r="O3" s="230"/>
      <c r="P3" s="230"/>
      <c r="Q3" s="230"/>
      <c r="R3" s="230"/>
      <c r="S3" s="233"/>
      <c r="T3" s="233"/>
      <c r="U3" s="233"/>
      <c r="V3" s="233"/>
      <c r="W3" s="230"/>
      <c r="X3" s="230"/>
      <c r="Y3" s="230"/>
      <c r="Z3" s="230"/>
      <c r="AA3" s="230"/>
      <c r="AB3" s="230"/>
      <c r="AC3" s="230"/>
      <c r="AD3" s="230"/>
      <c r="AE3" s="230"/>
      <c r="AF3" s="230"/>
      <c r="AG3" s="230"/>
      <c r="AH3" s="230"/>
      <c r="AI3" s="230"/>
      <c r="AJ3" s="230"/>
      <c r="AK3" s="230"/>
      <c r="AL3" s="230"/>
      <c r="AM3" s="230"/>
      <c r="AN3" s="230"/>
      <c r="AO3" s="230"/>
      <c r="AP3" s="230"/>
      <c r="AQ3" s="230"/>
      <c r="AR3" s="230"/>
      <c r="AS3" s="230"/>
      <c r="AT3" s="230"/>
      <c r="AU3" s="230"/>
      <c r="AV3" s="230"/>
      <c r="AW3" s="230"/>
      <c r="AX3" s="230"/>
      <c r="AY3" s="231"/>
      <c r="AZ3" s="231"/>
      <c r="BA3" s="231"/>
      <c r="BB3" s="231"/>
      <c r="BC3" s="231"/>
      <c r="BD3" s="231"/>
      <c r="BE3" s="231"/>
      <c r="BF3" s="231"/>
      <c r="BG3" s="231"/>
      <c r="BH3" s="231"/>
      <c r="BI3" s="231"/>
      <c r="BJ3" s="231"/>
      <c r="BK3" s="231"/>
      <c r="BL3" s="231"/>
      <c r="BM3" s="231"/>
      <c r="BN3" s="231"/>
      <c r="BO3" s="231"/>
      <c r="BP3" s="231"/>
      <c r="BQ3" s="231"/>
      <c r="BR3" s="231"/>
      <c r="BS3" s="231"/>
      <c r="BT3" s="231"/>
      <c r="BU3" s="231"/>
      <c r="BV3" s="231"/>
      <c r="BW3" s="231"/>
      <c r="BX3" s="231"/>
      <c r="BY3" s="231"/>
      <c r="BZ3" s="231"/>
      <c r="CA3" s="231"/>
      <c r="CB3" s="231"/>
      <c r="CC3" s="231"/>
      <c r="CD3" s="231"/>
      <c r="CE3" s="231"/>
      <c r="CF3" s="231"/>
      <c r="CG3" s="231"/>
      <c r="CH3" s="231"/>
      <c r="CI3" s="231"/>
      <c r="CJ3" s="231"/>
      <c r="CK3" s="231"/>
      <c r="CL3" s="231"/>
      <c r="CM3" s="231"/>
      <c r="CN3" s="231"/>
      <c r="CO3" s="231"/>
      <c r="CP3" s="231"/>
      <c r="CQ3" s="231"/>
      <c r="CR3" s="231"/>
      <c r="CS3" s="231"/>
      <c r="CT3" s="231"/>
      <c r="CU3" s="231"/>
      <c r="CV3" s="231"/>
      <c r="CW3" s="231"/>
      <c r="CX3" s="231"/>
      <c r="CY3" s="231"/>
      <c r="CZ3" s="231"/>
      <c r="DA3" s="231"/>
      <c r="DB3" s="231"/>
      <c r="DC3" s="231"/>
      <c r="DD3" s="231"/>
      <c r="DE3" s="231"/>
      <c r="DF3" s="231"/>
      <c r="DG3" s="231"/>
      <c r="DH3" s="231"/>
      <c r="DI3" s="231"/>
      <c r="DJ3" s="231"/>
      <c r="DK3" s="231"/>
      <c r="DL3" s="231"/>
      <c r="DM3" s="231"/>
      <c r="DN3" s="231"/>
      <c r="DO3" s="231"/>
      <c r="DP3" s="231"/>
      <c r="DQ3" s="231"/>
      <c r="DR3" s="231"/>
      <c r="DS3" s="231"/>
      <c r="DT3" s="231"/>
      <c r="DU3" s="231"/>
      <c r="DV3" s="231"/>
      <c r="DW3" s="231"/>
      <c r="DX3" s="231"/>
      <c r="DY3" s="231"/>
      <c r="DZ3" s="231"/>
      <c r="EA3" s="231"/>
      <c r="EB3" s="231"/>
      <c r="EC3" s="231"/>
      <c r="ED3" s="231"/>
      <c r="EE3" s="231"/>
      <c r="EF3" s="231"/>
      <c r="EG3" s="231"/>
      <c r="EH3" s="231"/>
      <c r="EI3" s="231"/>
      <c r="EJ3" s="231"/>
      <c r="EK3" s="231"/>
      <c r="EL3" s="231"/>
      <c r="EM3" s="231"/>
      <c r="EN3" s="231"/>
      <c r="EO3" s="231"/>
      <c r="EP3" s="231"/>
      <c r="EQ3" s="231"/>
      <c r="ER3" s="231"/>
      <c r="ES3" s="231"/>
      <c r="ET3" s="231"/>
      <c r="EU3" s="231"/>
      <c r="EV3" s="231"/>
      <c r="EW3" s="231"/>
      <c r="EX3" s="231"/>
      <c r="EY3" s="231"/>
      <c r="EZ3" s="231"/>
      <c r="FA3" s="231"/>
      <c r="FB3" s="231"/>
      <c r="FC3" s="231"/>
      <c r="FD3" s="231"/>
      <c r="FE3" s="231"/>
      <c r="FF3" s="231"/>
      <c r="FG3" s="231"/>
      <c r="FH3" s="231"/>
      <c r="FI3" s="231"/>
      <c r="FJ3" s="231"/>
      <c r="FK3" s="231"/>
      <c r="FL3" s="231"/>
      <c r="FM3" s="231"/>
      <c r="FN3" s="231"/>
      <c r="FO3" s="231"/>
      <c r="FP3" s="231"/>
      <c r="FQ3" s="231"/>
      <c r="FR3" s="231"/>
      <c r="FS3" s="231"/>
      <c r="FT3" s="231"/>
      <c r="FU3" s="231"/>
      <c r="FV3" s="231"/>
      <c r="FW3" s="231"/>
      <c r="FX3" s="231"/>
      <c r="FY3" s="231"/>
      <c r="FZ3" s="231"/>
      <c r="GA3" s="231"/>
      <c r="GB3" s="231"/>
      <c r="GC3" s="231"/>
      <c r="GD3" s="231"/>
      <c r="GE3" s="231"/>
      <c r="GF3" s="231"/>
      <c r="GG3" s="231"/>
      <c r="GH3" s="231"/>
      <c r="GI3" s="231"/>
      <c r="GJ3" s="231"/>
      <c r="GK3" s="231"/>
      <c r="GL3" s="231"/>
      <c r="GM3" s="231"/>
      <c r="GN3" s="231"/>
      <c r="GO3" s="231"/>
      <c r="GP3" s="231"/>
      <c r="GQ3" s="231"/>
      <c r="GR3" s="231"/>
      <c r="GS3" s="231"/>
      <c r="GT3" s="231"/>
      <c r="GU3" s="231"/>
      <c r="GV3" s="231"/>
      <c r="GW3" s="231"/>
      <c r="GX3" s="231"/>
      <c r="GY3" s="231"/>
      <c r="GZ3" s="231"/>
      <c r="HA3" s="231"/>
      <c r="HB3" s="231"/>
      <c r="HC3" s="230"/>
      <c r="HD3" s="230"/>
      <c r="HE3" s="230"/>
      <c r="HF3" s="230"/>
      <c r="HG3" s="230"/>
      <c r="HH3" s="230"/>
      <c r="HI3" s="230"/>
      <c r="HJ3" s="230"/>
      <c r="HK3" s="230"/>
      <c r="HL3" s="230"/>
      <c r="HM3" s="230"/>
      <c r="HN3" s="230"/>
      <c r="HO3" s="230"/>
      <c r="HP3" s="230"/>
      <c r="HQ3" s="230"/>
      <c r="HR3" s="230"/>
      <c r="HS3" s="230"/>
      <c r="HT3" s="230"/>
      <c r="HU3" s="230"/>
      <c r="HV3" s="230"/>
      <c r="HW3" s="230"/>
      <c r="HX3" s="230"/>
      <c r="HY3" s="230"/>
      <c r="HZ3" s="230"/>
      <c r="IA3" s="230"/>
      <c r="IB3" s="230"/>
      <c r="IC3" s="230"/>
      <c r="ID3" s="230"/>
      <c r="IE3" s="230"/>
      <c r="IF3" s="230"/>
      <c r="IG3" s="230"/>
      <c r="IH3" s="230"/>
      <c r="II3" s="230"/>
      <c r="IJ3" s="230"/>
      <c r="IK3" s="230"/>
      <c r="IL3" s="230"/>
      <c r="IM3" s="230"/>
      <c r="IN3" s="230"/>
      <c r="IO3" s="230"/>
      <c r="IP3" s="230"/>
      <c r="IQ3" s="230"/>
      <c r="IR3" s="230"/>
      <c r="IS3" s="230"/>
      <c r="IT3" s="230"/>
      <c r="IU3" s="230"/>
      <c r="IV3" s="230"/>
      <c r="IW3" s="230"/>
      <c r="IX3" s="230"/>
      <c r="IY3" s="230"/>
      <c r="IZ3" s="230"/>
      <c r="JA3" s="230"/>
      <c r="JB3" s="230"/>
      <c r="JC3" s="230"/>
      <c r="JD3" s="230"/>
      <c r="JE3" s="230"/>
      <c r="JF3" s="230"/>
      <c r="JG3" s="230"/>
      <c r="JH3" s="230"/>
      <c r="JI3" s="230"/>
      <c r="JJ3" s="230"/>
      <c r="JK3" s="230"/>
      <c r="JL3" s="230"/>
      <c r="JM3" s="230"/>
      <c r="JN3" s="230"/>
      <c r="JO3" s="230"/>
      <c r="JP3" s="230"/>
      <c r="JQ3" s="230"/>
      <c r="JR3" s="230"/>
      <c r="JS3" s="230"/>
      <c r="JT3" s="230"/>
      <c r="JU3" s="230"/>
      <c r="JV3" s="230"/>
      <c r="JW3" s="230"/>
      <c r="JX3" s="230"/>
      <c r="JY3" s="230"/>
      <c r="JZ3" s="230"/>
      <c r="KA3" s="230"/>
      <c r="KB3" s="230"/>
      <c r="KC3" s="230"/>
      <c r="KD3" s="230"/>
      <c r="KE3" s="230"/>
      <c r="KF3" s="230"/>
      <c r="KG3" s="230"/>
      <c r="KH3" s="230"/>
      <c r="KI3" s="231"/>
      <c r="KJ3" s="231"/>
      <c r="KK3" s="231"/>
    </row>
    <row r="4" spans="1:317" ht="10.5" customHeight="1" x14ac:dyDescent="0.25">
      <c r="A4" s="234"/>
      <c r="B4" s="234"/>
      <c r="C4" s="234"/>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4"/>
      <c r="BA4" s="234"/>
      <c r="BB4" s="234"/>
      <c r="BC4" s="234"/>
      <c r="BD4" s="234"/>
      <c r="BE4" s="234"/>
      <c r="BF4" s="234"/>
      <c r="BG4" s="234"/>
      <c r="BH4" s="234"/>
      <c r="BI4" s="234"/>
      <c r="BJ4" s="234"/>
      <c r="BK4" s="234"/>
      <c r="BL4" s="234"/>
      <c r="BM4" s="234"/>
      <c r="BN4" s="234"/>
      <c r="BO4" s="234"/>
      <c r="BP4" s="234"/>
      <c r="BQ4" s="234"/>
      <c r="BR4" s="234"/>
      <c r="BS4" s="234"/>
      <c r="BT4" s="234"/>
      <c r="BU4" s="234"/>
      <c r="BV4" s="234"/>
      <c r="BW4" s="234"/>
      <c r="BX4" s="234"/>
      <c r="BY4" s="234"/>
      <c r="BZ4" s="234"/>
      <c r="CA4" s="234"/>
      <c r="CB4" s="234"/>
      <c r="CC4" s="234"/>
      <c r="CD4" s="234"/>
      <c r="CE4" s="234"/>
      <c r="CF4" s="234"/>
      <c r="CG4" s="234"/>
      <c r="CH4" s="234"/>
      <c r="CI4" s="234"/>
      <c r="CJ4" s="234"/>
      <c r="CK4" s="234"/>
      <c r="CL4" s="234"/>
      <c r="CM4" s="234"/>
      <c r="CN4" s="234"/>
      <c r="CO4" s="234"/>
      <c r="CP4" s="234"/>
      <c r="CQ4" s="234"/>
      <c r="CR4" s="234"/>
      <c r="CS4" s="234"/>
      <c r="CT4" s="234"/>
      <c r="CU4" s="234"/>
      <c r="CV4" s="234"/>
      <c r="CW4" s="234"/>
      <c r="CX4" s="234"/>
      <c r="CY4" s="234"/>
      <c r="CZ4" s="234"/>
      <c r="DA4" s="234"/>
      <c r="DB4" s="234"/>
      <c r="DC4" s="234"/>
      <c r="DD4" s="234"/>
      <c r="DE4" s="234"/>
      <c r="DF4" s="234"/>
      <c r="DG4" s="234"/>
      <c r="DH4" s="234"/>
      <c r="DI4" s="234"/>
      <c r="DJ4" s="234"/>
      <c r="DK4" s="234"/>
      <c r="DL4" s="234"/>
      <c r="DM4" s="234"/>
      <c r="DN4" s="234"/>
      <c r="DO4" s="234"/>
      <c r="DP4" s="234"/>
      <c r="DQ4" s="234"/>
      <c r="DR4" s="234"/>
      <c r="DS4" s="234"/>
      <c r="DT4" s="234"/>
      <c r="DU4" s="234"/>
      <c r="DV4" s="234"/>
      <c r="DW4" s="234"/>
      <c r="DX4" s="234"/>
      <c r="DY4" s="234"/>
      <c r="DZ4" s="234"/>
      <c r="EA4" s="234"/>
      <c r="EB4" s="234"/>
      <c r="EC4" s="234"/>
      <c r="ED4" s="234"/>
      <c r="EE4" s="234"/>
      <c r="EF4" s="234"/>
      <c r="EG4" s="234"/>
      <c r="EH4" s="234"/>
      <c r="EI4" s="234"/>
      <c r="EJ4" s="234"/>
      <c r="EK4" s="234"/>
      <c r="EL4" s="234"/>
      <c r="EM4" s="234"/>
      <c r="EN4" s="234"/>
      <c r="EO4" s="234"/>
      <c r="EP4" s="234"/>
      <c r="EQ4" s="234"/>
      <c r="ER4" s="234"/>
      <c r="ES4" s="234"/>
      <c r="ET4" s="234"/>
      <c r="EU4" s="234"/>
      <c r="EV4" s="234"/>
      <c r="EW4" s="234"/>
      <c r="EX4" s="234"/>
      <c r="EY4" s="234"/>
      <c r="EZ4" s="234"/>
      <c r="FA4" s="234"/>
      <c r="FB4" s="234"/>
      <c r="FC4" s="234"/>
      <c r="FD4" s="234"/>
      <c r="FE4" s="234"/>
      <c r="FF4" s="234"/>
      <c r="FG4" s="234"/>
      <c r="FH4" s="234"/>
      <c r="FI4" s="234"/>
      <c r="FJ4" s="234"/>
      <c r="FK4" s="234"/>
      <c r="FL4" s="234"/>
      <c r="FM4" s="234"/>
      <c r="FN4" s="234"/>
      <c r="FO4" s="234"/>
      <c r="FP4" s="234"/>
      <c r="FQ4" s="234"/>
      <c r="FR4" s="234"/>
      <c r="FS4" s="234"/>
      <c r="FT4" s="234"/>
      <c r="FU4" s="234"/>
      <c r="FV4" s="234"/>
      <c r="FW4" s="234"/>
      <c r="FX4" s="234"/>
      <c r="FY4" s="234"/>
      <c r="FZ4" s="234"/>
      <c r="GA4" s="234"/>
      <c r="GB4" s="234"/>
      <c r="GC4" s="234"/>
      <c r="GD4" s="234"/>
      <c r="GE4" s="234"/>
      <c r="GF4" s="234"/>
      <c r="GG4" s="234"/>
      <c r="GH4" s="234"/>
      <c r="GI4" s="234"/>
      <c r="GJ4" s="234"/>
      <c r="GK4" s="234"/>
      <c r="GL4" s="234"/>
      <c r="GM4" s="234"/>
      <c r="GN4" s="234"/>
      <c r="GO4" s="234"/>
      <c r="GP4" s="234"/>
      <c r="GQ4" s="234"/>
      <c r="GR4" s="234"/>
      <c r="GS4" s="234"/>
      <c r="GT4" s="234"/>
      <c r="GU4" s="234"/>
      <c r="GV4" s="234"/>
      <c r="GW4" s="234"/>
      <c r="GX4" s="234"/>
      <c r="GY4" s="234"/>
      <c r="GZ4" s="234"/>
      <c r="HA4" s="234"/>
      <c r="HB4" s="234"/>
      <c r="HC4" s="230"/>
      <c r="HD4" s="230"/>
      <c r="HE4" s="230"/>
      <c r="HF4" s="230"/>
      <c r="HG4" s="230"/>
      <c r="HH4" s="230"/>
      <c r="HI4" s="230"/>
      <c r="HJ4" s="230"/>
      <c r="HK4" s="230"/>
      <c r="HL4" s="230"/>
      <c r="HM4" s="230"/>
      <c r="HN4" s="230"/>
      <c r="HO4" s="230"/>
      <c r="HP4" s="230"/>
      <c r="HQ4" s="230"/>
      <c r="HR4" s="230"/>
      <c r="HS4" s="230"/>
      <c r="HT4" s="230"/>
      <c r="HU4" s="230"/>
      <c r="HV4" s="230"/>
      <c r="HW4" s="230"/>
      <c r="HX4" s="230"/>
      <c r="HY4" s="230"/>
      <c r="HZ4" s="230"/>
      <c r="IA4" s="230"/>
      <c r="IB4" s="230"/>
      <c r="IC4" s="230"/>
      <c r="ID4" s="230"/>
      <c r="IE4" s="230"/>
      <c r="IF4" s="230"/>
      <c r="IG4" s="230"/>
      <c r="IH4" s="230"/>
      <c r="II4" s="230"/>
      <c r="IJ4" s="230"/>
      <c r="IK4" s="230"/>
      <c r="IL4" s="230"/>
      <c r="IM4" s="230"/>
      <c r="IN4" s="230"/>
      <c r="IO4" s="230"/>
      <c r="IP4" s="230"/>
      <c r="IQ4" s="230"/>
      <c r="IR4" s="230"/>
      <c r="IS4" s="230"/>
      <c r="IT4" s="230"/>
      <c r="IU4" s="230"/>
      <c r="IV4" s="230"/>
      <c r="IW4" s="230"/>
      <c r="IX4" s="230"/>
      <c r="IY4" s="230"/>
      <c r="IZ4" s="230"/>
      <c r="JA4" s="230"/>
      <c r="JB4" s="230"/>
      <c r="JC4" s="230"/>
      <c r="JD4" s="230"/>
      <c r="JE4" s="230"/>
      <c r="JF4" s="230"/>
      <c r="JG4" s="230"/>
      <c r="JH4" s="230"/>
      <c r="JI4" s="230"/>
      <c r="JJ4" s="230"/>
      <c r="JK4" s="230"/>
      <c r="JL4" s="230"/>
      <c r="JM4" s="230"/>
      <c r="JN4" s="230"/>
      <c r="JO4" s="230"/>
      <c r="JP4" s="230"/>
      <c r="JQ4" s="230"/>
      <c r="JR4" s="230"/>
      <c r="JS4" s="230"/>
      <c r="JT4" s="230"/>
      <c r="JU4" s="230"/>
      <c r="JV4" s="230"/>
      <c r="JW4" s="230"/>
      <c r="JX4" s="230"/>
      <c r="JY4" s="230"/>
      <c r="JZ4" s="230"/>
      <c r="KA4" s="230"/>
      <c r="KB4" s="230"/>
      <c r="KC4" s="230"/>
      <c r="KD4" s="230"/>
      <c r="KE4" s="230"/>
      <c r="KF4" s="230"/>
      <c r="KG4" s="230"/>
      <c r="KH4" s="230"/>
      <c r="KI4" s="234"/>
      <c r="KJ4" s="234"/>
      <c r="KK4" s="234"/>
    </row>
    <row r="5" spans="1:317" s="10" customFormat="1" ht="16.5" customHeight="1" thickBot="1" x14ac:dyDescent="0.3">
      <c r="A5" s="231"/>
      <c r="B5" s="231"/>
      <c r="C5" s="231"/>
      <c r="D5" s="231"/>
      <c r="E5" s="231"/>
      <c r="F5" s="231"/>
      <c r="G5" s="231"/>
      <c r="H5" s="231"/>
      <c r="I5" s="231"/>
      <c r="J5" s="231"/>
      <c r="K5" s="231"/>
      <c r="L5" s="231"/>
      <c r="M5" s="231"/>
      <c r="N5" s="231"/>
      <c r="O5" s="231"/>
      <c r="P5" s="231"/>
      <c r="Q5" s="231"/>
      <c r="R5" s="231"/>
      <c r="S5" s="231"/>
      <c r="T5" s="231"/>
      <c r="U5" s="231"/>
      <c r="V5" s="231"/>
      <c r="W5" s="231"/>
      <c r="X5" s="231"/>
      <c r="Y5" s="231"/>
      <c r="Z5" s="231"/>
      <c r="AA5" s="231"/>
      <c r="AB5" s="231"/>
      <c r="AC5" s="231"/>
      <c r="AD5" s="231"/>
      <c r="AE5" s="231"/>
      <c r="AF5" s="231"/>
      <c r="AG5" s="231"/>
      <c r="AH5" s="231"/>
      <c r="AI5" s="231"/>
      <c r="AJ5" s="231"/>
      <c r="AK5" s="231"/>
      <c r="AL5" s="231"/>
      <c r="AM5" s="231"/>
      <c r="AN5" s="231"/>
      <c r="AO5" s="231"/>
      <c r="AP5" s="231"/>
      <c r="AQ5" s="231"/>
      <c r="AR5" s="231"/>
      <c r="AS5" s="231"/>
      <c r="AT5" s="231"/>
      <c r="AU5" s="231"/>
      <c r="AV5" s="231"/>
      <c r="AW5" s="231"/>
      <c r="AX5" s="231"/>
      <c r="AY5" s="231"/>
      <c r="AZ5" s="231"/>
      <c r="BA5" s="231"/>
      <c r="BB5" s="231"/>
      <c r="BC5" s="231"/>
      <c r="BD5" s="231"/>
      <c r="BE5" s="231"/>
      <c r="BF5" s="231"/>
      <c r="BG5" s="231"/>
      <c r="BH5" s="231"/>
      <c r="BI5" s="231"/>
      <c r="BJ5" s="231"/>
      <c r="BK5" s="231"/>
      <c r="BL5" s="231"/>
      <c r="BM5" s="231"/>
      <c r="BN5" s="231"/>
      <c r="BO5" s="231"/>
      <c r="BP5" s="231"/>
      <c r="BQ5" s="231"/>
      <c r="BR5" s="231"/>
      <c r="BS5" s="231"/>
      <c r="BT5" s="231"/>
      <c r="BU5" s="231"/>
      <c r="BV5" s="231"/>
      <c r="BW5" s="231"/>
      <c r="BX5" s="231"/>
      <c r="BY5" s="231"/>
      <c r="BZ5" s="231"/>
      <c r="CA5" s="231"/>
      <c r="CB5" s="231"/>
      <c r="CC5" s="231"/>
      <c r="CD5" s="231"/>
      <c r="CE5" s="231"/>
      <c r="CF5" s="231"/>
      <c r="CG5" s="231"/>
      <c r="CH5" s="231"/>
      <c r="CI5" s="231"/>
      <c r="CJ5" s="231"/>
      <c r="CK5" s="231"/>
      <c r="CL5" s="231"/>
      <c r="CM5" s="231"/>
      <c r="CN5" s="231"/>
      <c r="CO5" s="231"/>
      <c r="CP5" s="231"/>
      <c r="CQ5" s="231"/>
      <c r="CR5" s="231"/>
      <c r="CS5" s="231"/>
      <c r="CT5" s="231"/>
      <c r="CU5" s="231"/>
      <c r="CV5" s="231"/>
      <c r="CW5" s="231"/>
      <c r="CX5" s="231"/>
      <c r="CY5" s="231"/>
      <c r="CZ5" s="231"/>
      <c r="DA5" s="231"/>
      <c r="DB5" s="231"/>
      <c r="DC5" s="231"/>
      <c r="DD5" s="231"/>
      <c r="DE5" s="231"/>
      <c r="DF5" s="231"/>
      <c r="DG5" s="231"/>
      <c r="DH5" s="231"/>
      <c r="DI5" s="231"/>
      <c r="DJ5" s="231"/>
      <c r="DK5" s="231"/>
      <c r="DL5" s="231"/>
      <c r="DM5" s="231"/>
      <c r="DN5" s="231"/>
      <c r="DO5" s="231"/>
      <c r="DP5" s="231"/>
      <c r="DQ5" s="231"/>
      <c r="DR5" s="231"/>
      <c r="DS5" s="231"/>
      <c r="DT5" s="231"/>
      <c r="DU5" s="231"/>
      <c r="DV5" s="231"/>
      <c r="DW5" s="231"/>
      <c r="DX5" s="231"/>
      <c r="DY5" s="231"/>
      <c r="DZ5" s="231"/>
      <c r="EA5" s="231"/>
      <c r="EB5" s="231"/>
      <c r="EC5" s="231"/>
      <c r="ED5" s="231"/>
      <c r="EE5" s="231"/>
      <c r="EF5" s="231"/>
      <c r="EG5" s="231"/>
      <c r="EH5" s="231"/>
      <c r="EI5" s="231"/>
      <c r="EJ5" s="231"/>
      <c r="EK5" s="231"/>
      <c r="EL5" s="231"/>
      <c r="EM5" s="231"/>
      <c r="EN5" s="231"/>
      <c r="EO5" s="231"/>
      <c r="EP5" s="231"/>
      <c r="EQ5" s="231"/>
      <c r="ER5" s="231"/>
      <c r="ES5" s="231"/>
      <c r="ET5" s="231"/>
      <c r="EU5" s="231"/>
      <c r="EV5" s="231"/>
      <c r="EW5" s="231"/>
      <c r="EX5" s="231"/>
      <c r="EY5" s="231"/>
      <c r="EZ5" s="231"/>
      <c r="FA5" s="231"/>
      <c r="FB5" s="231"/>
      <c r="FC5" s="231"/>
      <c r="FD5" s="231"/>
      <c r="FE5" s="231"/>
      <c r="FF5" s="231"/>
      <c r="FG5" s="231"/>
      <c r="FH5" s="231"/>
      <c r="FI5" s="231"/>
      <c r="FJ5" s="231"/>
      <c r="FK5" s="231"/>
      <c r="FL5" s="231"/>
      <c r="FM5" s="231"/>
      <c r="FN5" s="231"/>
      <c r="FO5" s="231"/>
      <c r="FP5" s="231"/>
      <c r="FQ5" s="231"/>
      <c r="FR5" s="231"/>
      <c r="FS5" s="231"/>
      <c r="FT5" s="231"/>
      <c r="FU5" s="231"/>
      <c r="FV5" s="231"/>
      <c r="FW5" s="231"/>
      <c r="FX5" s="231"/>
      <c r="FY5" s="231"/>
      <c r="FZ5" s="231"/>
      <c r="GA5" s="231"/>
      <c r="GB5" s="231"/>
      <c r="GC5" s="231"/>
      <c r="GD5" s="231"/>
      <c r="GE5" s="231"/>
      <c r="GF5" s="231"/>
      <c r="GG5" s="231"/>
      <c r="GH5" s="231"/>
      <c r="GI5" s="231"/>
      <c r="GJ5" s="231"/>
      <c r="GK5" s="231"/>
      <c r="GL5" s="231"/>
      <c r="GM5" s="231"/>
      <c r="GN5" s="231"/>
      <c r="GO5" s="231"/>
      <c r="GP5" s="231"/>
      <c r="GQ5" s="231"/>
      <c r="GR5" s="231"/>
      <c r="GS5" s="231"/>
      <c r="GT5" s="231"/>
      <c r="GU5" s="231"/>
      <c r="GV5" s="231"/>
      <c r="GW5" s="231"/>
      <c r="GX5" s="231"/>
      <c r="GY5" s="231"/>
      <c r="GZ5" s="231"/>
      <c r="HA5" s="231"/>
      <c r="HB5" s="231"/>
      <c r="HC5" s="87"/>
      <c r="HD5" s="87"/>
      <c r="HE5" s="87"/>
      <c r="HF5" s="87"/>
      <c r="HG5" s="87"/>
      <c r="HH5" s="87"/>
      <c r="HI5" s="87"/>
      <c r="HJ5" s="87"/>
      <c r="HK5" s="87"/>
      <c r="HL5" s="87"/>
      <c r="HM5" s="87"/>
      <c r="HN5" s="87"/>
      <c r="HO5" s="87"/>
      <c r="HP5" s="87"/>
      <c r="HQ5" s="87"/>
      <c r="HR5" s="87"/>
      <c r="HS5" s="87"/>
      <c r="HT5" s="87"/>
      <c r="HU5" s="87"/>
      <c r="HV5" s="87"/>
      <c r="HW5" s="87"/>
      <c r="HX5" s="87"/>
      <c r="HY5" s="87"/>
      <c r="HZ5" s="87"/>
      <c r="IA5" s="87"/>
      <c r="IB5" s="87"/>
      <c r="IC5" s="87"/>
      <c r="ID5" s="87"/>
      <c r="IE5" s="87"/>
      <c r="IF5" s="87"/>
      <c r="IG5" s="87"/>
      <c r="IH5" s="87"/>
      <c r="II5" s="87"/>
      <c r="IJ5" s="87"/>
      <c r="IK5" s="87"/>
      <c r="IL5" s="87"/>
      <c r="IM5" s="87"/>
      <c r="IN5" s="87"/>
      <c r="IO5" s="87"/>
      <c r="IP5" s="87"/>
      <c r="IQ5" s="87"/>
      <c r="IR5" s="87"/>
      <c r="IS5" s="87"/>
      <c r="IT5" s="87"/>
      <c r="IU5" s="87"/>
      <c r="IV5" s="87"/>
      <c r="IW5" s="87"/>
      <c r="IX5" s="87"/>
      <c r="IY5" s="87"/>
      <c r="IZ5" s="87"/>
      <c r="JA5" s="87"/>
      <c r="JB5" s="87"/>
      <c r="JC5" s="87"/>
      <c r="JD5" s="87"/>
      <c r="JE5" s="87"/>
      <c r="JF5" s="87"/>
      <c r="JG5" s="87"/>
      <c r="JH5" s="87"/>
      <c r="JI5" s="87"/>
      <c r="JJ5" s="87"/>
      <c r="JK5" s="87"/>
      <c r="JL5" s="87"/>
      <c r="JM5" s="87"/>
      <c r="JN5" s="87"/>
      <c r="JO5" s="87"/>
      <c r="JP5" s="87"/>
      <c r="JQ5" s="87"/>
      <c r="JR5" s="87"/>
      <c r="JS5" s="87"/>
      <c r="JT5" s="87"/>
      <c r="JU5" s="87"/>
      <c r="JV5" s="87"/>
      <c r="JW5" s="87"/>
      <c r="JX5" s="87"/>
      <c r="JY5" s="87"/>
      <c r="JZ5" s="87"/>
      <c r="KA5" s="87"/>
      <c r="KB5" s="87"/>
      <c r="KC5" s="87"/>
      <c r="KD5" s="87"/>
      <c r="KE5" s="87"/>
      <c r="KF5" s="87"/>
      <c r="KG5" s="87"/>
      <c r="KH5" s="87"/>
      <c r="KI5" s="231"/>
      <c r="KJ5" s="231"/>
      <c r="KK5" s="231"/>
      <c r="LE5" s="53" t="s">
        <v>0</v>
      </c>
    </row>
    <row r="6" spans="1:317" s="10" customFormat="1" ht="18" customHeight="1" thickBot="1" x14ac:dyDescent="0.3">
      <c r="A6" s="323" t="s">
        <v>1</v>
      </c>
      <c r="B6" s="330" t="s">
        <v>52</v>
      </c>
      <c r="C6" s="331"/>
      <c r="D6" s="331"/>
      <c r="E6" s="332"/>
      <c r="F6" s="191"/>
      <c r="G6" s="191"/>
      <c r="H6" s="191"/>
      <c r="I6" s="191"/>
      <c r="J6" s="191"/>
      <c r="K6" s="191"/>
      <c r="L6" s="191" t="s">
        <v>3</v>
      </c>
      <c r="M6" s="191"/>
      <c r="N6" s="191"/>
      <c r="O6" s="235"/>
      <c r="P6" s="235"/>
      <c r="Q6" s="235"/>
      <c r="R6" s="235"/>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c r="AV6" s="236"/>
      <c r="AW6" s="236"/>
      <c r="AX6" s="236"/>
      <c r="AY6" s="236"/>
      <c r="AZ6" s="236"/>
      <c r="BA6" s="236"/>
      <c r="BB6" s="236"/>
      <c r="BC6" s="236"/>
      <c r="BD6" s="236"/>
      <c r="BE6" s="236"/>
      <c r="BF6" s="236"/>
      <c r="BG6" s="236"/>
      <c r="BH6" s="236"/>
      <c r="BI6" s="236"/>
      <c r="BJ6" s="236"/>
      <c r="BK6" s="236"/>
      <c r="BL6" s="236"/>
      <c r="BM6" s="236"/>
      <c r="BN6" s="236"/>
      <c r="BO6" s="236"/>
      <c r="BP6" s="236"/>
      <c r="BQ6" s="236"/>
      <c r="BR6" s="236"/>
      <c r="BS6" s="236"/>
      <c r="BT6" s="236"/>
      <c r="BU6" s="236"/>
      <c r="BV6" s="236"/>
      <c r="BW6" s="236"/>
      <c r="BX6" s="236"/>
      <c r="BY6" s="236"/>
      <c r="BZ6" s="236"/>
      <c r="CA6" s="236"/>
      <c r="CB6" s="236"/>
      <c r="CC6" s="236"/>
      <c r="CD6" s="236"/>
      <c r="CE6" s="236"/>
      <c r="CF6" s="236"/>
      <c r="CG6" s="236"/>
      <c r="CH6" s="236"/>
      <c r="CI6" s="236"/>
      <c r="CJ6" s="236"/>
      <c r="CK6" s="236"/>
      <c r="CL6" s="236"/>
      <c r="CM6" s="236"/>
      <c r="CN6" s="236"/>
      <c r="CO6" s="236"/>
      <c r="CP6" s="236"/>
      <c r="CQ6" s="236"/>
      <c r="CR6" s="236"/>
      <c r="CS6" s="236"/>
      <c r="CT6" s="236"/>
      <c r="CU6" s="236"/>
      <c r="CV6" s="236"/>
      <c r="CW6" s="236"/>
      <c r="CX6" s="236"/>
      <c r="CY6" s="236"/>
      <c r="CZ6" s="236"/>
      <c r="DA6" s="236"/>
      <c r="DB6" s="236"/>
      <c r="DC6" s="236"/>
      <c r="DD6" s="236"/>
      <c r="DE6" s="236"/>
      <c r="DF6" s="236"/>
      <c r="DG6" s="236"/>
      <c r="DH6" s="236"/>
      <c r="DI6" s="236"/>
      <c r="DJ6" s="236"/>
      <c r="DK6" s="236"/>
      <c r="DL6" s="236"/>
      <c r="DM6" s="236"/>
      <c r="DN6" s="236"/>
      <c r="DO6" s="236"/>
      <c r="DP6" s="236"/>
      <c r="DQ6" s="236"/>
      <c r="DR6" s="236"/>
      <c r="DS6" s="236"/>
      <c r="DT6" s="236"/>
      <c r="DU6" s="236"/>
      <c r="DV6" s="236"/>
      <c r="DW6" s="236"/>
      <c r="DX6" s="236"/>
      <c r="DY6" s="236"/>
      <c r="DZ6" s="236"/>
      <c r="EA6" s="236"/>
      <c r="EB6" s="236"/>
      <c r="EC6" s="236"/>
      <c r="ED6" s="236"/>
      <c r="EE6" s="236"/>
      <c r="EF6" s="236"/>
      <c r="EG6" s="236"/>
      <c r="EH6" s="236"/>
      <c r="EI6" s="236"/>
      <c r="EJ6" s="236"/>
      <c r="EK6" s="236"/>
      <c r="EL6" s="236"/>
      <c r="EM6" s="236"/>
      <c r="EN6" s="236"/>
      <c r="EO6" s="236"/>
      <c r="EP6" s="236"/>
      <c r="EQ6" s="236"/>
      <c r="ER6" s="236"/>
      <c r="ES6" s="236"/>
      <c r="ET6" s="236"/>
      <c r="EU6" s="93"/>
      <c r="EV6" s="93"/>
      <c r="EW6" s="93"/>
      <c r="EX6" s="93"/>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152"/>
      <c r="GA6" s="152"/>
      <c r="GB6" s="152"/>
      <c r="GC6" s="152"/>
      <c r="GD6" s="152"/>
      <c r="GE6" s="152"/>
      <c r="GF6" s="152"/>
      <c r="GG6" s="152"/>
      <c r="GH6" s="152"/>
      <c r="GI6" s="152"/>
      <c r="GJ6" s="152"/>
      <c r="GK6" s="152"/>
      <c r="GL6" s="152"/>
      <c r="GM6" s="236"/>
      <c r="GN6" s="236"/>
      <c r="GO6" s="236"/>
      <c r="GP6" s="236"/>
      <c r="GQ6" s="236"/>
      <c r="GR6" s="236"/>
      <c r="GS6" s="236"/>
      <c r="GT6" s="236"/>
      <c r="GU6" s="236"/>
      <c r="GV6" s="236"/>
      <c r="GW6" s="236"/>
      <c r="GX6" s="236"/>
      <c r="GY6" s="236"/>
      <c r="GZ6" s="236"/>
      <c r="HA6" s="236"/>
      <c r="HB6" s="236"/>
      <c r="HC6" s="152"/>
      <c r="HD6" s="152"/>
      <c r="HE6" s="237"/>
      <c r="HF6" s="237"/>
      <c r="HG6" s="237"/>
      <c r="HH6" s="237"/>
      <c r="HI6" s="237"/>
      <c r="HJ6" s="237"/>
      <c r="HK6" s="236"/>
      <c r="HL6" s="236"/>
      <c r="HM6" s="236"/>
      <c r="HN6" s="236"/>
      <c r="HO6" s="236"/>
      <c r="HP6" s="236"/>
      <c r="HQ6" s="236"/>
      <c r="HR6" s="236"/>
      <c r="HS6" s="236"/>
      <c r="HT6" s="236"/>
      <c r="HU6" s="236"/>
      <c r="HV6" s="236"/>
      <c r="HW6" s="93"/>
      <c r="HX6" s="93"/>
      <c r="HY6" s="93"/>
      <c r="HZ6" s="93"/>
      <c r="IA6" s="93"/>
      <c r="IB6" s="93"/>
      <c r="IC6" s="93"/>
      <c r="ID6" s="93"/>
      <c r="IE6" s="93"/>
      <c r="IF6" s="93"/>
      <c r="IG6" s="93"/>
      <c r="IH6" s="93"/>
      <c r="II6" s="236"/>
      <c r="IJ6" s="236"/>
      <c r="IK6" s="236"/>
      <c r="IL6" s="236"/>
      <c r="IM6" s="236"/>
      <c r="IN6" s="236"/>
      <c r="IO6" s="236"/>
      <c r="IP6" s="236"/>
      <c r="IQ6" s="236"/>
      <c r="IR6" s="236"/>
      <c r="IS6" s="236"/>
      <c r="IT6" s="236"/>
      <c r="IU6" s="236"/>
      <c r="IV6" s="236"/>
      <c r="IW6" s="236"/>
      <c r="IX6" s="236"/>
      <c r="IY6" s="236"/>
      <c r="IZ6" s="236"/>
      <c r="JA6" s="236"/>
      <c r="JB6" s="236"/>
      <c r="JC6" s="236"/>
      <c r="JD6" s="236"/>
      <c r="JE6" s="236"/>
      <c r="JF6" s="236"/>
      <c r="JG6" s="236"/>
      <c r="JH6" s="236"/>
      <c r="JI6" s="236"/>
      <c r="JJ6" s="236"/>
      <c r="JK6" s="93"/>
      <c r="JL6" s="93"/>
      <c r="JM6" s="93"/>
      <c r="JN6" s="93"/>
      <c r="JO6" s="152"/>
      <c r="JP6" s="152"/>
      <c r="JQ6" s="152"/>
      <c r="JR6" s="152"/>
      <c r="JS6" s="152"/>
      <c r="JT6" s="152"/>
      <c r="JU6" s="152"/>
      <c r="JV6" s="152"/>
      <c r="JW6" s="93"/>
      <c r="JX6" s="93"/>
      <c r="JY6" s="93"/>
      <c r="JZ6" s="93"/>
      <c r="KA6" s="93"/>
      <c r="KB6" s="93"/>
      <c r="KC6" s="93"/>
      <c r="KD6" s="93"/>
      <c r="KE6" s="93"/>
      <c r="KF6" s="93"/>
      <c r="KG6" s="93"/>
      <c r="KH6" s="93"/>
      <c r="KI6" s="93"/>
      <c r="KJ6" s="93"/>
      <c r="KK6" s="93"/>
    </row>
    <row r="7" spans="1:317" s="56" customFormat="1" ht="66.599999999999994" customHeight="1" thickBot="1" x14ac:dyDescent="0.25">
      <c r="A7" s="324"/>
      <c r="B7" s="333"/>
      <c r="C7" s="334"/>
      <c r="D7" s="334"/>
      <c r="E7" s="335"/>
      <c r="F7" s="327" t="s">
        <v>53</v>
      </c>
      <c r="G7" s="328"/>
      <c r="H7" s="328"/>
      <c r="I7" s="328"/>
      <c r="J7" s="328"/>
      <c r="K7" s="328"/>
      <c r="L7" s="328"/>
      <c r="M7" s="328"/>
      <c r="N7" s="328"/>
      <c r="O7" s="328"/>
      <c r="P7" s="328"/>
      <c r="Q7" s="329"/>
      <c r="R7" s="327" t="s">
        <v>54</v>
      </c>
      <c r="S7" s="328"/>
      <c r="T7" s="328"/>
      <c r="U7" s="328"/>
      <c r="V7" s="328"/>
      <c r="W7" s="328"/>
      <c r="X7" s="328"/>
      <c r="Y7" s="328"/>
      <c r="Z7" s="328"/>
      <c r="AA7" s="328"/>
      <c r="AB7" s="328"/>
      <c r="AC7" s="328"/>
      <c r="AD7" s="328"/>
      <c r="AE7" s="328"/>
      <c r="AF7" s="328"/>
      <c r="AG7" s="328"/>
      <c r="AH7" s="173"/>
      <c r="AI7" s="173"/>
      <c r="AJ7" s="173"/>
      <c r="AK7" s="190"/>
      <c r="AL7" s="327" t="s">
        <v>55</v>
      </c>
      <c r="AM7" s="328"/>
      <c r="AN7" s="328"/>
      <c r="AO7" s="328"/>
      <c r="AP7" s="328"/>
      <c r="AQ7" s="328"/>
      <c r="AR7" s="328"/>
      <c r="AS7" s="328"/>
      <c r="AT7" s="328"/>
      <c r="AU7" s="328"/>
      <c r="AV7" s="328"/>
      <c r="AW7" s="328"/>
      <c r="AX7" s="328"/>
      <c r="AY7" s="328"/>
      <c r="AZ7" s="328"/>
      <c r="BA7" s="328"/>
      <c r="BB7" s="328"/>
      <c r="BC7" s="328"/>
      <c r="BD7" s="328"/>
      <c r="BE7" s="328"/>
      <c r="BF7" s="328"/>
      <c r="BG7" s="328"/>
      <c r="BH7" s="328"/>
      <c r="BI7" s="328"/>
      <c r="BJ7" s="328"/>
      <c r="BK7" s="328"/>
      <c r="BL7" s="328"/>
      <c r="BM7" s="328"/>
      <c r="BN7" s="328"/>
      <c r="BO7" s="328"/>
      <c r="BP7" s="328"/>
      <c r="BQ7" s="328"/>
      <c r="BR7" s="328"/>
      <c r="BS7" s="328"/>
      <c r="BT7" s="328"/>
      <c r="BU7" s="329"/>
      <c r="BV7" s="327" t="s">
        <v>56</v>
      </c>
      <c r="BW7" s="328"/>
      <c r="BX7" s="328"/>
      <c r="BY7" s="328"/>
      <c r="BZ7" s="328"/>
      <c r="CA7" s="328"/>
      <c r="CB7" s="328"/>
      <c r="CC7" s="328"/>
      <c r="CD7" s="173"/>
      <c r="CE7" s="173"/>
      <c r="CF7" s="173"/>
      <c r="CG7" s="173"/>
      <c r="CH7" s="152"/>
      <c r="CI7" s="328"/>
      <c r="CJ7" s="328"/>
      <c r="CK7" s="328"/>
      <c r="CL7" s="328"/>
      <c r="CM7" s="328"/>
      <c r="CN7" s="328"/>
      <c r="CO7" s="328"/>
      <c r="CP7" s="328"/>
      <c r="CQ7" s="328"/>
      <c r="CR7" s="328"/>
      <c r="CS7" s="328"/>
      <c r="CT7" s="328"/>
      <c r="CU7" s="328"/>
      <c r="CV7" s="328"/>
      <c r="CW7" s="328"/>
      <c r="CX7" s="328"/>
      <c r="CY7" s="328"/>
      <c r="CZ7" s="328"/>
      <c r="DA7" s="328"/>
      <c r="DB7" s="328"/>
      <c r="DC7" s="328"/>
      <c r="DD7" s="328"/>
      <c r="DE7" s="329"/>
      <c r="DF7" s="327" t="s">
        <v>57</v>
      </c>
      <c r="DG7" s="328"/>
      <c r="DH7" s="328"/>
      <c r="DI7" s="329"/>
      <c r="DJ7" s="327" t="s">
        <v>58</v>
      </c>
      <c r="DK7" s="328"/>
      <c r="DL7" s="328"/>
      <c r="DM7" s="328"/>
      <c r="DN7" s="328"/>
      <c r="DO7" s="328"/>
      <c r="DP7" s="328"/>
      <c r="DQ7" s="328"/>
      <c r="DR7" s="328"/>
      <c r="DS7" s="328"/>
      <c r="DT7" s="328"/>
      <c r="DU7" s="328"/>
      <c r="DV7" s="328"/>
      <c r="DW7" s="328"/>
      <c r="DX7" s="328"/>
      <c r="DY7" s="328"/>
      <c r="DZ7" s="173"/>
      <c r="EA7" s="173"/>
      <c r="EB7" s="173"/>
      <c r="EC7" s="173"/>
      <c r="ED7" s="173"/>
      <c r="EE7" s="173"/>
      <c r="EF7" s="173"/>
      <c r="EG7" s="173"/>
      <c r="EH7" s="173"/>
      <c r="EI7" s="173"/>
      <c r="EJ7" s="173"/>
      <c r="EK7" s="173"/>
      <c r="EL7" s="173"/>
      <c r="EM7" s="173"/>
      <c r="EN7" s="173"/>
      <c r="EO7" s="173"/>
      <c r="EP7" s="152"/>
      <c r="EQ7" s="173"/>
      <c r="ER7" s="173"/>
      <c r="ES7" s="173"/>
      <c r="ET7" s="173"/>
      <c r="EU7" s="173"/>
      <c r="EV7" s="173"/>
      <c r="EW7" s="173"/>
      <c r="EX7" s="173"/>
      <c r="EY7" s="328"/>
      <c r="EZ7" s="328"/>
      <c r="FA7" s="328"/>
      <c r="FB7" s="328"/>
      <c r="FC7" s="328"/>
      <c r="FD7" s="328"/>
      <c r="FE7" s="328"/>
      <c r="FF7" s="328"/>
      <c r="FG7" s="328"/>
      <c r="FH7" s="328"/>
      <c r="FI7" s="328"/>
      <c r="FJ7" s="328"/>
      <c r="FK7" s="328"/>
      <c r="FL7" s="328"/>
      <c r="FM7" s="328"/>
      <c r="FN7" s="328"/>
      <c r="FO7" s="328"/>
      <c r="FP7" s="328"/>
      <c r="FQ7" s="328"/>
      <c r="FR7" s="328"/>
      <c r="FS7" s="328"/>
      <c r="FT7" s="328"/>
      <c r="FU7" s="328"/>
      <c r="FV7" s="328"/>
      <c r="FW7" s="328"/>
      <c r="FX7" s="328"/>
      <c r="FY7" s="328"/>
      <c r="FZ7" s="328"/>
      <c r="GA7" s="328"/>
      <c r="GB7" s="328"/>
      <c r="GC7" s="328"/>
      <c r="GD7" s="328"/>
      <c r="GE7" s="328"/>
      <c r="GF7" s="328"/>
      <c r="GG7" s="328"/>
      <c r="GH7" s="328"/>
      <c r="GI7" s="328"/>
      <c r="GJ7" s="328"/>
      <c r="GK7" s="329"/>
      <c r="GL7" s="327" t="s">
        <v>59</v>
      </c>
      <c r="GM7" s="328"/>
      <c r="GN7" s="328"/>
      <c r="GO7" s="328"/>
      <c r="GP7" s="328"/>
      <c r="GQ7" s="328"/>
      <c r="GR7" s="328"/>
      <c r="GS7" s="328"/>
      <c r="GT7" s="328"/>
      <c r="GU7" s="328"/>
      <c r="GV7" s="328"/>
      <c r="GW7" s="328"/>
      <c r="GX7" s="328"/>
      <c r="GY7" s="328"/>
      <c r="GZ7" s="328"/>
      <c r="HA7" s="329"/>
      <c r="HB7" s="327" t="s">
        <v>60</v>
      </c>
      <c r="HC7" s="328"/>
      <c r="HD7" s="328"/>
      <c r="HE7" s="328"/>
      <c r="HF7" s="328"/>
      <c r="HG7" s="328"/>
      <c r="HH7" s="328"/>
      <c r="HI7" s="329"/>
      <c r="HJ7" s="327" t="s">
        <v>61</v>
      </c>
      <c r="HK7" s="328"/>
      <c r="HL7" s="328"/>
      <c r="HM7" s="328"/>
      <c r="HN7" s="328"/>
      <c r="HO7" s="328"/>
      <c r="HP7" s="328"/>
      <c r="HQ7" s="329"/>
      <c r="HR7" s="327" t="s">
        <v>62</v>
      </c>
      <c r="HS7" s="328"/>
      <c r="HT7" s="328"/>
      <c r="HU7" s="328"/>
      <c r="HV7" s="328"/>
      <c r="HW7" s="328"/>
      <c r="HX7" s="328"/>
      <c r="HY7" s="328"/>
      <c r="HZ7" s="328"/>
      <c r="IA7" s="328"/>
      <c r="IB7" s="328"/>
      <c r="IC7" s="328"/>
      <c r="ID7" s="328"/>
      <c r="IE7" s="328"/>
      <c r="IF7" s="328"/>
      <c r="IG7" s="328"/>
      <c r="IH7" s="173"/>
      <c r="II7" s="173"/>
      <c r="IJ7" s="173"/>
      <c r="IK7" s="173"/>
      <c r="IL7" s="173"/>
      <c r="IM7" s="173"/>
      <c r="IN7" s="173"/>
      <c r="IO7" s="190"/>
      <c r="IP7" s="327" t="s">
        <v>63</v>
      </c>
      <c r="IQ7" s="328"/>
      <c r="IR7" s="328"/>
      <c r="IS7" s="328"/>
      <c r="IT7" s="328"/>
      <c r="IU7" s="328"/>
      <c r="IV7" s="328"/>
      <c r="IW7" s="328"/>
      <c r="IX7" s="238"/>
      <c r="IY7" s="239"/>
      <c r="IZ7" s="239"/>
      <c r="JA7" s="240"/>
      <c r="JB7" s="327" t="s">
        <v>64</v>
      </c>
      <c r="JC7" s="328"/>
      <c r="JD7" s="328"/>
      <c r="JE7" s="328"/>
      <c r="JF7" s="328"/>
      <c r="JG7" s="328"/>
      <c r="JH7" s="328"/>
      <c r="JI7" s="329"/>
      <c r="JJ7" s="327" t="s">
        <v>65</v>
      </c>
      <c r="JK7" s="328"/>
      <c r="JL7" s="328"/>
      <c r="JM7" s="328"/>
      <c r="JN7" s="239"/>
      <c r="JO7" s="239"/>
      <c r="JP7" s="239"/>
      <c r="JQ7" s="239"/>
      <c r="JR7" s="239"/>
      <c r="JS7" s="239"/>
      <c r="JT7" s="239"/>
      <c r="JU7" s="240"/>
      <c r="JV7" s="327" t="s">
        <v>66</v>
      </c>
      <c r="JW7" s="328"/>
      <c r="JX7" s="328"/>
      <c r="JY7" s="328"/>
      <c r="JZ7" s="328"/>
      <c r="KA7" s="328"/>
      <c r="KB7" s="328"/>
      <c r="KC7" s="328"/>
      <c r="KD7" s="173"/>
      <c r="KE7" s="173"/>
      <c r="KF7" s="173"/>
      <c r="KG7" s="173"/>
      <c r="KH7" s="173"/>
      <c r="KI7" s="173"/>
      <c r="KJ7" s="173"/>
      <c r="KK7" s="173"/>
    </row>
    <row r="8" spans="1:317" s="56" customFormat="1" ht="59.45" customHeight="1" thickBot="1" x14ac:dyDescent="0.25">
      <c r="A8" s="324"/>
      <c r="B8" s="333"/>
      <c r="C8" s="334"/>
      <c r="D8" s="334"/>
      <c r="E8" s="335"/>
      <c r="F8" s="327" t="s">
        <v>67</v>
      </c>
      <c r="G8" s="328"/>
      <c r="H8" s="328"/>
      <c r="I8" s="328"/>
      <c r="J8" s="328"/>
      <c r="K8" s="328"/>
      <c r="L8" s="328"/>
      <c r="M8" s="328"/>
      <c r="N8" s="328"/>
      <c r="O8" s="328"/>
      <c r="P8" s="328"/>
      <c r="Q8" s="329"/>
      <c r="R8" s="327" t="s">
        <v>68</v>
      </c>
      <c r="S8" s="328"/>
      <c r="T8" s="328"/>
      <c r="U8" s="328"/>
      <c r="V8" s="328"/>
      <c r="W8" s="328"/>
      <c r="X8" s="328"/>
      <c r="Y8" s="328"/>
      <c r="Z8" s="328"/>
      <c r="AA8" s="328"/>
      <c r="AB8" s="328"/>
      <c r="AC8" s="328"/>
      <c r="AD8" s="328"/>
      <c r="AE8" s="328"/>
      <c r="AF8" s="328"/>
      <c r="AG8" s="328"/>
      <c r="AH8" s="328" t="s">
        <v>69</v>
      </c>
      <c r="AI8" s="328"/>
      <c r="AJ8" s="328"/>
      <c r="AK8" s="329"/>
      <c r="AL8" s="327" t="s">
        <v>70</v>
      </c>
      <c r="AM8" s="328"/>
      <c r="AN8" s="328"/>
      <c r="AO8" s="328"/>
      <c r="AP8" s="328"/>
      <c r="AQ8" s="328"/>
      <c r="AR8" s="328"/>
      <c r="AS8" s="328"/>
      <c r="AT8" s="328"/>
      <c r="AU8" s="328"/>
      <c r="AV8" s="328"/>
      <c r="AW8" s="329"/>
      <c r="AX8" s="152"/>
      <c r="AY8" s="328"/>
      <c r="AZ8" s="328"/>
      <c r="BA8" s="328"/>
      <c r="BB8" s="328"/>
      <c r="BC8" s="328"/>
      <c r="BD8" s="328"/>
      <c r="BE8" s="328"/>
      <c r="BF8" s="328"/>
      <c r="BG8" s="328"/>
      <c r="BH8" s="328"/>
      <c r="BI8" s="328"/>
      <c r="BJ8" s="328"/>
      <c r="BK8" s="328"/>
      <c r="BL8" s="328"/>
      <c r="BM8" s="328"/>
      <c r="BN8" s="328"/>
      <c r="BO8" s="328"/>
      <c r="BP8" s="328"/>
      <c r="BQ8" s="328"/>
      <c r="BR8" s="327" t="s">
        <v>71</v>
      </c>
      <c r="BS8" s="328"/>
      <c r="BT8" s="328"/>
      <c r="BU8" s="329"/>
      <c r="BV8" s="327" t="s">
        <v>72</v>
      </c>
      <c r="BW8" s="328"/>
      <c r="BX8" s="328"/>
      <c r="BY8" s="328"/>
      <c r="BZ8" s="328"/>
      <c r="CA8" s="328"/>
      <c r="CB8" s="328"/>
      <c r="CC8" s="328"/>
      <c r="CD8" s="328"/>
      <c r="CE8" s="328"/>
      <c r="CF8" s="328"/>
      <c r="CG8" s="328"/>
      <c r="CH8" s="328"/>
      <c r="CI8" s="328"/>
      <c r="CJ8" s="328"/>
      <c r="CK8" s="328"/>
      <c r="CL8" s="328"/>
      <c r="CM8" s="328"/>
      <c r="CN8" s="328"/>
      <c r="CO8" s="328"/>
      <c r="CP8" s="328"/>
      <c r="CQ8" s="328"/>
      <c r="CR8" s="328"/>
      <c r="CS8" s="328"/>
      <c r="CT8" s="173"/>
      <c r="CU8" s="173"/>
      <c r="CV8" s="173"/>
      <c r="CW8" s="173"/>
      <c r="CX8" s="173"/>
      <c r="CY8" s="173"/>
      <c r="CZ8" s="173"/>
      <c r="DA8" s="190"/>
      <c r="DB8" s="327" t="s">
        <v>345</v>
      </c>
      <c r="DC8" s="328"/>
      <c r="DD8" s="328"/>
      <c r="DE8" s="329"/>
      <c r="DF8" s="327" t="s">
        <v>73</v>
      </c>
      <c r="DG8" s="328"/>
      <c r="DH8" s="328"/>
      <c r="DI8" s="329"/>
      <c r="DJ8" s="327" t="s">
        <v>74</v>
      </c>
      <c r="DK8" s="328"/>
      <c r="DL8" s="328"/>
      <c r="DM8" s="328"/>
      <c r="DN8" s="328"/>
      <c r="DO8" s="328"/>
      <c r="DP8" s="328"/>
      <c r="DQ8" s="328"/>
      <c r="DR8" s="328"/>
      <c r="DS8" s="328"/>
      <c r="DT8" s="328"/>
      <c r="DU8" s="328"/>
      <c r="DV8" s="328"/>
      <c r="DW8" s="328"/>
      <c r="DX8" s="328"/>
      <c r="DY8" s="328"/>
      <c r="DZ8" s="173"/>
      <c r="EA8" s="173"/>
      <c r="EB8" s="173"/>
      <c r="EC8" s="173"/>
      <c r="ED8" s="173"/>
      <c r="EE8" s="173"/>
      <c r="EF8" s="173"/>
      <c r="EG8" s="173"/>
      <c r="EH8" s="173"/>
      <c r="EI8" s="173"/>
      <c r="EJ8" s="173"/>
      <c r="EK8" s="173"/>
      <c r="EL8" s="152"/>
      <c r="EM8" s="173"/>
      <c r="EN8" s="173"/>
      <c r="EO8" s="173"/>
      <c r="EP8" s="173"/>
      <c r="EQ8" s="173"/>
      <c r="ER8" s="173"/>
      <c r="ES8" s="190"/>
      <c r="ET8" s="327" t="s">
        <v>75</v>
      </c>
      <c r="EU8" s="328"/>
      <c r="EV8" s="328"/>
      <c r="EW8" s="329"/>
      <c r="EX8" s="327" t="s">
        <v>76</v>
      </c>
      <c r="EY8" s="328"/>
      <c r="EZ8" s="328"/>
      <c r="FA8" s="328"/>
      <c r="FB8" s="328"/>
      <c r="FC8" s="328"/>
      <c r="FD8" s="328"/>
      <c r="FE8" s="328"/>
      <c r="FF8" s="173"/>
      <c r="FG8" s="173"/>
      <c r="FH8" s="173"/>
      <c r="FI8" s="173"/>
      <c r="FJ8" s="173"/>
      <c r="FK8" s="173"/>
      <c r="FL8" s="173"/>
      <c r="FM8" s="173"/>
      <c r="FN8" s="152"/>
      <c r="FO8" s="173"/>
      <c r="FP8" s="173"/>
      <c r="FQ8" s="173"/>
      <c r="FR8" s="173"/>
      <c r="FS8" s="173"/>
      <c r="FT8" s="173"/>
      <c r="FU8" s="173"/>
      <c r="FV8" s="173"/>
      <c r="FW8" s="173"/>
      <c r="FX8" s="173"/>
      <c r="FY8" s="173"/>
      <c r="FZ8" s="173"/>
      <c r="GA8" s="173"/>
      <c r="GB8" s="173"/>
      <c r="GC8" s="173"/>
      <c r="GD8" s="173"/>
      <c r="GE8" s="173"/>
      <c r="GF8" s="173"/>
      <c r="GG8" s="190"/>
      <c r="GH8" s="327" t="s">
        <v>346</v>
      </c>
      <c r="GI8" s="328"/>
      <c r="GJ8" s="328"/>
      <c r="GK8" s="329"/>
      <c r="GL8" s="327" t="s">
        <v>77</v>
      </c>
      <c r="GM8" s="328"/>
      <c r="GN8" s="328"/>
      <c r="GO8" s="328"/>
      <c r="GP8" s="328"/>
      <c r="GQ8" s="328"/>
      <c r="GR8" s="328"/>
      <c r="GS8" s="328"/>
      <c r="GT8" s="328"/>
      <c r="GU8" s="328"/>
      <c r="GV8" s="328"/>
      <c r="GW8" s="329"/>
      <c r="GX8" s="327" t="s">
        <v>78</v>
      </c>
      <c r="GY8" s="328"/>
      <c r="GZ8" s="328"/>
      <c r="HA8" s="329"/>
      <c r="HB8" s="327" t="s">
        <v>79</v>
      </c>
      <c r="HC8" s="328"/>
      <c r="HD8" s="328"/>
      <c r="HE8" s="329"/>
      <c r="HF8" s="327" t="s">
        <v>80</v>
      </c>
      <c r="HG8" s="328"/>
      <c r="HH8" s="328"/>
      <c r="HI8" s="329"/>
      <c r="HJ8" s="327" t="s">
        <v>81</v>
      </c>
      <c r="HK8" s="328"/>
      <c r="HL8" s="328"/>
      <c r="HM8" s="329"/>
      <c r="HN8" s="327" t="s">
        <v>347</v>
      </c>
      <c r="HO8" s="328"/>
      <c r="HP8" s="328"/>
      <c r="HQ8" s="329"/>
      <c r="HR8" s="327" t="s">
        <v>82</v>
      </c>
      <c r="HS8" s="328"/>
      <c r="HT8" s="328"/>
      <c r="HU8" s="328"/>
      <c r="HV8" s="328"/>
      <c r="HW8" s="328"/>
      <c r="HX8" s="328"/>
      <c r="HY8" s="328"/>
      <c r="HZ8" s="328"/>
      <c r="IA8" s="328"/>
      <c r="IB8" s="328"/>
      <c r="IC8" s="328"/>
      <c r="ID8" s="328"/>
      <c r="IE8" s="328"/>
      <c r="IF8" s="328"/>
      <c r="IG8" s="328"/>
      <c r="IH8" s="173"/>
      <c r="II8" s="173"/>
      <c r="IJ8" s="173"/>
      <c r="IK8" s="190"/>
      <c r="IL8" s="327" t="s">
        <v>348</v>
      </c>
      <c r="IM8" s="328"/>
      <c r="IN8" s="328"/>
      <c r="IO8" s="329"/>
      <c r="IP8" s="327" t="s">
        <v>83</v>
      </c>
      <c r="IQ8" s="328"/>
      <c r="IR8" s="328"/>
      <c r="IS8" s="328"/>
      <c r="IT8" s="328"/>
      <c r="IU8" s="328"/>
      <c r="IV8" s="328"/>
      <c r="IW8" s="328"/>
      <c r="IX8" s="173"/>
      <c r="IY8" s="173"/>
      <c r="IZ8" s="173"/>
      <c r="JA8" s="190"/>
      <c r="JB8" s="327" t="s">
        <v>84</v>
      </c>
      <c r="JC8" s="328"/>
      <c r="JD8" s="328"/>
      <c r="JE8" s="329"/>
      <c r="JF8" s="327" t="s">
        <v>349</v>
      </c>
      <c r="JG8" s="328"/>
      <c r="JH8" s="328"/>
      <c r="JI8" s="329"/>
      <c r="JJ8" s="327" t="s">
        <v>85</v>
      </c>
      <c r="JK8" s="328"/>
      <c r="JL8" s="328"/>
      <c r="JM8" s="328"/>
      <c r="JN8" s="173"/>
      <c r="JO8" s="173"/>
      <c r="JP8" s="173"/>
      <c r="JQ8" s="173"/>
      <c r="JR8" s="152"/>
      <c r="JS8" s="173"/>
      <c r="JT8" s="173"/>
      <c r="JU8" s="190"/>
      <c r="JV8" s="327" t="s">
        <v>86</v>
      </c>
      <c r="JW8" s="328"/>
      <c r="JX8" s="328"/>
      <c r="JY8" s="329"/>
      <c r="JZ8" s="327" t="s">
        <v>87</v>
      </c>
      <c r="KA8" s="328"/>
      <c r="KB8" s="328"/>
      <c r="KC8" s="328"/>
      <c r="KD8" s="173"/>
      <c r="KE8" s="173"/>
      <c r="KF8" s="173"/>
      <c r="KG8" s="173"/>
      <c r="KH8" s="173"/>
      <c r="KI8" s="173"/>
      <c r="KJ8" s="173"/>
      <c r="KK8" s="173"/>
    </row>
    <row r="9" spans="1:317" s="56" customFormat="1" ht="162.94999999999999" customHeight="1" thickBot="1" x14ac:dyDescent="0.25">
      <c r="A9" s="324"/>
      <c r="B9" s="333"/>
      <c r="C9" s="334"/>
      <c r="D9" s="334"/>
      <c r="E9" s="335"/>
      <c r="F9" s="327" t="s">
        <v>350</v>
      </c>
      <c r="G9" s="328"/>
      <c r="H9" s="328"/>
      <c r="I9" s="329"/>
      <c r="J9" s="336" t="s">
        <v>88</v>
      </c>
      <c r="K9" s="337"/>
      <c r="L9" s="337"/>
      <c r="M9" s="337"/>
      <c r="N9" s="336" t="s">
        <v>89</v>
      </c>
      <c r="O9" s="337"/>
      <c r="P9" s="337"/>
      <c r="Q9" s="338"/>
      <c r="R9" s="327" t="s">
        <v>351</v>
      </c>
      <c r="S9" s="328"/>
      <c r="T9" s="328"/>
      <c r="U9" s="329"/>
      <c r="V9" s="327" t="s">
        <v>352</v>
      </c>
      <c r="W9" s="328"/>
      <c r="X9" s="328"/>
      <c r="Y9" s="329"/>
      <c r="Z9" s="327" t="s">
        <v>90</v>
      </c>
      <c r="AA9" s="328"/>
      <c r="AB9" s="328"/>
      <c r="AC9" s="328"/>
      <c r="AD9" s="328"/>
      <c r="AE9" s="328"/>
      <c r="AF9" s="328"/>
      <c r="AG9" s="328"/>
      <c r="AH9" s="173"/>
      <c r="AI9" s="173"/>
      <c r="AJ9" s="173"/>
      <c r="AK9" s="190"/>
      <c r="AL9" s="327" t="s">
        <v>91</v>
      </c>
      <c r="AM9" s="328"/>
      <c r="AN9" s="328"/>
      <c r="AO9" s="329"/>
      <c r="AP9" s="327" t="s">
        <v>92</v>
      </c>
      <c r="AQ9" s="328"/>
      <c r="AR9" s="328"/>
      <c r="AS9" s="329"/>
      <c r="AT9" s="327" t="s">
        <v>93</v>
      </c>
      <c r="AU9" s="328"/>
      <c r="AV9" s="328"/>
      <c r="AW9" s="329"/>
      <c r="AX9" s="327" t="s">
        <v>94</v>
      </c>
      <c r="AY9" s="328"/>
      <c r="AZ9" s="328"/>
      <c r="BA9" s="329"/>
      <c r="BB9" s="327" t="s">
        <v>95</v>
      </c>
      <c r="BC9" s="328"/>
      <c r="BD9" s="328"/>
      <c r="BE9" s="329"/>
      <c r="BF9" s="327" t="s">
        <v>353</v>
      </c>
      <c r="BG9" s="328"/>
      <c r="BH9" s="328"/>
      <c r="BI9" s="328"/>
      <c r="BJ9" s="328"/>
      <c r="BK9" s="328"/>
      <c r="BL9" s="328"/>
      <c r="BM9" s="329"/>
      <c r="BN9" s="327" t="s">
        <v>96</v>
      </c>
      <c r="BO9" s="328"/>
      <c r="BP9" s="328"/>
      <c r="BQ9" s="329"/>
      <c r="BR9" s="327" t="s">
        <v>97</v>
      </c>
      <c r="BS9" s="328"/>
      <c r="BT9" s="328"/>
      <c r="BU9" s="329"/>
      <c r="BV9" s="327" t="s">
        <v>354</v>
      </c>
      <c r="BW9" s="328"/>
      <c r="BX9" s="328"/>
      <c r="BY9" s="329"/>
      <c r="BZ9" s="327" t="s">
        <v>100</v>
      </c>
      <c r="CA9" s="328"/>
      <c r="CB9" s="328"/>
      <c r="CC9" s="329"/>
      <c r="CD9" s="327" t="s">
        <v>98</v>
      </c>
      <c r="CE9" s="328"/>
      <c r="CF9" s="328"/>
      <c r="CG9" s="328"/>
      <c r="CH9" s="328"/>
      <c r="CI9" s="328"/>
      <c r="CJ9" s="328"/>
      <c r="CK9" s="328"/>
      <c r="CL9" s="328"/>
      <c r="CM9" s="328"/>
      <c r="CN9" s="328"/>
      <c r="CO9" s="328"/>
      <c r="CP9" s="328"/>
      <c r="CQ9" s="328"/>
      <c r="CR9" s="328"/>
      <c r="CS9" s="328"/>
      <c r="CT9" s="173"/>
      <c r="CU9" s="173"/>
      <c r="CV9" s="173"/>
      <c r="CW9" s="173"/>
      <c r="CX9" s="327" t="s">
        <v>99</v>
      </c>
      <c r="CY9" s="328"/>
      <c r="CZ9" s="328"/>
      <c r="DA9" s="329"/>
      <c r="DB9" s="327" t="s">
        <v>355</v>
      </c>
      <c r="DC9" s="328"/>
      <c r="DD9" s="328"/>
      <c r="DE9" s="329"/>
      <c r="DF9" s="327" t="s">
        <v>101</v>
      </c>
      <c r="DG9" s="328"/>
      <c r="DH9" s="328"/>
      <c r="DI9" s="329"/>
      <c r="DJ9" s="327" t="s">
        <v>102</v>
      </c>
      <c r="DK9" s="328"/>
      <c r="DL9" s="328"/>
      <c r="DM9" s="328"/>
      <c r="DN9" s="328"/>
      <c r="DO9" s="328"/>
      <c r="DP9" s="328"/>
      <c r="DQ9" s="328"/>
      <c r="DR9" s="328"/>
      <c r="DS9" s="328"/>
      <c r="DT9" s="328"/>
      <c r="DU9" s="328"/>
      <c r="DV9" s="328"/>
      <c r="DW9" s="328"/>
      <c r="DX9" s="328"/>
      <c r="DY9" s="328"/>
      <c r="DZ9" s="173"/>
      <c r="EA9" s="173"/>
      <c r="EB9" s="173"/>
      <c r="EC9" s="173"/>
      <c r="ED9" s="173"/>
      <c r="EE9" s="173"/>
      <c r="EF9" s="173"/>
      <c r="EG9" s="173"/>
      <c r="EH9" s="173"/>
      <c r="EI9" s="173"/>
      <c r="EJ9" s="173"/>
      <c r="EK9" s="173"/>
      <c r="EL9" s="152"/>
      <c r="EM9" s="173"/>
      <c r="EN9" s="173"/>
      <c r="EO9" s="173"/>
      <c r="EP9" s="173"/>
      <c r="EQ9" s="173"/>
      <c r="ER9" s="173"/>
      <c r="ES9" s="190"/>
      <c r="ET9" s="327" t="s">
        <v>103</v>
      </c>
      <c r="EU9" s="328"/>
      <c r="EV9" s="328"/>
      <c r="EW9" s="329"/>
      <c r="EX9" s="327" t="s">
        <v>105</v>
      </c>
      <c r="EY9" s="328"/>
      <c r="EZ9" s="328"/>
      <c r="FA9" s="329"/>
      <c r="FB9" s="327" t="s">
        <v>106</v>
      </c>
      <c r="FC9" s="328"/>
      <c r="FD9" s="328"/>
      <c r="FE9" s="329"/>
      <c r="FF9" s="327" t="s">
        <v>107</v>
      </c>
      <c r="FG9" s="328"/>
      <c r="FH9" s="328"/>
      <c r="FI9" s="329"/>
      <c r="FJ9" s="327" t="s">
        <v>356</v>
      </c>
      <c r="FK9" s="328"/>
      <c r="FL9" s="328"/>
      <c r="FM9" s="328"/>
      <c r="FN9" s="328"/>
      <c r="FO9" s="328"/>
      <c r="FP9" s="328"/>
      <c r="FQ9" s="329"/>
      <c r="FR9" s="327" t="s">
        <v>357</v>
      </c>
      <c r="FS9" s="328"/>
      <c r="FT9" s="328"/>
      <c r="FU9" s="329"/>
      <c r="FV9" s="327" t="s">
        <v>358</v>
      </c>
      <c r="FW9" s="328"/>
      <c r="FX9" s="328"/>
      <c r="FY9" s="329"/>
      <c r="FZ9" s="327" t="s">
        <v>104</v>
      </c>
      <c r="GA9" s="328"/>
      <c r="GB9" s="328"/>
      <c r="GC9" s="328"/>
      <c r="GD9" s="328"/>
      <c r="GE9" s="328"/>
      <c r="GF9" s="328"/>
      <c r="GG9" s="329"/>
      <c r="GH9" s="327" t="s">
        <v>359</v>
      </c>
      <c r="GI9" s="328"/>
      <c r="GJ9" s="328"/>
      <c r="GK9" s="329"/>
      <c r="GL9" s="327" t="s">
        <v>108</v>
      </c>
      <c r="GM9" s="328"/>
      <c r="GN9" s="328"/>
      <c r="GO9" s="329"/>
      <c r="GP9" s="327" t="s">
        <v>109</v>
      </c>
      <c r="GQ9" s="328"/>
      <c r="GR9" s="328"/>
      <c r="GS9" s="329"/>
      <c r="GT9" s="327" t="s">
        <v>360</v>
      </c>
      <c r="GU9" s="328"/>
      <c r="GV9" s="328"/>
      <c r="GW9" s="329"/>
      <c r="GX9" s="327" t="s">
        <v>110</v>
      </c>
      <c r="GY9" s="328"/>
      <c r="GZ9" s="328"/>
      <c r="HA9" s="329"/>
      <c r="HB9" s="327" t="s">
        <v>111</v>
      </c>
      <c r="HC9" s="328"/>
      <c r="HD9" s="328"/>
      <c r="HE9" s="329"/>
      <c r="HF9" s="327" t="s">
        <v>112</v>
      </c>
      <c r="HG9" s="328"/>
      <c r="HH9" s="328"/>
      <c r="HI9" s="329"/>
      <c r="HJ9" s="327" t="s">
        <v>361</v>
      </c>
      <c r="HK9" s="328"/>
      <c r="HL9" s="328"/>
      <c r="HM9" s="329"/>
      <c r="HN9" s="327" t="s">
        <v>362</v>
      </c>
      <c r="HO9" s="328"/>
      <c r="HP9" s="328"/>
      <c r="HQ9" s="329"/>
      <c r="HR9" s="327" t="s">
        <v>113</v>
      </c>
      <c r="HS9" s="328"/>
      <c r="HT9" s="328"/>
      <c r="HU9" s="329"/>
      <c r="HV9" s="327" t="s">
        <v>114</v>
      </c>
      <c r="HW9" s="328"/>
      <c r="HX9" s="328"/>
      <c r="HY9" s="329"/>
      <c r="HZ9" s="327" t="s">
        <v>115</v>
      </c>
      <c r="IA9" s="328"/>
      <c r="IB9" s="328"/>
      <c r="IC9" s="329"/>
      <c r="ID9" s="327" t="s">
        <v>363</v>
      </c>
      <c r="IE9" s="328"/>
      <c r="IF9" s="328"/>
      <c r="IG9" s="328"/>
      <c r="IH9" s="173"/>
      <c r="II9" s="173"/>
      <c r="IJ9" s="173"/>
      <c r="IK9" s="190"/>
      <c r="IL9" s="327" t="s">
        <v>364</v>
      </c>
      <c r="IM9" s="328"/>
      <c r="IN9" s="328"/>
      <c r="IO9" s="329"/>
      <c r="IP9" s="327" t="s">
        <v>116</v>
      </c>
      <c r="IQ9" s="328"/>
      <c r="IR9" s="328"/>
      <c r="IS9" s="329"/>
      <c r="IT9" s="327" t="s">
        <v>365</v>
      </c>
      <c r="IU9" s="328"/>
      <c r="IV9" s="328"/>
      <c r="IW9" s="329"/>
      <c r="IX9" s="327" t="s">
        <v>117</v>
      </c>
      <c r="IY9" s="328"/>
      <c r="IZ9" s="328"/>
      <c r="JA9" s="329"/>
      <c r="JB9" s="327" t="s">
        <v>118</v>
      </c>
      <c r="JC9" s="328"/>
      <c r="JD9" s="328"/>
      <c r="JE9" s="329"/>
      <c r="JF9" s="327" t="s">
        <v>366</v>
      </c>
      <c r="JG9" s="328"/>
      <c r="JH9" s="328"/>
      <c r="JI9" s="329"/>
      <c r="JJ9" s="327" t="s">
        <v>120</v>
      </c>
      <c r="JK9" s="328"/>
      <c r="JL9" s="328"/>
      <c r="JM9" s="329"/>
      <c r="JN9" s="327" t="s">
        <v>119</v>
      </c>
      <c r="JO9" s="328"/>
      <c r="JP9" s="328"/>
      <c r="JQ9" s="328"/>
      <c r="JR9" s="328"/>
      <c r="JS9" s="328"/>
      <c r="JT9" s="328"/>
      <c r="JU9" s="329"/>
      <c r="JV9" s="327" t="s">
        <v>121</v>
      </c>
      <c r="JW9" s="328"/>
      <c r="JX9" s="328"/>
      <c r="JY9" s="329"/>
      <c r="JZ9" s="327" t="s">
        <v>122</v>
      </c>
      <c r="KA9" s="328"/>
      <c r="KB9" s="328"/>
      <c r="KC9" s="328"/>
      <c r="KD9" s="327" t="s">
        <v>123</v>
      </c>
      <c r="KE9" s="328"/>
      <c r="KF9" s="328"/>
      <c r="KG9" s="329"/>
      <c r="KH9" s="328" t="s">
        <v>124</v>
      </c>
      <c r="KI9" s="328"/>
      <c r="KJ9" s="328"/>
      <c r="KK9" s="329"/>
    </row>
    <row r="10" spans="1:317" s="10" customFormat="1" ht="178.5" customHeight="1" thickBot="1" x14ac:dyDescent="0.25">
      <c r="A10" s="325"/>
      <c r="B10" s="336"/>
      <c r="C10" s="337"/>
      <c r="D10" s="337"/>
      <c r="E10" s="338"/>
      <c r="F10" s="336" t="s">
        <v>367</v>
      </c>
      <c r="G10" s="337"/>
      <c r="H10" s="337"/>
      <c r="I10" s="338"/>
      <c r="J10" s="327" t="s">
        <v>125</v>
      </c>
      <c r="K10" s="328"/>
      <c r="L10" s="328"/>
      <c r="M10" s="328"/>
      <c r="N10" s="327" t="s">
        <v>126</v>
      </c>
      <c r="O10" s="328"/>
      <c r="P10" s="328"/>
      <c r="Q10" s="329"/>
      <c r="R10" s="327" t="s">
        <v>368</v>
      </c>
      <c r="S10" s="328"/>
      <c r="T10" s="328"/>
      <c r="U10" s="329"/>
      <c r="V10" s="327" t="s">
        <v>369</v>
      </c>
      <c r="W10" s="328"/>
      <c r="X10" s="328"/>
      <c r="Y10" s="329"/>
      <c r="Z10" s="327" t="s">
        <v>127</v>
      </c>
      <c r="AA10" s="328"/>
      <c r="AB10" s="328"/>
      <c r="AC10" s="329"/>
      <c r="AD10" s="327" t="s">
        <v>370</v>
      </c>
      <c r="AE10" s="328"/>
      <c r="AF10" s="328"/>
      <c r="AG10" s="329"/>
      <c r="AH10" s="327" t="s">
        <v>371</v>
      </c>
      <c r="AI10" s="328"/>
      <c r="AJ10" s="328"/>
      <c r="AK10" s="329"/>
      <c r="AL10" s="327" t="s">
        <v>128</v>
      </c>
      <c r="AM10" s="328"/>
      <c r="AN10" s="328"/>
      <c r="AO10" s="329"/>
      <c r="AP10" s="327" t="s">
        <v>129</v>
      </c>
      <c r="AQ10" s="328"/>
      <c r="AR10" s="328"/>
      <c r="AS10" s="329"/>
      <c r="AT10" s="327" t="s">
        <v>130</v>
      </c>
      <c r="AU10" s="328"/>
      <c r="AV10" s="328"/>
      <c r="AW10" s="329"/>
      <c r="AX10" s="327" t="s">
        <v>131</v>
      </c>
      <c r="AY10" s="328"/>
      <c r="AZ10" s="328"/>
      <c r="BA10" s="329"/>
      <c r="BB10" s="327" t="s">
        <v>132</v>
      </c>
      <c r="BC10" s="328"/>
      <c r="BD10" s="328"/>
      <c r="BE10" s="329"/>
      <c r="BF10" s="327" t="s">
        <v>372</v>
      </c>
      <c r="BG10" s="328"/>
      <c r="BH10" s="328"/>
      <c r="BI10" s="329"/>
      <c r="BJ10" s="327" t="s">
        <v>373</v>
      </c>
      <c r="BK10" s="328"/>
      <c r="BL10" s="328"/>
      <c r="BM10" s="329"/>
      <c r="BN10" s="327" t="s">
        <v>374</v>
      </c>
      <c r="BO10" s="328"/>
      <c r="BP10" s="328"/>
      <c r="BQ10" s="329"/>
      <c r="BR10" s="327" t="s">
        <v>375</v>
      </c>
      <c r="BS10" s="328"/>
      <c r="BT10" s="328"/>
      <c r="BU10" s="329"/>
      <c r="BV10" s="327" t="s">
        <v>376</v>
      </c>
      <c r="BW10" s="328"/>
      <c r="BX10" s="328"/>
      <c r="BY10" s="329"/>
      <c r="BZ10" s="327" t="s">
        <v>135</v>
      </c>
      <c r="CA10" s="328"/>
      <c r="CB10" s="328"/>
      <c r="CC10" s="329"/>
      <c r="CD10" s="327" t="s">
        <v>133</v>
      </c>
      <c r="CE10" s="328"/>
      <c r="CF10" s="328"/>
      <c r="CG10" s="329"/>
      <c r="CH10" s="327" t="s">
        <v>377</v>
      </c>
      <c r="CI10" s="328"/>
      <c r="CJ10" s="328"/>
      <c r="CK10" s="329"/>
      <c r="CL10" s="327" t="s">
        <v>134</v>
      </c>
      <c r="CM10" s="328"/>
      <c r="CN10" s="328"/>
      <c r="CO10" s="329"/>
      <c r="CP10" s="327" t="s">
        <v>378</v>
      </c>
      <c r="CQ10" s="328"/>
      <c r="CR10" s="328"/>
      <c r="CS10" s="329"/>
      <c r="CT10" s="327" t="s">
        <v>379</v>
      </c>
      <c r="CU10" s="328"/>
      <c r="CV10" s="328"/>
      <c r="CW10" s="329"/>
      <c r="CX10" s="327" t="s">
        <v>380</v>
      </c>
      <c r="CY10" s="328"/>
      <c r="CZ10" s="328"/>
      <c r="DA10" s="329"/>
      <c r="DB10" s="327" t="s">
        <v>381</v>
      </c>
      <c r="DC10" s="328"/>
      <c r="DD10" s="328"/>
      <c r="DE10" s="329"/>
      <c r="DF10" s="327" t="s">
        <v>136</v>
      </c>
      <c r="DG10" s="328"/>
      <c r="DH10" s="328"/>
      <c r="DI10" s="329"/>
      <c r="DJ10" s="327" t="s">
        <v>137</v>
      </c>
      <c r="DK10" s="328"/>
      <c r="DL10" s="328"/>
      <c r="DM10" s="329"/>
      <c r="DN10" s="327" t="s">
        <v>382</v>
      </c>
      <c r="DO10" s="328"/>
      <c r="DP10" s="328"/>
      <c r="DQ10" s="329"/>
      <c r="DR10" s="327" t="s">
        <v>383</v>
      </c>
      <c r="DS10" s="328"/>
      <c r="DT10" s="328"/>
      <c r="DU10" s="329"/>
      <c r="DV10" s="327" t="s">
        <v>384</v>
      </c>
      <c r="DW10" s="328"/>
      <c r="DX10" s="328"/>
      <c r="DY10" s="329"/>
      <c r="DZ10" s="327" t="s">
        <v>385</v>
      </c>
      <c r="EA10" s="328"/>
      <c r="EB10" s="328"/>
      <c r="EC10" s="329"/>
      <c r="ED10" s="327" t="s">
        <v>386</v>
      </c>
      <c r="EE10" s="328"/>
      <c r="EF10" s="328"/>
      <c r="EG10" s="329"/>
      <c r="EH10" s="327" t="s">
        <v>387</v>
      </c>
      <c r="EI10" s="328"/>
      <c r="EJ10" s="328"/>
      <c r="EK10" s="329"/>
      <c r="EL10" s="327" t="s">
        <v>388</v>
      </c>
      <c r="EM10" s="328"/>
      <c r="EN10" s="328"/>
      <c r="EO10" s="329"/>
      <c r="EP10" s="327" t="s">
        <v>389</v>
      </c>
      <c r="EQ10" s="328"/>
      <c r="ER10" s="328"/>
      <c r="ES10" s="329"/>
      <c r="ET10" s="327" t="s">
        <v>138</v>
      </c>
      <c r="EU10" s="328"/>
      <c r="EV10" s="328"/>
      <c r="EW10" s="329"/>
      <c r="EX10" s="327" t="s">
        <v>140</v>
      </c>
      <c r="EY10" s="328"/>
      <c r="EZ10" s="328"/>
      <c r="FA10" s="329"/>
      <c r="FB10" s="327" t="s">
        <v>141</v>
      </c>
      <c r="FC10" s="328"/>
      <c r="FD10" s="328"/>
      <c r="FE10" s="329"/>
      <c r="FF10" s="327" t="s">
        <v>142</v>
      </c>
      <c r="FG10" s="328"/>
      <c r="FH10" s="328"/>
      <c r="FI10" s="329"/>
      <c r="FJ10" s="327" t="s">
        <v>390</v>
      </c>
      <c r="FK10" s="328"/>
      <c r="FL10" s="328"/>
      <c r="FM10" s="329"/>
      <c r="FN10" s="327" t="s">
        <v>391</v>
      </c>
      <c r="FO10" s="328"/>
      <c r="FP10" s="328"/>
      <c r="FQ10" s="329"/>
      <c r="FR10" s="327" t="s">
        <v>392</v>
      </c>
      <c r="FS10" s="328"/>
      <c r="FT10" s="328"/>
      <c r="FU10" s="329"/>
      <c r="FV10" s="327" t="s">
        <v>393</v>
      </c>
      <c r="FW10" s="328"/>
      <c r="FX10" s="328"/>
      <c r="FY10" s="329"/>
      <c r="FZ10" s="327" t="s">
        <v>394</v>
      </c>
      <c r="GA10" s="328"/>
      <c r="GB10" s="328"/>
      <c r="GC10" s="329"/>
      <c r="GD10" s="327" t="s">
        <v>139</v>
      </c>
      <c r="GE10" s="328"/>
      <c r="GF10" s="328"/>
      <c r="GG10" s="329"/>
      <c r="GH10" s="327" t="s">
        <v>395</v>
      </c>
      <c r="GI10" s="328"/>
      <c r="GJ10" s="328"/>
      <c r="GK10" s="329"/>
      <c r="GL10" s="327" t="s">
        <v>143</v>
      </c>
      <c r="GM10" s="328"/>
      <c r="GN10" s="328"/>
      <c r="GO10" s="329"/>
      <c r="GP10" s="327" t="s">
        <v>144</v>
      </c>
      <c r="GQ10" s="328"/>
      <c r="GR10" s="328"/>
      <c r="GS10" s="329"/>
      <c r="GT10" s="327" t="s">
        <v>396</v>
      </c>
      <c r="GU10" s="328"/>
      <c r="GV10" s="328"/>
      <c r="GW10" s="329"/>
      <c r="GX10" s="327" t="s">
        <v>145</v>
      </c>
      <c r="GY10" s="328"/>
      <c r="GZ10" s="328"/>
      <c r="HA10" s="329"/>
      <c r="HB10" s="327" t="s">
        <v>146</v>
      </c>
      <c r="HC10" s="328"/>
      <c r="HD10" s="328"/>
      <c r="HE10" s="329"/>
      <c r="HF10" s="327" t="s">
        <v>147</v>
      </c>
      <c r="HG10" s="328"/>
      <c r="HH10" s="328"/>
      <c r="HI10" s="329"/>
      <c r="HJ10" s="327" t="s">
        <v>397</v>
      </c>
      <c r="HK10" s="328"/>
      <c r="HL10" s="328"/>
      <c r="HM10" s="329"/>
      <c r="HN10" s="327" t="s">
        <v>398</v>
      </c>
      <c r="HO10" s="328"/>
      <c r="HP10" s="328"/>
      <c r="HQ10" s="329"/>
      <c r="HR10" s="327" t="s">
        <v>148</v>
      </c>
      <c r="HS10" s="328"/>
      <c r="HT10" s="328"/>
      <c r="HU10" s="328"/>
      <c r="HV10" s="327" t="s">
        <v>149</v>
      </c>
      <c r="HW10" s="328"/>
      <c r="HX10" s="328"/>
      <c r="HY10" s="329"/>
      <c r="HZ10" s="328" t="s">
        <v>150</v>
      </c>
      <c r="IA10" s="328"/>
      <c r="IB10" s="328"/>
      <c r="IC10" s="329"/>
      <c r="ID10" s="327" t="s">
        <v>151</v>
      </c>
      <c r="IE10" s="328"/>
      <c r="IF10" s="328"/>
      <c r="IG10" s="328"/>
      <c r="IH10" s="327" t="s">
        <v>152</v>
      </c>
      <c r="II10" s="328"/>
      <c r="IJ10" s="328"/>
      <c r="IK10" s="329"/>
      <c r="IL10" s="327" t="s">
        <v>399</v>
      </c>
      <c r="IM10" s="328"/>
      <c r="IN10" s="328"/>
      <c r="IO10" s="329"/>
      <c r="IP10" s="328" t="s">
        <v>153</v>
      </c>
      <c r="IQ10" s="328"/>
      <c r="IR10" s="328"/>
      <c r="IS10" s="329"/>
      <c r="IT10" s="327" t="s">
        <v>400</v>
      </c>
      <c r="IU10" s="328"/>
      <c r="IV10" s="328"/>
      <c r="IW10" s="329"/>
      <c r="IX10" s="327" t="s">
        <v>401</v>
      </c>
      <c r="IY10" s="328"/>
      <c r="IZ10" s="328"/>
      <c r="JA10" s="329"/>
      <c r="JB10" s="327" t="s">
        <v>154</v>
      </c>
      <c r="JC10" s="328"/>
      <c r="JD10" s="328"/>
      <c r="JE10" s="329"/>
      <c r="JF10" s="327" t="s">
        <v>402</v>
      </c>
      <c r="JG10" s="328"/>
      <c r="JH10" s="328"/>
      <c r="JI10" s="329"/>
      <c r="JJ10" s="327" t="s">
        <v>157</v>
      </c>
      <c r="JK10" s="328"/>
      <c r="JL10" s="328"/>
      <c r="JM10" s="329"/>
      <c r="JN10" s="327" t="s">
        <v>155</v>
      </c>
      <c r="JO10" s="328"/>
      <c r="JP10" s="328"/>
      <c r="JQ10" s="329"/>
      <c r="JR10" s="327" t="s">
        <v>156</v>
      </c>
      <c r="JS10" s="328"/>
      <c r="JT10" s="328"/>
      <c r="JU10" s="329"/>
      <c r="JV10" s="327" t="s">
        <v>158</v>
      </c>
      <c r="JW10" s="328"/>
      <c r="JX10" s="328"/>
      <c r="JY10" s="329"/>
      <c r="JZ10" s="327" t="s">
        <v>159</v>
      </c>
      <c r="KA10" s="328"/>
      <c r="KB10" s="328"/>
      <c r="KC10" s="329"/>
      <c r="KD10" s="327" t="s">
        <v>160</v>
      </c>
      <c r="KE10" s="328"/>
      <c r="KF10" s="328"/>
      <c r="KG10" s="329"/>
      <c r="KH10" s="327" t="s">
        <v>161</v>
      </c>
      <c r="KI10" s="328"/>
      <c r="KJ10" s="328"/>
      <c r="KK10" s="329"/>
    </row>
    <row r="11" spans="1:317" s="10" customFormat="1" ht="56.25" customHeight="1" thickBot="1" x14ac:dyDescent="0.25">
      <c r="A11" s="326"/>
      <c r="B11" s="241" t="s">
        <v>16</v>
      </c>
      <c r="C11" s="151" t="s">
        <v>17</v>
      </c>
      <c r="D11" s="241" t="s">
        <v>18</v>
      </c>
      <c r="E11" s="241" t="s">
        <v>19</v>
      </c>
      <c r="F11" s="241" t="s">
        <v>16</v>
      </c>
      <c r="G11" s="241" t="s">
        <v>17</v>
      </c>
      <c r="H11" s="241" t="s">
        <v>18</v>
      </c>
      <c r="I11" s="241" t="s">
        <v>19</v>
      </c>
      <c r="J11" s="241" t="s">
        <v>16</v>
      </c>
      <c r="K11" s="241" t="s">
        <v>17</v>
      </c>
      <c r="L11" s="241" t="s">
        <v>18</v>
      </c>
      <c r="M11" s="241" t="s">
        <v>19</v>
      </c>
      <c r="N11" s="241" t="s">
        <v>16</v>
      </c>
      <c r="O11" s="241" t="s">
        <v>17</v>
      </c>
      <c r="P11" s="241" t="s">
        <v>18</v>
      </c>
      <c r="Q11" s="241" t="s">
        <v>19</v>
      </c>
      <c r="R11" s="241" t="s">
        <v>16</v>
      </c>
      <c r="S11" s="241" t="s">
        <v>17</v>
      </c>
      <c r="T11" s="241" t="s">
        <v>18</v>
      </c>
      <c r="U11" s="241" t="s">
        <v>19</v>
      </c>
      <c r="V11" s="241" t="s">
        <v>16</v>
      </c>
      <c r="W11" s="241" t="s">
        <v>17</v>
      </c>
      <c r="X11" s="241" t="s">
        <v>18</v>
      </c>
      <c r="Y11" s="241" t="s">
        <v>19</v>
      </c>
      <c r="Z11" s="241" t="s">
        <v>16</v>
      </c>
      <c r="AA11" s="241" t="s">
        <v>17</v>
      </c>
      <c r="AB11" s="241" t="s">
        <v>18</v>
      </c>
      <c r="AC11" s="241" t="s">
        <v>19</v>
      </c>
      <c r="AD11" s="241" t="s">
        <v>16</v>
      </c>
      <c r="AE11" s="241" t="s">
        <v>17</v>
      </c>
      <c r="AF11" s="241" t="s">
        <v>18</v>
      </c>
      <c r="AG11" s="241" t="s">
        <v>19</v>
      </c>
      <c r="AH11" s="241" t="s">
        <v>16</v>
      </c>
      <c r="AI11" s="241" t="s">
        <v>17</v>
      </c>
      <c r="AJ11" s="241" t="s">
        <v>18</v>
      </c>
      <c r="AK11" s="241" t="s">
        <v>19</v>
      </c>
      <c r="AL11" s="241" t="s">
        <v>16</v>
      </c>
      <c r="AM11" s="241" t="s">
        <v>17</v>
      </c>
      <c r="AN11" s="241" t="s">
        <v>18</v>
      </c>
      <c r="AO11" s="241" t="s">
        <v>19</v>
      </c>
      <c r="AP11" s="241" t="s">
        <v>16</v>
      </c>
      <c r="AQ11" s="241" t="s">
        <v>17</v>
      </c>
      <c r="AR11" s="241" t="s">
        <v>18</v>
      </c>
      <c r="AS11" s="241" t="s">
        <v>19</v>
      </c>
      <c r="AT11" s="241" t="s">
        <v>16</v>
      </c>
      <c r="AU11" s="241" t="s">
        <v>17</v>
      </c>
      <c r="AV11" s="241" t="s">
        <v>18</v>
      </c>
      <c r="AW11" s="241" t="s">
        <v>19</v>
      </c>
      <c r="AX11" s="241" t="s">
        <v>16</v>
      </c>
      <c r="AY11" s="241" t="s">
        <v>17</v>
      </c>
      <c r="AZ11" s="241" t="s">
        <v>18</v>
      </c>
      <c r="BA11" s="241" t="s">
        <v>19</v>
      </c>
      <c r="BB11" s="241" t="s">
        <v>16</v>
      </c>
      <c r="BC11" s="241" t="s">
        <v>17</v>
      </c>
      <c r="BD11" s="241" t="s">
        <v>18</v>
      </c>
      <c r="BE11" s="241" t="s">
        <v>19</v>
      </c>
      <c r="BF11" s="241" t="s">
        <v>16</v>
      </c>
      <c r="BG11" s="241" t="s">
        <v>17</v>
      </c>
      <c r="BH11" s="241" t="s">
        <v>18</v>
      </c>
      <c r="BI11" s="241" t="s">
        <v>19</v>
      </c>
      <c r="BJ11" s="241" t="s">
        <v>16</v>
      </c>
      <c r="BK11" s="241" t="s">
        <v>17</v>
      </c>
      <c r="BL11" s="241" t="s">
        <v>18</v>
      </c>
      <c r="BM11" s="241" t="s">
        <v>19</v>
      </c>
      <c r="BN11" s="241" t="s">
        <v>16</v>
      </c>
      <c r="BO11" s="241" t="s">
        <v>17</v>
      </c>
      <c r="BP11" s="241" t="s">
        <v>18</v>
      </c>
      <c r="BQ11" s="241" t="s">
        <v>19</v>
      </c>
      <c r="BR11" s="241" t="s">
        <v>16</v>
      </c>
      <c r="BS11" s="241" t="s">
        <v>17</v>
      </c>
      <c r="BT11" s="241" t="s">
        <v>18</v>
      </c>
      <c r="BU11" s="241" t="s">
        <v>19</v>
      </c>
      <c r="BV11" s="241" t="s">
        <v>16</v>
      </c>
      <c r="BW11" s="241" t="s">
        <v>17</v>
      </c>
      <c r="BX11" s="241" t="s">
        <v>18</v>
      </c>
      <c r="BY11" s="241" t="s">
        <v>19</v>
      </c>
      <c r="BZ11" s="241" t="s">
        <v>16</v>
      </c>
      <c r="CA11" s="241" t="s">
        <v>17</v>
      </c>
      <c r="CB11" s="241" t="s">
        <v>18</v>
      </c>
      <c r="CC11" s="241" t="s">
        <v>19</v>
      </c>
      <c r="CD11" s="241" t="s">
        <v>16</v>
      </c>
      <c r="CE11" s="241" t="s">
        <v>17</v>
      </c>
      <c r="CF11" s="241" t="s">
        <v>18</v>
      </c>
      <c r="CG11" s="241" t="s">
        <v>19</v>
      </c>
      <c r="CH11" s="241" t="s">
        <v>16</v>
      </c>
      <c r="CI11" s="241" t="s">
        <v>17</v>
      </c>
      <c r="CJ11" s="241" t="s">
        <v>18</v>
      </c>
      <c r="CK11" s="241" t="s">
        <v>19</v>
      </c>
      <c r="CL11" s="241" t="s">
        <v>16</v>
      </c>
      <c r="CM11" s="241" t="s">
        <v>17</v>
      </c>
      <c r="CN11" s="241" t="s">
        <v>18</v>
      </c>
      <c r="CO11" s="241" t="s">
        <v>19</v>
      </c>
      <c r="CP11" s="241" t="s">
        <v>16</v>
      </c>
      <c r="CQ11" s="241" t="s">
        <v>17</v>
      </c>
      <c r="CR11" s="241" t="s">
        <v>18</v>
      </c>
      <c r="CS11" s="241" t="s">
        <v>19</v>
      </c>
      <c r="CT11" s="241" t="s">
        <v>16</v>
      </c>
      <c r="CU11" s="241" t="s">
        <v>17</v>
      </c>
      <c r="CV11" s="241" t="s">
        <v>18</v>
      </c>
      <c r="CW11" s="241" t="s">
        <v>19</v>
      </c>
      <c r="CX11" s="241" t="s">
        <v>16</v>
      </c>
      <c r="CY11" s="241" t="s">
        <v>17</v>
      </c>
      <c r="CZ11" s="241" t="s">
        <v>18</v>
      </c>
      <c r="DA11" s="241" t="s">
        <v>19</v>
      </c>
      <c r="DB11" s="241" t="s">
        <v>16</v>
      </c>
      <c r="DC11" s="241" t="s">
        <v>17</v>
      </c>
      <c r="DD11" s="241" t="s">
        <v>18</v>
      </c>
      <c r="DE11" s="241" t="s">
        <v>19</v>
      </c>
      <c r="DF11" s="241" t="s">
        <v>16</v>
      </c>
      <c r="DG11" s="241" t="s">
        <v>17</v>
      </c>
      <c r="DH11" s="241" t="s">
        <v>18</v>
      </c>
      <c r="DI11" s="241" t="s">
        <v>19</v>
      </c>
      <c r="DJ11" s="241" t="s">
        <v>16</v>
      </c>
      <c r="DK11" s="241" t="s">
        <v>17</v>
      </c>
      <c r="DL11" s="241" t="s">
        <v>18</v>
      </c>
      <c r="DM11" s="241" t="s">
        <v>19</v>
      </c>
      <c r="DN11" s="241" t="s">
        <v>16</v>
      </c>
      <c r="DO11" s="241" t="s">
        <v>17</v>
      </c>
      <c r="DP11" s="241" t="s">
        <v>18</v>
      </c>
      <c r="DQ11" s="241" t="s">
        <v>19</v>
      </c>
      <c r="DR11" s="241" t="s">
        <v>16</v>
      </c>
      <c r="DS11" s="241" t="s">
        <v>17</v>
      </c>
      <c r="DT11" s="241" t="s">
        <v>18</v>
      </c>
      <c r="DU11" s="241" t="s">
        <v>19</v>
      </c>
      <c r="DV11" s="241" t="s">
        <v>16</v>
      </c>
      <c r="DW11" s="241" t="s">
        <v>17</v>
      </c>
      <c r="DX11" s="241" t="s">
        <v>18</v>
      </c>
      <c r="DY11" s="241" t="s">
        <v>19</v>
      </c>
      <c r="DZ11" s="241" t="s">
        <v>16</v>
      </c>
      <c r="EA11" s="241" t="s">
        <v>17</v>
      </c>
      <c r="EB11" s="241" t="s">
        <v>18</v>
      </c>
      <c r="EC11" s="241" t="s">
        <v>19</v>
      </c>
      <c r="ED11" s="241" t="s">
        <v>16</v>
      </c>
      <c r="EE11" s="241" t="s">
        <v>17</v>
      </c>
      <c r="EF11" s="241" t="s">
        <v>18</v>
      </c>
      <c r="EG11" s="241" t="s">
        <v>19</v>
      </c>
      <c r="EH11" s="241" t="s">
        <v>16</v>
      </c>
      <c r="EI11" s="241" t="s">
        <v>17</v>
      </c>
      <c r="EJ11" s="241" t="s">
        <v>18</v>
      </c>
      <c r="EK11" s="241" t="s">
        <v>19</v>
      </c>
      <c r="EL11" s="241" t="s">
        <v>16</v>
      </c>
      <c r="EM11" s="241" t="s">
        <v>17</v>
      </c>
      <c r="EN11" s="241" t="s">
        <v>18</v>
      </c>
      <c r="EO11" s="241" t="s">
        <v>19</v>
      </c>
      <c r="EP11" s="241" t="s">
        <v>16</v>
      </c>
      <c r="EQ11" s="241" t="s">
        <v>17</v>
      </c>
      <c r="ER11" s="241" t="s">
        <v>18</v>
      </c>
      <c r="ES11" s="241" t="s">
        <v>19</v>
      </c>
      <c r="ET11" s="241" t="s">
        <v>16</v>
      </c>
      <c r="EU11" s="241" t="s">
        <v>17</v>
      </c>
      <c r="EV11" s="241" t="s">
        <v>18</v>
      </c>
      <c r="EW11" s="241" t="s">
        <v>19</v>
      </c>
      <c r="EX11" s="241" t="s">
        <v>16</v>
      </c>
      <c r="EY11" s="241" t="s">
        <v>17</v>
      </c>
      <c r="EZ11" s="241" t="s">
        <v>18</v>
      </c>
      <c r="FA11" s="241" t="s">
        <v>19</v>
      </c>
      <c r="FB11" s="241" t="s">
        <v>16</v>
      </c>
      <c r="FC11" s="241" t="s">
        <v>17</v>
      </c>
      <c r="FD11" s="241" t="s">
        <v>18</v>
      </c>
      <c r="FE11" s="241" t="s">
        <v>19</v>
      </c>
      <c r="FF11" s="241" t="s">
        <v>16</v>
      </c>
      <c r="FG11" s="241" t="s">
        <v>17</v>
      </c>
      <c r="FH11" s="241" t="s">
        <v>18</v>
      </c>
      <c r="FI11" s="241" t="s">
        <v>19</v>
      </c>
      <c r="FJ11" s="241" t="s">
        <v>16</v>
      </c>
      <c r="FK11" s="241" t="s">
        <v>17</v>
      </c>
      <c r="FL11" s="241" t="s">
        <v>18</v>
      </c>
      <c r="FM11" s="241" t="s">
        <v>19</v>
      </c>
      <c r="FN11" s="241" t="s">
        <v>16</v>
      </c>
      <c r="FO11" s="241" t="s">
        <v>17</v>
      </c>
      <c r="FP11" s="241" t="s">
        <v>18</v>
      </c>
      <c r="FQ11" s="241" t="s">
        <v>19</v>
      </c>
      <c r="FR11" s="241" t="s">
        <v>16</v>
      </c>
      <c r="FS11" s="241" t="s">
        <v>17</v>
      </c>
      <c r="FT11" s="241" t="s">
        <v>18</v>
      </c>
      <c r="FU11" s="241" t="s">
        <v>19</v>
      </c>
      <c r="FV11" s="241" t="s">
        <v>16</v>
      </c>
      <c r="FW11" s="241" t="s">
        <v>17</v>
      </c>
      <c r="FX11" s="241" t="s">
        <v>18</v>
      </c>
      <c r="FY11" s="241" t="s">
        <v>19</v>
      </c>
      <c r="FZ11" s="241" t="s">
        <v>16</v>
      </c>
      <c r="GA11" s="241" t="s">
        <v>17</v>
      </c>
      <c r="GB11" s="241" t="s">
        <v>18</v>
      </c>
      <c r="GC11" s="241" t="s">
        <v>19</v>
      </c>
      <c r="GD11" s="241" t="s">
        <v>16</v>
      </c>
      <c r="GE11" s="241" t="s">
        <v>17</v>
      </c>
      <c r="GF11" s="241" t="s">
        <v>18</v>
      </c>
      <c r="GG11" s="241" t="s">
        <v>19</v>
      </c>
      <c r="GH11" s="241" t="s">
        <v>16</v>
      </c>
      <c r="GI11" s="241" t="s">
        <v>17</v>
      </c>
      <c r="GJ11" s="241" t="s">
        <v>18</v>
      </c>
      <c r="GK11" s="241" t="s">
        <v>19</v>
      </c>
      <c r="GL11" s="241" t="s">
        <v>16</v>
      </c>
      <c r="GM11" s="241" t="s">
        <v>17</v>
      </c>
      <c r="GN11" s="241" t="s">
        <v>18</v>
      </c>
      <c r="GO11" s="241" t="s">
        <v>19</v>
      </c>
      <c r="GP11" s="241" t="s">
        <v>16</v>
      </c>
      <c r="GQ11" s="241" t="s">
        <v>17</v>
      </c>
      <c r="GR11" s="241" t="s">
        <v>18</v>
      </c>
      <c r="GS11" s="241" t="s">
        <v>19</v>
      </c>
      <c r="GT11" s="241" t="s">
        <v>16</v>
      </c>
      <c r="GU11" s="241" t="s">
        <v>17</v>
      </c>
      <c r="GV11" s="241" t="s">
        <v>18</v>
      </c>
      <c r="GW11" s="241" t="s">
        <v>19</v>
      </c>
      <c r="GX11" s="241" t="s">
        <v>16</v>
      </c>
      <c r="GY11" s="241" t="s">
        <v>17</v>
      </c>
      <c r="GZ11" s="241" t="s">
        <v>18</v>
      </c>
      <c r="HA11" s="241" t="s">
        <v>19</v>
      </c>
      <c r="HB11" s="241" t="s">
        <v>16</v>
      </c>
      <c r="HC11" s="241" t="s">
        <v>17</v>
      </c>
      <c r="HD11" s="241" t="s">
        <v>18</v>
      </c>
      <c r="HE11" s="241" t="s">
        <v>19</v>
      </c>
      <c r="HF11" s="241" t="s">
        <v>16</v>
      </c>
      <c r="HG11" s="241" t="s">
        <v>17</v>
      </c>
      <c r="HH11" s="241" t="s">
        <v>18</v>
      </c>
      <c r="HI11" s="241" t="s">
        <v>19</v>
      </c>
      <c r="HJ11" s="241" t="s">
        <v>16</v>
      </c>
      <c r="HK11" s="241" t="s">
        <v>17</v>
      </c>
      <c r="HL11" s="241" t="s">
        <v>18</v>
      </c>
      <c r="HM11" s="241" t="s">
        <v>19</v>
      </c>
      <c r="HN11" s="241" t="s">
        <v>16</v>
      </c>
      <c r="HO11" s="241" t="s">
        <v>17</v>
      </c>
      <c r="HP11" s="241" t="s">
        <v>18</v>
      </c>
      <c r="HQ11" s="241" t="s">
        <v>19</v>
      </c>
      <c r="HR11" s="241" t="s">
        <v>16</v>
      </c>
      <c r="HS11" s="241" t="s">
        <v>17</v>
      </c>
      <c r="HT11" s="241" t="s">
        <v>18</v>
      </c>
      <c r="HU11" s="241" t="s">
        <v>19</v>
      </c>
      <c r="HV11" s="241" t="s">
        <v>16</v>
      </c>
      <c r="HW11" s="241" t="s">
        <v>17</v>
      </c>
      <c r="HX11" s="241" t="s">
        <v>18</v>
      </c>
      <c r="HY11" s="241" t="s">
        <v>19</v>
      </c>
      <c r="HZ11" s="241" t="s">
        <v>16</v>
      </c>
      <c r="IA11" s="241" t="s">
        <v>17</v>
      </c>
      <c r="IB11" s="241" t="s">
        <v>18</v>
      </c>
      <c r="IC11" s="241" t="s">
        <v>19</v>
      </c>
      <c r="ID11" s="241" t="s">
        <v>16</v>
      </c>
      <c r="IE11" s="241" t="s">
        <v>17</v>
      </c>
      <c r="IF11" s="241" t="s">
        <v>18</v>
      </c>
      <c r="IG11" s="241" t="s">
        <v>19</v>
      </c>
      <c r="IH11" s="241" t="s">
        <v>16</v>
      </c>
      <c r="II11" s="241" t="s">
        <v>17</v>
      </c>
      <c r="IJ11" s="241" t="s">
        <v>18</v>
      </c>
      <c r="IK11" s="241" t="s">
        <v>19</v>
      </c>
      <c r="IL11" s="241" t="s">
        <v>16</v>
      </c>
      <c r="IM11" s="241" t="s">
        <v>17</v>
      </c>
      <c r="IN11" s="241" t="s">
        <v>18</v>
      </c>
      <c r="IO11" s="241" t="s">
        <v>19</v>
      </c>
      <c r="IP11" s="241" t="s">
        <v>16</v>
      </c>
      <c r="IQ11" s="241" t="s">
        <v>17</v>
      </c>
      <c r="IR11" s="241" t="s">
        <v>18</v>
      </c>
      <c r="IS11" s="241" t="s">
        <v>19</v>
      </c>
      <c r="IT11" s="241" t="s">
        <v>16</v>
      </c>
      <c r="IU11" s="241" t="s">
        <v>17</v>
      </c>
      <c r="IV11" s="241" t="s">
        <v>18</v>
      </c>
      <c r="IW11" s="241" t="s">
        <v>19</v>
      </c>
      <c r="IX11" s="241" t="s">
        <v>16</v>
      </c>
      <c r="IY11" s="241" t="s">
        <v>17</v>
      </c>
      <c r="IZ11" s="241" t="s">
        <v>18</v>
      </c>
      <c r="JA11" s="241" t="s">
        <v>19</v>
      </c>
      <c r="JB11" s="241" t="s">
        <v>16</v>
      </c>
      <c r="JC11" s="241" t="s">
        <v>17</v>
      </c>
      <c r="JD11" s="241" t="s">
        <v>18</v>
      </c>
      <c r="JE11" s="241" t="s">
        <v>19</v>
      </c>
      <c r="JF11" s="241" t="s">
        <v>16</v>
      </c>
      <c r="JG11" s="241" t="s">
        <v>17</v>
      </c>
      <c r="JH11" s="241" t="s">
        <v>18</v>
      </c>
      <c r="JI11" s="241" t="s">
        <v>19</v>
      </c>
      <c r="JJ11" s="241" t="s">
        <v>16</v>
      </c>
      <c r="JK11" s="241" t="s">
        <v>17</v>
      </c>
      <c r="JL11" s="241" t="s">
        <v>18</v>
      </c>
      <c r="JM11" s="241" t="s">
        <v>19</v>
      </c>
      <c r="JN11" s="241" t="s">
        <v>16</v>
      </c>
      <c r="JO11" s="241" t="s">
        <v>17</v>
      </c>
      <c r="JP11" s="241" t="s">
        <v>18</v>
      </c>
      <c r="JQ11" s="241" t="s">
        <v>19</v>
      </c>
      <c r="JR11" s="241" t="s">
        <v>16</v>
      </c>
      <c r="JS11" s="241" t="s">
        <v>17</v>
      </c>
      <c r="JT11" s="241" t="s">
        <v>18</v>
      </c>
      <c r="JU11" s="241" t="s">
        <v>19</v>
      </c>
      <c r="JV11" s="241" t="s">
        <v>16</v>
      </c>
      <c r="JW11" s="241" t="s">
        <v>17</v>
      </c>
      <c r="JX11" s="241" t="s">
        <v>18</v>
      </c>
      <c r="JY11" s="241" t="s">
        <v>19</v>
      </c>
      <c r="JZ11" s="241" t="s">
        <v>16</v>
      </c>
      <c r="KA11" s="241" t="s">
        <v>17</v>
      </c>
      <c r="KB11" s="241" t="s">
        <v>18</v>
      </c>
      <c r="KC11" s="241" t="s">
        <v>19</v>
      </c>
      <c r="KD11" s="241" t="s">
        <v>16</v>
      </c>
      <c r="KE11" s="241" t="s">
        <v>17</v>
      </c>
      <c r="KF11" s="241" t="s">
        <v>18</v>
      </c>
      <c r="KG11" s="241" t="s">
        <v>19</v>
      </c>
      <c r="KH11" s="241" t="s">
        <v>16</v>
      </c>
      <c r="KI11" s="241" t="s">
        <v>17</v>
      </c>
      <c r="KJ11" s="241" t="s">
        <v>18</v>
      </c>
      <c r="KK11" s="241" t="s">
        <v>19</v>
      </c>
    </row>
    <row r="12" spans="1:317" ht="21" hidden="1" customHeight="1" thickBot="1" x14ac:dyDescent="0.25">
      <c r="A12" s="242"/>
      <c r="B12" s="243"/>
      <c r="C12" s="346"/>
      <c r="D12" s="347"/>
      <c r="E12" s="348"/>
      <c r="F12" s="243"/>
      <c r="G12" s="339" t="s">
        <v>162</v>
      </c>
      <c r="H12" s="340"/>
      <c r="I12" s="341"/>
      <c r="J12" s="243"/>
      <c r="K12" s="339" t="s">
        <v>162</v>
      </c>
      <c r="L12" s="340"/>
      <c r="M12" s="341"/>
      <c r="N12" s="243"/>
      <c r="O12" s="339" t="s">
        <v>162</v>
      </c>
      <c r="P12" s="340"/>
      <c r="Q12" s="341"/>
      <c r="R12" s="243"/>
      <c r="S12" s="339" t="s">
        <v>162</v>
      </c>
      <c r="T12" s="340"/>
      <c r="U12" s="341"/>
      <c r="V12" s="243"/>
      <c r="W12" s="339" t="s">
        <v>162</v>
      </c>
      <c r="X12" s="340"/>
      <c r="Y12" s="341"/>
      <c r="Z12" s="243"/>
      <c r="AA12" s="339" t="s">
        <v>162</v>
      </c>
      <c r="AB12" s="340"/>
      <c r="AC12" s="341"/>
      <c r="AD12" s="243"/>
      <c r="AE12" s="339" t="s">
        <v>162</v>
      </c>
      <c r="AF12" s="340"/>
      <c r="AG12" s="341"/>
      <c r="AH12" s="243"/>
      <c r="AI12" s="339" t="s">
        <v>162</v>
      </c>
      <c r="AJ12" s="340"/>
      <c r="AK12" s="341"/>
      <c r="AL12" s="243"/>
      <c r="AM12" s="339" t="s">
        <v>163</v>
      </c>
      <c r="AN12" s="340"/>
      <c r="AO12" s="341"/>
      <c r="AP12" s="243"/>
      <c r="AQ12" s="339" t="s">
        <v>163</v>
      </c>
      <c r="AR12" s="340"/>
      <c r="AS12" s="341"/>
      <c r="AT12" s="243"/>
      <c r="AU12" s="339" t="s">
        <v>163</v>
      </c>
      <c r="AV12" s="340"/>
      <c r="AW12" s="341"/>
      <c r="AX12" s="243"/>
      <c r="AY12" s="339" t="s">
        <v>163</v>
      </c>
      <c r="AZ12" s="340"/>
      <c r="BA12" s="341"/>
      <c r="BB12" s="243"/>
      <c r="BC12" s="339" t="s">
        <v>163</v>
      </c>
      <c r="BD12" s="340"/>
      <c r="BE12" s="341"/>
      <c r="BF12" s="243"/>
      <c r="BG12" s="339" t="s">
        <v>163</v>
      </c>
      <c r="BH12" s="340"/>
      <c r="BI12" s="341"/>
      <c r="BJ12" s="243"/>
      <c r="BK12" s="339" t="s">
        <v>163</v>
      </c>
      <c r="BL12" s="340"/>
      <c r="BM12" s="341"/>
      <c r="BN12" s="243"/>
      <c r="BO12" s="339" t="s">
        <v>163</v>
      </c>
      <c r="BP12" s="340"/>
      <c r="BQ12" s="341"/>
      <c r="BR12" s="243"/>
      <c r="BS12" s="339" t="s">
        <v>163</v>
      </c>
      <c r="BT12" s="340"/>
      <c r="BU12" s="341"/>
      <c r="BV12" s="243"/>
      <c r="BW12" s="339" t="s">
        <v>164</v>
      </c>
      <c r="BX12" s="340"/>
      <c r="BY12" s="341"/>
      <c r="BZ12" s="243"/>
      <c r="CA12" s="339" t="s">
        <v>164</v>
      </c>
      <c r="CB12" s="340"/>
      <c r="CC12" s="341"/>
      <c r="CD12" s="243"/>
      <c r="CE12" s="339" t="s">
        <v>164</v>
      </c>
      <c r="CF12" s="340"/>
      <c r="CG12" s="341"/>
      <c r="CH12" s="243"/>
      <c r="CI12" s="339" t="s">
        <v>164</v>
      </c>
      <c r="CJ12" s="340"/>
      <c r="CK12" s="341"/>
      <c r="CL12" s="243"/>
      <c r="CM12" s="339" t="s">
        <v>164</v>
      </c>
      <c r="CN12" s="340"/>
      <c r="CO12" s="341"/>
      <c r="CP12" s="243"/>
      <c r="CQ12" s="243"/>
      <c r="CR12" s="243"/>
      <c r="CS12" s="243"/>
      <c r="CT12" s="243"/>
      <c r="CU12" s="243"/>
      <c r="CV12" s="243"/>
      <c r="CW12" s="243"/>
      <c r="CX12" s="243"/>
      <c r="CY12" s="339" t="s">
        <v>164</v>
      </c>
      <c r="CZ12" s="340"/>
      <c r="DA12" s="341"/>
      <c r="DB12" s="243"/>
      <c r="DC12" s="339" t="s">
        <v>164</v>
      </c>
      <c r="DD12" s="340"/>
      <c r="DE12" s="341"/>
      <c r="DF12" s="243"/>
      <c r="DG12" s="339" t="s">
        <v>165</v>
      </c>
      <c r="DH12" s="340"/>
      <c r="DI12" s="341"/>
      <c r="DJ12" s="243"/>
      <c r="DK12" s="339" t="s">
        <v>166</v>
      </c>
      <c r="DL12" s="340"/>
      <c r="DM12" s="341"/>
      <c r="DN12" s="243"/>
      <c r="DO12" s="339" t="s">
        <v>165</v>
      </c>
      <c r="DP12" s="340"/>
      <c r="DQ12" s="341"/>
      <c r="DR12" s="243"/>
      <c r="DS12" s="339" t="s">
        <v>165</v>
      </c>
      <c r="DT12" s="340"/>
      <c r="DU12" s="341"/>
      <c r="DV12" s="243"/>
      <c r="DW12" s="339" t="s">
        <v>165</v>
      </c>
      <c r="DX12" s="340"/>
      <c r="DY12" s="341"/>
      <c r="DZ12" s="243"/>
      <c r="EA12" s="339" t="s">
        <v>165</v>
      </c>
      <c r="EB12" s="340"/>
      <c r="EC12" s="341"/>
      <c r="ED12" s="243"/>
      <c r="EE12" s="339" t="s">
        <v>165</v>
      </c>
      <c r="EF12" s="340"/>
      <c r="EG12" s="341"/>
      <c r="EH12" s="243"/>
      <c r="EI12" s="339" t="s">
        <v>165</v>
      </c>
      <c r="EJ12" s="340"/>
      <c r="EK12" s="341"/>
      <c r="EL12" s="243"/>
      <c r="EM12" s="339" t="s">
        <v>165</v>
      </c>
      <c r="EN12" s="340"/>
      <c r="EO12" s="341"/>
      <c r="EP12" s="243"/>
      <c r="EQ12" s="339" t="s">
        <v>165</v>
      </c>
      <c r="ER12" s="340"/>
      <c r="ES12" s="341"/>
      <c r="ET12" s="243"/>
      <c r="EU12" s="339" t="s">
        <v>166</v>
      </c>
      <c r="EV12" s="340"/>
      <c r="EW12" s="341"/>
      <c r="EX12" s="243"/>
      <c r="EY12" s="339" t="s">
        <v>169</v>
      </c>
      <c r="EZ12" s="340"/>
      <c r="FA12" s="341"/>
      <c r="FB12" s="243"/>
      <c r="FC12" s="339" t="s">
        <v>169</v>
      </c>
      <c r="FD12" s="340"/>
      <c r="FE12" s="341"/>
      <c r="FF12" s="243"/>
      <c r="FG12" s="339" t="s">
        <v>169</v>
      </c>
      <c r="FH12" s="340"/>
      <c r="FI12" s="341"/>
      <c r="FJ12" s="243"/>
      <c r="FK12" s="339" t="s">
        <v>169</v>
      </c>
      <c r="FL12" s="340"/>
      <c r="FM12" s="341"/>
      <c r="FN12" s="243"/>
      <c r="FO12" s="339" t="s">
        <v>169</v>
      </c>
      <c r="FP12" s="340"/>
      <c r="FQ12" s="341"/>
      <c r="FR12" s="243"/>
      <c r="FS12" s="339" t="s">
        <v>169</v>
      </c>
      <c r="FT12" s="340"/>
      <c r="FU12" s="341"/>
      <c r="FV12" s="243"/>
      <c r="FW12" s="339" t="s">
        <v>169</v>
      </c>
      <c r="FX12" s="340"/>
      <c r="FY12" s="341"/>
      <c r="FZ12" s="243"/>
      <c r="GA12" s="345" t="s">
        <v>167</v>
      </c>
      <c r="GB12" s="340"/>
      <c r="GC12" s="341"/>
      <c r="GD12" s="243"/>
      <c r="GE12" s="345" t="s">
        <v>168</v>
      </c>
      <c r="GF12" s="340"/>
      <c r="GG12" s="341"/>
      <c r="GH12" s="243"/>
      <c r="GI12" s="339" t="s">
        <v>169</v>
      </c>
      <c r="GJ12" s="340"/>
      <c r="GK12" s="341"/>
      <c r="GL12" s="243"/>
      <c r="GM12" s="339" t="s">
        <v>170</v>
      </c>
      <c r="GN12" s="340"/>
      <c r="GO12" s="341"/>
      <c r="GP12" s="243"/>
      <c r="GQ12" s="339" t="s">
        <v>170</v>
      </c>
      <c r="GR12" s="340"/>
      <c r="GS12" s="341"/>
      <c r="GT12" s="243"/>
      <c r="GU12" s="339" t="s">
        <v>170</v>
      </c>
      <c r="GV12" s="340"/>
      <c r="GW12" s="341"/>
      <c r="GX12" s="243"/>
      <c r="GY12" s="339" t="s">
        <v>170</v>
      </c>
      <c r="GZ12" s="340"/>
      <c r="HA12" s="341"/>
      <c r="HB12" s="243"/>
      <c r="HC12" s="345" t="s">
        <v>171</v>
      </c>
      <c r="HD12" s="340"/>
      <c r="HE12" s="341"/>
      <c r="HF12" s="243"/>
      <c r="HG12" s="243"/>
      <c r="HH12" s="243"/>
      <c r="HI12" s="243"/>
      <c r="HJ12" s="243"/>
      <c r="HK12" s="339" t="s">
        <v>172</v>
      </c>
      <c r="HL12" s="340"/>
      <c r="HM12" s="341"/>
      <c r="HN12" s="243"/>
      <c r="HO12" s="339" t="s">
        <v>172</v>
      </c>
      <c r="HP12" s="340"/>
      <c r="HQ12" s="341"/>
      <c r="HR12" s="243"/>
      <c r="HS12" s="243"/>
      <c r="HT12" s="243"/>
      <c r="HU12" s="243"/>
      <c r="HV12" s="243"/>
      <c r="HW12" s="243"/>
      <c r="HX12" s="243"/>
      <c r="HY12" s="243"/>
      <c r="HZ12" s="243"/>
      <c r="IA12" s="243"/>
      <c r="IB12" s="243"/>
      <c r="IC12" s="243"/>
      <c r="ID12" s="243"/>
      <c r="IE12" s="243"/>
      <c r="IF12" s="243"/>
      <c r="IG12" s="243"/>
      <c r="IH12" s="243"/>
      <c r="II12" s="243"/>
      <c r="IJ12" s="243"/>
      <c r="IK12" s="243"/>
      <c r="IL12" s="243"/>
      <c r="IM12" s="243"/>
      <c r="IN12" s="243"/>
      <c r="IO12" s="243"/>
      <c r="IP12" s="243"/>
      <c r="IQ12" s="339" t="s">
        <v>173</v>
      </c>
      <c r="IR12" s="340"/>
      <c r="IS12" s="341"/>
      <c r="IT12" s="243"/>
      <c r="IU12" s="339" t="s">
        <v>173</v>
      </c>
      <c r="IV12" s="340"/>
      <c r="IW12" s="341"/>
      <c r="IX12" s="243"/>
      <c r="IY12" s="339" t="s">
        <v>173</v>
      </c>
      <c r="IZ12" s="340"/>
      <c r="JA12" s="341"/>
      <c r="JB12" s="243"/>
      <c r="JC12" s="339" t="s">
        <v>174</v>
      </c>
      <c r="JD12" s="340"/>
      <c r="JE12" s="341"/>
      <c r="JF12" s="243"/>
      <c r="JG12" s="339" t="s">
        <v>174</v>
      </c>
      <c r="JH12" s="340"/>
      <c r="JI12" s="341"/>
      <c r="JJ12" s="243"/>
      <c r="JK12" s="339" t="s">
        <v>169</v>
      </c>
      <c r="JL12" s="340"/>
      <c r="JM12" s="341"/>
      <c r="JN12" s="243"/>
      <c r="JO12" s="339" t="s">
        <v>169</v>
      </c>
      <c r="JP12" s="340"/>
      <c r="JQ12" s="341"/>
      <c r="JR12" s="243"/>
      <c r="JS12" s="339" t="s">
        <v>169</v>
      </c>
      <c r="JT12" s="340"/>
      <c r="JU12" s="341"/>
      <c r="JV12" s="243"/>
      <c r="JW12" s="339" t="s">
        <v>169</v>
      </c>
      <c r="JX12" s="340"/>
      <c r="JY12" s="341"/>
      <c r="JZ12" s="243"/>
      <c r="KA12" s="339" t="s">
        <v>169</v>
      </c>
      <c r="KB12" s="340"/>
      <c r="KC12" s="341"/>
      <c r="KD12" s="243"/>
      <c r="KE12" s="339" t="s">
        <v>175</v>
      </c>
      <c r="KF12" s="340"/>
      <c r="KG12" s="341"/>
      <c r="KH12" s="243"/>
      <c r="KI12" s="339" t="s">
        <v>169</v>
      </c>
      <c r="KJ12" s="340"/>
      <c r="KK12" s="341"/>
      <c r="KM12" s="10"/>
      <c r="KN12" s="10"/>
    </row>
    <row r="13" spans="1:317" s="59" customFormat="1" ht="24.95" customHeight="1" thickBot="1" x14ac:dyDescent="0.3">
      <c r="A13" s="58"/>
      <c r="B13" s="342"/>
      <c r="C13" s="343"/>
      <c r="D13" s="343"/>
      <c r="E13" s="344"/>
      <c r="F13" s="342" t="s">
        <v>403</v>
      </c>
      <c r="G13" s="343"/>
      <c r="H13" s="343"/>
      <c r="I13" s="344"/>
      <c r="J13" s="342" t="s">
        <v>176</v>
      </c>
      <c r="K13" s="343"/>
      <c r="L13" s="343"/>
      <c r="M13" s="344"/>
      <c r="N13" s="342" t="s">
        <v>177</v>
      </c>
      <c r="O13" s="343"/>
      <c r="P13" s="343"/>
      <c r="Q13" s="344"/>
      <c r="R13" s="342" t="s">
        <v>178</v>
      </c>
      <c r="S13" s="343"/>
      <c r="T13" s="343"/>
      <c r="U13" s="344"/>
      <c r="V13" s="342" t="s">
        <v>179</v>
      </c>
      <c r="W13" s="343"/>
      <c r="X13" s="343"/>
      <c r="Y13" s="344"/>
      <c r="Z13" s="342" t="s">
        <v>180</v>
      </c>
      <c r="AA13" s="343"/>
      <c r="AB13" s="343"/>
      <c r="AC13" s="344"/>
      <c r="AD13" s="342" t="s">
        <v>181</v>
      </c>
      <c r="AE13" s="343"/>
      <c r="AF13" s="343"/>
      <c r="AG13" s="344"/>
      <c r="AH13" s="342" t="s">
        <v>182</v>
      </c>
      <c r="AI13" s="343"/>
      <c r="AJ13" s="343"/>
      <c r="AK13" s="344"/>
      <c r="AL13" s="342" t="s">
        <v>183</v>
      </c>
      <c r="AM13" s="343"/>
      <c r="AN13" s="343"/>
      <c r="AO13" s="344"/>
      <c r="AP13" s="342" t="s">
        <v>184</v>
      </c>
      <c r="AQ13" s="343"/>
      <c r="AR13" s="343"/>
      <c r="AS13" s="344"/>
      <c r="AT13" s="342" t="s">
        <v>185</v>
      </c>
      <c r="AU13" s="343"/>
      <c r="AV13" s="343"/>
      <c r="AW13" s="344"/>
      <c r="AX13" s="342" t="s">
        <v>186</v>
      </c>
      <c r="AY13" s="343"/>
      <c r="AZ13" s="343"/>
      <c r="BA13" s="344"/>
      <c r="BB13" s="342" t="s">
        <v>187</v>
      </c>
      <c r="BC13" s="343"/>
      <c r="BD13" s="343"/>
      <c r="BE13" s="344"/>
      <c r="BF13" s="342" t="s">
        <v>404</v>
      </c>
      <c r="BG13" s="343"/>
      <c r="BH13" s="343"/>
      <c r="BI13" s="344"/>
      <c r="BJ13" s="342" t="s">
        <v>188</v>
      </c>
      <c r="BK13" s="343"/>
      <c r="BL13" s="343"/>
      <c r="BM13" s="344"/>
      <c r="BN13" s="342" t="s">
        <v>405</v>
      </c>
      <c r="BO13" s="343"/>
      <c r="BP13" s="343"/>
      <c r="BQ13" s="344"/>
      <c r="BR13" s="342" t="s">
        <v>406</v>
      </c>
      <c r="BS13" s="343"/>
      <c r="BT13" s="343"/>
      <c r="BU13" s="344"/>
      <c r="BV13" s="342" t="s">
        <v>192</v>
      </c>
      <c r="BW13" s="343"/>
      <c r="BX13" s="343"/>
      <c r="BY13" s="344"/>
      <c r="BZ13" s="342" t="s">
        <v>193</v>
      </c>
      <c r="CA13" s="343"/>
      <c r="CB13" s="343"/>
      <c r="CC13" s="344"/>
      <c r="CD13" s="342" t="s">
        <v>189</v>
      </c>
      <c r="CE13" s="343"/>
      <c r="CF13" s="343"/>
      <c r="CG13" s="344"/>
      <c r="CH13" s="342" t="s">
        <v>407</v>
      </c>
      <c r="CI13" s="343"/>
      <c r="CJ13" s="343"/>
      <c r="CK13" s="344"/>
      <c r="CL13" s="342" t="s">
        <v>190</v>
      </c>
      <c r="CM13" s="343"/>
      <c r="CN13" s="343"/>
      <c r="CO13" s="344"/>
      <c r="CP13" s="342" t="s">
        <v>408</v>
      </c>
      <c r="CQ13" s="343"/>
      <c r="CR13" s="343"/>
      <c r="CS13" s="344"/>
      <c r="CT13" s="342" t="s">
        <v>409</v>
      </c>
      <c r="CU13" s="343"/>
      <c r="CV13" s="343"/>
      <c r="CW13" s="344"/>
      <c r="CX13" s="342" t="s">
        <v>191</v>
      </c>
      <c r="CY13" s="343"/>
      <c r="CZ13" s="343"/>
      <c r="DA13" s="344"/>
      <c r="DB13" s="342" t="s">
        <v>410</v>
      </c>
      <c r="DC13" s="343"/>
      <c r="DD13" s="343"/>
      <c r="DE13" s="344"/>
      <c r="DF13" s="342" t="s">
        <v>194</v>
      </c>
      <c r="DG13" s="343"/>
      <c r="DH13" s="343"/>
      <c r="DI13" s="344"/>
      <c r="DJ13" s="342" t="s">
        <v>196</v>
      </c>
      <c r="DK13" s="343"/>
      <c r="DL13" s="343"/>
      <c r="DM13" s="344"/>
      <c r="DN13" s="342" t="s">
        <v>195</v>
      </c>
      <c r="DO13" s="343"/>
      <c r="DP13" s="343"/>
      <c r="DQ13" s="344"/>
      <c r="DR13" s="342" t="s">
        <v>411</v>
      </c>
      <c r="DS13" s="343"/>
      <c r="DT13" s="343"/>
      <c r="DU13" s="344"/>
      <c r="DV13" s="342" t="s">
        <v>412</v>
      </c>
      <c r="DW13" s="343"/>
      <c r="DX13" s="343"/>
      <c r="DY13" s="344"/>
      <c r="DZ13" s="342" t="s">
        <v>413</v>
      </c>
      <c r="EA13" s="343"/>
      <c r="EB13" s="343"/>
      <c r="EC13" s="344"/>
      <c r="ED13" s="342" t="s">
        <v>414</v>
      </c>
      <c r="EE13" s="343"/>
      <c r="EF13" s="343"/>
      <c r="EG13" s="344"/>
      <c r="EH13" s="342" t="s">
        <v>415</v>
      </c>
      <c r="EI13" s="343"/>
      <c r="EJ13" s="343"/>
      <c r="EK13" s="344"/>
      <c r="EL13" s="342" t="s">
        <v>416</v>
      </c>
      <c r="EM13" s="343"/>
      <c r="EN13" s="343"/>
      <c r="EO13" s="344"/>
      <c r="EP13" s="342" t="s">
        <v>417</v>
      </c>
      <c r="EQ13" s="343"/>
      <c r="ER13" s="343"/>
      <c r="ES13" s="344"/>
      <c r="ET13" s="342" t="s">
        <v>197</v>
      </c>
      <c r="EU13" s="343"/>
      <c r="EV13" s="343"/>
      <c r="EW13" s="344"/>
      <c r="EX13" s="342" t="s">
        <v>200</v>
      </c>
      <c r="EY13" s="343"/>
      <c r="EZ13" s="343"/>
      <c r="FA13" s="344"/>
      <c r="FB13" s="342" t="s">
        <v>201</v>
      </c>
      <c r="FC13" s="343"/>
      <c r="FD13" s="343"/>
      <c r="FE13" s="344"/>
      <c r="FF13" s="342" t="s">
        <v>202</v>
      </c>
      <c r="FG13" s="343"/>
      <c r="FH13" s="343"/>
      <c r="FI13" s="344"/>
      <c r="FJ13" s="342" t="s">
        <v>418</v>
      </c>
      <c r="FK13" s="343"/>
      <c r="FL13" s="343"/>
      <c r="FM13" s="344"/>
      <c r="FN13" s="342" t="s">
        <v>419</v>
      </c>
      <c r="FO13" s="343"/>
      <c r="FP13" s="343"/>
      <c r="FQ13" s="344"/>
      <c r="FR13" s="342" t="s">
        <v>420</v>
      </c>
      <c r="FS13" s="343"/>
      <c r="FT13" s="343"/>
      <c r="FU13" s="344"/>
      <c r="FV13" s="342" t="s">
        <v>421</v>
      </c>
      <c r="FW13" s="343"/>
      <c r="FX13" s="343"/>
      <c r="FY13" s="344"/>
      <c r="FZ13" s="342" t="s">
        <v>198</v>
      </c>
      <c r="GA13" s="343"/>
      <c r="GB13" s="343"/>
      <c r="GC13" s="344"/>
      <c r="GD13" s="342" t="s">
        <v>199</v>
      </c>
      <c r="GE13" s="343"/>
      <c r="GF13" s="343"/>
      <c r="GG13" s="344"/>
      <c r="GH13" s="342" t="s">
        <v>422</v>
      </c>
      <c r="GI13" s="343"/>
      <c r="GJ13" s="343"/>
      <c r="GK13" s="344"/>
      <c r="GL13" s="342" t="s">
        <v>203</v>
      </c>
      <c r="GM13" s="343"/>
      <c r="GN13" s="343"/>
      <c r="GO13" s="344"/>
      <c r="GP13" s="342" t="s">
        <v>204</v>
      </c>
      <c r="GQ13" s="343"/>
      <c r="GR13" s="343"/>
      <c r="GS13" s="344"/>
      <c r="GT13" s="342" t="s">
        <v>423</v>
      </c>
      <c r="GU13" s="343"/>
      <c r="GV13" s="343"/>
      <c r="GW13" s="344"/>
      <c r="GX13" s="342" t="s">
        <v>205</v>
      </c>
      <c r="GY13" s="343"/>
      <c r="GZ13" s="343"/>
      <c r="HA13" s="344"/>
      <c r="HB13" s="342" t="s">
        <v>206</v>
      </c>
      <c r="HC13" s="343"/>
      <c r="HD13" s="343"/>
      <c r="HE13" s="344"/>
      <c r="HF13" s="342" t="s">
        <v>207</v>
      </c>
      <c r="HG13" s="343"/>
      <c r="HH13" s="343"/>
      <c r="HI13" s="344"/>
      <c r="HJ13" s="342" t="s">
        <v>208</v>
      </c>
      <c r="HK13" s="343"/>
      <c r="HL13" s="343"/>
      <c r="HM13" s="344"/>
      <c r="HN13" s="342" t="s">
        <v>424</v>
      </c>
      <c r="HO13" s="343"/>
      <c r="HP13" s="343"/>
      <c r="HQ13" s="344"/>
      <c r="HR13" s="342" t="s">
        <v>209</v>
      </c>
      <c r="HS13" s="343"/>
      <c r="HT13" s="343"/>
      <c r="HU13" s="344"/>
      <c r="HV13" s="342" t="s">
        <v>210</v>
      </c>
      <c r="HW13" s="343"/>
      <c r="HX13" s="343"/>
      <c r="HY13" s="344"/>
      <c r="HZ13" s="342" t="s">
        <v>211</v>
      </c>
      <c r="IA13" s="343"/>
      <c r="IB13" s="343"/>
      <c r="IC13" s="344"/>
      <c r="ID13" s="342" t="s">
        <v>212</v>
      </c>
      <c r="IE13" s="343"/>
      <c r="IF13" s="343"/>
      <c r="IG13" s="344"/>
      <c r="IH13" s="342" t="s">
        <v>213</v>
      </c>
      <c r="II13" s="343"/>
      <c r="IJ13" s="343"/>
      <c r="IK13" s="344"/>
      <c r="IL13" s="342" t="s">
        <v>425</v>
      </c>
      <c r="IM13" s="343"/>
      <c r="IN13" s="343"/>
      <c r="IO13" s="344"/>
      <c r="IP13" s="342" t="s">
        <v>214</v>
      </c>
      <c r="IQ13" s="343"/>
      <c r="IR13" s="343"/>
      <c r="IS13" s="344"/>
      <c r="IT13" s="342" t="s">
        <v>426</v>
      </c>
      <c r="IU13" s="343"/>
      <c r="IV13" s="343"/>
      <c r="IW13" s="344"/>
      <c r="IX13" s="342" t="s">
        <v>215</v>
      </c>
      <c r="IY13" s="343"/>
      <c r="IZ13" s="343"/>
      <c r="JA13" s="344"/>
      <c r="JB13" s="342" t="s">
        <v>216</v>
      </c>
      <c r="JC13" s="343"/>
      <c r="JD13" s="343"/>
      <c r="JE13" s="344"/>
      <c r="JF13" s="342" t="s">
        <v>427</v>
      </c>
      <c r="JG13" s="343"/>
      <c r="JH13" s="343"/>
      <c r="JI13" s="344"/>
      <c r="JJ13" s="342" t="s">
        <v>219</v>
      </c>
      <c r="JK13" s="343"/>
      <c r="JL13" s="343"/>
      <c r="JM13" s="344"/>
      <c r="JN13" s="342" t="s">
        <v>217</v>
      </c>
      <c r="JO13" s="343"/>
      <c r="JP13" s="343"/>
      <c r="JQ13" s="344"/>
      <c r="JR13" s="342" t="s">
        <v>218</v>
      </c>
      <c r="JS13" s="343"/>
      <c r="JT13" s="343"/>
      <c r="JU13" s="344"/>
      <c r="JV13" s="342" t="s">
        <v>220</v>
      </c>
      <c r="JW13" s="343"/>
      <c r="JX13" s="343"/>
      <c r="JY13" s="344"/>
      <c r="JZ13" s="342" t="s">
        <v>221</v>
      </c>
      <c r="KA13" s="343"/>
      <c r="KB13" s="343"/>
      <c r="KC13" s="344"/>
      <c r="KD13" s="342" t="s">
        <v>222</v>
      </c>
      <c r="KE13" s="343"/>
      <c r="KF13" s="343"/>
      <c r="KG13" s="344"/>
      <c r="KH13" s="342" t="s">
        <v>223</v>
      </c>
      <c r="KI13" s="343"/>
      <c r="KJ13" s="343"/>
      <c r="KK13" s="344"/>
      <c r="KM13" s="10"/>
      <c r="KN13" s="10"/>
    </row>
    <row r="14" spans="1:317" s="62" customFormat="1" ht="21.75" customHeight="1" x14ac:dyDescent="0.25">
      <c r="A14" s="244" t="s">
        <v>28</v>
      </c>
      <c r="B14" s="245">
        <f t="shared" ref="B14:D31" si="0">J14+N14+V14+AL14+AP14+AT14+BN14+CD14+CX14+BV14+BZ14+DF14+ET14+FZ14+GD14+EX14+GL14+GX14+HB14+HF14+HJ14+HR14+HV14+IH14+IP14+IT14+JB14+JN14+JR14+JJ14+Z14+BR14+IX14+AH14+GP14+JV14+JZ14+CH14+CL14+HZ14+AX14+BB14+GH14+AD14+KH14+FB14+DJ14+DR14+R14+FF14+ID14+GT14+HN14+BJ14+CT14+FN14+KD14+CP14+F14+IL14+JF14+DB14+DV14+DZ14+ED14+EH14+EL14+EP14+BF14+FR14+FV14+FJ14+DN14</f>
        <v>70396.209559999988</v>
      </c>
      <c r="C14" s="246">
        <f t="shared" si="0"/>
        <v>85633.680970000001</v>
      </c>
      <c r="D14" s="247">
        <f t="shared" si="0"/>
        <v>79390.973830000003</v>
      </c>
      <c r="E14" s="248">
        <f t="shared" ref="E14:E32" si="1">IF(ISERROR(D14/C14*100),,D14/C14*100)</f>
        <v>92.709986223543268</v>
      </c>
      <c r="F14" s="249"/>
      <c r="G14" s="175">
        <f>'[3]Проверочная  таблица'!EL12/1000</f>
        <v>0</v>
      </c>
      <c r="H14" s="175">
        <f>'[3]Проверочная  таблица'!EP12/1000</f>
        <v>0</v>
      </c>
      <c r="I14" s="250">
        <f>IF(ISERROR(H14/G14*100),,H14/G14*100)</f>
        <v>0</v>
      </c>
      <c r="J14" s="174">
        <v>0</v>
      </c>
      <c r="K14" s="175">
        <f>'[3]Проверочная  таблица'!EM12/1000</f>
        <v>0</v>
      </c>
      <c r="L14" s="175">
        <f>'[3]Проверочная  таблица'!EQ12/1000</f>
        <v>0</v>
      </c>
      <c r="M14" s="250">
        <f>IF(ISERROR(L14/K14*100),,L14/K14*100)</f>
        <v>0</v>
      </c>
      <c r="N14" s="174">
        <v>0</v>
      </c>
      <c r="O14" s="195">
        <f>'[3]Проверочная  таблица'!EN12/1000</f>
        <v>0</v>
      </c>
      <c r="P14" s="175">
        <f>'[3]Проверочная  таблица'!ER12/1000</f>
        <v>0</v>
      </c>
      <c r="Q14" s="250">
        <f>IF(ISERROR(P14/O14*100),,P14/O14*100)</f>
        <v>0</v>
      </c>
      <c r="R14" s="174">
        <v>0</v>
      </c>
      <c r="S14" s="175">
        <f>'[3]Проверочная  таблица'!RW12/1000</f>
        <v>0</v>
      </c>
      <c r="T14" s="175">
        <f>'[3]Проверочная  таблица'!RZ12/1000</f>
        <v>0</v>
      </c>
      <c r="U14" s="250">
        <f>IF(ISERROR(T14/S14*100),,T14/S14*100)</f>
        <v>0</v>
      </c>
      <c r="V14" s="174">
        <v>217.78107</v>
      </c>
      <c r="W14" s="175">
        <f>('[3]Прочая  субсидия_МР  и  ГО'!D8)/1000</f>
        <v>217.78107</v>
      </c>
      <c r="X14" s="175">
        <f>('[3]Прочая  субсидия_МР  и  ГО'!E8)/1000</f>
        <v>217.78107</v>
      </c>
      <c r="Y14" s="250">
        <f>IF(ISERROR(X14/W14*100),,X14/W14*100)</f>
        <v>100</v>
      </c>
      <c r="Z14" s="249"/>
      <c r="AA14" s="175">
        <f>'[3]Проверочная  таблица'!SC12/1000</f>
        <v>0</v>
      </c>
      <c r="AB14" s="175">
        <f>'[3]Проверочная  таблица'!SF12/1000</f>
        <v>0</v>
      </c>
      <c r="AC14" s="250">
        <f>IF(ISERROR(AB14/AA14*100),,AB14/AA14*100)</f>
        <v>0</v>
      </c>
      <c r="AD14" s="174">
        <v>0</v>
      </c>
      <c r="AE14" s="175">
        <f>('[3]Проверочная  таблица'!FD12+'[3]Проверочная  таблица'!FE12)/1000</f>
        <v>0</v>
      </c>
      <c r="AF14" s="175">
        <f>('[3]Проверочная  таблица'!FK12+'[3]Проверочная  таблица'!FL12)/1000</f>
        <v>0</v>
      </c>
      <c r="AG14" s="250">
        <f>IF(ISERROR(AF14/AE14*100),,AF14/AE14*100)</f>
        <v>0</v>
      </c>
      <c r="AH14" s="174">
        <v>0</v>
      </c>
      <c r="AI14" s="175">
        <f>'[3]Прочая  субсидия_МР  и  ГО'!F8/1000</f>
        <v>0</v>
      </c>
      <c r="AJ14" s="175">
        <f>'[3]Прочая  субсидия_МР  и  ГО'!G8/1000</f>
        <v>0</v>
      </c>
      <c r="AK14" s="250">
        <f>IF(ISERROR(AJ14/AI14*100),,AJ14/AI14*100)</f>
        <v>0</v>
      </c>
      <c r="AL14" s="174">
        <v>0</v>
      </c>
      <c r="AM14" s="175">
        <f>'[3]Прочая  субсидия_МР  и  ГО'!H8/1000</f>
        <v>0</v>
      </c>
      <c r="AN14" s="175">
        <f>'[3]Прочая  субсидия_МР  и  ГО'!I8/1000</f>
        <v>0</v>
      </c>
      <c r="AO14" s="250">
        <f>IF(ISERROR(AN14/AM14*100),,AN14/AM14*100)</f>
        <v>0</v>
      </c>
      <c r="AP14" s="174">
        <v>111.15680999999999</v>
      </c>
      <c r="AQ14" s="175">
        <f>'[3]Прочая  субсидия_МР  и  ГО'!J8/1000</f>
        <v>111.15680999999999</v>
      </c>
      <c r="AR14" s="175">
        <f>'[3]Прочая  субсидия_МР  и  ГО'!K8/1000</f>
        <v>111.15680999999999</v>
      </c>
      <c r="AS14" s="250">
        <f>IF(ISERROR(AR14/AQ14*100),,AR14/AQ14*100)</f>
        <v>100</v>
      </c>
      <c r="AT14" s="174">
        <v>1099.00092</v>
      </c>
      <c r="AU14" s="175">
        <f>'[3]Прочая  субсидия_МР  и  ГО'!L8/1000</f>
        <v>1099.00092</v>
      </c>
      <c r="AV14" s="175">
        <f>'[3]Прочая  субсидия_МР  и  ГО'!M8/1000</f>
        <v>1098.9935399999999</v>
      </c>
      <c r="AW14" s="250">
        <f>IF(ISERROR(AV14/AU14*100),,AV14/AU14*100)</f>
        <v>99.999328480998912</v>
      </c>
      <c r="AX14" s="174">
        <v>0</v>
      </c>
      <c r="AY14" s="175">
        <f>'[3]Прочая  субсидия_МР  и  ГО'!N8/1000</f>
        <v>0</v>
      </c>
      <c r="AZ14" s="175">
        <f>'[3]Прочая  субсидия_МР  и  ГО'!O8/1000</f>
        <v>0</v>
      </c>
      <c r="BA14" s="250">
        <f t="shared" ref="BA14:BA32" si="2">IF(ISERROR(AZ14/AY14*100),,AZ14/AY14*100)</f>
        <v>0</v>
      </c>
      <c r="BB14" s="174">
        <v>0</v>
      </c>
      <c r="BC14" s="175">
        <f>'[3]Прочая  субсидия_МР  и  ГО'!P8/1000</f>
        <v>0</v>
      </c>
      <c r="BD14" s="175">
        <f>'[3]Прочая  субсидия_МР  и  ГО'!Q8/1000</f>
        <v>0</v>
      </c>
      <c r="BE14" s="250">
        <f t="shared" ref="BE14:BE32" si="3">IF(ISERROR(BD14/BC14*100),,BD14/BC14*100)</f>
        <v>0</v>
      </c>
      <c r="BF14" s="249"/>
      <c r="BG14" s="175">
        <f>'[3]Проверочная  таблица'!RP12/1000</f>
        <v>0</v>
      </c>
      <c r="BH14" s="175">
        <f>'[3]Проверочная  таблица'!RT12/1000</f>
        <v>0</v>
      </c>
      <c r="BI14" s="250">
        <f t="shared" ref="BI14:BI32" si="4">IF(ISERROR(BH14/BG14*100),,BH14/BG14*100)</f>
        <v>0</v>
      </c>
      <c r="BJ14" s="249"/>
      <c r="BK14" s="175">
        <f>('[3]Проверочная  таблица'!RQ12+'[3]Проверочная  таблица'!RR12)/1000</f>
        <v>0</v>
      </c>
      <c r="BL14" s="175">
        <f>('[3]Проверочная  таблица'!RU12+'[3]Проверочная  таблица'!RV12)/1000</f>
        <v>0</v>
      </c>
      <c r="BM14" s="250">
        <f t="shared" ref="BM14:BM32" si="5">IF(ISERROR(BL14/BK14*100),,BL14/BK14*100)</f>
        <v>0</v>
      </c>
      <c r="BN14" s="174">
        <v>0</v>
      </c>
      <c r="BO14" s="175">
        <f>'[3]Проверочная  таблица'!ES12/1000</f>
        <v>0</v>
      </c>
      <c r="BP14" s="175">
        <f>'[3]Проверочная  таблица'!EV12/1000</f>
        <v>0</v>
      </c>
      <c r="BQ14" s="250">
        <f>IF(ISERROR(BP14/BO14*100),,BP14/BO14*100)</f>
        <v>0</v>
      </c>
      <c r="BR14" s="249"/>
      <c r="BS14" s="175">
        <f>'[3]Проверочная  таблица'!FY12/1000</f>
        <v>0</v>
      </c>
      <c r="BT14" s="175">
        <f>'[3]Проверочная  таблица'!GB12/1000</f>
        <v>0</v>
      </c>
      <c r="BU14" s="250">
        <f>IF(ISERROR(BT14/BS14*100),,BT14/BS14*100)</f>
        <v>0</v>
      </c>
      <c r="BV14" s="174">
        <v>193.375</v>
      </c>
      <c r="BW14" s="175">
        <f>('[3]Проверочная  таблица'!MW12+'[3]Проверочная  таблица'!MX12+'[3]Проверочная  таблица'!NH12+'[3]Проверочная  таблица'!NI12)/1000</f>
        <v>193.375</v>
      </c>
      <c r="BX14" s="175">
        <f>('[3]Проверочная  таблица'!NK12+'[3]Проверочная  таблица'!NL12+'[3]Проверочная  таблица'!NE12+'[3]Проверочная  таблица'!NF12)/1000</f>
        <v>193.375</v>
      </c>
      <c r="BY14" s="250">
        <f>IF(ISERROR(BX14/BW14*100),,BX14/BW14*100)</f>
        <v>100</v>
      </c>
      <c r="BZ14" s="174">
        <v>0</v>
      </c>
      <c r="CA14" s="175">
        <f>('[3]Проверочная  таблица'!JC12)/1000</f>
        <v>0</v>
      </c>
      <c r="CB14" s="175">
        <f>('[3]Проверочная  таблица'!JF12)/1000</f>
        <v>0</v>
      </c>
      <c r="CC14" s="250">
        <f t="shared" ref="CC14:CC32" si="6">IF(ISERROR(CB14/CA14*100),,CB14/CA14*100)</f>
        <v>0</v>
      </c>
      <c r="CD14" s="174">
        <v>0</v>
      </c>
      <c r="CE14" s="175">
        <f>('[3]Проверочная  таблица'!LU12+'[3]Проверочная  таблица'!LV12+'[3]Проверочная  таблица'!LM12+'[3]Проверочная  таблица'!LN12)/1000</f>
        <v>0</v>
      </c>
      <c r="CF14" s="175">
        <f>('[3]Проверочная  таблица'!LQ12+'[3]Проверочная  таблица'!LR12+'[3]Проверочная  таблица'!LY12+'[3]Проверочная  таблица'!LZ12)/1000</f>
        <v>0</v>
      </c>
      <c r="CG14" s="250">
        <f t="shared" ref="CG14:CG32" si="7">IF(ISERROR(CF14/CE14*100),,CF14/CE14*100)</f>
        <v>0</v>
      </c>
      <c r="CH14" s="174">
        <v>0</v>
      </c>
      <c r="CI14" s="175">
        <f>('[3]Проверочная  таблица'!MR12+'[3]Проверочная  таблица'!MS12)/1000</f>
        <v>0</v>
      </c>
      <c r="CJ14" s="175">
        <f>('[3]Проверочная  таблица'!MZ12+'[3]Проверочная  таблица'!NA12)/1000</f>
        <v>0</v>
      </c>
      <c r="CK14" s="250">
        <f t="shared" ref="CK14:CK32" si="8">IF(ISERROR(CJ14/CI14*100),,CJ14/CI14*100)</f>
        <v>0</v>
      </c>
      <c r="CL14" s="174">
        <v>0</v>
      </c>
      <c r="CM14" s="175">
        <f>('[3]Проверочная  таблица'!MT12+'[3]Проверочная  таблица'!MU12)/1000</f>
        <v>0</v>
      </c>
      <c r="CN14" s="175">
        <f>('[3]Проверочная  таблица'!NB12+'[3]Проверочная  таблица'!NC12)/1000</f>
        <v>0</v>
      </c>
      <c r="CO14" s="250">
        <f>IF(ISERROR(CN14/CM14*100),,CN14/CM14*100)</f>
        <v>0</v>
      </c>
      <c r="CP14" s="249"/>
      <c r="CQ14" s="175">
        <f>'[3]Проверочная  таблица'!QE12/1000</f>
        <v>0</v>
      </c>
      <c r="CR14" s="175">
        <f>'[3]Проверочная  таблица'!QH12/1000</f>
        <v>0</v>
      </c>
      <c r="CS14" s="250">
        <f>IF(ISERROR(CR14/CQ14*100),,CR14/CQ14*100)</f>
        <v>0</v>
      </c>
      <c r="CT14" s="174">
        <v>0</v>
      </c>
      <c r="CU14" s="175">
        <f>('[3]Проверочная  таблица'!QK12+'[3]Проверочная  таблица'!QQ12)/1000</f>
        <v>0</v>
      </c>
      <c r="CV14" s="175">
        <f>('[3]Проверочная  таблица'!QN12+'[3]Проверочная  таблица'!QT12)/1000</f>
        <v>0</v>
      </c>
      <c r="CW14" s="250">
        <f>IF(ISERROR(CV14/CU14*100),,CV14/CU14*100)</f>
        <v>0</v>
      </c>
      <c r="CX14" s="174">
        <v>11.00916</v>
      </c>
      <c r="CY14" s="175">
        <f>('[3]Прочая  субсидия_МР  и  ГО'!R8+'[3]Прочая  субсидия_БП'!H8)/1000</f>
        <v>11.00916</v>
      </c>
      <c r="CZ14" s="175">
        <f>('[3]Прочая  субсидия_МР  и  ГО'!S8+'[3]Прочая  субсидия_БП'!I8)/1000</f>
        <v>11.00916</v>
      </c>
      <c r="DA14" s="250">
        <f>IF(ISERROR(CZ14/CY14*100),,CZ14/CY14*100)</f>
        <v>100</v>
      </c>
      <c r="DB14" s="249"/>
      <c r="DC14" s="175">
        <f>'[3]Проверочная  таблица'!IE12/1000</f>
        <v>0</v>
      </c>
      <c r="DD14" s="175">
        <f>'[3]Проверочная  таблица'!IH12/1000</f>
        <v>0</v>
      </c>
      <c r="DE14" s="250">
        <f>IF(ISERROR(DD14/DC14*100),,DD14/DC14*100)</f>
        <v>0</v>
      </c>
      <c r="DF14" s="174">
        <v>262.88245000000001</v>
      </c>
      <c r="DG14" s="175">
        <f>'[3]Прочая  субсидия_МР  и  ГО'!T8/1000</f>
        <v>135.43199999999999</v>
      </c>
      <c r="DH14" s="175">
        <f>'[3]Прочая  субсидия_МР  и  ГО'!U8/1000</f>
        <v>135.43199999999999</v>
      </c>
      <c r="DI14" s="250">
        <f>IF(ISERROR(DH14/DG14*100),,DH14/DG14*100)</f>
        <v>100</v>
      </c>
      <c r="DJ14" s="174">
        <v>0</v>
      </c>
      <c r="DK14" s="175">
        <f>('[3]Прочая  субсидия_МР  и  ГО'!V8+'[3]Прочая  субсидия_БП'!N8)/1000</f>
        <v>0</v>
      </c>
      <c r="DL14" s="175">
        <f>('[3]Прочая  субсидия_МР  и  ГО'!W8+'[3]Прочая  субсидия_БП'!O8)/1000</f>
        <v>0</v>
      </c>
      <c r="DM14" s="250">
        <f>IF(ISERROR(DL14/DK14*100),,DL14/DK14*100)</f>
        <v>0</v>
      </c>
      <c r="DN14" s="249"/>
      <c r="DO14" s="175">
        <f>('[3]Проверочная  таблица'!DL12+'[3]Проверочная  таблица'!DM12)/1000</f>
        <v>0</v>
      </c>
      <c r="DP14" s="175">
        <f>('[3]Проверочная  таблица'!DY12+'[3]Проверочная  таблица'!DZ12)/1000</f>
        <v>0</v>
      </c>
      <c r="DQ14" s="250">
        <f>IF(ISERROR(DP14/DO14*100),,DP14/DO14*100)</f>
        <v>0</v>
      </c>
      <c r="DR14" s="249"/>
      <c r="DS14" s="175">
        <f>('[3]Проверочная  таблица'!DN12+'[3]Проверочная  таблица'!DO12)/1000</f>
        <v>0</v>
      </c>
      <c r="DT14" s="175">
        <f>('[3]Проверочная  таблица'!EA12+'[3]Проверочная  таблица'!EB12)/1000</f>
        <v>0</v>
      </c>
      <c r="DU14" s="250">
        <f>IF(ISERROR(DT14/DS14*100),,DT14/DS14*100)</f>
        <v>0</v>
      </c>
      <c r="DV14" s="249"/>
      <c r="DW14" s="175">
        <f>'[3]Проверочная  таблица'!DU12/1000</f>
        <v>0</v>
      </c>
      <c r="DX14" s="175">
        <f>'[3]Проверочная  таблица'!EH12/1000</f>
        <v>0</v>
      </c>
      <c r="DY14" s="250">
        <f>IF(ISERROR(DX14/DW14*100),,DX14/DW14*100)</f>
        <v>0</v>
      </c>
      <c r="DZ14" s="249"/>
      <c r="EA14" s="175">
        <f>'[3]Проверочная  таблица'!DV12/1000</f>
        <v>0</v>
      </c>
      <c r="EB14" s="175">
        <f>'[3]Проверочная  таблица'!EI12/1000</f>
        <v>0</v>
      </c>
      <c r="EC14" s="250">
        <f>IF(ISERROR(EB14/EA14*100),,EB14/EA14*100)</f>
        <v>0</v>
      </c>
      <c r="ED14" s="249"/>
      <c r="EE14" s="175">
        <f>'[3]Проверочная  таблица'!DW12/1000</f>
        <v>0</v>
      </c>
      <c r="EF14" s="175">
        <f>'[3]Проверочная  таблица'!EJ12/1000</f>
        <v>0</v>
      </c>
      <c r="EG14" s="250">
        <f>IF(ISERROR(EF14/EE14*100),,EF14/EE14*100)</f>
        <v>0</v>
      </c>
      <c r="EH14" s="249"/>
      <c r="EI14" s="175">
        <f>'[3]Проверочная  таблица'!DR12/1000</f>
        <v>0</v>
      </c>
      <c r="EJ14" s="175">
        <f>'[3]Проверочная  таблица'!EE12/1000</f>
        <v>0</v>
      </c>
      <c r="EK14" s="250">
        <f>IF(ISERROR(EJ14/EI14*100),,EJ14/EI14*100)</f>
        <v>0</v>
      </c>
      <c r="EL14" s="249"/>
      <c r="EM14" s="175">
        <f>'[3]Проверочная  таблица'!DS12/1000</f>
        <v>0</v>
      </c>
      <c r="EN14" s="175">
        <f>'[3]Проверочная  таблица'!EF12/1000</f>
        <v>0</v>
      </c>
      <c r="EO14" s="250">
        <f>IF(ISERROR(EN14/EM14*100),,EN14/EM14*100)</f>
        <v>0</v>
      </c>
      <c r="EP14" s="249"/>
      <c r="EQ14" s="175">
        <f>'[3]Проверочная  таблица'!DT12/1000</f>
        <v>0</v>
      </c>
      <c r="ER14" s="175">
        <f>'[3]Проверочная  таблица'!EG12/1000</f>
        <v>0</v>
      </c>
      <c r="ES14" s="250">
        <f>IF(ISERROR(ER14/EQ14*100),,ER14/EQ14*100)</f>
        <v>0</v>
      </c>
      <c r="ET14" s="174">
        <v>1136.2284999999999</v>
      </c>
      <c r="EU14" s="175">
        <f>('[3]Проверочная  таблица'!AM12+'[3]Проверочная  таблица'!AW12+'[3]Прочая  субсидия_МР  и  ГО'!Z8+'[3]Прочая  субсидия_БП'!Z8)/1000</f>
        <v>1136.2284999999999</v>
      </c>
      <c r="EV14" s="175">
        <f>('[3]Проверочная  таблица'!AR12+'[3]Проверочная  таблица'!BA12+'[3]Прочая  субсидия_МР  и  ГО'!AA8+'[3]Прочая  субсидия_БП'!AA8)/1000</f>
        <v>1136.2284999999999</v>
      </c>
      <c r="EW14" s="250">
        <f>IF(ISERROR(EV14/EU14*100),,EV14/EU14*100)</f>
        <v>100</v>
      </c>
      <c r="EX14" s="174">
        <v>28975</v>
      </c>
      <c r="EY14" s="175">
        <f>'[3]Проверочная  таблица'!AN12/1000</f>
        <v>28975</v>
      </c>
      <c r="EZ14" s="175">
        <f>'[3]Проверочная  таблица'!AS12/1000</f>
        <v>23949.922129999999</v>
      </c>
      <c r="FA14" s="250">
        <f>IF(ISERROR(EZ14/EY14*100),,EZ14/EY14*100)</f>
        <v>82.657194581535805</v>
      </c>
      <c r="FB14" s="174">
        <v>14796.25</v>
      </c>
      <c r="FC14" s="175">
        <f>'[3]Прочая  субсидия_МР  и  ГО'!AB8/1000</f>
        <v>14796.25</v>
      </c>
      <c r="FD14" s="175">
        <f>'[3]Прочая  субсидия_МР  и  ГО'!AC8/1000</f>
        <v>14796.25</v>
      </c>
      <c r="FE14" s="250">
        <f>IF(ISERROR(FD14/FC14*100),,FD14/FC14*100)</f>
        <v>100</v>
      </c>
      <c r="FF14" s="174">
        <v>0</v>
      </c>
      <c r="FG14" s="175">
        <f>'[3]Прочая  субсидия_МР  и  ГО'!AD8/1000</f>
        <v>0</v>
      </c>
      <c r="FH14" s="175">
        <f>'[3]Прочая  субсидия_МР  и  ГО'!AE8/1000</f>
        <v>0</v>
      </c>
      <c r="FI14" s="250">
        <f>IF(ISERROR(FH14/FG14*100),,FH14/FG14*100)</f>
        <v>0</v>
      </c>
      <c r="FJ14" s="249"/>
      <c r="FK14" s="175">
        <f>'[3]Проверочная  таблица'!CU12/1000</f>
        <v>0</v>
      </c>
      <c r="FL14" s="175">
        <f>'[3]Проверочная  таблица'!CV12/1000</f>
        <v>0</v>
      </c>
      <c r="FM14" s="250">
        <f>IF(ISERROR(FL14/FK14*100),,FL14/FK14*100)</f>
        <v>0</v>
      </c>
      <c r="FN14" s="249"/>
      <c r="FO14" s="175">
        <f>'[3]Проверочная  таблица'!DG12/1000</f>
        <v>0</v>
      </c>
      <c r="FP14" s="175">
        <f>'[3]Проверочная  таблица'!DJ12/1000</f>
        <v>0</v>
      </c>
      <c r="FQ14" s="250">
        <f>IF(ISERROR(FP14/FO14*100),,FP14/FO14*100)</f>
        <v>0</v>
      </c>
      <c r="FR14" s="249"/>
      <c r="FS14" s="175">
        <f>'[3]Прочая  субсидия_МР  и  ГО'!AF8/1000</f>
        <v>0</v>
      </c>
      <c r="FT14" s="175">
        <f>'[3]Прочая  субсидия_МР  и  ГО'!AG8/1000</f>
        <v>0</v>
      </c>
      <c r="FU14" s="250">
        <f>IF(ISERROR(FT14/FS14*100),,FT14/FS14*100)</f>
        <v>0</v>
      </c>
      <c r="FV14" s="249"/>
      <c r="FW14" s="175">
        <f>'[3]Прочая  субсидия_МР  и  ГО'!AH8/1000</f>
        <v>0</v>
      </c>
      <c r="FX14" s="175">
        <f>'[3]Прочая  субсидия_МР  и  ГО'!AI8/1000</f>
        <v>0</v>
      </c>
      <c r="FY14" s="250">
        <f>IF(ISERROR(FX14/FW14*100),,FX14/FW14*100)</f>
        <v>0</v>
      </c>
      <c r="FZ14" s="174">
        <v>1443.11761</v>
      </c>
      <c r="GA14" s="175">
        <f>('[3]Проверочная  таблица'!CO12+'[3]Проверочная  таблица'!CM12)/1000</f>
        <v>0</v>
      </c>
      <c r="GB14" s="175">
        <f>('[3]Проверочная  таблица'!CP12+'[3]Проверочная  таблица'!CN12)/1000</f>
        <v>0</v>
      </c>
      <c r="GC14" s="250">
        <f>IF(ISERROR(GB14/GA14*100),,GB14/GA14*100)</f>
        <v>0</v>
      </c>
      <c r="GD14" s="174">
        <v>286.05282</v>
      </c>
      <c r="GE14" s="175">
        <f>('[3]Проверочная  таблица'!CW12+'[3]Проверочная  таблица'!CY12)/1000</f>
        <v>0</v>
      </c>
      <c r="GF14" s="175">
        <f>('[3]Проверочная  таблица'!CZ12+'[3]Проверочная  таблица'!CX12)/1000</f>
        <v>0</v>
      </c>
      <c r="GG14" s="250">
        <f>IF(ISERROR(GF14/GE14*100),,GF14/GE14*100)</f>
        <v>0</v>
      </c>
      <c r="GH14" s="174">
        <v>0</v>
      </c>
      <c r="GI14" s="175">
        <f>'[3]Проверочная  таблица'!GU12/1000</f>
        <v>0</v>
      </c>
      <c r="GJ14" s="175">
        <f>'[3]Проверочная  таблица'!GX12/1000</f>
        <v>0</v>
      </c>
      <c r="GK14" s="250">
        <f>IF(ISERROR(GJ14/GI14*100),,GJ14/GI14*100)</f>
        <v>0</v>
      </c>
      <c r="GL14" s="174">
        <v>0</v>
      </c>
      <c r="GM14" s="175">
        <f>'[3]Прочая  субсидия_МР  и  ГО'!AJ8/1000</f>
        <v>0</v>
      </c>
      <c r="GN14" s="175">
        <f>'[3]Прочая  субсидия_МР  и  ГО'!AK8/1000</f>
        <v>0</v>
      </c>
      <c r="GO14" s="250">
        <f>IF(ISERROR(GN14/GM14*100),,GN14/GM14*100)</f>
        <v>0</v>
      </c>
      <c r="GP14" s="174">
        <v>230</v>
      </c>
      <c r="GQ14" s="175">
        <f>('[3]Проверочная  таблица'!HH12+'[3]Проверочная  таблица'!HI12+'[3]Проверочная  таблица'!HN12+'[3]Проверочная  таблица'!HO12)/1000</f>
        <v>230</v>
      </c>
      <c r="GR14" s="175">
        <f>('[3]Проверочная  таблица'!HK12+'[3]Проверочная  таблица'!HL12+'[3]Проверочная  таблица'!HQ12+'[3]Проверочная  таблица'!HR12)/1000</f>
        <v>230</v>
      </c>
      <c r="GS14" s="250">
        <f>IF(ISERROR(GR14/GQ14*100),,GR14/GQ14*100)</f>
        <v>100</v>
      </c>
      <c r="GT14" s="249"/>
      <c r="GU14" s="175">
        <f>('[3]Прочая  субсидия_МР  и  ГО'!AL8+'[3]Прочая  субсидия_БП'!AF8)/1000</f>
        <v>0</v>
      </c>
      <c r="GV14" s="175">
        <f>('[3]Прочая  субсидия_МР  и  ГО'!AM8+'[3]Прочая  субсидия_БП'!AG8)/1000</f>
        <v>0</v>
      </c>
      <c r="GW14" s="250">
        <f>IF(ISERROR(GV14/GU14*100),,GV14/GU14*100)</f>
        <v>0</v>
      </c>
      <c r="GX14" s="174">
        <v>80.031360000000006</v>
      </c>
      <c r="GY14" s="175">
        <f>('[3]Прочая  субсидия_МР  и  ГО'!AN8+'[3]Прочая  субсидия_БП'!AL8)/1000</f>
        <v>80.031360000000006</v>
      </c>
      <c r="GZ14" s="175">
        <f>('[3]Прочая  субсидия_МР  и  ГО'!AO8+'[3]Прочая  субсидия_БП'!AM8)/1000</f>
        <v>80.031360000000006</v>
      </c>
      <c r="HA14" s="250">
        <f>IF(ISERROR(GZ14/GY14*100),,GZ14/GY14*100)</f>
        <v>100</v>
      </c>
      <c r="HB14" s="174">
        <v>0</v>
      </c>
      <c r="HC14" s="175">
        <f>('[3]Прочая  субсидия_МР  и  ГО'!AP8+'[3]Прочая  субсидия_БП'!AR8)/1000</f>
        <v>0</v>
      </c>
      <c r="HD14" s="175">
        <f>('[3]Прочая  субсидия_МР  и  ГО'!AQ8+'[3]Прочая  субсидия_БП'!AS8)/1000</f>
        <v>0</v>
      </c>
      <c r="HE14" s="250">
        <f>IF(ISERROR(HD14/HC14*100),,HD14/HC14*100)</f>
        <v>0</v>
      </c>
      <c r="HF14" s="174">
        <v>0</v>
      </c>
      <c r="HG14" s="175">
        <f>('[3]Прочая  субсидия_МР  и  ГО'!AR8)/1000</f>
        <v>0</v>
      </c>
      <c r="HH14" s="175">
        <f>('[3]Прочая  субсидия_МР  и  ГО'!AS8)/1000</f>
        <v>0</v>
      </c>
      <c r="HI14" s="250">
        <f>IF(ISERROR(HH14/HG14*100),,HH14/HG14*100)</f>
        <v>0</v>
      </c>
      <c r="HJ14" s="174">
        <v>610.81017000000008</v>
      </c>
      <c r="HK14" s="175">
        <f>'[3]Прочая  субсидия_МР  и  ГО'!AT8/1000</f>
        <v>624.90246000000002</v>
      </c>
      <c r="HL14" s="175">
        <f>'[3]Прочая  субсидия_МР  и  ГО'!AU8/1000</f>
        <v>624.90246000000002</v>
      </c>
      <c r="HM14" s="250">
        <f>IF(ISERROR(HL14/HK14*100),,HL14/HK14*100)</f>
        <v>100</v>
      </c>
      <c r="HN14" s="174">
        <v>0</v>
      </c>
      <c r="HO14" s="175">
        <f>('[3]Проверочная  таблица'!KN12+'[3]Проверочная  таблица'!KO12+'[3]Проверочная  таблица'!KT12+'[3]Проверочная  таблица'!KU12)/1000</f>
        <v>0</v>
      </c>
      <c r="HP14" s="175">
        <f>('[3]Проверочная  таблица'!KQ12+'[3]Проверочная  таблица'!KR12+'[3]Проверочная  таблица'!KW12+'[3]Проверочная  таблица'!KX12)/1000</f>
        <v>0</v>
      </c>
      <c r="HQ14" s="250">
        <f>IF(ISERROR(HP14/HO14*100),,HP14/HO14*100)</f>
        <v>0</v>
      </c>
      <c r="HR14" s="174">
        <v>0</v>
      </c>
      <c r="HS14" s="175">
        <f>('[3]Проверочная  таблица'!BT12+'[3]Проверочная  таблица'!CB12)/1000</f>
        <v>0</v>
      </c>
      <c r="HT14" s="175">
        <f>('[3]Проверочная  таблица'!BX12+'[3]Проверочная  таблица'!CF12)/1000</f>
        <v>0</v>
      </c>
      <c r="HU14" s="250">
        <f>IF(ISERROR(HT14/HS14*100),,HT14/HS14*100)</f>
        <v>0</v>
      </c>
      <c r="HV14" s="174">
        <v>19812.293030000001</v>
      </c>
      <c r="HW14" s="175">
        <f>('[3]Проверочная  таблица'!BU12+'[3]Проверочная  таблица'!CC12)/1000</f>
        <v>36312.293030000001</v>
      </c>
      <c r="HX14" s="175">
        <f>('[3]Проверочная  таблица'!BY12+'[3]Проверочная  таблица'!CG12)/1000</f>
        <v>35702.030930000001</v>
      </c>
      <c r="HY14" s="250">
        <f>IF(ISERROR(HX14/HW14*100),,HX14/HW14*100)</f>
        <v>98.319406324751185</v>
      </c>
      <c r="HZ14" s="174">
        <v>0</v>
      </c>
      <c r="IA14" s="175">
        <f>('[3]Прочая  субсидия_МР  и  ГО'!AX8)/1000</f>
        <v>0</v>
      </c>
      <c r="IB14" s="175">
        <f>('[3]Прочая  субсидия_МР  и  ГО'!AY8)/1000</f>
        <v>0</v>
      </c>
      <c r="IC14" s="250">
        <f>IF(ISERROR(IB14/IA14*100),,IB14/IA14*100)</f>
        <v>0</v>
      </c>
      <c r="ID14" s="174">
        <v>0</v>
      </c>
      <c r="IE14" s="175">
        <f>('[3]Проверочная  таблица'!IR12+'[3]Проверочная  таблица'!IS12)/1000</f>
        <v>0</v>
      </c>
      <c r="IF14" s="175">
        <f>('[3]Проверочная  таблица'!IU12+'[3]Проверочная  таблица'!IV12)/1000</f>
        <v>0</v>
      </c>
      <c r="IG14" s="250">
        <f>IF(ISERROR(IF14/IE14*100),,IF14/IE14*100)</f>
        <v>0</v>
      </c>
      <c r="IH14" s="174">
        <v>0</v>
      </c>
      <c r="II14" s="175">
        <f>('[3]Проверочная  таблица'!BV12+'[3]Проверочная  таблица'!CD12)/1000</f>
        <v>0</v>
      </c>
      <c r="IJ14" s="175">
        <f>('[3]Проверочная  таблица'!BZ12+'[3]Проверочная  таблица'!CH12)/1000</f>
        <v>0</v>
      </c>
      <c r="IK14" s="250">
        <f>IF(ISERROR(IJ14/II14*100),,IJ14/II14*100)</f>
        <v>0</v>
      </c>
      <c r="IL14" s="249"/>
      <c r="IM14" s="175">
        <f>'[3]Проверочная  таблица'!IW12/1000</f>
        <v>0</v>
      </c>
      <c r="IN14" s="175">
        <f>'[3]Проверочная  таблица'!IZ12/1000</f>
        <v>0</v>
      </c>
      <c r="IO14" s="250">
        <f>IF(ISERROR(IN14/IM14*100),,IN14/IM14*100)</f>
        <v>0</v>
      </c>
      <c r="IP14" s="249"/>
      <c r="IQ14" s="175">
        <f>('[3]Прочая  субсидия_МР  и  ГО'!AZ8+'[3]Прочая  субсидия_БП'!AX8)/1000</f>
        <v>0</v>
      </c>
      <c r="IR14" s="175">
        <f>('[3]Прочая  субсидия_МР  и  ГО'!BA8+'[3]Прочая  субсидия_БП'!AY8)/1000</f>
        <v>0</v>
      </c>
      <c r="IS14" s="250">
        <f>IF(ISERROR(IR14/IQ14*100),,IR14/IQ14*100)</f>
        <v>0</v>
      </c>
      <c r="IT14" s="174">
        <v>0</v>
      </c>
      <c r="IU14" s="175">
        <f>('[3]Прочая  субсидия_МР  и  ГО'!BB8+'[3]Прочая  субсидия_БП'!BD8)/1000</f>
        <v>0</v>
      </c>
      <c r="IV14" s="175">
        <f>('[3]Прочая  субсидия_МР  и  ГО'!BC8+'[3]Прочая  субсидия_БП'!BE8)/1000</f>
        <v>0</v>
      </c>
      <c r="IW14" s="250">
        <f>IF(ISERROR(IV14/IU14*100),,IV14/IU14*100)</f>
        <v>0</v>
      </c>
      <c r="IX14" s="174">
        <v>0</v>
      </c>
      <c r="IY14" s="175">
        <f>('[3]Проверочная  таблица'!GE12+'[3]Проверочная  таблица'!GK12)/1000</f>
        <v>0</v>
      </c>
      <c r="IZ14" s="175">
        <f>('[3]Проверочная  таблица'!GH12+'[3]Проверочная  таблица'!GN12)/1000</f>
        <v>0</v>
      </c>
      <c r="JA14" s="250">
        <f>IF(ISERROR(IZ14/IY14*100),,IZ14/IY14*100)</f>
        <v>0</v>
      </c>
      <c r="JB14" s="174">
        <v>690.22066000000007</v>
      </c>
      <c r="JC14" s="175">
        <f>('[3]Прочая  субсидия_БП'!BJ8+'[3]Прочая  субсидия_МР  и  ГО'!BD8)/1000</f>
        <v>690.22066000000007</v>
      </c>
      <c r="JD14" s="175">
        <f>('[3]Прочая  субсидия_БП'!BK8+'[3]Прочая  субсидия_МР  и  ГО'!BE8)/1000</f>
        <v>538.25374999999997</v>
      </c>
      <c r="JE14" s="250">
        <f>IF(ISERROR(JD14/JC14*100),,JD14/JC14*100)</f>
        <v>77.982851165307039</v>
      </c>
      <c r="JF14" s="249"/>
      <c r="JG14" s="175">
        <f>('[3]Прочая  субсидия_БП'!BQ8+'[3]Прочая  субсидия_МР  и  ГО'!BF8)/1000</f>
        <v>580</v>
      </c>
      <c r="JH14" s="175">
        <f>('[3]Прочая  субсидия_БП'!BR8+'[3]Прочая  субсидия_МР  и  ГО'!BG8)/1000</f>
        <v>124.60711999999999</v>
      </c>
      <c r="JI14" s="250">
        <f>IF(ISERROR(JH14/JG14*100),,JH14/JG14*100)</f>
        <v>21.483986206896553</v>
      </c>
      <c r="JJ14" s="174">
        <v>0</v>
      </c>
      <c r="JK14" s="175">
        <f>('[3]Прочая  субсидия_МР  и  ГО'!BH8+'[3]Прочая  субсидия_БП'!BW8)/1000</f>
        <v>0</v>
      </c>
      <c r="JL14" s="175">
        <f>('[3]Прочая  субсидия_МР  и  ГО'!BI8+'[3]Прочая  субсидия_БП'!BX8)/1000</f>
        <v>0</v>
      </c>
      <c r="JM14" s="250">
        <f>IF(ISERROR(JL14/JK14*100),,JL14/JK14*100)</f>
        <v>0</v>
      </c>
      <c r="JN14" s="174">
        <v>0</v>
      </c>
      <c r="JO14" s="175">
        <f>('[3]Проверочная  таблица'!OH12+'[3]Проверочная  таблица'!OI12+'[3]Проверочная  таблица'!OP12+'[3]Проверочная  таблица'!OQ12)/1000</f>
        <v>0</v>
      </c>
      <c r="JP14" s="175">
        <f>('[3]Проверочная  таблица'!OL12+'[3]Проверочная  таблица'!OM12+'[3]Проверочная  таблица'!OT12+'[3]Проверочная  таблица'!OU12)/1000</f>
        <v>0</v>
      </c>
      <c r="JQ14" s="250">
        <f>IF(ISERROR(JP14/JO14*100),,JP14/JO14*100)</f>
        <v>0</v>
      </c>
      <c r="JR14" s="174">
        <v>0</v>
      </c>
      <c r="JS14" s="175">
        <f>('[3]Проверочная  таблица'!OJ12+'[3]Проверочная  таблица'!OR12)/1000</f>
        <v>0</v>
      </c>
      <c r="JT14" s="175">
        <f>('[3]Проверочная  таблица'!ON12+'[3]Проверочная  таблица'!OV12)/1000</f>
        <v>0</v>
      </c>
      <c r="JU14" s="250">
        <f>IF(ISERROR(JT14/JS14*100),,JT14/JS14*100)</f>
        <v>0</v>
      </c>
      <c r="JV14" s="174">
        <v>0</v>
      </c>
      <c r="JW14" s="175">
        <f>('[3]Проверочная  таблица'!TF12+'[3]Проверочная  таблица'!TG12+'[3]Проверочная  таблица'!SJ12+'[3]Проверочная  таблица'!SK12)/1000</f>
        <v>0</v>
      </c>
      <c r="JX14" s="175">
        <f>('[3]Проверочная  таблица'!TO12+'[3]Проверочная  таблица'!TP12+'[3]Проверочная  таблица'!SU12+'[3]Проверочная  таблица'!SV12)/1000</f>
        <v>0</v>
      </c>
      <c r="JY14" s="250">
        <f>IF(ISERROR(JX14/JW14*100),,JX14/JW14*100)</f>
        <v>0</v>
      </c>
      <c r="JZ14" s="174">
        <v>441</v>
      </c>
      <c r="KA14" s="175">
        <f>('[3]Проверочная  таблица'!PN12+'[3]Проверочная  таблица'!PO12)/1000</f>
        <v>441</v>
      </c>
      <c r="KB14" s="175">
        <f>('[3]Проверочная  таблица'!PQ12+'[3]Проверочная  таблица'!PR12)/1000</f>
        <v>441</v>
      </c>
      <c r="KC14" s="250">
        <f>IF(ISERROR(KB14/KA14*100),,KB14/KA14*100)</f>
        <v>100</v>
      </c>
      <c r="KD14" s="249"/>
      <c r="KE14" s="175">
        <f>'[3]Проверочная  таблица'!IK12/1000</f>
        <v>0</v>
      </c>
      <c r="KF14" s="175">
        <f>'[3]Проверочная  таблица'!IN12/1000</f>
        <v>0</v>
      </c>
      <c r="KG14" s="250">
        <f>IF(ISERROR(KF14/KE14*100),,KF14/KE14*100)</f>
        <v>0</v>
      </c>
      <c r="KH14" s="174">
        <v>0</v>
      </c>
      <c r="KI14" s="175">
        <f>('[3]Проверочная  таблица'!SN12+'[3]Проверочная  таблица'!SO12+'[3]Проверочная  таблица'!TJ12+'[3]Проверочная  таблица'!TK12)/1000</f>
        <v>0</v>
      </c>
      <c r="KJ14" s="175">
        <f>('[3]Проверочная  таблица'!SY12+'[3]Проверочная  таблица'!SZ12+'[3]Проверочная  таблица'!TS12+'[3]Проверочная  таблица'!TT12)/1000</f>
        <v>0</v>
      </c>
      <c r="KK14" s="250">
        <f>IF(ISERROR(KJ14/KI14*100),,KJ14/KI14*100)</f>
        <v>0</v>
      </c>
      <c r="KM14" s="10"/>
      <c r="KN14" s="10"/>
    </row>
    <row r="15" spans="1:317" ht="21.75" customHeight="1" x14ac:dyDescent="0.25">
      <c r="A15" s="251" t="s">
        <v>29</v>
      </c>
      <c r="B15" s="252">
        <f t="shared" si="0"/>
        <v>523325.75329999998</v>
      </c>
      <c r="C15" s="253">
        <f t="shared" si="0"/>
        <v>890996.76225000015</v>
      </c>
      <c r="D15" s="254">
        <f t="shared" si="0"/>
        <v>774474.32730999996</v>
      </c>
      <c r="E15" s="248">
        <f t="shared" si="1"/>
        <v>86.922238118379852</v>
      </c>
      <c r="F15" s="249"/>
      <c r="G15" s="175">
        <f>'[3]Проверочная  таблица'!EL13/1000</f>
        <v>0</v>
      </c>
      <c r="H15" s="175">
        <f>'[3]Проверочная  таблица'!EP13/1000</f>
        <v>0</v>
      </c>
      <c r="I15" s="250">
        <f t="shared" ref="I15:I32" si="9">IF(ISERROR(H15/G15*100),,H15/G15*100)</f>
        <v>0</v>
      </c>
      <c r="J15" s="175">
        <v>1087.1156699999999</v>
      </c>
      <c r="K15" s="175">
        <f>'[3]Проверочная  таблица'!EM13/1000</f>
        <v>1087.1156699999999</v>
      </c>
      <c r="L15" s="175">
        <f>'[3]Проверочная  таблица'!EQ13/1000</f>
        <v>1087.1156699999999</v>
      </c>
      <c r="M15" s="250">
        <f t="shared" ref="M15:M32" si="10">IF(ISERROR(L15/K15*100),,L15/K15*100)</f>
        <v>100</v>
      </c>
      <c r="N15" s="175">
        <v>806.07220999999993</v>
      </c>
      <c r="O15" s="193">
        <f>'[3]Проверочная  таблица'!EN13/1000</f>
        <v>806.07220999999993</v>
      </c>
      <c r="P15" s="175">
        <f>'[3]Проверочная  таблица'!ER13/1000</f>
        <v>806.07218</v>
      </c>
      <c r="Q15" s="250">
        <f t="shared" ref="Q15:Q32" si="11">IF(ISERROR(P15/O15*100),,P15/O15*100)</f>
        <v>99.999996278249085</v>
      </c>
      <c r="R15" s="175">
        <v>0</v>
      </c>
      <c r="S15" s="175">
        <f>'[3]Проверочная  таблица'!RW13/1000</f>
        <v>0</v>
      </c>
      <c r="T15" s="175">
        <f>'[3]Проверочная  таблица'!RZ13/1000</f>
        <v>0</v>
      </c>
      <c r="U15" s="250">
        <f t="shared" ref="U15:U32" si="12">IF(ISERROR(T15/S15*100),,T15/S15*100)</f>
        <v>0</v>
      </c>
      <c r="V15" s="175">
        <v>222.46453</v>
      </c>
      <c r="W15" s="175">
        <f>('[3]Прочая  субсидия_МР  и  ГО'!D9)/1000</f>
        <v>222.46453</v>
      </c>
      <c r="X15" s="175">
        <f>('[3]Прочая  субсидия_МР  и  ГО'!E9)/1000</f>
        <v>222.46453</v>
      </c>
      <c r="Y15" s="250">
        <f t="shared" ref="Y15:Y32" si="13">IF(ISERROR(X15/W15*100),,X15/W15*100)</f>
        <v>100</v>
      </c>
      <c r="Z15" s="249"/>
      <c r="AA15" s="175">
        <f>'[3]Проверочная  таблица'!SC13/1000</f>
        <v>0</v>
      </c>
      <c r="AB15" s="175">
        <f>'[3]Проверочная  таблица'!SF13/1000</f>
        <v>0</v>
      </c>
      <c r="AC15" s="250">
        <f t="shared" ref="AC15:AC32" si="14">IF(ISERROR(AB15/AA15*100),,AB15/AA15*100)</f>
        <v>0</v>
      </c>
      <c r="AD15" s="175">
        <v>0</v>
      </c>
      <c r="AE15" s="175">
        <f>('[3]Проверочная  таблица'!FD13+'[3]Проверочная  таблица'!FE13)/1000</f>
        <v>0</v>
      </c>
      <c r="AF15" s="175">
        <f>('[3]Проверочная  таблица'!FK13+'[3]Проверочная  таблица'!FL13)/1000</f>
        <v>0</v>
      </c>
      <c r="AG15" s="250">
        <f t="shared" ref="AG15:AG32" si="15">IF(ISERROR(AF15/AE15*100),,AF15/AE15*100)</f>
        <v>0</v>
      </c>
      <c r="AH15" s="175">
        <v>0</v>
      </c>
      <c r="AI15" s="175">
        <f>'[3]Прочая  субсидия_МР  и  ГО'!F9/1000</f>
        <v>0</v>
      </c>
      <c r="AJ15" s="175">
        <f>'[3]Прочая  субсидия_МР  и  ГО'!G9/1000</f>
        <v>0</v>
      </c>
      <c r="AK15" s="250">
        <f t="shared" ref="AK15:AK32" si="16">IF(ISERROR(AJ15/AI15*100),,AJ15/AI15*100)</f>
        <v>0</v>
      </c>
      <c r="AL15" s="175">
        <v>3949.4726499999997</v>
      </c>
      <c r="AM15" s="175">
        <f>'[3]Прочая  субсидия_МР  и  ГО'!H9/1000</f>
        <v>3949.4726499999997</v>
      </c>
      <c r="AN15" s="175">
        <f>'[3]Прочая  субсидия_МР  и  ГО'!I9/1000</f>
        <v>2381.4</v>
      </c>
      <c r="AO15" s="250">
        <f t="shared" ref="AO15:AO32" si="17">IF(ISERROR(AN15/AM15*100),,AN15/AM15*100)</f>
        <v>60.296657580348111</v>
      </c>
      <c r="AP15" s="175">
        <v>167.86210999999997</v>
      </c>
      <c r="AQ15" s="175">
        <f>'[3]Прочая  субсидия_МР  и  ГО'!J9/1000</f>
        <v>167.86210999999997</v>
      </c>
      <c r="AR15" s="175">
        <f>'[3]Прочая  субсидия_МР  и  ГО'!K9/1000</f>
        <v>167.86210999999997</v>
      </c>
      <c r="AS15" s="250">
        <f t="shared" ref="AS15:AS32" si="18">IF(ISERROR(AR15/AQ15*100),,AR15/AQ15*100)</f>
        <v>100</v>
      </c>
      <c r="AT15" s="175">
        <v>4240.8</v>
      </c>
      <c r="AU15" s="175">
        <f>'[3]Прочая  субсидия_МР  и  ГО'!L9/1000</f>
        <v>4240.8</v>
      </c>
      <c r="AV15" s="175">
        <f>'[3]Прочая  субсидия_МР  и  ГО'!M9/1000</f>
        <v>4240.8</v>
      </c>
      <c r="AW15" s="250">
        <f t="shared" ref="AW15:AW32" si="19">IF(ISERROR(AV15/AU15*100),,AV15/AU15*100)</f>
        <v>100</v>
      </c>
      <c r="AX15" s="175">
        <v>500</v>
      </c>
      <c r="AY15" s="175">
        <f>'[3]Прочая  субсидия_МР  и  ГО'!N9/1000</f>
        <v>500</v>
      </c>
      <c r="AZ15" s="175">
        <f>'[3]Прочая  субсидия_МР  и  ГО'!O9/1000</f>
        <v>500</v>
      </c>
      <c r="BA15" s="250">
        <f t="shared" si="2"/>
        <v>100</v>
      </c>
      <c r="BB15" s="175">
        <v>0</v>
      </c>
      <c r="BC15" s="175">
        <f>'[3]Прочая  субсидия_МР  и  ГО'!P9/1000</f>
        <v>0</v>
      </c>
      <c r="BD15" s="175">
        <f>'[3]Прочая  субсидия_МР  и  ГО'!Q9/1000</f>
        <v>0</v>
      </c>
      <c r="BE15" s="250">
        <f t="shared" si="3"/>
        <v>0</v>
      </c>
      <c r="BF15" s="249"/>
      <c r="BG15" s="175">
        <f>'[3]Проверочная  таблица'!RP13/1000</f>
        <v>0</v>
      </c>
      <c r="BH15" s="175">
        <f>'[3]Проверочная  таблица'!RT13/1000</f>
        <v>0</v>
      </c>
      <c r="BI15" s="250">
        <f t="shared" si="4"/>
        <v>0</v>
      </c>
      <c r="BJ15" s="249"/>
      <c r="BK15" s="175">
        <f>('[3]Проверочная  таблица'!RQ13+'[3]Проверочная  таблица'!RR13)/1000</f>
        <v>0</v>
      </c>
      <c r="BL15" s="175">
        <f>('[3]Проверочная  таблица'!RU13+'[3]Проверочная  таблица'!RV13)/1000</f>
        <v>0</v>
      </c>
      <c r="BM15" s="250">
        <f t="shared" si="5"/>
        <v>0</v>
      </c>
      <c r="BN15" s="175">
        <v>0</v>
      </c>
      <c r="BO15" s="175">
        <f>'[3]Проверочная  таблица'!ES13/1000</f>
        <v>0</v>
      </c>
      <c r="BP15" s="175">
        <f>'[3]Проверочная  таблица'!EV13/1000</f>
        <v>0</v>
      </c>
      <c r="BQ15" s="250">
        <f t="shared" ref="BQ15:BQ32" si="20">IF(ISERROR(BP15/BO15*100),,BP15/BO15*100)</f>
        <v>0</v>
      </c>
      <c r="BR15" s="249"/>
      <c r="BS15" s="175">
        <f>'[3]Проверочная  таблица'!FY13/1000</f>
        <v>0</v>
      </c>
      <c r="BT15" s="175">
        <f>'[3]Проверочная  таблица'!GB13/1000</f>
        <v>0</v>
      </c>
      <c r="BU15" s="250">
        <f t="shared" ref="BU15:BU32" si="21">IF(ISERROR(BT15/BS15*100),,BT15/BS15*100)</f>
        <v>0</v>
      </c>
      <c r="BV15" s="175">
        <v>284.375</v>
      </c>
      <c r="BW15" s="175">
        <f>('[3]Проверочная  таблица'!MW13+'[3]Проверочная  таблица'!MX13+'[3]Проверочная  таблица'!NH13+'[3]Проверочная  таблица'!NI13)/1000</f>
        <v>284.375</v>
      </c>
      <c r="BX15" s="175">
        <f>('[3]Проверочная  таблица'!NK13+'[3]Проверочная  таблица'!NL13+'[3]Проверочная  таблица'!NE13+'[3]Проверочная  таблица'!NF13)/1000</f>
        <v>284.375</v>
      </c>
      <c r="BY15" s="250">
        <f t="shared" ref="BY15:BY32" si="22">IF(ISERROR(BX15/BW15*100),,BX15/BW15*100)</f>
        <v>100</v>
      </c>
      <c r="BZ15" s="175">
        <v>0</v>
      </c>
      <c r="CA15" s="175">
        <f>('[3]Проверочная  таблица'!JC13)/1000</f>
        <v>0</v>
      </c>
      <c r="CB15" s="175">
        <f>('[3]Проверочная  таблица'!JF13)/1000</f>
        <v>0</v>
      </c>
      <c r="CC15" s="250">
        <f t="shared" si="6"/>
        <v>0</v>
      </c>
      <c r="CD15" s="175">
        <v>0</v>
      </c>
      <c r="CE15" s="175">
        <f>('[3]Проверочная  таблица'!LU13+'[3]Проверочная  таблица'!LV13+'[3]Проверочная  таблица'!LM13+'[3]Проверочная  таблица'!LN13)/1000</f>
        <v>0</v>
      </c>
      <c r="CF15" s="175">
        <f>('[3]Проверочная  таблица'!LQ13+'[3]Проверочная  таблица'!LR13+'[3]Проверочная  таблица'!LY13+'[3]Проверочная  таблица'!LZ13)/1000</f>
        <v>0</v>
      </c>
      <c r="CG15" s="250">
        <f t="shared" si="7"/>
        <v>0</v>
      </c>
      <c r="CH15" s="175">
        <v>4623.4436100000003</v>
      </c>
      <c r="CI15" s="175">
        <f>('[3]Проверочная  таблица'!MR13+'[3]Проверочная  таблица'!MS13)/1000</f>
        <v>4623.4436099999994</v>
      </c>
      <c r="CJ15" s="175">
        <f>('[3]Проверочная  таблица'!MZ13+'[3]Проверочная  таблица'!NA13)/1000</f>
        <v>4623.4436099999994</v>
      </c>
      <c r="CK15" s="250">
        <f t="shared" si="8"/>
        <v>100</v>
      </c>
      <c r="CL15" s="175">
        <v>0</v>
      </c>
      <c r="CM15" s="175">
        <f>('[3]Проверочная  таблица'!MT13+'[3]Проверочная  таблица'!MU13)/1000</f>
        <v>0</v>
      </c>
      <c r="CN15" s="175">
        <f>('[3]Проверочная  таблица'!NB13+'[3]Проверочная  таблица'!NC13)/1000</f>
        <v>0</v>
      </c>
      <c r="CO15" s="250">
        <f t="shared" ref="CO15:CO32" si="23">IF(ISERROR(CN15/CM15*100),,CN15/CM15*100)</f>
        <v>0</v>
      </c>
      <c r="CP15" s="249"/>
      <c r="CQ15" s="175">
        <f>'[3]Проверочная  таблица'!QE13/1000</f>
        <v>0</v>
      </c>
      <c r="CR15" s="175">
        <f>'[3]Проверочная  таблица'!QH13/1000</f>
        <v>0</v>
      </c>
      <c r="CS15" s="250">
        <f t="shared" ref="CS15:CS32" si="24">IF(ISERROR(CR15/CQ15*100),,CR15/CQ15*100)</f>
        <v>0</v>
      </c>
      <c r="CT15" s="175">
        <v>0</v>
      </c>
      <c r="CU15" s="175">
        <f>('[3]Проверочная  таблица'!QK13+'[3]Проверочная  таблица'!QQ13)/1000</f>
        <v>0</v>
      </c>
      <c r="CV15" s="175">
        <f>('[3]Проверочная  таблица'!QN13+'[3]Проверочная  таблица'!QT13)/1000</f>
        <v>0</v>
      </c>
      <c r="CW15" s="250">
        <f t="shared" ref="CW15:CW32" si="25">IF(ISERROR(CV15/CU15*100),,CV15/CU15*100)</f>
        <v>0</v>
      </c>
      <c r="CX15" s="175">
        <v>31.19266</v>
      </c>
      <c r="CY15" s="175">
        <f>('[3]Прочая  субсидия_МР  и  ГО'!R9+'[3]Прочая  субсидия_БП'!H9)/1000</f>
        <v>31.19266</v>
      </c>
      <c r="CZ15" s="175">
        <f>('[3]Прочая  субсидия_МР  и  ГО'!S9+'[3]Прочая  субсидия_БП'!I9)/1000</f>
        <v>31.19266</v>
      </c>
      <c r="DA15" s="250">
        <f t="shared" ref="DA15:DA32" si="26">IF(ISERROR(CZ15/CY15*100),,CZ15/CY15*100)</f>
        <v>100</v>
      </c>
      <c r="DB15" s="249"/>
      <c r="DC15" s="175">
        <f>'[3]Проверочная  таблица'!IE13/1000</f>
        <v>0</v>
      </c>
      <c r="DD15" s="175">
        <f>'[3]Проверочная  таблица'!IH13/1000</f>
        <v>0</v>
      </c>
      <c r="DE15" s="250">
        <f t="shared" ref="DE15:DE32" si="27">IF(ISERROR(DD15/DC15*100),,DD15/DC15*100)</f>
        <v>0</v>
      </c>
      <c r="DF15" s="175">
        <v>1147.20427</v>
      </c>
      <c r="DG15" s="175">
        <f>'[3]Прочая  субсидия_МР  и  ГО'!T9/1000</f>
        <v>1147.20427</v>
      </c>
      <c r="DH15" s="175">
        <f>'[3]Прочая  субсидия_МР  и  ГО'!U9/1000</f>
        <v>1147.20427</v>
      </c>
      <c r="DI15" s="250">
        <f t="shared" ref="DI15:DI32" si="28">IF(ISERROR(DH15/DG15*100),,DH15/DG15*100)</f>
        <v>100</v>
      </c>
      <c r="DJ15" s="175">
        <v>0</v>
      </c>
      <c r="DK15" s="175">
        <f>('[3]Прочая  субсидия_МР  и  ГО'!V9+'[3]Прочая  субсидия_БП'!N9)/1000</f>
        <v>0</v>
      </c>
      <c r="DL15" s="175">
        <f>('[3]Прочая  субсидия_МР  и  ГО'!W9+'[3]Прочая  субсидия_БП'!O9)/1000</f>
        <v>0</v>
      </c>
      <c r="DM15" s="250">
        <f t="shared" ref="DM15:DM32" si="29">IF(ISERROR(DL15/DK15*100),,DL15/DK15*100)</f>
        <v>0</v>
      </c>
      <c r="DN15" s="249"/>
      <c r="DO15" s="175">
        <f>('[3]Проверочная  таблица'!DL13+'[3]Проверочная  таблица'!DM13)/1000</f>
        <v>0</v>
      </c>
      <c r="DP15" s="175">
        <f>('[3]Проверочная  таблица'!DY13+'[3]Проверочная  таблица'!DZ13)/1000</f>
        <v>0</v>
      </c>
      <c r="DQ15" s="250">
        <f t="shared" ref="DQ15:DQ32" si="30">IF(ISERROR(DP15/DO15*100),,DP15/DO15*100)</f>
        <v>0</v>
      </c>
      <c r="DR15" s="249"/>
      <c r="DS15" s="175">
        <f>('[3]Проверочная  таблица'!DN13+'[3]Проверочная  таблица'!DO13)/1000</f>
        <v>0</v>
      </c>
      <c r="DT15" s="175">
        <f>('[3]Проверочная  таблица'!EA13+'[3]Проверочная  таблица'!EB13)/1000</f>
        <v>0</v>
      </c>
      <c r="DU15" s="250">
        <f t="shared" ref="DU15:DU32" si="31">IF(ISERROR(DT15/DS15*100),,DT15/DS15*100)</f>
        <v>0</v>
      </c>
      <c r="DV15" s="249"/>
      <c r="DW15" s="175">
        <f>'[3]Проверочная  таблица'!DU13/1000</f>
        <v>71830.7</v>
      </c>
      <c r="DX15" s="175">
        <f>'[3]Проверочная  таблица'!EH13/1000</f>
        <v>71830.7</v>
      </c>
      <c r="DY15" s="250">
        <f t="shared" ref="DY15:DY31" si="32">IF(ISERROR(DX15/DW15*100),,DX15/DW15*100)</f>
        <v>100</v>
      </c>
      <c r="DZ15" s="249"/>
      <c r="EA15" s="175">
        <f>'[3]Проверочная  таблица'!DV13/1000</f>
        <v>0</v>
      </c>
      <c r="EB15" s="175">
        <f>'[3]Проверочная  таблица'!EI13/1000</f>
        <v>0</v>
      </c>
      <c r="EC15" s="250">
        <f t="shared" ref="EC15:EC31" si="33">IF(ISERROR(EB15/EA15*100),,EB15/EA15*100)</f>
        <v>0</v>
      </c>
      <c r="ED15" s="249"/>
      <c r="EE15" s="175">
        <f>'[3]Проверочная  таблица'!DW13/1000</f>
        <v>0</v>
      </c>
      <c r="EF15" s="175">
        <f>'[3]Проверочная  таблица'!EJ13/1000</f>
        <v>0</v>
      </c>
      <c r="EG15" s="250">
        <f t="shared" ref="EG15:EG31" si="34">IF(ISERROR(EF15/EE15*100),,EF15/EE15*100)</f>
        <v>0</v>
      </c>
      <c r="EH15" s="249"/>
      <c r="EI15" s="175">
        <f>'[3]Проверочная  таблица'!DR13/1000</f>
        <v>3780.53</v>
      </c>
      <c r="EJ15" s="175">
        <f>'[3]Проверочная  таблица'!EE13/1000</f>
        <v>3780.53</v>
      </c>
      <c r="EK15" s="250">
        <f t="shared" ref="EK15:EK31" si="35">IF(ISERROR(EJ15/EI15*100),,EJ15/EI15*100)</f>
        <v>100</v>
      </c>
      <c r="EL15" s="249"/>
      <c r="EM15" s="175">
        <f>'[3]Проверочная  таблица'!DS13/1000</f>
        <v>0</v>
      </c>
      <c r="EN15" s="175">
        <f>'[3]Проверочная  таблица'!EF13/1000</f>
        <v>0</v>
      </c>
      <c r="EO15" s="250">
        <f t="shared" ref="EO15:EO31" si="36">IF(ISERROR(EN15/EM15*100),,EN15/EM15*100)</f>
        <v>0</v>
      </c>
      <c r="EP15" s="249"/>
      <c r="EQ15" s="175">
        <f>'[3]Проверочная  таблица'!DT13/1000</f>
        <v>0</v>
      </c>
      <c r="ER15" s="175">
        <f>'[3]Проверочная  таблица'!EG13/1000</f>
        <v>0</v>
      </c>
      <c r="ES15" s="250">
        <f t="shared" ref="ES15:ES31" si="37">IF(ISERROR(ER15/EQ15*100),,ER15/EQ15*100)</f>
        <v>0</v>
      </c>
      <c r="ET15" s="175">
        <v>0</v>
      </c>
      <c r="EU15" s="175">
        <f>('[3]Проверочная  таблица'!AM13+'[3]Проверочная  таблица'!AW13+'[3]Прочая  субсидия_МР  и  ГО'!Z9+'[3]Прочая  субсидия_БП'!Z9)/1000</f>
        <v>0</v>
      </c>
      <c r="EV15" s="175">
        <f>('[3]Проверочная  таблица'!AR13+'[3]Проверочная  таблица'!BA13+'[3]Прочая  субсидия_МР  и  ГО'!AA9+'[3]Прочая  субсидия_БП'!AA9)/1000</f>
        <v>0</v>
      </c>
      <c r="EW15" s="250">
        <f t="shared" ref="EW15:EW32" si="38">IF(ISERROR(EV15/EU15*100),,EV15/EU15*100)</f>
        <v>0</v>
      </c>
      <c r="EX15" s="175">
        <v>62649.08079</v>
      </c>
      <c r="EY15" s="175">
        <f>'[3]Проверочная  таблица'!AN13/1000</f>
        <v>62649.08079</v>
      </c>
      <c r="EZ15" s="175">
        <f>'[3]Проверочная  таблица'!AS13/1000</f>
        <v>62649.08079</v>
      </c>
      <c r="FA15" s="250">
        <f t="shared" ref="FA15:FA32" si="39">IF(ISERROR(EZ15/EY15*100),,EZ15/EY15*100)</f>
        <v>100</v>
      </c>
      <c r="FB15" s="175">
        <v>0</v>
      </c>
      <c r="FC15" s="175">
        <f>'[3]Прочая  субсидия_МР  и  ГО'!AB9/1000</f>
        <v>27211.702000000001</v>
      </c>
      <c r="FD15" s="175">
        <f>'[3]Прочая  субсидия_МР  и  ГО'!AC9/1000</f>
        <v>27211.702000000001</v>
      </c>
      <c r="FE15" s="250">
        <f t="shared" ref="FE15:FE32" si="40">IF(ISERROR(FD15/FC15*100),,FD15/FC15*100)</f>
        <v>100</v>
      </c>
      <c r="FF15" s="175">
        <v>0</v>
      </c>
      <c r="FG15" s="175">
        <f>'[3]Прочая  субсидия_МР  и  ГО'!AD9/1000</f>
        <v>0</v>
      </c>
      <c r="FH15" s="175">
        <f>'[3]Прочая  субсидия_МР  и  ГО'!AE9/1000</f>
        <v>0</v>
      </c>
      <c r="FI15" s="250">
        <f t="shared" ref="FI15:FI32" si="41">IF(ISERROR(FH15/FG15*100),,FH15/FG15*100)</f>
        <v>0</v>
      </c>
      <c r="FJ15" s="249"/>
      <c r="FK15" s="175">
        <f>'[3]Проверочная  таблица'!CU13/1000</f>
        <v>6965</v>
      </c>
      <c r="FL15" s="175">
        <f>'[3]Проверочная  таблица'!CV13/1000</f>
        <v>6965</v>
      </c>
      <c r="FM15" s="250">
        <f t="shared" ref="FM15:FM32" si="42">IF(ISERROR(FL15/FK15*100),,FL15/FK15*100)</f>
        <v>100</v>
      </c>
      <c r="FN15" s="249"/>
      <c r="FO15" s="175">
        <f>'[3]Проверочная  таблица'!DG13/1000</f>
        <v>3779.0053800000001</v>
      </c>
      <c r="FP15" s="175">
        <f>'[3]Проверочная  таблица'!DJ13/1000</f>
        <v>3779.0053800000001</v>
      </c>
      <c r="FQ15" s="250">
        <f t="shared" ref="FQ15:FQ32" si="43">IF(ISERROR(FP15/FO15*100),,FP15/FO15*100)</f>
        <v>100</v>
      </c>
      <c r="FR15" s="249"/>
      <c r="FS15" s="175">
        <f>'[3]Прочая  субсидия_МР  и  ГО'!AF9/1000</f>
        <v>0</v>
      </c>
      <c r="FT15" s="175">
        <f>'[3]Прочая  субсидия_МР  и  ГО'!AG9/1000</f>
        <v>0</v>
      </c>
      <c r="FU15" s="250">
        <f t="shared" ref="FU15:FU32" si="44">IF(ISERROR(FT15/FS15*100),,FT15/FS15*100)</f>
        <v>0</v>
      </c>
      <c r="FV15" s="249"/>
      <c r="FW15" s="175">
        <f>'[3]Прочая  субсидия_МР  и  ГО'!AH9/1000</f>
        <v>161966.70000000001</v>
      </c>
      <c r="FX15" s="175">
        <f>'[3]Прочая  субсидия_МР  и  ГО'!AI9/1000</f>
        <v>48590.01</v>
      </c>
      <c r="FY15" s="250">
        <f t="shared" ref="FY15:FY32" si="45">IF(ISERROR(FX15/FW15*100),,FX15/FW15*100)</f>
        <v>30</v>
      </c>
      <c r="FZ15" s="175">
        <v>12089.222099999999</v>
      </c>
      <c r="GA15" s="175">
        <f>('[3]Проверочная  таблица'!CO13+'[3]Проверочная  таблица'!CM13)/1000</f>
        <v>37804.652670000003</v>
      </c>
      <c r="GB15" s="175">
        <f>('[3]Проверочная  таблица'!CP13+'[3]Проверочная  таблица'!CN13)/1000</f>
        <v>37804.652670000003</v>
      </c>
      <c r="GC15" s="250">
        <f t="shared" ref="GC15:GC32" si="46">IF(ISERROR(GB15/GA15*100),,GB15/GA15*100)</f>
        <v>100</v>
      </c>
      <c r="GD15" s="175">
        <v>2525.6427000000003</v>
      </c>
      <c r="GE15" s="175">
        <f>('[3]Проверочная  таблица'!CW13+'[3]Проверочная  таблица'!CY13)/1000</f>
        <v>0</v>
      </c>
      <c r="GF15" s="175">
        <f>('[3]Проверочная  таблица'!CZ13+'[3]Проверочная  таблица'!CX13)/1000</f>
        <v>0</v>
      </c>
      <c r="GG15" s="250">
        <f t="shared" ref="GG15:GG32" si="47">IF(ISERROR(GF15/GE15*100),,GF15/GE15*100)</f>
        <v>0</v>
      </c>
      <c r="GH15" s="175">
        <v>0</v>
      </c>
      <c r="GI15" s="175">
        <f>'[3]Проверочная  таблица'!GU13/1000</f>
        <v>0</v>
      </c>
      <c r="GJ15" s="175">
        <f>'[3]Проверочная  таблица'!GX13/1000</f>
        <v>0</v>
      </c>
      <c r="GK15" s="250">
        <f t="shared" ref="GK15:GK32" si="48">IF(ISERROR(GJ15/GI15*100),,GJ15/GI15*100)</f>
        <v>0</v>
      </c>
      <c r="GL15" s="175">
        <v>0</v>
      </c>
      <c r="GM15" s="175">
        <f>'[3]Прочая  субсидия_МР  и  ГО'!AJ9/1000</f>
        <v>0</v>
      </c>
      <c r="GN15" s="175">
        <f>'[3]Прочая  субсидия_МР  и  ГО'!AK9/1000</f>
        <v>0</v>
      </c>
      <c r="GO15" s="250">
        <f t="shared" ref="GO15:GO32" si="49">IF(ISERROR(GN15/GM15*100),,GN15/GM15*100)</f>
        <v>0</v>
      </c>
      <c r="GP15" s="175">
        <v>0</v>
      </c>
      <c r="GQ15" s="175">
        <f>('[3]Проверочная  таблица'!HH13+'[3]Проверочная  таблица'!HI13+'[3]Проверочная  таблица'!HN13+'[3]Проверочная  таблица'!HO13)/1000</f>
        <v>0</v>
      </c>
      <c r="GR15" s="175">
        <f>('[3]Проверочная  таблица'!HK13+'[3]Проверочная  таблица'!HL13+'[3]Проверочная  таблица'!HQ13+'[3]Проверочная  таблица'!HR13)/1000</f>
        <v>0</v>
      </c>
      <c r="GS15" s="250">
        <f t="shared" ref="GS15:GS32" si="50">IF(ISERROR(GR15/GQ15*100),,GR15/GQ15*100)</f>
        <v>0</v>
      </c>
      <c r="GT15" s="249"/>
      <c r="GU15" s="175">
        <f>('[3]Прочая  субсидия_МР  и  ГО'!AL9+'[3]Прочая  субсидия_БП'!AF9)/1000</f>
        <v>0</v>
      </c>
      <c r="GV15" s="175">
        <f>('[3]Прочая  субсидия_МР  и  ГО'!AM9+'[3]Прочая  субсидия_БП'!AG9)/1000</f>
        <v>0</v>
      </c>
      <c r="GW15" s="250">
        <f t="shared" ref="GW15:GW32" si="51">IF(ISERROR(GV15/GU15*100),,GV15/GU15*100)</f>
        <v>0</v>
      </c>
      <c r="GX15" s="175">
        <v>0</v>
      </c>
      <c r="GY15" s="175">
        <f>('[3]Прочая  субсидия_МР  и  ГО'!AN9+'[3]Прочая  субсидия_БП'!AL9)/1000</f>
        <v>0</v>
      </c>
      <c r="GZ15" s="175">
        <f>('[3]Прочая  субсидия_МР  и  ГО'!AO9+'[3]Прочая  субсидия_БП'!AM9)/1000</f>
        <v>0</v>
      </c>
      <c r="HA15" s="250">
        <f t="shared" ref="HA15:HA32" si="52">IF(ISERROR(GZ15/GY15*100),,GZ15/GY15*100)</f>
        <v>0</v>
      </c>
      <c r="HB15" s="175">
        <v>45600</v>
      </c>
      <c r="HC15" s="175">
        <f>('[3]Прочая  субсидия_МР  и  ГО'!AP9+'[3]Прочая  субсидия_БП'!AR9)/1000</f>
        <v>45600</v>
      </c>
      <c r="HD15" s="175">
        <f>('[3]Прочая  субсидия_МР  и  ГО'!AQ9+'[3]Прочая  субсидия_БП'!AS9)/1000</f>
        <v>45600</v>
      </c>
      <c r="HE15" s="250">
        <f t="shared" ref="HE15:HE32" si="53">IF(ISERROR(HD15/HC15*100),,HD15/HC15*100)</f>
        <v>100</v>
      </c>
      <c r="HF15" s="175">
        <v>0</v>
      </c>
      <c r="HG15" s="175">
        <f>('[3]Прочая  субсидия_МР  и  ГО'!AR9)/1000</f>
        <v>0</v>
      </c>
      <c r="HH15" s="175">
        <f>('[3]Прочая  субсидия_МР  и  ГО'!AS9)/1000</f>
        <v>0</v>
      </c>
      <c r="HI15" s="250">
        <f t="shared" ref="HI15:HI32" si="54">IF(ISERROR(HH15/HG15*100),,HH15/HG15*100)</f>
        <v>0</v>
      </c>
      <c r="HJ15" s="175">
        <v>889.58593000000008</v>
      </c>
      <c r="HK15" s="175">
        <f>'[3]Прочая  субсидия_МР  и  ГО'!AT9/1000</f>
        <v>500.03125000000006</v>
      </c>
      <c r="HL15" s="175">
        <f>'[3]Прочая  субсидия_МР  и  ГО'!AU9/1000</f>
        <v>500.03125</v>
      </c>
      <c r="HM15" s="250">
        <f t="shared" ref="HM15:HM32" si="55">IF(ISERROR(HL15/HK15*100),,HL15/HK15*100)</f>
        <v>99.999999999999986</v>
      </c>
      <c r="HN15" s="175">
        <v>0</v>
      </c>
      <c r="HO15" s="175">
        <f>('[3]Проверочная  таблица'!KN13+'[3]Проверочная  таблица'!KO13+'[3]Проверочная  таблица'!KT13+'[3]Проверочная  таблица'!KU13)/1000</f>
        <v>0</v>
      </c>
      <c r="HP15" s="175">
        <f>('[3]Проверочная  таблица'!KQ13+'[3]Проверочная  таблица'!KR13+'[3]Проверочная  таблица'!KW13+'[3]Проверочная  таблица'!KX13)/1000</f>
        <v>0</v>
      </c>
      <c r="HQ15" s="250">
        <f t="shared" ref="HQ15:HQ32" si="56">IF(ISERROR(HP15/HO15*100),,HP15/HO15*100)</f>
        <v>0</v>
      </c>
      <c r="HR15" s="175">
        <v>0</v>
      </c>
      <c r="HS15" s="175">
        <f>('[3]Проверочная  таблица'!BT13+'[3]Проверочная  таблица'!CB13)/1000</f>
        <v>0</v>
      </c>
      <c r="HT15" s="175">
        <f>('[3]Проверочная  таблица'!BX13+'[3]Проверочная  таблица'!CF13)/1000</f>
        <v>0</v>
      </c>
      <c r="HU15" s="250">
        <f t="shared" ref="HU15:HU32" si="57">IF(ISERROR(HT15/HS15*100),,HT15/HS15*100)</f>
        <v>0</v>
      </c>
      <c r="HV15" s="175">
        <v>43514.276840000006</v>
      </c>
      <c r="HW15" s="175">
        <f>('[3]Проверочная  таблица'!BU13+'[3]Проверочная  таблица'!CC13)/1000</f>
        <v>67412.276840000006</v>
      </c>
      <c r="HX15" s="175">
        <f>('[3]Проверочная  таблица'!BY13+'[3]Проверочная  таблица'!CG13)/1000</f>
        <v>67412.276840000006</v>
      </c>
      <c r="HY15" s="250">
        <f t="shared" ref="HY15:HY32" si="58">IF(ISERROR(HX15/HW15*100),,HX15/HW15*100)</f>
        <v>100</v>
      </c>
      <c r="HZ15" s="175">
        <v>0</v>
      </c>
      <c r="IA15" s="175">
        <f>('[3]Прочая  субсидия_МР  и  ГО'!AX9)/1000</f>
        <v>0</v>
      </c>
      <c r="IB15" s="175">
        <f>('[3]Прочая  субсидия_МР  и  ГО'!AY9)/1000</f>
        <v>0</v>
      </c>
      <c r="IC15" s="250">
        <f t="shared" ref="IC15:IC32" si="59">IF(ISERROR(IB15/IA15*100),,IB15/IA15*100)</f>
        <v>0</v>
      </c>
      <c r="ID15" s="175">
        <v>0</v>
      </c>
      <c r="IE15" s="175">
        <f>('[3]Проверочная  таблица'!IR13+'[3]Проверочная  таблица'!IS13)/1000</f>
        <v>0</v>
      </c>
      <c r="IF15" s="175">
        <f>('[3]Проверочная  таблица'!IU13+'[3]Проверочная  таблица'!IV13)/1000</f>
        <v>0</v>
      </c>
      <c r="IG15" s="250">
        <f t="shared" ref="IG15:IG32" si="60">IF(ISERROR(IF15/IE15*100),,IF15/IE15*100)</f>
        <v>0</v>
      </c>
      <c r="IH15" s="175">
        <v>307347.35389999999</v>
      </c>
      <c r="II15" s="175">
        <f>('[3]Проверочная  таблица'!BV13+'[3]Проверочная  таблица'!CD13)/1000</f>
        <v>350056.42015000002</v>
      </c>
      <c r="IJ15" s="175">
        <f>('[3]Проверочная  таблица'!BZ13+'[3]Проверочная  таблица'!CH13)/1000</f>
        <v>350056.42014999996</v>
      </c>
      <c r="IK15" s="250">
        <f t="shared" ref="IK15:IK32" si="61">IF(ISERROR(IJ15/II15*100),,IJ15/II15*100)</f>
        <v>99.999999999999986</v>
      </c>
      <c r="IL15" s="249"/>
      <c r="IM15" s="175">
        <f>'[3]Проверочная  таблица'!IW13/1000</f>
        <v>0</v>
      </c>
      <c r="IN15" s="175">
        <f>'[3]Проверочная  таблица'!IZ13/1000</f>
        <v>0</v>
      </c>
      <c r="IO15" s="250">
        <f t="shared" ref="IO15:IO32" si="62">IF(ISERROR(IN15/IM15*100),,IN15/IM15*100)</f>
        <v>0</v>
      </c>
      <c r="IP15" s="249"/>
      <c r="IQ15" s="175">
        <f>('[3]Прочая  субсидия_МР  и  ГО'!AZ9+'[3]Прочая  субсидия_БП'!AX9)/1000</f>
        <v>556.37165000000005</v>
      </c>
      <c r="IR15" s="175">
        <f>('[3]Прочая  субсидия_МР  и  ГО'!BA9+'[3]Прочая  субсидия_БП'!AY9)/1000</f>
        <v>0</v>
      </c>
      <c r="IS15" s="250">
        <f t="shared" ref="IS15:IS32" si="63">IF(ISERROR(IR15/IQ15*100),,IR15/IQ15*100)</f>
        <v>0</v>
      </c>
      <c r="IT15" s="175">
        <v>0</v>
      </c>
      <c r="IU15" s="175">
        <f>('[3]Прочая  субсидия_МР  и  ГО'!BB9+'[3]Прочая  субсидия_БП'!BD9)/1000</f>
        <v>0</v>
      </c>
      <c r="IV15" s="175">
        <f>('[3]Прочая  субсидия_МР  и  ГО'!BC9+'[3]Прочая  субсидия_БП'!BE9)/1000</f>
        <v>0</v>
      </c>
      <c r="IW15" s="250">
        <f t="shared" ref="IW15:IW32" si="64">IF(ISERROR(IV15/IU15*100),,IV15/IU15*100)</f>
        <v>0</v>
      </c>
      <c r="IX15" s="175">
        <v>0</v>
      </c>
      <c r="IY15" s="175">
        <f>('[3]Проверочная  таблица'!GE13+'[3]Проверочная  таблица'!GK13)/1000</f>
        <v>0</v>
      </c>
      <c r="IZ15" s="175">
        <f>('[3]Проверочная  таблица'!GH13+'[3]Проверочная  таблица'!GN13)/1000</f>
        <v>0</v>
      </c>
      <c r="JA15" s="250">
        <f t="shared" ref="JA15:JA32" si="65">IF(ISERROR(IZ15/IY15*100),,IZ15/IY15*100)</f>
        <v>0</v>
      </c>
      <c r="JB15" s="175">
        <v>1341.2953200000002</v>
      </c>
      <c r="JC15" s="175">
        <f>('[3]Прочая  субсидия_БП'!BJ9+'[3]Прочая  субсидия_МР  и  ГО'!BD9)/1000</f>
        <v>1341.2953200000004</v>
      </c>
      <c r="JD15" s="175">
        <f>('[3]Прочая  субсидия_БП'!BK9+'[3]Прочая  субсидия_МР  и  ГО'!BE9)/1000</f>
        <v>1341.2953200000002</v>
      </c>
      <c r="JE15" s="250">
        <f t="shared" ref="JE15:JE32" si="66">IF(ISERROR(JD15/JC15*100),,JD15/JC15*100)</f>
        <v>99.999999999999972</v>
      </c>
      <c r="JF15" s="249"/>
      <c r="JG15" s="175">
        <f>('[3]Прочая  субсидия_БП'!BQ9+'[3]Прочая  субсидия_МР  и  ГО'!BF9)/1000</f>
        <v>2480</v>
      </c>
      <c r="JH15" s="175">
        <f>('[3]Прочая  субсидия_БП'!BR9+'[3]Прочая  субсидия_МР  и  ГО'!BG9)/1000</f>
        <v>1458.69939</v>
      </c>
      <c r="JI15" s="250">
        <f t="shared" ref="JI15:JI32" si="67">IF(ISERROR(JH15/JG15*100),,JH15/JG15*100)</f>
        <v>58.818523790322587</v>
      </c>
      <c r="JJ15" s="175">
        <v>0</v>
      </c>
      <c r="JK15" s="175">
        <f>('[3]Прочая  субсидия_МР  и  ГО'!BH9+'[3]Прочая  субсидия_БП'!BW9)/1000</f>
        <v>0</v>
      </c>
      <c r="JL15" s="175">
        <f>('[3]Прочая  субсидия_МР  и  ГО'!BI9+'[3]Прочая  субсидия_БП'!BX9)/1000</f>
        <v>0</v>
      </c>
      <c r="JM15" s="250">
        <f t="shared" ref="JM15:JM32" si="68">IF(ISERROR(JL15/JK15*100),,JL15/JK15*100)</f>
        <v>0</v>
      </c>
      <c r="JN15" s="175">
        <v>28907.263010000002</v>
      </c>
      <c r="JO15" s="175">
        <f>('[3]Проверочная  таблица'!OH13+'[3]Проверочная  таблица'!OI13+'[3]Проверочная  таблица'!OP13+'[3]Проверочная  таблица'!OQ13)/1000</f>
        <v>28907.263010000002</v>
      </c>
      <c r="JP15" s="175">
        <f>('[3]Проверочная  таблица'!OL13+'[3]Проверочная  таблица'!OM13+'[3]Проверочная  таблица'!OT13+'[3]Проверочная  таблица'!OU13)/1000</f>
        <v>28907.263010000002</v>
      </c>
      <c r="JQ15" s="250">
        <f t="shared" ref="JQ15:JQ32" si="69">IF(ISERROR(JP15/JO15*100),,JP15/JO15*100)</f>
        <v>100</v>
      </c>
      <c r="JR15" s="175">
        <v>0</v>
      </c>
      <c r="JS15" s="175">
        <f>('[3]Проверочная  таблица'!OJ13+'[3]Проверочная  таблица'!OR13)/1000</f>
        <v>0</v>
      </c>
      <c r="JT15" s="175">
        <f>('[3]Проверочная  таблица'!ON13+'[3]Проверочная  таблица'!OV13)/1000</f>
        <v>0</v>
      </c>
      <c r="JU15" s="250">
        <f t="shared" ref="JU15:JU32" si="70">IF(ISERROR(JT15/JS15*100),,JT15/JS15*100)</f>
        <v>0</v>
      </c>
      <c r="JV15" s="175">
        <v>0</v>
      </c>
      <c r="JW15" s="175">
        <f>('[3]Проверочная  таблица'!TF13+'[3]Проверочная  таблица'!TG13+'[3]Проверочная  таблица'!SJ13+'[3]Проверочная  таблица'!SK13)/1000</f>
        <v>0</v>
      </c>
      <c r="JX15" s="175">
        <f>('[3]Проверочная  таблица'!TO13+'[3]Проверочная  таблица'!TP13+'[3]Проверочная  таблица'!SU13+'[3]Проверочная  таблица'!SV13)/1000</f>
        <v>0</v>
      </c>
      <c r="JY15" s="250">
        <f t="shared" ref="JY15:JY32" si="71">IF(ISERROR(JX15/JW15*100),,JX15/JW15*100)</f>
        <v>0</v>
      </c>
      <c r="JZ15" s="175">
        <v>1402.03</v>
      </c>
      <c r="KA15" s="175">
        <f>('[3]Проверочная  таблица'!PN13+'[3]Проверочная  таблица'!PO13)/1000</f>
        <v>1095.7304799999999</v>
      </c>
      <c r="KB15" s="175">
        <f>('[3]Проверочная  таблица'!PQ13+'[3]Проверочная  таблица'!PR13)/1000</f>
        <v>1095.7304799999999</v>
      </c>
      <c r="KC15" s="250">
        <f t="shared" ref="KC15:KC32" si="72">IF(ISERROR(KB15/KA15*100),,KB15/KA15*100)</f>
        <v>100</v>
      </c>
      <c r="KD15" s="249"/>
      <c r="KE15" s="175">
        <f>'[3]Проверочная  таблица'!IK13/1000</f>
        <v>0</v>
      </c>
      <c r="KF15" s="175">
        <f>'[3]Проверочная  таблица'!IN13/1000</f>
        <v>0</v>
      </c>
      <c r="KG15" s="250">
        <f t="shared" ref="KG15:KG32" si="73">IF(ISERROR(KF15/KE15*100),,KF15/KE15*100)</f>
        <v>0</v>
      </c>
      <c r="KH15" s="175">
        <v>0</v>
      </c>
      <c r="KI15" s="175">
        <f>('[3]Проверочная  таблица'!SN13+'[3]Проверочная  таблица'!SO13+'[3]Проверочная  таблица'!TJ13+'[3]Проверочная  таблица'!TK13)/1000</f>
        <v>0</v>
      </c>
      <c r="KJ15" s="175">
        <f>('[3]Проверочная  таблица'!SY13+'[3]Проверочная  таблица'!SZ13+'[3]Проверочная  таблица'!TS13+'[3]Проверочная  таблица'!TT13)/1000</f>
        <v>0</v>
      </c>
      <c r="KK15" s="250">
        <f t="shared" ref="KK15:KK32" si="74">IF(ISERROR(KJ15/KI15*100),,KJ15/KI15*100)</f>
        <v>0</v>
      </c>
      <c r="KM15" s="10"/>
      <c r="KN15" s="10"/>
    </row>
    <row r="16" spans="1:317" ht="21.75" customHeight="1" x14ac:dyDescent="0.25">
      <c r="A16" s="251" t="s">
        <v>30</v>
      </c>
      <c r="B16" s="252">
        <f t="shared" si="0"/>
        <v>224656.43101</v>
      </c>
      <c r="C16" s="253">
        <f t="shared" si="0"/>
        <v>371655.23799999995</v>
      </c>
      <c r="D16" s="254">
        <f t="shared" si="0"/>
        <v>274323.97733999998</v>
      </c>
      <c r="E16" s="248">
        <f t="shared" si="1"/>
        <v>73.811411569557919</v>
      </c>
      <c r="F16" s="249"/>
      <c r="G16" s="175">
        <f>'[3]Проверочная  таблица'!EL14/1000</f>
        <v>0</v>
      </c>
      <c r="H16" s="175">
        <f>'[3]Проверочная  таблица'!EP14/1000</f>
        <v>0</v>
      </c>
      <c r="I16" s="250">
        <f t="shared" si="9"/>
        <v>0</v>
      </c>
      <c r="J16" s="175">
        <v>956.66179</v>
      </c>
      <c r="K16" s="175">
        <f>'[3]Проверочная  таблица'!EM14/1000</f>
        <v>956.66179</v>
      </c>
      <c r="L16" s="175">
        <f>'[3]Проверочная  таблица'!EQ14/1000</f>
        <v>956.66179</v>
      </c>
      <c r="M16" s="250">
        <f t="shared" si="10"/>
        <v>100</v>
      </c>
      <c r="N16" s="175">
        <v>537.38146999999992</v>
      </c>
      <c r="O16" s="193">
        <f>'[3]Проверочная  таблица'!EN14/1000</f>
        <v>537.38146999999992</v>
      </c>
      <c r="P16" s="175">
        <f>'[3]Проверочная  таблица'!ER14/1000</f>
        <v>537.38146999999992</v>
      </c>
      <c r="Q16" s="250">
        <f t="shared" si="11"/>
        <v>100</v>
      </c>
      <c r="R16" s="175">
        <v>0</v>
      </c>
      <c r="S16" s="175">
        <f>'[3]Проверочная  таблица'!RW14/1000</f>
        <v>0</v>
      </c>
      <c r="T16" s="175">
        <f>'[3]Проверочная  таблица'!RZ14/1000</f>
        <v>0</v>
      </c>
      <c r="U16" s="250">
        <f t="shared" si="12"/>
        <v>0</v>
      </c>
      <c r="V16" s="175">
        <v>227.35449</v>
      </c>
      <c r="W16" s="175">
        <f>('[3]Прочая  субсидия_МР  и  ГО'!D10)/1000</f>
        <v>227.35449</v>
      </c>
      <c r="X16" s="175">
        <f>('[3]Прочая  субсидия_МР  и  ГО'!E10)/1000</f>
        <v>227.35449</v>
      </c>
      <c r="Y16" s="250">
        <f t="shared" si="13"/>
        <v>100</v>
      </c>
      <c r="Z16" s="249"/>
      <c r="AA16" s="175">
        <f>'[3]Проверочная  таблица'!SC14/1000</f>
        <v>0</v>
      </c>
      <c r="AB16" s="175">
        <f>'[3]Проверочная  таблица'!SF14/1000</f>
        <v>0</v>
      </c>
      <c r="AC16" s="250">
        <f t="shared" si="14"/>
        <v>0</v>
      </c>
      <c r="AD16" s="175">
        <v>0</v>
      </c>
      <c r="AE16" s="175">
        <f>('[3]Проверочная  таблица'!FD14+'[3]Проверочная  таблица'!FE14)/1000</f>
        <v>0</v>
      </c>
      <c r="AF16" s="175">
        <f>('[3]Проверочная  таблица'!FK14+'[3]Проверочная  таблица'!FL14)/1000</f>
        <v>0</v>
      </c>
      <c r="AG16" s="250">
        <f t="shared" si="15"/>
        <v>0</v>
      </c>
      <c r="AH16" s="175">
        <v>0</v>
      </c>
      <c r="AI16" s="175">
        <f>'[3]Прочая  субсидия_МР  и  ГО'!F10/1000</f>
        <v>0</v>
      </c>
      <c r="AJ16" s="175">
        <f>'[3]Прочая  субсидия_МР  и  ГО'!G10/1000</f>
        <v>0</v>
      </c>
      <c r="AK16" s="250">
        <f t="shared" si="16"/>
        <v>0</v>
      </c>
      <c r="AL16" s="175">
        <v>4403.9902300000003</v>
      </c>
      <c r="AM16" s="175">
        <f>'[3]Прочая  субсидия_МР  и  ГО'!H10/1000</f>
        <v>4403.9902300000003</v>
      </c>
      <c r="AN16" s="175">
        <f>'[3]Прочая  субсидия_МР  и  ГО'!I10/1000</f>
        <v>3757.7105899999997</v>
      </c>
      <c r="AO16" s="250">
        <f t="shared" si="17"/>
        <v>85.325134565523314</v>
      </c>
      <c r="AP16" s="175">
        <v>165.69896</v>
      </c>
      <c r="AQ16" s="175">
        <f>'[3]Прочая  субсидия_МР  и  ГО'!J10/1000</f>
        <v>165.69896</v>
      </c>
      <c r="AR16" s="175">
        <f>'[3]Прочая  субсидия_МР  и  ГО'!K10/1000</f>
        <v>165.69896</v>
      </c>
      <c r="AS16" s="250">
        <f t="shared" si="18"/>
        <v>100</v>
      </c>
      <c r="AT16" s="175">
        <v>2074.8000000000002</v>
      </c>
      <c r="AU16" s="175">
        <f>'[3]Прочая  субсидия_МР  и  ГО'!L10/1000</f>
        <v>2074.8000000000002</v>
      </c>
      <c r="AV16" s="175">
        <f>'[3]Прочая  субсидия_МР  и  ГО'!M10/1000</f>
        <v>2074.8000000000002</v>
      </c>
      <c r="AW16" s="250">
        <f t="shared" si="19"/>
        <v>100</v>
      </c>
      <c r="AX16" s="175">
        <v>4000</v>
      </c>
      <c r="AY16" s="175">
        <f>'[3]Прочая  субсидия_МР  и  ГО'!N10/1000</f>
        <v>4000</v>
      </c>
      <c r="AZ16" s="175">
        <f>'[3]Прочая  субсидия_МР  и  ГО'!O10/1000</f>
        <v>3888.4996800000004</v>
      </c>
      <c r="BA16" s="250">
        <f t="shared" si="2"/>
        <v>97.212492000000012</v>
      </c>
      <c r="BB16" s="175">
        <v>0</v>
      </c>
      <c r="BC16" s="175">
        <f>'[3]Прочая  субсидия_МР  и  ГО'!P10/1000</f>
        <v>0</v>
      </c>
      <c r="BD16" s="175">
        <f>'[3]Прочая  субсидия_МР  и  ГО'!Q10/1000</f>
        <v>0</v>
      </c>
      <c r="BE16" s="250">
        <f t="shared" si="3"/>
        <v>0</v>
      </c>
      <c r="BF16" s="249"/>
      <c r="BG16" s="175">
        <f>'[3]Проверочная  таблица'!RP14/1000</f>
        <v>0</v>
      </c>
      <c r="BH16" s="175">
        <f>'[3]Проверочная  таблица'!RT14/1000</f>
        <v>0</v>
      </c>
      <c r="BI16" s="250">
        <f t="shared" si="4"/>
        <v>0</v>
      </c>
      <c r="BJ16" s="249"/>
      <c r="BK16" s="175">
        <f>('[3]Проверочная  таблица'!RQ14+'[3]Проверочная  таблица'!RR14)/1000</f>
        <v>0</v>
      </c>
      <c r="BL16" s="175">
        <f>('[3]Проверочная  таблица'!RU14+'[3]Проверочная  таблица'!RV14)/1000</f>
        <v>0</v>
      </c>
      <c r="BM16" s="250">
        <f t="shared" si="5"/>
        <v>0</v>
      </c>
      <c r="BN16" s="175">
        <v>0</v>
      </c>
      <c r="BO16" s="175">
        <f>'[3]Проверочная  таблица'!ES14/1000</f>
        <v>0</v>
      </c>
      <c r="BP16" s="175">
        <f>'[3]Проверочная  таблица'!EV14/1000</f>
        <v>0</v>
      </c>
      <c r="BQ16" s="250">
        <f t="shared" si="20"/>
        <v>0</v>
      </c>
      <c r="BR16" s="249"/>
      <c r="BS16" s="175">
        <f>'[3]Проверочная  таблица'!FY14/1000</f>
        <v>0</v>
      </c>
      <c r="BT16" s="175">
        <f>'[3]Проверочная  таблица'!GB14/1000</f>
        <v>0</v>
      </c>
      <c r="BU16" s="250">
        <f t="shared" si="21"/>
        <v>0</v>
      </c>
      <c r="BV16" s="175">
        <v>352.625</v>
      </c>
      <c r="BW16" s="175">
        <f>('[3]Проверочная  таблица'!MW14+'[3]Проверочная  таблица'!MX14+'[3]Проверочная  таблица'!NH14+'[3]Проверочная  таблица'!NI14)/1000</f>
        <v>352.625</v>
      </c>
      <c r="BX16" s="175">
        <f>('[3]Проверочная  таблица'!NK14+'[3]Проверочная  таблица'!NL14+'[3]Проверочная  таблица'!NE14+'[3]Проверочная  таблица'!NF14)/1000</f>
        <v>352.625</v>
      </c>
      <c r="BY16" s="250">
        <f t="shared" si="22"/>
        <v>100</v>
      </c>
      <c r="BZ16" s="175">
        <v>0</v>
      </c>
      <c r="CA16" s="175">
        <f>('[3]Проверочная  таблица'!JC14)/1000</f>
        <v>0</v>
      </c>
      <c r="CB16" s="175">
        <f>('[3]Проверочная  таблица'!JF14)/1000</f>
        <v>0</v>
      </c>
      <c r="CC16" s="250">
        <f t="shared" si="6"/>
        <v>0</v>
      </c>
      <c r="CD16" s="175">
        <v>15035.810810000001</v>
      </c>
      <c r="CE16" s="175">
        <f>('[3]Проверочная  таблица'!LU14+'[3]Проверочная  таблица'!LV14+'[3]Проверочная  таблица'!LM14+'[3]Проверочная  таблица'!LN14)/1000</f>
        <v>15035.810810000001</v>
      </c>
      <c r="CF16" s="175">
        <f>('[3]Проверочная  таблица'!LQ14+'[3]Проверочная  таблица'!LR14+'[3]Проверочная  таблица'!LY14+'[3]Проверочная  таблица'!LZ14)/1000</f>
        <v>15035.810800000001</v>
      </c>
      <c r="CG16" s="250">
        <f t="shared" si="7"/>
        <v>99.999999933492106</v>
      </c>
      <c r="CH16" s="175">
        <v>4623.4436100000003</v>
      </c>
      <c r="CI16" s="175">
        <f>('[3]Проверочная  таблица'!MR14+'[3]Проверочная  таблица'!MS14)/1000</f>
        <v>4623.4436099999994</v>
      </c>
      <c r="CJ16" s="175">
        <f>('[3]Проверочная  таблица'!MZ14+'[3]Проверочная  таблица'!NA14)/1000</f>
        <v>4623.4436099999994</v>
      </c>
      <c r="CK16" s="250">
        <f t="shared" si="8"/>
        <v>100</v>
      </c>
      <c r="CL16" s="175">
        <v>0</v>
      </c>
      <c r="CM16" s="175">
        <f>('[3]Проверочная  таблица'!MT14+'[3]Проверочная  таблица'!MU14)/1000</f>
        <v>0</v>
      </c>
      <c r="CN16" s="175">
        <f>('[3]Проверочная  таблица'!NB14+'[3]Проверочная  таблица'!NC14)/1000</f>
        <v>0</v>
      </c>
      <c r="CO16" s="250">
        <f t="shared" si="23"/>
        <v>0</v>
      </c>
      <c r="CP16" s="249"/>
      <c r="CQ16" s="175">
        <f>'[3]Проверочная  таблица'!QE14/1000</f>
        <v>0</v>
      </c>
      <c r="CR16" s="175">
        <f>'[3]Проверочная  таблица'!QH14/1000</f>
        <v>0</v>
      </c>
      <c r="CS16" s="250">
        <f t="shared" si="24"/>
        <v>0</v>
      </c>
      <c r="CT16" s="175">
        <v>0</v>
      </c>
      <c r="CU16" s="175">
        <f>('[3]Проверочная  таблица'!QK14+'[3]Проверочная  таблица'!QQ14)/1000</f>
        <v>0</v>
      </c>
      <c r="CV16" s="175">
        <f>('[3]Проверочная  таблица'!QN14+'[3]Проверочная  таблица'!QT14)/1000</f>
        <v>0</v>
      </c>
      <c r="CW16" s="250">
        <f t="shared" si="25"/>
        <v>0</v>
      </c>
      <c r="CX16" s="175">
        <v>0</v>
      </c>
      <c r="CY16" s="175">
        <f>('[3]Прочая  субсидия_МР  и  ГО'!R10+'[3]Прочая  субсидия_БП'!H10)/1000</f>
        <v>0</v>
      </c>
      <c r="CZ16" s="175">
        <f>('[3]Прочая  субсидия_МР  и  ГО'!S10+'[3]Прочая  субсидия_БП'!I10)/1000</f>
        <v>0</v>
      </c>
      <c r="DA16" s="250">
        <f t="shared" si="26"/>
        <v>0</v>
      </c>
      <c r="DB16" s="249"/>
      <c r="DC16" s="175">
        <f>'[3]Проверочная  таблица'!IE14/1000</f>
        <v>0</v>
      </c>
      <c r="DD16" s="175">
        <f>'[3]Проверочная  таблица'!IH14/1000</f>
        <v>0</v>
      </c>
      <c r="DE16" s="250">
        <f t="shared" si="27"/>
        <v>0</v>
      </c>
      <c r="DF16" s="175">
        <v>887.07104000000004</v>
      </c>
      <c r="DG16" s="175">
        <f>'[3]Прочая  субсидия_МР  и  ГО'!T10/1000</f>
        <v>481.49426</v>
      </c>
      <c r="DH16" s="175">
        <f>'[3]Прочая  субсидия_МР  и  ГО'!U10/1000</f>
        <v>481.49426</v>
      </c>
      <c r="DI16" s="250">
        <f t="shared" si="28"/>
        <v>100</v>
      </c>
      <c r="DJ16" s="175">
        <v>0</v>
      </c>
      <c r="DK16" s="175">
        <f>('[3]Прочая  субсидия_МР  и  ГО'!V10+'[3]Прочая  субсидия_БП'!N10)/1000</f>
        <v>0</v>
      </c>
      <c r="DL16" s="175">
        <f>('[3]Прочая  субсидия_МР  и  ГО'!W10+'[3]Прочая  субсидия_БП'!O10)/1000</f>
        <v>0</v>
      </c>
      <c r="DM16" s="250">
        <f t="shared" si="29"/>
        <v>0</v>
      </c>
      <c r="DN16" s="249"/>
      <c r="DO16" s="175">
        <f>('[3]Проверочная  таблица'!DL14+'[3]Проверочная  таблица'!DM14)/1000</f>
        <v>0</v>
      </c>
      <c r="DP16" s="175">
        <f>('[3]Проверочная  таблица'!DY14+'[3]Проверочная  таблица'!DZ14)/1000</f>
        <v>0</v>
      </c>
      <c r="DQ16" s="250">
        <f t="shared" si="30"/>
        <v>0</v>
      </c>
      <c r="DR16" s="249"/>
      <c r="DS16" s="175">
        <f>('[3]Проверочная  таблица'!DN14+'[3]Проверочная  таблица'!DO14)/1000</f>
        <v>0</v>
      </c>
      <c r="DT16" s="175">
        <f>('[3]Проверочная  таблица'!EA14+'[3]Проверочная  таблица'!EB14)/1000</f>
        <v>0</v>
      </c>
      <c r="DU16" s="250">
        <f t="shared" si="31"/>
        <v>0</v>
      </c>
      <c r="DV16" s="249"/>
      <c r="DW16" s="175">
        <f>'[3]Проверочная  таблица'!DU14/1000</f>
        <v>0</v>
      </c>
      <c r="DX16" s="175">
        <f>'[3]Проверочная  таблица'!EH14/1000</f>
        <v>0</v>
      </c>
      <c r="DY16" s="250">
        <f t="shared" si="32"/>
        <v>0</v>
      </c>
      <c r="DZ16" s="249"/>
      <c r="EA16" s="175">
        <f>'[3]Проверочная  таблица'!DV14/1000</f>
        <v>0</v>
      </c>
      <c r="EB16" s="175">
        <f>'[3]Проверочная  таблица'!EI14/1000</f>
        <v>0</v>
      </c>
      <c r="EC16" s="250">
        <f t="shared" si="33"/>
        <v>0</v>
      </c>
      <c r="ED16" s="249"/>
      <c r="EE16" s="175">
        <f>'[3]Проверочная  таблица'!DW14/1000</f>
        <v>0</v>
      </c>
      <c r="EF16" s="175">
        <f>'[3]Проверочная  таблица'!EJ14/1000</f>
        <v>0</v>
      </c>
      <c r="EG16" s="250">
        <f t="shared" si="34"/>
        <v>0</v>
      </c>
      <c r="EH16" s="249"/>
      <c r="EI16" s="175">
        <f>'[3]Проверочная  таблица'!DR14/1000</f>
        <v>0</v>
      </c>
      <c r="EJ16" s="175">
        <f>'[3]Проверочная  таблица'!EE14/1000</f>
        <v>0</v>
      </c>
      <c r="EK16" s="250">
        <f t="shared" si="35"/>
        <v>0</v>
      </c>
      <c r="EL16" s="249"/>
      <c r="EM16" s="175">
        <f>'[3]Проверочная  таблица'!DS14/1000</f>
        <v>0</v>
      </c>
      <c r="EN16" s="175">
        <f>'[3]Проверочная  таблица'!EF14/1000</f>
        <v>0</v>
      </c>
      <c r="EO16" s="250">
        <f t="shared" si="36"/>
        <v>0</v>
      </c>
      <c r="EP16" s="249"/>
      <c r="EQ16" s="175">
        <f>'[3]Проверочная  таблица'!DT14/1000</f>
        <v>0</v>
      </c>
      <c r="ER16" s="175">
        <f>'[3]Проверочная  таблица'!EG14/1000</f>
        <v>0</v>
      </c>
      <c r="ES16" s="250">
        <f t="shared" si="37"/>
        <v>0</v>
      </c>
      <c r="ET16" s="175">
        <v>47067.127380000005</v>
      </c>
      <c r="EU16" s="175">
        <f>('[3]Проверочная  таблица'!AM14+'[3]Проверочная  таблица'!AW14+'[3]Прочая  субсидия_МР  и  ГО'!Z10+'[3]Прочая  субсидия_БП'!Z10)/1000</f>
        <v>49000.595000000001</v>
      </c>
      <c r="EV16" s="175">
        <f>('[3]Проверочная  таблица'!AR14+'[3]Проверочная  таблица'!BA14+'[3]Прочая  субсидия_МР  и  ГО'!AA10+'[3]Прочая  субсидия_БП'!AA10)/1000</f>
        <v>48921.859049999999</v>
      </c>
      <c r="EW16" s="250">
        <f t="shared" si="38"/>
        <v>99.839316338913846</v>
      </c>
      <c r="EX16" s="175">
        <v>37492</v>
      </c>
      <c r="EY16" s="175">
        <f>'[3]Проверочная  таблица'!AN14/1000</f>
        <v>73197.343170000007</v>
      </c>
      <c r="EZ16" s="175">
        <f>'[3]Проверочная  таблица'!AS14/1000</f>
        <v>30510.242690000003</v>
      </c>
      <c r="FA16" s="250">
        <f t="shared" si="39"/>
        <v>41.682172287510909</v>
      </c>
      <c r="FB16" s="175">
        <v>27300</v>
      </c>
      <c r="FC16" s="175">
        <f>'[3]Прочая  субсидия_МР  и  ГО'!AB10/1000</f>
        <v>28665</v>
      </c>
      <c r="FD16" s="175">
        <f>'[3]Прочая  субсидия_МР  и  ГО'!AC10/1000</f>
        <v>28665</v>
      </c>
      <c r="FE16" s="250">
        <f t="shared" si="40"/>
        <v>100</v>
      </c>
      <c r="FF16" s="175">
        <v>0</v>
      </c>
      <c r="FG16" s="175">
        <f>'[3]Прочая  субсидия_МР  и  ГО'!AD10/1000</f>
        <v>0</v>
      </c>
      <c r="FH16" s="175">
        <f>'[3]Прочая  субсидия_МР  и  ГО'!AE10/1000</f>
        <v>0</v>
      </c>
      <c r="FI16" s="250">
        <f t="shared" si="41"/>
        <v>0</v>
      </c>
      <c r="FJ16" s="249"/>
      <c r="FK16" s="175">
        <f>'[3]Проверочная  таблица'!CU14/1000</f>
        <v>0</v>
      </c>
      <c r="FL16" s="175">
        <f>'[3]Проверочная  таблица'!CV14/1000</f>
        <v>0</v>
      </c>
      <c r="FM16" s="250">
        <f t="shared" si="42"/>
        <v>0</v>
      </c>
      <c r="FN16" s="249"/>
      <c r="FO16" s="175">
        <f>'[3]Проверочная  таблица'!DG14/1000</f>
        <v>0</v>
      </c>
      <c r="FP16" s="175">
        <f>'[3]Проверочная  таблица'!DJ14/1000</f>
        <v>0</v>
      </c>
      <c r="FQ16" s="250">
        <f t="shared" si="43"/>
        <v>0</v>
      </c>
      <c r="FR16" s="249"/>
      <c r="FS16" s="175">
        <f>'[3]Прочая  субсидия_МР  и  ГО'!AF10/1000</f>
        <v>0</v>
      </c>
      <c r="FT16" s="175">
        <f>'[3]Прочая  субсидия_МР  и  ГО'!AG10/1000</f>
        <v>0</v>
      </c>
      <c r="FU16" s="250">
        <f t="shared" si="44"/>
        <v>0</v>
      </c>
      <c r="FV16" s="249"/>
      <c r="FW16" s="175">
        <f>'[3]Прочая  субсидия_МР  и  ГО'!AH10/1000</f>
        <v>73979.8</v>
      </c>
      <c r="FX16" s="175">
        <f>'[3]Прочая  субсидия_МР  и  ГО'!AI10/1000</f>
        <v>21245.918699999998</v>
      </c>
      <c r="FY16" s="250">
        <f t="shared" si="45"/>
        <v>28.71854033127962</v>
      </c>
      <c r="FZ16" s="175">
        <v>3362.5554200000001</v>
      </c>
      <c r="GA16" s="175">
        <f>('[3]Проверочная  таблица'!CO14+'[3]Проверочная  таблица'!CM14)/1000</f>
        <v>1163.0773199999999</v>
      </c>
      <c r="GB16" s="175">
        <f>('[3]Проверочная  таблица'!CP14+'[3]Проверочная  таблица'!CN14)/1000</f>
        <v>1163.0773200000001</v>
      </c>
      <c r="GC16" s="250">
        <f t="shared" si="46"/>
        <v>100.00000000000003</v>
      </c>
      <c r="GD16" s="175">
        <v>676.04478000000006</v>
      </c>
      <c r="GE16" s="175">
        <f>('[3]Проверочная  таблица'!CW14+'[3]Проверочная  таблица'!CY14)/1000</f>
        <v>233.83774000000005</v>
      </c>
      <c r="GF16" s="175">
        <f>('[3]Проверочная  таблица'!CZ14+'[3]Проверочная  таблица'!CX14)/1000</f>
        <v>233.83774</v>
      </c>
      <c r="GG16" s="250">
        <f t="shared" si="47"/>
        <v>99.999999999999972</v>
      </c>
      <c r="GH16" s="175">
        <v>0</v>
      </c>
      <c r="GI16" s="175">
        <f>'[3]Проверочная  таблица'!GU14/1000</f>
        <v>0</v>
      </c>
      <c r="GJ16" s="175">
        <f>'[3]Проверочная  таблица'!GX14/1000</f>
        <v>0</v>
      </c>
      <c r="GK16" s="250">
        <f t="shared" si="48"/>
        <v>0</v>
      </c>
      <c r="GL16" s="175">
        <v>101.9114</v>
      </c>
      <c r="GM16" s="175">
        <f>'[3]Прочая  субсидия_МР  и  ГО'!AJ10/1000</f>
        <v>101.9114</v>
      </c>
      <c r="GN16" s="175">
        <f>'[3]Прочая  субсидия_МР  и  ГО'!AK10/1000</f>
        <v>101.9114</v>
      </c>
      <c r="GO16" s="250">
        <f t="shared" si="49"/>
        <v>100</v>
      </c>
      <c r="GP16" s="175">
        <v>0</v>
      </c>
      <c r="GQ16" s="175">
        <f>('[3]Проверочная  таблица'!HH14+'[3]Проверочная  таблица'!HI14+'[3]Проверочная  таблица'!HN14+'[3]Проверочная  таблица'!HO14)/1000</f>
        <v>0</v>
      </c>
      <c r="GR16" s="175">
        <f>('[3]Проверочная  таблица'!HK14+'[3]Проверочная  таблица'!HL14+'[3]Проверочная  таблица'!HQ14+'[3]Проверочная  таблица'!HR14)/1000</f>
        <v>0</v>
      </c>
      <c r="GS16" s="250">
        <f t="shared" si="50"/>
        <v>0</v>
      </c>
      <c r="GT16" s="249"/>
      <c r="GU16" s="175">
        <f>('[3]Прочая  субсидия_МР  и  ГО'!AL10+'[3]Прочая  субсидия_БП'!AF10)/1000</f>
        <v>0</v>
      </c>
      <c r="GV16" s="175">
        <f>('[3]Прочая  субсидия_МР  и  ГО'!AM10+'[3]Прочая  субсидия_БП'!AG10)/1000</f>
        <v>0</v>
      </c>
      <c r="GW16" s="250">
        <f t="shared" si="51"/>
        <v>0</v>
      </c>
      <c r="GX16" s="175">
        <v>142.34394</v>
      </c>
      <c r="GY16" s="175">
        <f>('[3]Прочая  субсидия_МР  и  ГО'!AN10+'[3]Прочая  субсидия_БП'!AL10)/1000</f>
        <v>142.34394</v>
      </c>
      <c r="GZ16" s="175">
        <f>('[3]Прочая  субсидия_МР  и  ГО'!AO10+'[3]Прочая  субсидия_БП'!AM10)/1000</f>
        <v>142.34394</v>
      </c>
      <c r="HA16" s="250">
        <f t="shared" si="52"/>
        <v>100</v>
      </c>
      <c r="HB16" s="175">
        <v>0</v>
      </c>
      <c r="HC16" s="175">
        <f>('[3]Прочая  субсидия_МР  и  ГО'!AP10+'[3]Прочая  субсидия_БП'!AR10)/1000</f>
        <v>4520.5384600000007</v>
      </c>
      <c r="HD16" s="175">
        <f>('[3]Прочая  субсидия_МР  и  ГО'!AQ10+'[3]Прочая  субсидия_БП'!AS10)/1000</f>
        <v>4520.5384600000007</v>
      </c>
      <c r="HE16" s="250">
        <f t="shared" si="53"/>
        <v>100</v>
      </c>
      <c r="HF16" s="175">
        <v>0</v>
      </c>
      <c r="HG16" s="175">
        <f>('[3]Прочая  субсидия_МР  и  ГО'!AR10)/1000</f>
        <v>0</v>
      </c>
      <c r="HH16" s="175">
        <f>('[3]Прочая  субсидия_МР  и  ГО'!AS10)/1000</f>
        <v>0</v>
      </c>
      <c r="HI16" s="250">
        <f t="shared" si="54"/>
        <v>0</v>
      </c>
      <c r="HJ16" s="175">
        <v>1613.10115</v>
      </c>
      <c r="HK16" s="175">
        <f>'[3]Прочая  субсидия_МР  и  ГО'!AT10/1000</f>
        <v>1393.2123499999998</v>
      </c>
      <c r="HL16" s="175">
        <f>'[3]Прочая  субсидия_МР  и  ГО'!AU10/1000</f>
        <v>1358.4448500000001</v>
      </c>
      <c r="HM16" s="250">
        <f t="shared" si="55"/>
        <v>97.504508196471292</v>
      </c>
      <c r="HN16" s="175">
        <v>15.67568</v>
      </c>
      <c r="HO16" s="175">
        <f>('[3]Проверочная  таблица'!KN14+'[3]Проверочная  таблица'!KO14+'[3]Проверочная  таблица'!KT14+'[3]Проверочная  таблица'!KU14)/1000</f>
        <v>15.67568</v>
      </c>
      <c r="HP16" s="175">
        <f>('[3]Проверочная  таблица'!KQ14+'[3]Проверочная  таблица'!KR14+'[3]Проверочная  таблица'!KW14+'[3]Проверочная  таблица'!KX14)/1000</f>
        <v>0</v>
      </c>
      <c r="HQ16" s="250">
        <f t="shared" si="56"/>
        <v>0</v>
      </c>
      <c r="HR16" s="175">
        <v>0</v>
      </c>
      <c r="HS16" s="175">
        <f>('[3]Проверочная  таблица'!BT14+'[3]Проверочная  таблица'!CB14)/1000</f>
        <v>14370.6214</v>
      </c>
      <c r="HT16" s="175">
        <f>('[3]Проверочная  таблица'!BX14+'[3]Проверочная  таблица'!CF14)/1000</f>
        <v>14370.6214</v>
      </c>
      <c r="HU16" s="250">
        <f t="shared" si="57"/>
        <v>100</v>
      </c>
      <c r="HV16" s="175">
        <v>39584.173640000001</v>
      </c>
      <c r="HW16" s="175">
        <f>('[3]Проверочная  таблица'!BU14+'[3]Проверочная  таблица'!CC14)/1000</f>
        <v>57545.360699999997</v>
      </c>
      <c r="HX16" s="175">
        <f>('[3]Проверочная  таблица'!BY14+'[3]Проверочная  таблица'!CG14)/1000</f>
        <v>56991.761479999994</v>
      </c>
      <c r="HY16" s="250">
        <f t="shared" si="58"/>
        <v>99.037977669675115</v>
      </c>
      <c r="HZ16" s="175">
        <v>0</v>
      </c>
      <c r="IA16" s="175">
        <f>('[3]Прочая  субсидия_МР  и  ГО'!AX10)/1000</f>
        <v>0</v>
      </c>
      <c r="IB16" s="175">
        <f>('[3]Прочая  субсидия_МР  и  ГО'!AY10)/1000</f>
        <v>0</v>
      </c>
      <c r="IC16" s="250">
        <f t="shared" si="59"/>
        <v>0</v>
      </c>
      <c r="ID16" s="175">
        <v>0</v>
      </c>
      <c r="IE16" s="175">
        <f>('[3]Проверочная  таблица'!IR14+'[3]Проверочная  таблица'!IS14)/1000</f>
        <v>0</v>
      </c>
      <c r="IF16" s="175">
        <f>('[3]Проверочная  таблица'!IU14+'[3]Проверочная  таблица'!IV14)/1000</f>
        <v>0</v>
      </c>
      <c r="IG16" s="250">
        <f t="shared" si="60"/>
        <v>0</v>
      </c>
      <c r="IH16" s="175">
        <v>0</v>
      </c>
      <c r="II16" s="175">
        <f>('[3]Проверочная  таблица'!BV14+'[3]Проверочная  таблица'!CD14)/1000</f>
        <v>0</v>
      </c>
      <c r="IJ16" s="175">
        <f>('[3]Проверочная  таблица'!BZ14+'[3]Проверочная  таблица'!CH14)/1000</f>
        <v>0</v>
      </c>
      <c r="IK16" s="250">
        <f t="shared" si="61"/>
        <v>0</v>
      </c>
      <c r="IL16" s="249"/>
      <c r="IM16" s="175">
        <f>'[3]Проверочная  таблица'!IW14/1000</f>
        <v>0</v>
      </c>
      <c r="IN16" s="175">
        <f>'[3]Проверочная  таблица'!IZ14/1000</f>
        <v>0</v>
      </c>
      <c r="IO16" s="250">
        <f t="shared" si="62"/>
        <v>0</v>
      </c>
      <c r="IP16" s="249"/>
      <c r="IQ16" s="175">
        <f>('[3]Прочая  субсидия_МР  и  ГО'!AZ10+'[3]Прочая  субсидия_БП'!AX10)/1000</f>
        <v>0</v>
      </c>
      <c r="IR16" s="175">
        <f>('[3]Прочая  субсидия_МР  и  ГО'!BA10+'[3]Прочая  субсидия_БП'!AY10)/1000</f>
        <v>0</v>
      </c>
      <c r="IS16" s="250">
        <f t="shared" si="63"/>
        <v>0</v>
      </c>
      <c r="IT16" s="175">
        <v>0</v>
      </c>
      <c r="IU16" s="175">
        <f>('[3]Прочая  субсидия_МР  и  ГО'!BB10+'[3]Прочая  субсидия_БП'!BD10)/1000</f>
        <v>0</v>
      </c>
      <c r="IV16" s="175">
        <f>('[3]Прочая  субсидия_МР  и  ГО'!BC10+'[3]Прочая  субсидия_БП'!BE10)/1000</f>
        <v>0</v>
      </c>
      <c r="IW16" s="250">
        <f t="shared" si="64"/>
        <v>0</v>
      </c>
      <c r="IX16" s="175">
        <v>0</v>
      </c>
      <c r="IY16" s="175">
        <f>('[3]Проверочная  таблица'!GE14+'[3]Проверочная  таблица'!GK14)/1000</f>
        <v>0</v>
      </c>
      <c r="IZ16" s="175">
        <f>('[3]Проверочная  таблица'!GH14+'[3]Проверочная  таблица'!GN14)/1000</f>
        <v>0</v>
      </c>
      <c r="JA16" s="250">
        <f t="shared" si="65"/>
        <v>0</v>
      </c>
      <c r="JB16" s="175">
        <v>644.15171999999995</v>
      </c>
      <c r="JC16" s="175">
        <f>('[3]Прочая  субсидия_БП'!BJ10+'[3]Прочая  субсидия_МР  и  ГО'!BD10)/1000</f>
        <v>644.15171999999995</v>
      </c>
      <c r="JD16" s="175">
        <f>('[3]Прочая  субсидия_БП'!BK10+'[3]Прочая  субсидия_МР  и  ГО'!BE10)/1000</f>
        <v>604.43115999999998</v>
      </c>
      <c r="JE16" s="250">
        <f t="shared" si="66"/>
        <v>93.833663907627226</v>
      </c>
      <c r="JF16" s="249"/>
      <c r="JG16" s="175">
        <f>('[3]Прочая  субсидия_БП'!BQ10+'[3]Прочая  субсидия_МР  и  ГО'!BF10)/1000</f>
        <v>430</v>
      </c>
      <c r="JH16" s="175">
        <f>('[3]Прочая  субсидия_БП'!BR10+'[3]Прочая  субсидия_МР  и  ГО'!BG10)/1000</f>
        <v>0</v>
      </c>
      <c r="JI16" s="250">
        <f t="shared" si="67"/>
        <v>0</v>
      </c>
      <c r="JJ16" s="175">
        <v>0</v>
      </c>
      <c r="JK16" s="175">
        <f>('[3]Прочая  субсидия_МР  и  ГО'!BH10+'[3]Прочая  субсидия_БП'!BW10)/1000</f>
        <v>0</v>
      </c>
      <c r="JL16" s="175">
        <f>('[3]Прочая  субсидия_МР  и  ГО'!BI10+'[3]Прочая  субсидия_БП'!BX10)/1000</f>
        <v>0</v>
      </c>
      <c r="JM16" s="250">
        <f t="shared" si="68"/>
        <v>0</v>
      </c>
      <c r="JN16" s="175">
        <v>17399.999909999999</v>
      </c>
      <c r="JO16" s="175">
        <f>('[3]Проверочная  таблица'!OH14+'[3]Проверочная  таблица'!OI14+'[3]Проверочная  таблица'!OP14+'[3]Проверочная  таблица'!OQ14)/1000</f>
        <v>17399.999909999999</v>
      </c>
      <c r="JP16" s="175">
        <f>('[3]Проверочная  таблица'!OL14+'[3]Проверочная  таблица'!OM14+'[3]Проверочная  таблица'!OT14+'[3]Проверочная  таблица'!OU14)/1000</f>
        <v>17399.999909999999</v>
      </c>
      <c r="JQ16" s="250">
        <f t="shared" si="69"/>
        <v>100</v>
      </c>
      <c r="JR16" s="175">
        <v>15992.508589999999</v>
      </c>
      <c r="JS16" s="175">
        <f>('[3]Проверочная  таблица'!OJ14+'[3]Проверочная  таблица'!OR14)/1000</f>
        <v>15992.508589999999</v>
      </c>
      <c r="JT16" s="175">
        <f>('[3]Проверочная  таблица'!ON14+'[3]Проверочная  таблица'!OV14)/1000</f>
        <v>15992.508589999999</v>
      </c>
      <c r="JU16" s="250">
        <f t="shared" si="70"/>
        <v>100</v>
      </c>
      <c r="JV16" s="175">
        <v>0</v>
      </c>
      <c r="JW16" s="175">
        <f>('[3]Проверочная  таблица'!TF14+'[3]Проверочная  таблица'!TG14+'[3]Проверочная  таблица'!SJ14+'[3]Проверочная  таблица'!SK14)/1000</f>
        <v>0</v>
      </c>
      <c r="JX16" s="175">
        <f>('[3]Проверочная  таблица'!TO14+'[3]Проверочная  таблица'!TP14+'[3]Проверочная  таблица'!SU14+'[3]Проверочная  таблица'!SV14)/1000</f>
        <v>0</v>
      </c>
      <c r="JY16" s="250">
        <f t="shared" si="71"/>
        <v>0</v>
      </c>
      <c r="JZ16" s="175">
        <v>0</v>
      </c>
      <c r="KA16" s="175">
        <f>('[3]Проверочная  таблица'!PN14+'[3]Проверочная  таблица'!PO14)/1000</f>
        <v>0</v>
      </c>
      <c r="KB16" s="175">
        <f>('[3]Проверочная  таблица'!PQ14+'[3]Проверочная  таблица'!PR14)/1000</f>
        <v>0</v>
      </c>
      <c r="KC16" s="250">
        <f t="shared" si="72"/>
        <v>0</v>
      </c>
      <c r="KD16" s="249"/>
      <c r="KE16" s="175">
        <f>'[3]Проверочная  таблица'!IK14/1000</f>
        <v>0</v>
      </c>
      <c r="KF16" s="175">
        <f>'[3]Проверочная  таблица'!IN14/1000</f>
        <v>0</v>
      </c>
      <c r="KG16" s="250">
        <f t="shared" si="73"/>
        <v>0</v>
      </c>
      <c r="KH16" s="175">
        <v>0</v>
      </c>
      <c r="KI16" s="175">
        <f>('[3]Проверочная  таблица'!SN14+'[3]Проверочная  таблица'!SO14+'[3]Проверочная  таблица'!TJ14+'[3]Проверочная  таблица'!TK14)/1000</f>
        <v>0</v>
      </c>
      <c r="KJ16" s="175">
        <f>('[3]Проверочная  таблица'!SY14+'[3]Проверочная  таблица'!SZ14+'[3]Проверочная  таблица'!TS14+'[3]Проверочная  таблица'!TT14)/1000</f>
        <v>0</v>
      </c>
      <c r="KK16" s="250">
        <f t="shared" si="74"/>
        <v>0</v>
      </c>
    </row>
    <row r="17" spans="1:299" ht="21.75" customHeight="1" x14ac:dyDescent="0.25">
      <c r="A17" s="251" t="s">
        <v>31</v>
      </c>
      <c r="B17" s="252">
        <f t="shared" si="0"/>
        <v>117867.84792</v>
      </c>
      <c r="C17" s="253">
        <f t="shared" si="0"/>
        <v>146183.91187000001</v>
      </c>
      <c r="D17" s="254">
        <f t="shared" si="0"/>
        <v>140093.87093999999</v>
      </c>
      <c r="E17" s="248">
        <f t="shared" si="1"/>
        <v>95.833986892199306</v>
      </c>
      <c r="F17" s="249"/>
      <c r="G17" s="175">
        <f>'[3]Проверочная  таблица'!EL15/1000</f>
        <v>0</v>
      </c>
      <c r="H17" s="175">
        <f>'[3]Проверочная  таблица'!EP15/1000</f>
        <v>0</v>
      </c>
      <c r="I17" s="250">
        <f t="shared" si="9"/>
        <v>0</v>
      </c>
      <c r="J17" s="175">
        <v>787.54356000000007</v>
      </c>
      <c r="K17" s="175">
        <f>'[3]Проверочная  таблица'!EM15/1000</f>
        <v>787.54356000000007</v>
      </c>
      <c r="L17" s="175">
        <f>'[3]Проверочная  таблица'!EQ15/1000</f>
        <v>787.54356000000007</v>
      </c>
      <c r="M17" s="250">
        <f t="shared" si="10"/>
        <v>100</v>
      </c>
      <c r="N17" s="175">
        <v>0</v>
      </c>
      <c r="O17" s="193">
        <f>'[3]Проверочная  таблица'!EN15/1000</f>
        <v>0</v>
      </c>
      <c r="P17" s="175">
        <f>'[3]Проверочная  таблица'!ER15/1000</f>
        <v>0</v>
      </c>
      <c r="Q17" s="250">
        <f t="shared" si="11"/>
        <v>0</v>
      </c>
      <c r="R17" s="175">
        <v>0</v>
      </c>
      <c r="S17" s="175">
        <f>'[3]Проверочная  таблица'!RW15/1000</f>
        <v>0</v>
      </c>
      <c r="T17" s="175">
        <f>'[3]Проверочная  таблица'!RZ15/1000</f>
        <v>0</v>
      </c>
      <c r="U17" s="250">
        <f t="shared" si="12"/>
        <v>0</v>
      </c>
      <c r="V17" s="175">
        <v>220.09789000000001</v>
      </c>
      <c r="W17" s="175">
        <f>('[3]Прочая  субсидия_МР  и  ГО'!D11)/1000</f>
        <v>220.09789000000001</v>
      </c>
      <c r="X17" s="175">
        <f>('[3]Прочая  субсидия_МР  и  ГО'!E11)/1000</f>
        <v>220.09788</v>
      </c>
      <c r="Y17" s="250">
        <f t="shared" si="13"/>
        <v>99.999995456567063</v>
      </c>
      <c r="Z17" s="249"/>
      <c r="AA17" s="175">
        <f>'[3]Проверочная  таблица'!SC15/1000</f>
        <v>0</v>
      </c>
      <c r="AB17" s="175">
        <f>'[3]Проверочная  таблица'!SF15/1000</f>
        <v>0</v>
      </c>
      <c r="AC17" s="250">
        <f t="shared" si="14"/>
        <v>0</v>
      </c>
      <c r="AD17" s="175">
        <v>2998.4414500000003</v>
      </c>
      <c r="AE17" s="175">
        <f>('[3]Проверочная  таблица'!FD15+'[3]Проверочная  таблица'!FE15)/1000</f>
        <v>1762.7381500000001</v>
      </c>
      <c r="AF17" s="175">
        <f>('[3]Проверочная  таблица'!FK15+'[3]Проверочная  таблица'!FL15)/1000</f>
        <v>1762.7381500000001</v>
      </c>
      <c r="AG17" s="250">
        <f t="shared" si="15"/>
        <v>100</v>
      </c>
      <c r="AH17" s="175">
        <v>0</v>
      </c>
      <c r="AI17" s="175">
        <f>'[3]Прочая  субсидия_МР  и  ГО'!F11/1000</f>
        <v>0</v>
      </c>
      <c r="AJ17" s="175">
        <f>'[3]Прочая  субсидия_МР  и  ГО'!G11/1000</f>
        <v>0</v>
      </c>
      <c r="AK17" s="250">
        <f t="shared" si="16"/>
        <v>0</v>
      </c>
      <c r="AL17" s="175">
        <v>2213.5440400000002</v>
      </c>
      <c r="AM17" s="175">
        <f>'[3]Прочая  субсидия_МР  и  ГО'!H11/1000</f>
        <v>0</v>
      </c>
      <c r="AN17" s="175">
        <f>'[3]Прочая  субсидия_МР  и  ГО'!I11/1000</f>
        <v>0</v>
      </c>
      <c r="AO17" s="250">
        <f t="shared" si="17"/>
        <v>0</v>
      </c>
      <c r="AP17" s="175">
        <v>140.88326999999998</v>
      </c>
      <c r="AQ17" s="175">
        <f>'[3]Прочая  субсидия_МР  и  ГО'!J11/1000</f>
        <v>140.88326999999998</v>
      </c>
      <c r="AR17" s="175">
        <f>'[3]Прочая  субсидия_МР  и  ГО'!K11/1000</f>
        <v>140.88326999999998</v>
      </c>
      <c r="AS17" s="250">
        <f t="shared" si="18"/>
        <v>100</v>
      </c>
      <c r="AT17" s="175">
        <v>1625.01846</v>
      </c>
      <c r="AU17" s="175">
        <f>'[3]Прочая  субсидия_МР  и  ГО'!L11/1000</f>
        <v>1625.01846</v>
      </c>
      <c r="AV17" s="175">
        <f>'[3]Прочая  субсидия_МР  и  ГО'!M11/1000</f>
        <v>1625.01846</v>
      </c>
      <c r="AW17" s="250">
        <f t="shared" si="19"/>
        <v>100</v>
      </c>
      <c r="AX17" s="175">
        <v>6240</v>
      </c>
      <c r="AY17" s="175">
        <f>'[3]Прочая  субсидия_МР  и  ГО'!N11/1000</f>
        <v>6240</v>
      </c>
      <c r="AZ17" s="175">
        <f>'[3]Прочая  субсидия_МР  и  ГО'!O11/1000</f>
        <v>6135.3842400000003</v>
      </c>
      <c r="BA17" s="250">
        <f t="shared" si="2"/>
        <v>98.323465384615389</v>
      </c>
      <c r="BB17" s="175">
        <v>0</v>
      </c>
      <c r="BC17" s="175">
        <f>'[3]Прочая  субсидия_МР  и  ГО'!P11/1000</f>
        <v>0</v>
      </c>
      <c r="BD17" s="175">
        <f>'[3]Прочая  субсидия_МР  и  ГО'!Q11/1000</f>
        <v>0</v>
      </c>
      <c r="BE17" s="250">
        <f t="shared" si="3"/>
        <v>0</v>
      </c>
      <c r="BF17" s="249"/>
      <c r="BG17" s="175">
        <f>'[3]Проверочная  таблица'!RP15/1000</f>
        <v>0</v>
      </c>
      <c r="BH17" s="175">
        <f>'[3]Проверочная  таблица'!RT15/1000</f>
        <v>0</v>
      </c>
      <c r="BI17" s="250">
        <f t="shared" si="4"/>
        <v>0</v>
      </c>
      <c r="BJ17" s="249"/>
      <c r="BK17" s="175">
        <f>('[3]Проверочная  таблица'!RQ15+'[3]Проверочная  таблица'!RR15)/1000</f>
        <v>0</v>
      </c>
      <c r="BL17" s="175">
        <f>('[3]Проверочная  таблица'!RU15+'[3]Проверочная  таблица'!RV15)/1000</f>
        <v>0</v>
      </c>
      <c r="BM17" s="250">
        <f t="shared" si="5"/>
        <v>0</v>
      </c>
      <c r="BN17" s="175">
        <v>2608.3157900000001</v>
      </c>
      <c r="BO17" s="175">
        <f>'[3]Проверочная  таблица'!ES15/1000</f>
        <v>2608.3157900000001</v>
      </c>
      <c r="BP17" s="175">
        <f>'[3]Проверочная  таблица'!EV15/1000</f>
        <v>2608.3157900000001</v>
      </c>
      <c r="BQ17" s="250">
        <f t="shared" si="20"/>
        <v>100</v>
      </c>
      <c r="BR17" s="249"/>
      <c r="BS17" s="175">
        <f>'[3]Проверочная  таблица'!FY15/1000</f>
        <v>0</v>
      </c>
      <c r="BT17" s="175">
        <f>'[3]Проверочная  таблица'!GB15/1000</f>
        <v>0</v>
      </c>
      <c r="BU17" s="250">
        <f t="shared" si="21"/>
        <v>0</v>
      </c>
      <c r="BV17" s="175">
        <v>329.875</v>
      </c>
      <c r="BW17" s="175">
        <f>('[3]Проверочная  таблица'!MW15+'[3]Проверочная  таблица'!MX15+'[3]Проверочная  таблица'!NH15+'[3]Проверочная  таблица'!NI15)/1000</f>
        <v>329.875</v>
      </c>
      <c r="BX17" s="175">
        <f>('[3]Проверочная  таблица'!NK15+'[3]Проверочная  таблица'!NL15+'[3]Проверочная  таблица'!NE15+'[3]Проверочная  таблица'!NF15)/1000</f>
        <v>329.875</v>
      </c>
      <c r="BY17" s="250">
        <f t="shared" si="22"/>
        <v>100</v>
      </c>
      <c r="BZ17" s="175">
        <v>0</v>
      </c>
      <c r="CA17" s="175">
        <f>('[3]Проверочная  таблица'!JC15)/1000</f>
        <v>0</v>
      </c>
      <c r="CB17" s="175">
        <f>('[3]Проверочная  таблица'!JF15)/1000</f>
        <v>0</v>
      </c>
      <c r="CC17" s="250">
        <f t="shared" si="6"/>
        <v>0</v>
      </c>
      <c r="CD17" s="175">
        <v>0</v>
      </c>
      <c r="CE17" s="175">
        <f>('[3]Проверочная  таблица'!LU15+'[3]Проверочная  таблица'!LV15+'[3]Проверочная  таблица'!LM15+'[3]Проверочная  таблица'!LN15)/1000</f>
        <v>0</v>
      </c>
      <c r="CF17" s="175">
        <f>('[3]Проверочная  таблица'!LQ15+'[3]Проверочная  таблица'!LR15+'[3]Проверочная  таблица'!LY15+'[3]Проверочная  таблица'!LZ15)/1000</f>
        <v>0</v>
      </c>
      <c r="CG17" s="250">
        <f t="shared" si="7"/>
        <v>0</v>
      </c>
      <c r="CH17" s="175">
        <v>0</v>
      </c>
      <c r="CI17" s="175">
        <f>('[3]Проверочная  таблица'!MR15+'[3]Проверочная  таблица'!MS15)/1000</f>
        <v>0</v>
      </c>
      <c r="CJ17" s="175">
        <f>('[3]Проверочная  таблица'!MZ15+'[3]Проверочная  таблица'!NA15)/1000</f>
        <v>0</v>
      </c>
      <c r="CK17" s="250">
        <f t="shared" si="8"/>
        <v>0</v>
      </c>
      <c r="CL17" s="175">
        <v>0</v>
      </c>
      <c r="CM17" s="175">
        <f>('[3]Проверочная  таблица'!MT15+'[3]Проверочная  таблица'!MU15)/1000</f>
        <v>0</v>
      </c>
      <c r="CN17" s="175">
        <f>('[3]Проверочная  таблица'!NB15+'[3]Проверочная  таблица'!NC15)/1000</f>
        <v>0</v>
      </c>
      <c r="CO17" s="250">
        <f t="shared" si="23"/>
        <v>0</v>
      </c>
      <c r="CP17" s="249"/>
      <c r="CQ17" s="175">
        <f>'[3]Проверочная  таблица'!QE15/1000</f>
        <v>0</v>
      </c>
      <c r="CR17" s="175">
        <f>'[3]Проверочная  таблица'!QH15/1000</f>
        <v>0</v>
      </c>
      <c r="CS17" s="250">
        <f t="shared" si="24"/>
        <v>0</v>
      </c>
      <c r="CT17" s="175">
        <v>0</v>
      </c>
      <c r="CU17" s="175">
        <f>('[3]Проверочная  таблица'!QK15+'[3]Проверочная  таблица'!QQ15)/1000</f>
        <v>0</v>
      </c>
      <c r="CV17" s="175">
        <f>('[3]Проверочная  таблица'!QN15+'[3]Проверочная  таблица'!QT15)/1000</f>
        <v>0</v>
      </c>
      <c r="CW17" s="250">
        <f t="shared" si="25"/>
        <v>0</v>
      </c>
      <c r="CX17" s="175">
        <v>36.697300000000006</v>
      </c>
      <c r="CY17" s="175">
        <f>('[3]Прочая  субсидия_МР  и  ГО'!R11+'[3]Прочая  субсидия_БП'!H11)/1000</f>
        <v>36.697300000000006</v>
      </c>
      <c r="CZ17" s="175">
        <f>('[3]Прочая  субсидия_МР  и  ГО'!S11+'[3]Прочая  субсидия_БП'!I11)/1000</f>
        <v>36.697300000000006</v>
      </c>
      <c r="DA17" s="250">
        <f t="shared" si="26"/>
        <v>100</v>
      </c>
      <c r="DB17" s="249"/>
      <c r="DC17" s="175">
        <f>'[3]Проверочная  таблица'!IE15/1000</f>
        <v>0</v>
      </c>
      <c r="DD17" s="175">
        <f>'[3]Проверочная  таблица'!IH15/1000</f>
        <v>0</v>
      </c>
      <c r="DE17" s="250">
        <f t="shared" si="27"/>
        <v>0</v>
      </c>
      <c r="DF17" s="175">
        <v>1222.2461599999999</v>
      </c>
      <c r="DG17" s="175">
        <f>'[3]Прочая  субсидия_МР  и  ГО'!T11/1000</f>
        <v>1191.9308199999998</v>
      </c>
      <c r="DH17" s="175">
        <f>'[3]Прочая  субсидия_МР  и  ГО'!U11/1000</f>
        <v>1191.93082</v>
      </c>
      <c r="DI17" s="250">
        <f t="shared" si="28"/>
        <v>100.00000000000003</v>
      </c>
      <c r="DJ17" s="175">
        <v>0</v>
      </c>
      <c r="DK17" s="175">
        <f>('[3]Прочая  субсидия_МР  и  ГО'!V11+'[3]Прочая  субсидия_БП'!N11)/1000</f>
        <v>0</v>
      </c>
      <c r="DL17" s="175">
        <f>('[3]Прочая  субсидия_МР  и  ГО'!W11+'[3]Прочая  субсидия_БП'!O11)/1000</f>
        <v>0</v>
      </c>
      <c r="DM17" s="250">
        <f t="shared" si="29"/>
        <v>0</v>
      </c>
      <c r="DN17" s="249"/>
      <c r="DO17" s="175">
        <f>('[3]Проверочная  таблица'!DL15+'[3]Проверочная  таблица'!DM15)/1000</f>
        <v>0</v>
      </c>
      <c r="DP17" s="175">
        <f>('[3]Проверочная  таблица'!DY15+'[3]Проверочная  таблица'!DZ15)/1000</f>
        <v>0</v>
      </c>
      <c r="DQ17" s="250">
        <f t="shared" si="30"/>
        <v>0</v>
      </c>
      <c r="DR17" s="249"/>
      <c r="DS17" s="175">
        <f>('[3]Проверочная  таблица'!DN15+'[3]Проверочная  таблица'!DO15)/1000</f>
        <v>0</v>
      </c>
      <c r="DT17" s="175">
        <f>('[3]Проверочная  таблица'!EA15+'[3]Проверочная  таблица'!EB15)/1000</f>
        <v>0</v>
      </c>
      <c r="DU17" s="250">
        <f t="shared" si="31"/>
        <v>0</v>
      </c>
      <c r="DV17" s="249"/>
      <c r="DW17" s="175">
        <f>'[3]Проверочная  таблица'!DU15/1000</f>
        <v>0</v>
      </c>
      <c r="DX17" s="175">
        <f>'[3]Проверочная  таблица'!EH15/1000</f>
        <v>0</v>
      </c>
      <c r="DY17" s="250">
        <f t="shared" si="32"/>
        <v>0</v>
      </c>
      <c r="DZ17" s="249"/>
      <c r="EA17" s="175">
        <f>'[3]Проверочная  таблица'!DV15/1000</f>
        <v>0</v>
      </c>
      <c r="EB17" s="175">
        <f>'[3]Проверочная  таблица'!EI15/1000</f>
        <v>0</v>
      </c>
      <c r="EC17" s="250">
        <f t="shared" si="33"/>
        <v>0</v>
      </c>
      <c r="ED17" s="249"/>
      <c r="EE17" s="175">
        <f>'[3]Проверочная  таблица'!DW15/1000</f>
        <v>0</v>
      </c>
      <c r="EF17" s="175">
        <f>'[3]Проверочная  таблица'!EJ15/1000</f>
        <v>0</v>
      </c>
      <c r="EG17" s="250">
        <f t="shared" si="34"/>
        <v>0</v>
      </c>
      <c r="EH17" s="249"/>
      <c r="EI17" s="175">
        <f>'[3]Проверочная  таблица'!DR15/1000</f>
        <v>0</v>
      </c>
      <c r="EJ17" s="175">
        <f>'[3]Проверочная  таблица'!EE15/1000</f>
        <v>0</v>
      </c>
      <c r="EK17" s="250">
        <f t="shared" si="35"/>
        <v>0</v>
      </c>
      <c r="EL17" s="249"/>
      <c r="EM17" s="175">
        <f>'[3]Проверочная  таблица'!DS15/1000</f>
        <v>0</v>
      </c>
      <c r="EN17" s="175">
        <f>'[3]Проверочная  таблица'!EF15/1000</f>
        <v>0</v>
      </c>
      <c r="EO17" s="250">
        <f t="shared" si="36"/>
        <v>0</v>
      </c>
      <c r="EP17" s="249"/>
      <c r="EQ17" s="175">
        <f>'[3]Проверочная  таблица'!DT15/1000</f>
        <v>0</v>
      </c>
      <c r="ER17" s="175">
        <f>'[3]Проверочная  таблица'!EG15/1000</f>
        <v>0</v>
      </c>
      <c r="ES17" s="250">
        <f t="shared" si="37"/>
        <v>0</v>
      </c>
      <c r="ET17" s="175">
        <v>4032.6840000000002</v>
      </c>
      <c r="EU17" s="175">
        <f>('[3]Проверочная  таблица'!AM15+'[3]Проверочная  таблица'!AW15+'[3]Прочая  субсидия_МР  и  ГО'!Z11+'[3]Прочая  субсидия_БП'!Z11)/1000</f>
        <v>4032.6840000000002</v>
      </c>
      <c r="EV17" s="175">
        <f>('[3]Проверочная  таблица'!AR15+'[3]Проверочная  таблица'!BA15+'[3]Прочая  субсидия_МР  и  ГО'!AA11+'[3]Прочая  субсидия_БП'!AA11)/1000</f>
        <v>4032.5564100000001</v>
      </c>
      <c r="EW17" s="250">
        <f t="shared" si="38"/>
        <v>99.996836102208846</v>
      </c>
      <c r="EX17" s="175">
        <v>6862</v>
      </c>
      <c r="EY17" s="175">
        <f>'[3]Проверочная  таблица'!AN15/1000</f>
        <v>14674.246809999999</v>
      </c>
      <c r="EZ17" s="175">
        <f>'[3]Проверочная  таблица'!AS15/1000</f>
        <v>9377.3468100000009</v>
      </c>
      <c r="FA17" s="250">
        <f t="shared" si="39"/>
        <v>63.903428444515868</v>
      </c>
      <c r="FB17" s="175">
        <v>34310</v>
      </c>
      <c r="FC17" s="175">
        <f>'[3]Прочая  субсидия_МР  и  ГО'!AB11/1000</f>
        <v>36660</v>
      </c>
      <c r="FD17" s="175">
        <f>'[3]Прочая  субсидия_МР  и  ГО'!AC11/1000</f>
        <v>36660</v>
      </c>
      <c r="FE17" s="250">
        <f t="shared" si="40"/>
        <v>100</v>
      </c>
      <c r="FF17" s="175">
        <v>0</v>
      </c>
      <c r="FG17" s="175">
        <f>'[3]Прочая  субсидия_МР  и  ГО'!AD11/1000</f>
        <v>0</v>
      </c>
      <c r="FH17" s="175">
        <f>'[3]Прочая  субсидия_МР  и  ГО'!AE11/1000</f>
        <v>0</v>
      </c>
      <c r="FI17" s="250">
        <f t="shared" si="41"/>
        <v>0</v>
      </c>
      <c r="FJ17" s="249"/>
      <c r="FK17" s="175">
        <f>'[3]Проверочная  таблица'!CU15/1000</f>
        <v>13466</v>
      </c>
      <c r="FL17" s="175">
        <f>'[3]Проверочная  таблица'!CV15/1000</f>
        <v>13466</v>
      </c>
      <c r="FM17" s="250">
        <f t="shared" si="42"/>
        <v>100</v>
      </c>
      <c r="FN17" s="249"/>
      <c r="FO17" s="175">
        <f>'[3]Проверочная  таблица'!DG15/1000</f>
        <v>12010.42023</v>
      </c>
      <c r="FP17" s="175">
        <f>'[3]Проверочная  таблица'!DJ15/1000</f>
        <v>12010.42023</v>
      </c>
      <c r="FQ17" s="250">
        <f t="shared" si="43"/>
        <v>100</v>
      </c>
      <c r="FR17" s="249"/>
      <c r="FS17" s="175">
        <f>'[3]Прочая  субсидия_МР  и  ГО'!AF11/1000</f>
        <v>0</v>
      </c>
      <c r="FT17" s="175">
        <f>'[3]Прочая  субсидия_МР  и  ГО'!AG11/1000</f>
        <v>0</v>
      </c>
      <c r="FU17" s="250">
        <f t="shared" si="44"/>
        <v>0</v>
      </c>
      <c r="FV17" s="249"/>
      <c r="FW17" s="175">
        <f>'[3]Прочая  субсидия_МР  и  ГО'!AH11/1000</f>
        <v>0</v>
      </c>
      <c r="FX17" s="175">
        <f>'[3]Прочая  субсидия_МР  и  ГО'!AI11/1000</f>
        <v>0</v>
      </c>
      <c r="FY17" s="250">
        <f t="shared" si="45"/>
        <v>0</v>
      </c>
      <c r="FZ17" s="175">
        <v>0</v>
      </c>
      <c r="GA17" s="175">
        <f>('[3]Проверочная  таблица'!CO15+'[3]Проверочная  таблица'!CM15)/1000</f>
        <v>0</v>
      </c>
      <c r="GB17" s="175">
        <f>('[3]Проверочная  таблица'!CP15+'[3]Проверочная  таблица'!CN15)/1000</f>
        <v>0</v>
      </c>
      <c r="GC17" s="250">
        <f t="shared" si="46"/>
        <v>0</v>
      </c>
      <c r="GD17" s="175">
        <v>0</v>
      </c>
      <c r="GE17" s="175">
        <f>('[3]Проверочная  таблица'!CW15+'[3]Проверочная  таблица'!CY15)/1000</f>
        <v>0</v>
      </c>
      <c r="GF17" s="175">
        <f>('[3]Проверочная  таблица'!CZ15+'[3]Проверочная  таблица'!CX15)/1000</f>
        <v>0</v>
      </c>
      <c r="GG17" s="250">
        <f t="shared" si="47"/>
        <v>0</v>
      </c>
      <c r="GH17" s="175">
        <v>0</v>
      </c>
      <c r="GI17" s="175">
        <f>'[3]Проверочная  таблица'!GU15/1000</f>
        <v>0</v>
      </c>
      <c r="GJ17" s="175">
        <f>'[3]Проверочная  таблица'!GX15/1000</f>
        <v>0</v>
      </c>
      <c r="GK17" s="250">
        <f t="shared" si="48"/>
        <v>0</v>
      </c>
      <c r="GL17" s="175">
        <v>0</v>
      </c>
      <c r="GM17" s="175">
        <f>'[3]Прочая  субсидия_МР  и  ГО'!AJ11/1000</f>
        <v>0</v>
      </c>
      <c r="GN17" s="175">
        <f>'[3]Прочая  субсидия_МР  и  ГО'!AK11/1000</f>
        <v>0</v>
      </c>
      <c r="GO17" s="250">
        <f t="shared" si="49"/>
        <v>0</v>
      </c>
      <c r="GP17" s="175">
        <v>0</v>
      </c>
      <c r="GQ17" s="175">
        <f>('[3]Проверочная  таблица'!HH15+'[3]Проверочная  таблица'!HI15+'[3]Проверочная  таблица'!HN15+'[3]Проверочная  таблица'!HO15)/1000</f>
        <v>0</v>
      </c>
      <c r="GR17" s="175">
        <f>('[3]Проверочная  таблица'!HK15+'[3]Проверочная  таблица'!HL15+'[3]Проверочная  таблица'!HQ15+'[3]Проверочная  таблица'!HR15)/1000</f>
        <v>0</v>
      </c>
      <c r="GS17" s="250">
        <f t="shared" si="50"/>
        <v>0</v>
      </c>
      <c r="GT17" s="249"/>
      <c r="GU17" s="175">
        <f>('[3]Прочая  субсидия_МР  и  ГО'!AL11+'[3]Прочая  субсидия_БП'!AF11)/1000</f>
        <v>0</v>
      </c>
      <c r="GV17" s="175">
        <f>('[3]Прочая  субсидия_МР  и  ГО'!AM11+'[3]Прочая  субсидия_БП'!AG11)/1000</f>
        <v>0</v>
      </c>
      <c r="GW17" s="250">
        <f t="shared" si="51"/>
        <v>0</v>
      </c>
      <c r="GX17" s="175">
        <v>0</v>
      </c>
      <c r="GY17" s="175">
        <f>('[3]Прочая  субсидия_МР  и  ГО'!AN11+'[3]Прочая  субсидия_БП'!AL11)/1000</f>
        <v>0</v>
      </c>
      <c r="GZ17" s="175">
        <f>('[3]Прочая  субсидия_МР  и  ГО'!AO11+'[3]Прочая  субсидия_БП'!AM11)/1000</f>
        <v>0</v>
      </c>
      <c r="HA17" s="250">
        <f t="shared" si="52"/>
        <v>0</v>
      </c>
      <c r="HB17" s="175">
        <v>18048</v>
      </c>
      <c r="HC17" s="175">
        <f>('[3]Прочая  субсидия_МР  и  ГО'!AP11+'[3]Прочая  субсидия_БП'!AR11)/1000</f>
        <v>13978.7212</v>
      </c>
      <c r="HD17" s="175">
        <f>('[3]Прочая  субсидия_МР  и  ГО'!AQ11+'[3]Прочая  субсидия_БП'!AS11)/1000</f>
        <v>13511.223910000001</v>
      </c>
      <c r="HE17" s="250">
        <f t="shared" si="53"/>
        <v>96.655650518303489</v>
      </c>
      <c r="HF17" s="175">
        <v>0</v>
      </c>
      <c r="HG17" s="175">
        <f>('[3]Прочая  субсидия_МР  и  ГО'!AR11)/1000</f>
        <v>0</v>
      </c>
      <c r="HH17" s="175">
        <f>('[3]Прочая  субсидия_МР  и  ГО'!AS11)/1000</f>
        <v>0</v>
      </c>
      <c r="HI17" s="250">
        <f t="shared" si="54"/>
        <v>0</v>
      </c>
      <c r="HJ17" s="175">
        <v>5463.3040999999994</v>
      </c>
      <c r="HK17" s="175">
        <f>'[3]Прочая  субсидия_МР  и  ГО'!AT11/1000</f>
        <v>5560.6925899999997</v>
      </c>
      <c r="HL17" s="175">
        <f>'[3]Прочая  субсидия_МР  и  ГО'!AU11/1000</f>
        <v>5560.6925899999997</v>
      </c>
      <c r="HM17" s="250">
        <f t="shared" si="55"/>
        <v>100</v>
      </c>
      <c r="HN17" s="175">
        <v>0</v>
      </c>
      <c r="HO17" s="175">
        <f>('[3]Проверочная  таблица'!KN15+'[3]Проверочная  таблица'!KO15+'[3]Проверочная  таблица'!KT15+'[3]Проверочная  таблица'!KU15)/1000</f>
        <v>0</v>
      </c>
      <c r="HP17" s="175">
        <f>('[3]Проверочная  таблица'!KQ15+'[3]Проверочная  таблица'!KR15+'[3]Проверочная  таблица'!KW15+'[3]Проверочная  таблица'!KX15)/1000</f>
        <v>0</v>
      </c>
      <c r="HQ17" s="250">
        <f t="shared" si="56"/>
        <v>0</v>
      </c>
      <c r="HR17" s="175">
        <v>0</v>
      </c>
      <c r="HS17" s="175">
        <f>('[3]Проверочная  таблица'!BT15+'[3]Проверочная  таблица'!CB15)/1000</f>
        <v>0</v>
      </c>
      <c r="HT17" s="175">
        <f>('[3]Проверочная  таблица'!BX15+'[3]Проверочная  таблица'!CF15)/1000</f>
        <v>0</v>
      </c>
      <c r="HU17" s="250">
        <f t="shared" si="57"/>
        <v>0</v>
      </c>
      <c r="HV17" s="175">
        <v>26561.12673</v>
      </c>
      <c r="HW17" s="175">
        <f>('[3]Проверочная  таблица'!BU15+'[3]Проверочная  таблица'!CC15)/1000</f>
        <v>26561.12673</v>
      </c>
      <c r="HX17" s="175">
        <f>('[3]Проверочная  таблица'!BY15+'[3]Проверочная  таблица'!CG15)/1000</f>
        <v>26561.12673</v>
      </c>
      <c r="HY17" s="250">
        <f t="shared" si="58"/>
        <v>100</v>
      </c>
      <c r="HZ17" s="175">
        <v>0</v>
      </c>
      <c r="IA17" s="175">
        <f>('[3]Прочая  субсидия_МР  и  ГО'!AX11)/1000</f>
        <v>0</v>
      </c>
      <c r="IB17" s="175">
        <f>('[3]Прочая  субсидия_МР  и  ГО'!AY11)/1000</f>
        <v>0</v>
      </c>
      <c r="IC17" s="250">
        <f t="shared" si="59"/>
        <v>0</v>
      </c>
      <c r="ID17" s="175">
        <v>0</v>
      </c>
      <c r="IE17" s="175">
        <f>('[3]Проверочная  таблица'!IR15+'[3]Проверочная  таблица'!IS15)/1000</f>
        <v>0</v>
      </c>
      <c r="IF17" s="175">
        <f>('[3]Проверочная  таблица'!IU15+'[3]Проверочная  таблица'!IV15)/1000</f>
        <v>0</v>
      </c>
      <c r="IG17" s="250">
        <f t="shared" si="60"/>
        <v>0</v>
      </c>
      <c r="IH17" s="175">
        <v>0</v>
      </c>
      <c r="II17" s="175">
        <f>('[3]Проверочная  таблица'!BV15+'[3]Проверочная  таблица'!CD15)/1000</f>
        <v>0</v>
      </c>
      <c r="IJ17" s="175">
        <f>('[3]Проверочная  таблица'!BZ15+'[3]Проверочная  таблица'!CH15)/1000</f>
        <v>0</v>
      </c>
      <c r="IK17" s="250">
        <f t="shared" si="61"/>
        <v>0</v>
      </c>
      <c r="IL17" s="249"/>
      <c r="IM17" s="175">
        <f>'[3]Проверочная  таблица'!IW15/1000</f>
        <v>0</v>
      </c>
      <c r="IN17" s="175">
        <f>'[3]Проверочная  таблица'!IZ15/1000</f>
        <v>0</v>
      </c>
      <c r="IO17" s="250">
        <f t="shared" si="62"/>
        <v>0</v>
      </c>
      <c r="IP17" s="249"/>
      <c r="IQ17" s="175">
        <f>('[3]Прочая  субсидия_МР  и  ГО'!AZ11+'[3]Прочая  субсидия_БП'!AX11)/1000</f>
        <v>0</v>
      </c>
      <c r="IR17" s="175">
        <f>('[3]Прочая  субсидия_МР  и  ГО'!BA11+'[3]Прочая  субсидия_БП'!AY11)/1000</f>
        <v>0</v>
      </c>
      <c r="IS17" s="250">
        <f t="shared" si="63"/>
        <v>0</v>
      </c>
      <c r="IT17" s="175">
        <v>550</v>
      </c>
      <c r="IU17" s="175">
        <f>('[3]Прочая  субсидия_МР  и  ГО'!BB11+'[3]Прочая  субсидия_БП'!BD11)/1000</f>
        <v>550</v>
      </c>
      <c r="IV17" s="175">
        <f>('[3]Прочая  субсидия_МР  и  ГО'!BC11+'[3]Прочая  субсидия_БП'!BE11)/1000</f>
        <v>543.65135999999995</v>
      </c>
      <c r="IW17" s="250">
        <f t="shared" si="64"/>
        <v>98.845701818181809</v>
      </c>
      <c r="IX17" s="175">
        <v>0</v>
      </c>
      <c r="IY17" s="175">
        <f>('[3]Проверочная  таблица'!GE15+'[3]Проверочная  таблица'!GK15)/1000</f>
        <v>0</v>
      </c>
      <c r="IZ17" s="175">
        <f>('[3]Проверочная  таблица'!GH15+'[3]Проверочная  таблица'!GN15)/1000</f>
        <v>0</v>
      </c>
      <c r="JA17" s="250">
        <f t="shared" si="65"/>
        <v>0</v>
      </c>
      <c r="JB17" s="175">
        <v>669.59036000000003</v>
      </c>
      <c r="JC17" s="175">
        <f>('[3]Прочая  субсидия_БП'!BJ11+'[3]Прочая  субсидия_МР  и  ГО'!BD11)/1000</f>
        <v>669.59036000000015</v>
      </c>
      <c r="JD17" s="175">
        <f>('[3]Прочая  субсидия_БП'!BK11+'[3]Прочая  субсидия_МР  и  ГО'!BE11)/1000</f>
        <v>669.59036000000003</v>
      </c>
      <c r="JE17" s="250">
        <f t="shared" si="66"/>
        <v>99.999999999999972</v>
      </c>
      <c r="JF17" s="249"/>
      <c r="JG17" s="175">
        <f>('[3]Прочая  субсидия_БП'!BQ11+'[3]Прочая  субсидия_МР  и  ГО'!BF11)/1000</f>
        <v>400</v>
      </c>
      <c r="JH17" s="175">
        <f>('[3]Прочая  субсидия_БП'!BR11+'[3]Прочая  субсидия_МР  и  ГО'!BG11)/1000</f>
        <v>185.44835999999998</v>
      </c>
      <c r="JI17" s="250">
        <f t="shared" si="67"/>
        <v>46.362089999999995</v>
      </c>
      <c r="JJ17" s="175">
        <v>1199.12437</v>
      </c>
      <c r="JK17" s="175">
        <f>('[3]Прочая  субсидия_МР  и  ГО'!BH11+'[3]Прочая  субсидия_БП'!BW11)/1000</f>
        <v>1199.12437</v>
      </c>
      <c r="JL17" s="175">
        <f>('[3]Прочая  субсидия_МР  и  ГО'!BI11+'[3]Прочая  субсидия_БП'!BX11)/1000</f>
        <v>1199.12437</v>
      </c>
      <c r="JM17" s="250">
        <f t="shared" si="68"/>
        <v>100</v>
      </c>
      <c r="JN17" s="175">
        <v>0</v>
      </c>
      <c r="JO17" s="175">
        <f>('[3]Проверочная  таблица'!OH15+'[3]Проверочная  таблица'!OI15+'[3]Проверочная  таблица'!OP15+'[3]Проверочная  таблица'!OQ15)/1000</f>
        <v>0</v>
      </c>
      <c r="JP17" s="175">
        <f>('[3]Проверочная  таблица'!OL15+'[3]Проверочная  таблица'!OM15+'[3]Проверочная  таблица'!OT15+'[3]Проверочная  таблица'!OU15)/1000</f>
        <v>0</v>
      </c>
      <c r="JQ17" s="250">
        <f t="shared" si="69"/>
        <v>0</v>
      </c>
      <c r="JR17" s="175">
        <v>0</v>
      </c>
      <c r="JS17" s="175">
        <f>('[3]Проверочная  таблица'!OJ15+'[3]Проверочная  таблица'!OR15)/1000</f>
        <v>0</v>
      </c>
      <c r="JT17" s="175">
        <f>('[3]Проверочная  таблица'!ON15+'[3]Проверочная  таблица'!OV15)/1000</f>
        <v>0</v>
      </c>
      <c r="JU17" s="250">
        <f t="shared" si="70"/>
        <v>0</v>
      </c>
      <c r="JV17" s="175">
        <v>0</v>
      </c>
      <c r="JW17" s="175">
        <f>('[3]Проверочная  таблица'!TF15+'[3]Проверочная  таблица'!TG15+'[3]Проверочная  таблица'!SJ15+'[3]Проверочная  таблица'!SK15)/1000</f>
        <v>0</v>
      </c>
      <c r="JX17" s="175">
        <f>('[3]Проверочная  таблица'!TO15+'[3]Проверочная  таблица'!TP15+'[3]Проверочная  таблица'!SU15+'[3]Проверочная  таблица'!SV15)/1000</f>
        <v>0</v>
      </c>
      <c r="JY17" s="250">
        <f t="shared" si="71"/>
        <v>0</v>
      </c>
      <c r="JZ17" s="175">
        <v>1749.35544</v>
      </c>
      <c r="KA17" s="175">
        <f>('[3]Проверочная  таблица'!PN15+'[3]Проверочная  таблица'!PO15)/1000</f>
        <v>1478.2053399999998</v>
      </c>
      <c r="KB17" s="175">
        <f>('[3]Проверочная  таблица'!PQ15+'[3]Проверочная  таблица'!PR15)/1000</f>
        <v>1478.2053399999998</v>
      </c>
      <c r="KC17" s="250">
        <f t="shared" si="72"/>
        <v>100</v>
      </c>
      <c r="KD17" s="249"/>
      <c r="KE17" s="175">
        <f>'[3]Проверочная  таблица'!IK15/1000</f>
        <v>0</v>
      </c>
      <c r="KF17" s="175">
        <f>'[3]Проверочная  таблица'!IN15/1000</f>
        <v>0</v>
      </c>
      <c r="KG17" s="250">
        <f t="shared" si="73"/>
        <v>0</v>
      </c>
      <c r="KH17" s="175">
        <v>0</v>
      </c>
      <c r="KI17" s="175">
        <f>('[3]Проверочная  таблица'!SN15+'[3]Проверочная  таблица'!SO15+'[3]Проверочная  таблица'!TJ15+'[3]Проверочная  таблица'!TK15)/1000</f>
        <v>0</v>
      </c>
      <c r="KJ17" s="175">
        <f>('[3]Проверочная  таблица'!SY15+'[3]Проверочная  таблица'!SZ15+'[3]Проверочная  таблица'!TS15+'[3]Проверочная  таблица'!TT15)/1000</f>
        <v>0</v>
      </c>
      <c r="KK17" s="250">
        <f t="shared" si="74"/>
        <v>0</v>
      </c>
    </row>
    <row r="18" spans="1:299" ht="21.75" customHeight="1" x14ac:dyDescent="0.35">
      <c r="A18" s="251" t="s">
        <v>32</v>
      </c>
      <c r="B18" s="252">
        <f t="shared" si="0"/>
        <v>358914.35195999994</v>
      </c>
      <c r="C18" s="253">
        <f t="shared" si="0"/>
        <v>669431.86420999991</v>
      </c>
      <c r="D18" s="254">
        <f t="shared" si="0"/>
        <v>658327.13315999997</v>
      </c>
      <c r="E18" s="248">
        <f t="shared" si="1"/>
        <v>98.341170828026733</v>
      </c>
      <c r="F18" s="249"/>
      <c r="G18" s="175">
        <f>'[3]Проверочная  таблица'!EL16/1000</f>
        <v>0</v>
      </c>
      <c r="H18" s="175">
        <f>'[3]Проверочная  таблица'!EP16/1000</f>
        <v>0</v>
      </c>
      <c r="I18" s="250">
        <f t="shared" si="9"/>
        <v>0</v>
      </c>
      <c r="J18" s="175">
        <v>0</v>
      </c>
      <c r="K18" s="175">
        <f>'[3]Проверочная  таблица'!EM16/1000</f>
        <v>0</v>
      </c>
      <c r="L18" s="175">
        <f>'[3]Проверочная  таблица'!EQ16/1000</f>
        <v>0</v>
      </c>
      <c r="M18" s="250">
        <f t="shared" si="10"/>
        <v>0</v>
      </c>
      <c r="N18" s="175">
        <v>503.02840999999995</v>
      </c>
      <c r="O18" s="193">
        <f>'[3]Проверочная  таблица'!EN16/1000</f>
        <v>503.02840999999995</v>
      </c>
      <c r="P18" s="175">
        <f>'[3]Проверочная  таблица'!ER16/1000</f>
        <v>503.02840999999995</v>
      </c>
      <c r="Q18" s="250">
        <f t="shared" si="11"/>
        <v>100</v>
      </c>
      <c r="R18" s="175">
        <v>0</v>
      </c>
      <c r="S18" s="175">
        <f>'[3]Проверочная  таблица'!RW16/1000</f>
        <v>0</v>
      </c>
      <c r="T18" s="175">
        <f>'[3]Проверочная  таблица'!RZ16/1000</f>
        <v>0</v>
      </c>
      <c r="U18" s="250">
        <f t="shared" si="12"/>
        <v>0</v>
      </c>
      <c r="V18" s="175">
        <v>215.51251000000002</v>
      </c>
      <c r="W18" s="175">
        <f>('[3]Прочая  субсидия_МР  и  ГО'!D12)/1000</f>
        <v>215.51251000000002</v>
      </c>
      <c r="X18" s="175">
        <f>('[3]Прочая  субсидия_МР  и  ГО'!E12)/1000</f>
        <v>215.51251000000002</v>
      </c>
      <c r="Y18" s="250">
        <f t="shared" si="13"/>
        <v>100</v>
      </c>
      <c r="Z18" s="249"/>
      <c r="AA18" s="175">
        <f>'[3]Проверочная  таблица'!SC16/1000</f>
        <v>0</v>
      </c>
      <c r="AB18" s="175">
        <f>'[3]Проверочная  таблица'!SF16/1000</f>
        <v>0</v>
      </c>
      <c r="AC18" s="250">
        <f t="shared" si="14"/>
        <v>0</v>
      </c>
      <c r="AD18" s="175">
        <v>0</v>
      </c>
      <c r="AE18" s="175">
        <f>('[3]Проверочная  таблица'!FD16+'[3]Проверочная  таблица'!FE16)/1000</f>
        <v>0</v>
      </c>
      <c r="AF18" s="175">
        <f>('[3]Проверочная  таблица'!FK16+'[3]Проверочная  таблица'!FL16)/1000</f>
        <v>0</v>
      </c>
      <c r="AG18" s="250">
        <f t="shared" si="15"/>
        <v>0</v>
      </c>
      <c r="AH18" s="175">
        <v>0</v>
      </c>
      <c r="AI18" s="175">
        <f>'[3]Прочая  субсидия_МР  и  ГО'!F12/1000</f>
        <v>0</v>
      </c>
      <c r="AJ18" s="175">
        <f>'[3]Прочая  субсидия_МР  и  ГО'!G12/1000</f>
        <v>0</v>
      </c>
      <c r="AK18" s="250">
        <f t="shared" si="16"/>
        <v>0</v>
      </c>
      <c r="AL18" s="175">
        <v>2194.29583</v>
      </c>
      <c r="AM18" s="175">
        <f>'[3]Прочая  субсидия_МР  и  ГО'!H12/1000</f>
        <v>2194.29583</v>
      </c>
      <c r="AN18" s="175">
        <f>'[3]Прочая  субсидия_МР  и  ГО'!I12/1000</f>
        <v>2194.29583</v>
      </c>
      <c r="AO18" s="250">
        <f t="shared" si="17"/>
        <v>100</v>
      </c>
      <c r="AP18" s="175">
        <v>182.00714000000002</v>
      </c>
      <c r="AQ18" s="175">
        <f>'[3]Прочая  субсидия_МР  и  ГО'!J12/1000</f>
        <v>182.00714000000002</v>
      </c>
      <c r="AR18" s="175">
        <f>'[3]Прочая  субсидия_МР  и  ГО'!K12/1000</f>
        <v>181.43245999999999</v>
      </c>
      <c r="AS18" s="250">
        <f t="shared" si="18"/>
        <v>99.684254145194501</v>
      </c>
      <c r="AT18" s="175">
        <v>0</v>
      </c>
      <c r="AU18" s="175">
        <f>'[3]Прочая  субсидия_МР  и  ГО'!L12/1000</f>
        <v>0</v>
      </c>
      <c r="AV18" s="175">
        <f>'[3]Прочая  субсидия_МР  и  ГО'!M12/1000</f>
        <v>0</v>
      </c>
      <c r="AW18" s="250">
        <f t="shared" si="19"/>
        <v>0</v>
      </c>
      <c r="AX18" s="175">
        <v>3000</v>
      </c>
      <c r="AY18" s="175">
        <f>'[3]Прочая  субсидия_МР  и  ГО'!N12/1000</f>
        <v>3000</v>
      </c>
      <c r="AZ18" s="175">
        <f>'[3]Прочая  субсидия_МР  и  ГО'!O12/1000</f>
        <v>3000</v>
      </c>
      <c r="BA18" s="250">
        <f t="shared" si="2"/>
        <v>100</v>
      </c>
      <c r="BB18" s="175">
        <v>0</v>
      </c>
      <c r="BC18" s="175">
        <f>'[3]Прочая  субсидия_МР  и  ГО'!P12/1000</f>
        <v>0</v>
      </c>
      <c r="BD18" s="175">
        <f>'[3]Прочая  субсидия_МР  и  ГО'!Q12/1000</f>
        <v>0</v>
      </c>
      <c r="BE18" s="250">
        <f t="shared" si="3"/>
        <v>0</v>
      </c>
      <c r="BF18" s="249"/>
      <c r="BG18" s="175">
        <f>'[3]Проверочная  таблица'!RP16/1000</f>
        <v>0</v>
      </c>
      <c r="BH18" s="175">
        <f>'[3]Проверочная  таблица'!RT16/1000</f>
        <v>0</v>
      </c>
      <c r="BI18" s="250">
        <f t="shared" si="4"/>
        <v>0</v>
      </c>
      <c r="BJ18" s="249"/>
      <c r="BK18" s="175">
        <f>('[3]Проверочная  таблица'!RQ16+'[3]Проверочная  таблица'!RR16)/1000</f>
        <v>0</v>
      </c>
      <c r="BL18" s="175">
        <f>('[3]Проверочная  таблица'!RU16+'[3]Проверочная  таблица'!RV16)/1000</f>
        <v>0</v>
      </c>
      <c r="BM18" s="250">
        <f t="shared" si="5"/>
        <v>0</v>
      </c>
      <c r="BN18" s="175">
        <v>0</v>
      </c>
      <c r="BO18" s="175">
        <f>'[3]Проверочная  таблица'!ES16/1000</f>
        <v>0</v>
      </c>
      <c r="BP18" s="175">
        <f>'[3]Проверочная  таблица'!EV16/1000</f>
        <v>0</v>
      </c>
      <c r="BQ18" s="250">
        <f t="shared" si="20"/>
        <v>0</v>
      </c>
      <c r="BR18" s="249"/>
      <c r="BS18" s="175">
        <f>'[3]Проверочная  таблица'!FY16/1000</f>
        <v>0</v>
      </c>
      <c r="BT18" s="175">
        <f>'[3]Проверочная  таблица'!GB16/1000</f>
        <v>0</v>
      </c>
      <c r="BU18" s="250">
        <f t="shared" si="21"/>
        <v>0</v>
      </c>
      <c r="BV18" s="175">
        <v>307.125</v>
      </c>
      <c r="BW18" s="175">
        <f>('[3]Проверочная  таблица'!MW16+'[3]Проверочная  таблица'!MX16+'[3]Проверочная  таблица'!NH16+'[3]Проверочная  таблица'!NI16)/1000</f>
        <v>307.125</v>
      </c>
      <c r="BX18" s="175">
        <f>('[3]Проверочная  таблица'!NK16+'[3]Проверочная  таблица'!NL16+'[3]Проверочная  таблица'!NE16+'[3]Проверочная  таблица'!NF16)/1000</f>
        <v>307.125</v>
      </c>
      <c r="BY18" s="250">
        <f t="shared" si="22"/>
        <v>100</v>
      </c>
      <c r="BZ18" s="175">
        <v>0</v>
      </c>
      <c r="CA18" s="175">
        <f>('[3]Проверочная  таблица'!JC16)/1000</f>
        <v>0</v>
      </c>
      <c r="CB18" s="175">
        <f>('[3]Проверочная  таблица'!JF16)/1000</f>
        <v>0</v>
      </c>
      <c r="CC18" s="250">
        <f t="shared" si="6"/>
        <v>0</v>
      </c>
      <c r="CD18" s="175">
        <v>0</v>
      </c>
      <c r="CE18" s="175">
        <f>('[3]Проверочная  таблица'!LU16+'[3]Проверочная  таблица'!LV16+'[3]Проверочная  таблица'!LM16+'[3]Проверочная  таблица'!LN16)/1000</f>
        <v>0</v>
      </c>
      <c r="CF18" s="175">
        <f>('[3]Проверочная  таблица'!LQ16+'[3]Проверочная  таблица'!LR16+'[3]Проверочная  таблица'!LY16+'[3]Проверочная  таблица'!LZ16)/1000</f>
        <v>0</v>
      </c>
      <c r="CG18" s="250">
        <f t="shared" si="7"/>
        <v>0</v>
      </c>
      <c r="CH18" s="175">
        <v>0</v>
      </c>
      <c r="CI18" s="175">
        <f>('[3]Проверочная  таблица'!MR16+'[3]Проверочная  таблица'!MS16)/1000</f>
        <v>0</v>
      </c>
      <c r="CJ18" s="175">
        <f>('[3]Проверочная  таблица'!MZ16+'[3]Проверочная  таблица'!NA16)/1000</f>
        <v>0</v>
      </c>
      <c r="CK18" s="250">
        <f t="shared" si="8"/>
        <v>0</v>
      </c>
      <c r="CL18" s="175">
        <v>0</v>
      </c>
      <c r="CM18" s="175">
        <f>('[3]Проверочная  таблица'!MT16+'[3]Проверочная  таблица'!MU16)/1000</f>
        <v>0</v>
      </c>
      <c r="CN18" s="175">
        <f>('[3]Проверочная  таблица'!NB16+'[3]Проверочная  таблица'!NC16)/1000</f>
        <v>0</v>
      </c>
      <c r="CO18" s="250">
        <f t="shared" si="23"/>
        <v>0</v>
      </c>
      <c r="CP18" s="249"/>
      <c r="CQ18" s="175">
        <f>'[3]Проверочная  таблица'!QE16/1000</f>
        <v>0</v>
      </c>
      <c r="CR18" s="175">
        <f>'[3]Проверочная  таблица'!QH16/1000</f>
        <v>0</v>
      </c>
      <c r="CS18" s="250">
        <f t="shared" si="24"/>
        <v>0</v>
      </c>
      <c r="CT18" s="175">
        <v>0</v>
      </c>
      <c r="CU18" s="175">
        <f>('[3]Проверочная  таблица'!QK16+'[3]Проверочная  таблица'!QQ16)/1000</f>
        <v>0</v>
      </c>
      <c r="CV18" s="175">
        <f>('[3]Проверочная  таблица'!QN16+'[3]Проверочная  таблица'!QT16)/1000</f>
        <v>0</v>
      </c>
      <c r="CW18" s="250">
        <f t="shared" si="25"/>
        <v>0</v>
      </c>
      <c r="CX18" s="175">
        <v>3.6697199999999999</v>
      </c>
      <c r="CY18" s="175">
        <f>('[3]Прочая  субсидия_МР  и  ГО'!R12+'[3]Прочая  субсидия_БП'!H12)/1000</f>
        <v>3.6697199999999999</v>
      </c>
      <c r="CZ18" s="175">
        <f>('[3]Прочая  субсидия_МР  и  ГО'!S12+'[3]Прочая  субсидия_БП'!I12)/1000</f>
        <v>3.6697199999999999</v>
      </c>
      <c r="DA18" s="250">
        <f t="shared" si="26"/>
        <v>100</v>
      </c>
      <c r="DB18" s="249"/>
      <c r="DC18" s="175">
        <f>'[3]Проверочная  таблица'!IE16/1000</f>
        <v>0</v>
      </c>
      <c r="DD18" s="175">
        <f>'[3]Проверочная  таблица'!IH16/1000</f>
        <v>0</v>
      </c>
      <c r="DE18" s="250">
        <f t="shared" si="27"/>
        <v>0</v>
      </c>
      <c r="DF18" s="175">
        <v>395.46168999999998</v>
      </c>
      <c r="DG18" s="175">
        <f>'[3]Прочая  субсидия_МР  и  ГО'!T12/1000</f>
        <v>139.81913</v>
      </c>
      <c r="DH18" s="175">
        <f>'[3]Прочая  субсидия_МР  и  ГО'!U12/1000</f>
        <v>139.81913</v>
      </c>
      <c r="DI18" s="250">
        <f t="shared" si="28"/>
        <v>100</v>
      </c>
      <c r="DJ18" s="175">
        <v>0</v>
      </c>
      <c r="DK18" s="175">
        <f>('[3]Прочая  субсидия_МР  и  ГО'!V12+'[3]Прочая  субсидия_БП'!N12)/1000</f>
        <v>0</v>
      </c>
      <c r="DL18" s="175">
        <f>('[3]Прочая  субсидия_МР  и  ГО'!W12+'[3]Прочая  субсидия_БП'!O12)/1000</f>
        <v>0</v>
      </c>
      <c r="DM18" s="250">
        <f t="shared" si="29"/>
        <v>0</v>
      </c>
      <c r="DN18" s="249"/>
      <c r="DO18" s="175">
        <f>('[3]Проверочная  таблица'!DL16+'[3]Проверочная  таблица'!DM16)/1000</f>
        <v>0</v>
      </c>
      <c r="DP18" s="175">
        <f>('[3]Проверочная  таблица'!DY16+'[3]Проверочная  таблица'!DZ16)/1000</f>
        <v>0</v>
      </c>
      <c r="DQ18" s="250">
        <f t="shared" si="30"/>
        <v>0</v>
      </c>
      <c r="DR18" s="249"/>
      <c r="DS18" s="175">
        <f>('[3]Проверочная  таблица'!DN16+'[3]Проверочная  таблица'!DO16)/1000</f>
        <v>54466.168920000004</v>
      </c>
      <c r="DT18" s="175">
        <f>('[3]Проверочная  таблица'!EA16+'[3]Проверочная  таблица'!EB16)/1000</f>
        <v>54466.168919999996</v>
      </c>
      <c r="DU18" s="250">
        <f t="shared" si="31"/>
        <v>99.999999999999986</v>
      </c>
      <c r="DV18" s="249"/>
      <c r="DW18" s="175">
        <f>'[3]Проверочная  таблица'!DU16/1000</f>
        <v>13430.5</v>
      </c>
      <c r="DX18" s="175">
        <f>'[3]Проверочная  таблица'!EH16/1000</f>
        <v>11792.32799</v>
      </c>
      <c r="DY18" s="250">
        <f t="shared" si="32"/>
        <v>87.802598488514946</v>
      </c>
      <c r="DZ18" s="249"/>
      <c r="EA18" s="175">
        <f>'[3]Проверочная  таблица'!DV16/1000</f>
        <v>0</v>
      </c>
      <c r="EB18" s="175">
        <f>'[3]Проверочная  таблица'!EI16/1000</f>
        <v>0</v>
      </c>
      <c r="EC18" s="250">
        <f t="shared" si="33"/>
        <v>0</v>
      </c>
      <c r="ED18" s="249"/>
      <c r="EE18" s="175">
        <f>'[3]Проверочная  таблица'!DW16/1000</f>
        <v>0</v>
      </c>
      <c r="EF18" s="175">
        <f>'[3]Проверочная  таблица'!EJ16/1000</f>
        <v>0</v>
      </c>
      <c r="EG18" s="250">
        <f t="shared" si="34"/>
        <v>0</v>
      </c>
      <c r="EH18" s="249"/>
      <c r="EI18" s="175">
        <f>'[3]Проверочная  таблица'!DR16/1000</f>
        <v>706.88</v>
      </c>
      <c r="EJ18" s="175">
        <f>'[3]Проверочная  таблица'!EE16/1000</f>
        <v>620.65902000000006</v>
      </c>
      <c r="EK18" s="250">
        <f t="shared" si="35"/>
        <v>87.802600158442743</v>
      </c>
      <c r="EL18" s="249"/>
      <c r="EM18" s="175">
        <f>'[3]Проверочная  таблица'!DS16/1000</f>
        <v>0</v>
      </c>
      <c r="EN18" s="175">
        <f>'[3]Проверочная  таблица'!EF16/1000</f>
        <v>0</v>
      </c>
      <c r="EO18" s="250">
        <f t="shared" si="36"/>
        <v>0</v>
      </c>
      <c r="EP18" s="249"/>
      <c r="EQ18" s="175">
        <f>'[3]Проверочная  таблица'!DT16/1000</f>
        <v>0</v>
      </c>
      <c r="ER18" s="175">
        <f>'[3]Проверочная  таблица'!EG16/1000</f>
        <v>0</v>
      </c>
      <c r="ES18" s="250">
        <f t="shared" si="37"/>
        <v>0</v>
      </c>
      <c r="ET18" s="175">
        <v>73927.824739999996</v>
      </c>
      <c r="EU18" s="175">
        <f>('[3]Проверочная  таблица'!AM16+'[3]Проверочная  таблица'!AW16+'[3]Прочая  субсидия_МР  и  ГО'!Z12+'[3]Прочая  субсидия_БП'!Z12)/1000</f>
        <v>73927.824739999996</v>
      </c>
      <c r="EV18" s="175">
        <f>('[3]Проверочная  таблица'!AR16+'[3]Проверочная  таблица'!BA16+'[3]Прочая  субсидия_МР  и  ГО'!AA12+'[3]Прочая  субсидия_БП'!AA12)/1000</f>
        <v>66827.444040000002</v>
      </c>
      <c r="EW18" s="250">
        <f t="shared" si="38"/>
        <v>90.395523302664955</v>
      </c>
      <c r="EX18" s="175">
        <v>3363</v>
      </c>
      <c r="EY18" s="175">
        <f>'[3]Проверочная  таблица'!AN16/1000</f>
        <v>6319.3168700000006</v>
      </c>
      <c r="EZ18" s="175">
        <f>'[3]Проверочная  таблица'!AS16/1000</f>
        <v>6025.6243700000005</v>
      </c>
      <c r="FA18" s="250">
        <f t="shared" si="39"/>
        <v>95.352464419148518</v>
      </c>
      <c r="FB18" s="175">
        <v>30391.409940000001</v>
      </c>
      <c r="FC18" s="175">
        <f>'[3]Прочая  субсидия_МР  и  ГО'!AB12/1000</f>
        <v>30391.409940000001</v>
      </c>
      <c r="FD18" s="175">
        <f>'[3]Прочая  субсидия_МР  и  ГО'!AC12/1000</f>
        <v>30391.409940000001</v>
      </c>
      <c r="FE18" s="250">
        <f t="shared" si="40"/>
        <v>100</v>
      </c>
      <c r="FF18" s="175">
        <v>0</v>
      </c>
      <c r="FG18" s="175">
        <f>'[3]Прочая  субсидия_МР  и  ГО'!AD12/1000</f>
        <v>0</v>
      </c>
      <c r="FH18" s="175">
        <f>'[3]Прочая  субсидия_МР  и  ГО'!AE12/1000</f>
        <v>0</v>
      </c>
      <c r="FI18" s="250">
        <f t="shared" si="41"/>
        <v>0</v>
      </c>
      <c r="FJ18" s="249"/>
      <c r="FK18" s="175">
        <f>'[3]Проверочная  таблица'!CU16/1000</f>
        <v>29888</v>
      </c>
      <c r="FL18" s="175">
        <f>'[3]Проверочная  таблица'!CV16/1000</f>
        <v>29888</v>
      </c>
      <c r="FM18" s="250">
        <f t="shared" si="42"/>
        <v>100</v>
      </c>
      <c r="FN18" s="249"/>
      <c r="FO18" s="175">
        <f>'[3]Проверочная  таблица'!DG16/1000</f>
        <v>18151.45923</v>
      </c>
      <c r="FP18" s="175">
        <f>'[3]Проверочная  таблица'!DJ16/1000</f>
        <v>18151.45923</v>
      </c>
      <c r="FQ18" s="250">
        <f t="shared" si="43"/>
        <v>100</v>
      </c>
      <c r="FR18" s="249"/>
      <c r="FS18" s="175">
        <f>'[3]Прочая  субсидия_МР  и  ГО'!AF12/1000</f>
        <v>0</v>
      </c>
      <c r="FT18" s="175">
        <f>'[3]Прочая  субсидия_МР  и  ГО'!AG12/1000</f>
        <v>0</v>
      </c>
      <c r="FU18" s="250">
        <f t="shared" si="44"/>
        <v>0</v>
      </c>
      <c r="FV18" s="249"/>
      <c r="FW18" s="175">
        <f>'[3]Прочая  субсидия_МР  и  ГО'!AH12/1000</f>
        <v>0</v>
      </c>
      <c r="FX18" s="175">
        <f>'[3]Прочая  субсидия_МР  и  ГО'!AI12/1000</f>
        <v>0</v>
      </c>
      <c r="FY18" s="250">
        <f t="shared" si="45"/>
        <v>0</v>
      </c>
      <c r="FZ18" s="175">
        <v>0</v>
      </c>
      <c r="GA18" s="175">
        <f>('[3]Проверочная  таблица'!CO16+'[3]Проверочная  таблица'!CM16)/1000</f>
        <v>0</v>
      </c>
      <c r="GB18" s="175">
        <f>('[3]Проверочная  таблица'!CP16+'[3]Проверочная  таблица'!CN16)/1000</f>
        <v>0</v>
      </c>
      <c r="GC18" s="250">
        <f t="shared" si="46"/>
        <v>0</v>
      </c>
      <c r="GD18" s="175">
        <v>0</v>
      </c>
      <c r="GE18" s="175">
        <f>('[3]Проверочная  таблица'!CW16+'[3]Проверочная  таблица'!CY16)/1000</f>
        <v>0</v>
      </c>
      <c r="GF18" s="175">
        <f>('[3]Проверочная  таблица'!CZ16+'[3]Проверочная  таблица'!CX16)/1000</f>
        <v>0</v>
      </c>
      <c r="GG18" s="250">
        <f t="shared" si="47"/>
        <v>0</v>
      </c>
      <c r="GH18" s="175">
        <v>0</v>
      </c>
      <c r="GI18" s="175">
        <f>'[3]Проверочная  таблица'!GU16/1000</f>
        <v>0</v>
      </c>
      <c r="GJ18" s="175">
        <f>'[3]Проверочная  таблица'!GX16/1000</f>
        <v>0</v>
      </c>
      <c r="GK18" s="250">
        <f t="shared" si="48"/>
        <v>0</v>
      </c>
      <c r="GL18" s="175">
        <v>102.86019</v>
      </c>
      <c r="GM18" s="175">
        <f>'[3]Прочая  субсидия_МР  и  ГО'!AJ12/1000</f>
        <v>102.86019</v>
      </c>
      <c r="GN18" s="175">
        <f>'[3]Прочая  субсидия_МР  и  ГО'!AK12/1000</f>
        <v>102.86019</v>
      </c>
      <c r="GO18" s="250">
        <f t="shared" si="49"/>
        <v>100</v>
      </c>
      <c r="GP18" s="175">
        <v>0</v>
      </c>
      <c r="GQ18" s="175">
        <f>('[3]Проверочная  таблица'!HH16+'[3]Проверочная  таблица'!HI16+'[3]Проверочная  таблица'!HN16+'[3]Проверочная  таблица'!HO16)/1000</f>
        <v>0</v>
      </c>
      <c r="GR18" s="175">
        <f>('[3]Проверочная  таблица'!HK16+'[3]Проверочная  таблица'!HL16+'[3]Проверочная  таблица'!HQ16+'[3]Проверочная  таблица'!HR16)/1000</f>
        <v>0</v>
      </c>
      <c r="GS18" s="250">
        <f t="shared" si="50"/>
        <v>0</v>
      </c>
      <c r="GT18" s="249"/>
      <c r="GU18" s="175">
        <f>('[3]Прочая  субсидия_МР  и  ГО'!AL12+'[3]Прочая  субсидия_БП'!AF12)/1000</f>
        <v>0</v>
      </c>
      <c r="GV18" s="175">
        <f>('[3]Прочая  субсидия_МР  и  ГО'!AM12+'[3]Прочая  субсидия_БП'!AG12)/1000</f>
        <v>0</v>
      </c>
      <c r="GW18" s="250">
        <f t="shared" si="51"/>
        <v>0</v>
      </c>
      <c r="GX18" s="175">
        <v>108.38817999999999</v>
      </c>
      <c r="GY18" s="175">
        <f>('[3]Прочая  субсидия_МР  и  ГО'!AN12+'[3]Прочая  субсидия_БП'!AL12)/1000</f>
        <v>108.38817999999999</v>
      </c>
      <c r="GZ18" s="175">
        <f>('[3]Прочая  субсидия_МР  и  ГО'!AO12+'[3]Прочая  субсидия_БП'!AM12)/1000</f>
        <v>108.38817999999999</v>
      </c>
      <c r="HA18" s="250">
        <f t="shared" si="52"/>
        <v>100</v>
      </c>
      <c r="HB18" s="175">
        <v>563.05999999999995</v>
      </c>
      <c r="HC18" s="175">
        <f>('[3]Прочая  субсидия_МР  и  ГО'!AP12+'[3]Прочая  субсидия_БП'!AR12)/1000</f>
        <v>2185.34141</v>
      </c>
      <c r="HD18" s="175">
        <f>('[3]Прочая  субсидия_МР  и  ГО'!AQ12+'[3]Прочая  субсидия_БП'!AS12)/1000</f>
        <v>2185.34141</v>
      </c>
      <c r="HE18" s="250">
        <f t="shared" si="53"/>
        <v>100</v>
      </c>
      <c r="HF18" s="175">
        <v>0</v>
      </c>
      <c r="HG18" s="175">
        <f>('[3]Прочая  субсидия_МР  и  ГО'!AR12)/1000</f>
        <v>0</v>
      </c>
      <c r="HH18" s="175">
        <f>('[3]Прочая  субсидия_МР  и  ГО'!AS12)/1000</f>
        <v>0</v>
      </c>
      <c r="HI18" s="250">
        <f t="shared" si="54"/>
        <v>0</v>
      </c>
      <c r="HJ18" s="175">
        <v>666.98140999999998</v>
      </c>
      <c r="HK18" s="175">
        <f>'[3]Прочая  субсидия_МР  и  ГО'!AT12/1000</f>
        <v>583.61121000000003</v>
      </c>
      <c r="HL18" s="175">
        <f>'[3]Прочая  субсидия_МР  и  ГО'!AU12/1000</f>
        <v>583.61120999999991</v>
      </c>
      <c r="HM18" s="250">
        <f t="shared" si="55"/>
        <v>99.999999999999972</v>
      </c>
      <c r="HN18" s="175">
        <v>0</v>
      </c>
      <c r="HO18" s="175">
        <f>('[3]Проверочная  таблица'!KN16+'[3]Проверочная  таблица'!KO16+'[3]Проверочная  таблица'!KT16+'[3]Проверочная  таблица'!KU16)/1000</f>
        <v>0</v>
      </c>
      <c r="HP18" s="175">
        <f>('[3]Проверочная  таблица'!KQ16+'[3]Проверочная  таблица'!KR16+'[3]Проверочная  таблица'!KW16+'[3]Проверочная  таблица'!KX16)/1000</f>
        <v>0</v>
      </c>
      <c r="HQ18" s="250">
        <f t="shared" si="56"/>
        <v>0</v>
      </c>
      <c r="HR18" s="175">
        <v>69918.100000000006</v>
      </c>
      <c r="HS18" s="175">
        <f>('[3]Проверочная  таблица'!BT16+'[3]Проверочная  таблица'!CB16)/1000</f>
        <v>69918.100000000006</v>
      </c>
      <c r="HT18" s="175">
        <f>('[3]Проверочная  таблица'!BX16+'[3]Проверочная  таблица'!CF16)/1000</f>
        <v>69918.100000000006</v>
      </c>
      <c r="HU18" s="250">
        <f t="shared" si="57"/>
        <v>100</v>
      </c>
      <c r="HV18" s="175">
        <v>31946.654119999999</v>
      </c>
      <c r="HW18" s="175">
        <f>('[3]Проверочная  таблица'!BU16+'[3]Проверочная  таблица'!CC16)/1000</f>
        <v>42303.554090000005</v>
      </c>
      <c r="HX18" s="175">
        <f>('[3]Проверочная  таблица'!BY16+'[3]Проверочная  таблица'!CG16)/1000</f>
        <v>42303.554090000005</v>
      </c>
      <c r="HY18" s="250">
        <f t="shared" si="58"/>
        <v>100</v>
      </c>
      <c r="HZ18" s="175">
        <v>0</v>
      </c>
      <c r="IA18" s="175">
        <f>('[3]Прочая  субсидия_МР  и  ГО'!AX12)/1000</f>
        <v>0</v>
      </c>
      <c r="IB18" s="175">
        <f>('[3]Прочая  субсидия_МР  и  ГО'!AY12)/1000</f>
        <v>0</v>
      </c>
      <c r="IC18" s="250">
        <f t="shared" si="59"/>
        <v>0</v>
      </c>
      <c r="ID18" s="175">
        <v>0</v>
      </c>
      <c r="IE18" s="175">
        <f>('[3]Проверочная  таблица'!IR16+'[3]Проверочная  таблица'!IS16)/1000</f>
        <v>0</v>
      </c>
      <c r="IF18" s="175">
        <f>('[3]Проверочная  таблица'!IU16+'[3]Проверочная  таблица'!IV16)/1000</f>
        <v>0</v>
      </c>
      <c r="IG18" s="250">
        <f t="shared" si="60"/>
        <v>0</v>
      </c>
      <c r="IH18" s="175">
        <v>0</v>
      </c>
      <c r="II18" s="175">
        <f>('[3]Проверочная  таблица'!BV16+'[3]Проверочная  таблица'!CD16)/1000</f>
        <v>0</v>
      </c>
      <c r="IJ18" s="175">
        <f>('[3]Проверочная  таблица'!BZ16+'[3]Проверочная  таблица'!CH16)/1000</f>
        <v>0</v>
      </c>
      <c r="IK18" s="250">
        <f t="shared" si="61"/>
        <v>0</v>
      </c>
      <c r="IL18" s="249"/>
      <c r="IM18" s="175">
        <f>'[3]Проверочная  таблица'!IW16/1000</f>
        <v>0</v>
      </c>
      <c r="IN18" s="175">
        <f>'[3]Проверочная  таблица'!IZ16/1000</f>
        <v>0</v>
      </c>
      <c r="IO18" s="250">
        <f t="shared" si="62"/>
        <v>0</v>
      </c>
      <c r="IP18" s="249"/>
      <c r="IQ18" s="175">
        <f>('[3]Прочая  субсидия_МР  и  ГО'!AZ12+'[3]Прочая  субсидия_БП'!AX12)/1000</f>
        <v>0</v>
      </c>
      <c r="IR18" s="175">
        <f>('[3]Прочая  субсидия_МР  и  ГО'!BA12+'[3]Прочая  субсидия_БП'!AY12)/1000</f>
        <v>0</v>
      </c>
      <c r="IS18" s="250">
        <f t="shared" si="63"/>
        <v>0</v>
      </c>
      <c r="IT18" s="175">
        <v>820</v>
      </c>
      <c r="IU18" s="175">
        <f>('[3]Прочая  субсидия_МР  и  ГО'!BB12+'[3]Прочая  субсидия_БП'!BD12)/1000</f>
        <v>820</v>
      </c>
      <c r="IV18" s="175">
        <f>('[3]Прочая  субсидия_МР  и  ГО'!BC12+'[3]Прочая  субсидия_БП'!BE12)/1000</f>
        <v>820</v>
      </c>
      <c r="IW18" s="250">
        <f t="shared" si="64"/>
        <v>100</v>
      </c>
      <c r="IX18" s="175">
        <v>0</v>
      </c>
      <c r="IY18" s="175">
        <f>('[3]Проверочная  таблица'!GE16+'[3]Проверочная  таблица'!GK16)/1000</f>
        <v>0</v>
      </c>
      <c r="IZ18" s="175">
        <f>('[3]Проверочная  таблица'!GH16+'[3]Проверочная  таблица'!GN16)/1000</f>
        <v>0</v>
      </c>
      <c r="JA18" s="250">
        <f t="shared" si="65"/>
        <v>0</v>
      </c>
      <c r="JB18" s="175">
        <v>468.33777000000003</v>
      </c>
      <c r="JC18" s="175">
        <f>('[3]Прочая  субсидия_БП'!BJ12+'[3]Прочая  субсидия_МР  и  ГО'!BD12)/1000</f>
        <v>468.33777000000009</v>
      </c>
      <c r="JD18" s="175">
        <f>('[3]Прочая  субсидия_БП'!BK12+'[3]Прочая  субсидия_МР  и  ГО'!BE12)/1000</f>
        <v>468.33777000000003</v>
      </c>
      <c r="JE18" s="250">
        <f t="shared" si="66"/>
        <v>99.999999999999986</v>
      </c>
      <c r="JF18" s="249"/>
      <c r="JG18" s="175">
        <f>('[3]Прочая  субсидия_БП'!BQ12+'[3]Прочая  субсидия_МР  и  ГО'!BF12)/1000</f>
        <v>3800</v>
      </c>
      <c r="JH18" s="175">
        <f>('[3]Прочая  субсидия_БП'!BR12+'[3]Прочая  субсидия_МР  и  ГО'!BG12)/1000</f>
        <v>1814.32752</v>
      </c>
      <c r="JI18" s="250">
        <f t="shared" si="67"/>
        <v>47.745461052631583</v>
      </c>
      <c r="JJ18" s="175">
        <v>0</v>
      </c>
      <c r="JK18" s="175">
        <f>('[3]Прочая  субсидия_МР  и  ГО'!BH12+'[3]Прочая  субсидия_БП'!BW12)/1000</f>
        <v>0</v>
      </c>
      <c r="JL18" s="175">
        <f>('[3]Прочая  субсидия_МР  и  ГО'!BI12+'[3]Прочая  субсидия_БП'!BX12)/1000</f>
        <v>0</v>
      </c>
      <c r="JM18" s="250">
        <f t="shared" si="68"/>
        <v>0</v>
      </c>
      <c r="JN18" s="175">
        <v>0</v>
      </c>
      <c r="JO18" s="175">
        <f>('[3]Проверочная  таблица'!OH16+'[3]Проверочная  таблица'!OI16+'[3]Проверочная  таблица'!OP16+'[3]Проверочная  таблица'!OQ16)/1000</f>
        <v>0</v>
      </c>
      <c r="JP18" s="175">
        <f>('[3]Проверочная  таблица'!OL16+'[3]Проверочная  таблица'!OM16+'[3]Проверочная  таблица'!OT16+'[3]Проверочная  таблица'!OU16)/1000</f>
        <v>0</v>
      </c>
      <c r="JQ18" s="250">
        <f t="shared" si="69"/>
        <v>0</v>
      </c>
      <c r="JR18" s="175">
        <v>31037.0471</v>
      </c>
      <c r="JS18" s="175">
        <f>('[3]Проверочная  таблица'!OJ16+'[3]Проверочная  таблица'!OR16)/1000</f>
        <v>31037.0471</v>
      </c>
      <c r="JT18" s="175">
        <f>('[3]Проверочная  таблица'!ON16+'[3]Проверочная  таблица'!OV16)/1000</f>
        <v>31037.046740000002</v>
      </c>
      <c r="JU18" s="250">
        <f t="shared" si="70"/>
        <v>99.999998840095856</v>
      </c>
      <c r="JV18" s="175">
        <v>37042.107899999995</v>
      </c>
      <c r="JW18" s="175">
        <f>('[3]Проверочная  таблица'!TF16+'[3]Проверочная  таблица'!TG16+'[3]Проверочная  таблица'!SJ16+'[3]Проверочная  таблица'!SK16)/1000</f>
        <v>76739.013940000004</v>
      </c>
      <c r="JX18" s="175">
        <f>('[3]Проверочная  таблица'!TO16+'[3]Проверочная  таблица'!TP16+'[3]Проверочная  таблица'!SU16+'[3]Проверочная  таблица'!SV16)/1000</f>
        <v>76739.013940000004</v>
      </c>
      <c r="JY18" s="250">
        <f t="shared" si="71"/>
        <v>100</v>
      </c>
      <c r="JZ18" s="175">
        <v>6681.3750499999996</v>
      </c>
      <c r="KA18" s="175">
        <f>('[3]Проверочная  таблица'!PN16+'[3]Проверочная  таблица'!PO16)/1000</f>
        <v>6141.2230399999999</v>
      </c>
      <c r="KB18" s="175">
        <f>('[3]Проверочная  таблица'!PQ16+'[3]Проверочная  таблица'!PR16)/1000</f>
        <v>6141.2057000000004</v>
      </c>
      <c r="KC18" s="250">
        <f t="shared" si="72"/>
        <v>99.999717645819302</v>
      </c>
      <c r="KD18" s="249"/>
      <c r="KE18" s="175">
        <f>'[3]Проверочная  таблица'!IK16/1000</f>
        <v>141052.21195</v>
      </c>
      <c r="KF18" s="175">
        <f>'[3]Проверочная  таблица'!IN16/1000</f>
        <v>141052.21195</v>
      </c>
      <c r="KG18" s="250">
        <f t="shared" si="73"/>
        <v>100</v>
      </c>
      <c r="KH18" s="175">
        <v>65076.105259999997</v>
      </c>
      <c r="KI18" s="175">
        <f>('[3]Проверочная  таблица'!SN16+'[3]Проверочная  таблица'!SO16+'[3]Проверочная  таблица'!TJ16+'[3]Проверочная  таблица'!TK16)/1000</f>
        <v>60345.157890000002</v>
      </c>
      <c r="KJ18" s="175">
        <f>('[3]Проверочная  таблица'!SY16+'[3]Проверочная  таблица'!SZ16+'[3]Проверочная  таблица'!TS16+'[3]Проверочная  таблица'!TT16)/1000</f>
        <v>60345.157890000002</v>
      </c>
      <c r="KK18" s="250">
        <f t="shared" si="74"/>
        <v>100</v>
      </c>
      <c r="KM18" s="176"/>
    </row>
    <row r="19" spans="1:299" ht="21.75" customHeight="1" x14ac:dyDescent="0.25">
      <c r="A19" s="251" t="s">
        <v>33</v>
      </c>
      <c r="B19" s="252">
        <f t="shared" si="0"/>
        <v>92111.312129999991</v>
      </c>
      <c r="C19" s="253">
        <f t="shared" si="0"/>
        <v>84656.322460000025</v>
      </c>
      <c r="D19" s="254">
        <f t="shared" si="0"/>
        <v>73417.934790000014</v>
      </c>
      <c r="E19" s="248">
        <f t="shared" si="1"/>
        <v>86.724691855932988</v>
      </c>
      <c r="F19" s="249"/>
      <c r="G19" s="175">
        <f>'[3]Проверочная  таблица'!EL17/1000</f>
        <v>0</v>
      </c>
      <c r="H19" s="175">
        <f>'[3]Проверочная  таблица'!EP17/1000</f>
        <v>0</v>
      </c>
      <c r="I19" s="250">
        <f t="shared" si="9"/>
        <v>0</v>
      </c>
      <c r="J19" s="175">
        <v>0</v>
      </c>
      <c r="K19" s="175">
        <f>'[3]Проверочная  таблица'!EM17/1000</f>
        <v>0</v>
      </c>
      <c r="L19" s="175">
        <f>'[3]Проверочная  таблица'!EQ17/1000</f>
        <v>0</v>
      </c>
      <c r="M19" s="250">
        <f t="shared" si="10"/>
        <v>0</v>
      </c>
      <c r="N19" s="175">
        <v>0</v>
      </c>
      <c r="O19" s="193">
        <f>'[3]Проверочная  таблица'!EN17/1000</f>
        <v>0</v>
      </c>
      <c r="P19" s="175">
        <f>'[3]Проверочная  таблица'!ER17/1000</f>
        <v>0</v>
      </c>
      <c r="Q19" s="250">
        <f t="shared" si="11"/>
        <v>0</v>
      </c>
      <c r="R19" s="175">
        <v>0</v>
      </c>
      <c r="S19" s="175">
        <f>'[3]Проверочная  таблица'!RW17/1000</f>
        <v>0</v>
      </c>
      <c r="T19" s="175">
        <f>'[3]Проверочная  таблица'!RZ17/1000</f>
        <v>0</v>
      </c>
      <c r="U19" s="250">
        <f t="shared" si="12"/>
        <v>0</v>
      </c>
      <c r="V19" s="175">
        <v>220.09789000000001</v>
      </c>
      <c r="W19" s="175">
        <f>('[3]Прочая  субсидия_МР  и  ГО'!D13)/1000</f>
        <v>220.09789000000001</v>
      </c>
      <c r="X19" s="175">
        <f>('[3]Прочая  субсидия_МР  и  ГО'!E13)/1000</f>
        <v>220.09776000000002</v>
      </c>
      <c r="Y19" s="250">
        <f t="shared" si="13"/>
        <v>99.999940935371995</v>
      </c>
      <c r="Z19" s="249"/>
      <c r="AA19" s="175">
        <f>'[3]Проверочная  таблица'!SC17/1000</f>
        <v>0</v>
      </c>
      <c r="AB19" s="175">
        <f>'[3]Проверочная  таблица'!SF17/1000</f>
        <v>0</v>
      </c>
      <c r="AC19" s="250">
        <f t="shared" si="14"/>
        <v>0</v>
      </c>
      <c r="AD19" s="175">
        <v>0</v>
      </c>
      <c r="AE19" s="175">
        <f>('[3]Проверочная  таблица'!FD17+'[3]Проверочная  таблица'!FE17)/1000</f>
        <v>0</v>
      </c>
      <c r="AF19" s="175">
        <f>('[3]Проверочная  таблица'!FK17+'[3]Проверочная  таблица'!FL17)/1000</f>
        <v>0</v>
      </c>
      <c r="AG19" s="250">
        <f t="shared" si="15"/>
        <v>0</v>
      </c>
      <c r="AH19" s="175">
        <v>0</v>
      </c>
      <c r="AI19" s="175">
        <f>'[3]Прочая  субсидия_МР  и  ГО'!F13/1000</f>
        <v>0</v>
      </c>
      <c r="AJ19" s="175">
        <f>'[3]Прочая  субсидия_МР  и  ГО'!G13/1000</f>
        <v>0</v>
      </c>
      <c r="AK19" s="250">
        <f t="shared" si="16"/>
        <v>0</v>
      </c>
      <c r="AL19" s="175">
        <v>2194.29583</v>
      </c>
      <c r="AM19" s="175">
        <f>'[3]Прочая  субсидия_МР  и  ГО'!H13/1000</f>
        <v>0</v>
      </c>
      <c r="AN19" s="175">
        <f>'[3]Прочая  субсидия_МР  и  ГО'!I13/1000</f>
        <v>0</v>
      </c>
      <c r="AO19" s="250">
        <f t="shared" si="17"/>
        <v>0</v>
      </c>
      <c r="AP19" s="175">
        <v>86.76294</v>
      </c>
      <c r="AQ19" s="175">
        <f>'[3]Прочая  субсидия_МР  и  ГО'!J13/1000</f>
        <v>86.76294</v>
      </c>
      <c r="AR19" s="175">
        <f>'[3]Прочая  субсидия_МР  и  ГО'!K13/1000</f>
        <v>86.76294</v>
      </c>
      <c r="AS19" s="250">
        <f t="shared" si="18"/>
        <v>100</v>
      </c>
      <c r="AT19" s="175">
        <v>0</v>
      </c>
      <c r="AU19" s="175">
        <f>'[3]Прочая  субсидия_МР  и  ГО'!L13/1000</f>
        <v>0</v>
      </c>
      <c r="AV19" s="175">
        <f>'[3]Прочая  субсидия_МР  и  ГО'!M13/1000</f>
        <v>0</v>
      </c>
      <c r="AW19" s="250">
        <f t="shared" si="19"/>
        <v>0</v>
      </c>
      <c r="AX19" s="175">
        <v>0</v>
      </c>
      <c r="AY19" s="175">
        <f>'[3]Прочая  субсидия_МР  и  ГО'!N13/1000</f>
        <v>0</v>
      </c>
      <c r="AZ19" s="175">
        <f>'[3]Прочая  субсидия_МР  и  ГО'!O13/1000</f>
        <v>0</v>
      </c>
      <c r="BA19" s="250">
        <f t="shared" si="2"/>
        <v>0</v>
      </c>
      <c r="BB19" s="175">
        <v>0</v>
      </c>
      <c r="BC19" s="175">
        <f>'[3]Прочая  субсидия_МР  и  ГО'!P13/1000</f>
        <v>0</v>
      </c>
      <c r="BD19" s="175">
        <f>'[3]Прочая  субсидия_МР  и  ГО'!Q13/1000</f>
        <v>0</v>
      </c>
      <c r="BE19" s="250">
        <f t="shared" si="3"/>
        <v>0</v>
      </c>
      <c r="BF19" s="249"/>
      <c r="BG19" s="175">
        <f>'[3]Проверочная  таблица'!RP17/1000</f>
        <v>0</v>
      </c>
      <c r="BH19" s="175">
        <f>'[3]Проверочная  таблица'!RT17/1000</f>
        <v>0</v>
      </c>
      <c r="BI19" s="250">
        <f t="shared" si="4"/>
        <v>0</v>
      </c>
      <c r="BJ19" s="249"/>
      <c r="BK19" s="175">
        <f>('[3]Проверочная  таблица'!RQ17+'[3]Проверочная  таблица'!RR17)/1000</f>
        <v>0</v>
      </c>
      <c r="BL19" s="175">
        <f>('[3]Проверочная  таблица'!RU17+'[3]Проверочная  таблица'!RV17)/1000</f>
        <v>0</v>
      </c>
      <c r="BM19" s="250">
        <f t="shared" si="5"/>
        <v>0</v>
      </c>
      <c r="BN19" s="175">
        <v>0</v>
      </c>
      <c r="BO19" s="175">
        <f>'[3]Проверочная  таблица'!ES17/1000</f>
        <v>0</v>
      </c>
      <c r="BP19" s="175">
        <f>'[3]Проверочная  таблица'!EV17/1000</f>
        <v>0</v>
      </c>
      <c r="BQ19" s="250">
        <f t="shared" si="20"/>
        <v>0</v>
      </c>
      <c r="BR19" s="249"/>
      <c r="BS19" s="175">
        <f>'[3]Проверочная  таблица'!FY17/1000</f>
        <v>0</v>
      </c>
      <c r="BT19" s="175">
        <f>'[3]Проверочная  таблица'!GB17/1000</f>
        <v>0</v>
      </c>
      <c r="BU19" s="250">
        <f t="shared" si="21"/>
        <v>0</v>
      </c>
      <c r="BV19" s="175">
        <v>193.375</v>
      </c>
      <c r="BW19" s="175">
        <f>('[3]Проверочная  таблица'!MW17+'[3]Проверочная  таблица'!MX17+'[3]Проверочная  таблица'!NH17+'[3]Проверочная  таблица'!NI17)/1000</f>
        <v>193.375</v>
      </c>
      <c r="BX19" s="175">
        <f>('[3]Проверочная  таблица'!NK17+'[3]Проверочная  таблица'!NL17+'[3]Проверочная  таблица'!NE17+'[3]Проверочная  таблица'!NF17)/1000</f>
        <v>193.375</v>
      </c>
      <c r="BY19" s="250">
        <f t="shared" si="22"/>
        <v>100</v>
      </c>
      <c r="BZ19" s="175">
        <v>0</v>
      </c>
      <c r="CA19" s="175">
        <f>('[3]Проверочная  таблица'!JC17)/1000</f>
        <v>0</v>
      </c>
      <c r="CB19" s="175">
        <f>('[3]Проверочная  таблица'!JF17)/1000</f>
        <v>0</v>
      </c>
      <c r="CC19" s="250">
        <f t="shared" si="6"/>
        <v>0</v>
      </c>
      <c r="CD19" s="175">
        <v>0</v>
      </c>
      <c r="CE19" s="175">
        <f>('[3]Проверочная  таблица'!LU17+'[3]Проверочная  таблица'!LV17+'[3]Проверочная  таблица'!LM17+'[3]Проверочная  таблица'!LN17)/1000</f>
        <v>0</v>
      </c>
      <c r="CF19" s="175">
        <f>('[3]Проверочная  таблица'!LQ17+'[3]Проверочная  таблица'!LR17+'[3]Проверочная  таблица'!LY17+'[3]Проверочная  таблица'!LZ17)/1000</f>
        <v>0</v>
      </c>
      <c r="CG19" s="250">
        <f t="shared" si="7"/>
        <v>0</v>
      </c>
      <c r="CH19" s="175">
        <v>0</v>
      </c>
      <c r="CI19" s="175">
        <f>('[3]Проверочная  таблица'!MR17+'[3]Проверочная  таблица'!MS17)/1000</f>
        <v>0</v>
      </c>
      <c r="CJ19" s="175">
        <f>('[3]Проверочная  таблица'!MZ17+'[3]Проверочная  таблица'!NA17)/1000</f>
        <v>0</v>
      </c>
      <c r="CK19" s="250">
        <f t="shared" si="8"/>
        <v>0</v>
      </c>
      <c r="CL19" s="175">
        <v>0</v>
      </c>
      <c r="CM19" s="175">
        <f>('[3]Проверочная  таблица'!MT17+'[3]Проверочная  таблица'!MU17)/1000</f>
        <v>0</v>
      </c>
      <c r="CN19" s="175">
        <f>('[3]Проверочная  таблица'!NB17+'[3]Проверочная  таблица'!NC17)/1000</f>
        <v>0</v>
      </c>
      <c r="CO19" s="250">
        <f t="shared" si="23"/>
        <v>0</v>
      </c>
      <c r="CP19" s="249"/>
      <c r="CQ19" s="175">
        <f>'[3]Проверочная  таблица'!QE17/1000</f>
        <v>0</v>
      </c>
      <c r="CR19" s="175">
        <f>'[3]Проверочная  таблица'!QH17/1000</f>
        <v>0</v>
      </c>
      <c r="CS19" s="250">
        <f t="shared" si="24"/>
        <v>0</v>
      </c>
      <c r="CT19" s="175">
        <v>0</v>
      </c>
      <c r="CU19" s="175">
        <f>('[3]Проверочная  таблица'!QK17+'[3]Проверочная  таблица'!QQ17)/1000</f>
        <v>0</v>
      </c>
      <c r="CV19" s="175">
        <f>('[3]Проверочная  таблица'!QN17+'[3]Проверочная  таблица'!QT17)/1000</f>
        <v>0</v>
      </c>
      <c r="CW19" s="250">
        <f t="shared" si="25"/>
        <v>0</v>
      </c>
      <c r="CX19" s="175">
        <v>18.34862</v>
      </c>
      <c r="CY19" s="175">
        <f>('[3]Прочая  субсидия_МР  и  ГО'!R13+'[3]Прочая  субсидия_БП'!H13)/1000</f>
        <v>18.34862</v>
      </c>
      <c r="CZ19" s="175">
        <f>('[3]Прочая  субсидия_МР  и  ГО'!S13+'[3]Прочая  субсидия_БП'!I13)/1000</f>
        <v>18.34862</v>
      </c>
      <c r="DA19" s="250">
        <f t="shared" si="26"/>
        <v>100</v>
      </c>
      <c r="DB19" s="249"/>
      <c r="DC19" s="175">
        <f>'[3]Проверочная  таблица'!IE17/1000</f>
        <v>0</v>
      </c>
      <c r="DD19" s="175">
        <f>'[3]Проверочная  таблица'!IH17/1000</f>
        <v>0</v>
      </c>
      <c r="DE19" s="250">
        <f t="shared" si="27"/>
        <v>0</v>
      </c>
      <c r="DF19" s="175">
        <v>494.36288999999999</v>
      </c>
      <c r="DG19" s="175">
        <f>'[3]Прочая  субсидия_МР  и  ГО'!T13/1000</f>
        <v>373.53665000000001</v>
      </c>
      <c r="DH19" s="175">
        <f>'[3]Прочая  субсидия_МР  и  ГО'!U13/1000</f>
        <v>373.53665000000001</v>
      </c>
      <c r="DI19" s="250">
        <f t="shared" si="28"/>
        <v>100</v>
      </c>
      <c r="DJ19" s="175">
        <v>0</v>
      </c>
      <c r="DK19" s="175">
        <f>('[3]Прочая  субсидия_МР  и  ГО'!V13+'[3]Прочая  субсидия_БП'!N13)/1000</f>
        <v>0</v>
      </c>
      <c r="DL19" s="175">
        <f>('[3]Прочая  субсидия_МР  и  ГО'!W13+'[3]Прочая  субсидия_БП'!O13)/1000</f>
        <v>0</v>
      </c>
      <c r="DM19" s="250">
        <f t="shared" si="29"/>
        <v>0</v>
      </c>
      <c r="DN19" s="249"/>
      <c r="DO19" s="175">
        <f>('[3]Проверочная  таблица'!DL17+'[3]Проверочная  таблица'!DM17)/1000</f>
        <v>0</v>
      </c>
      <c r="DP19" s="175">
        <f>('[3]Проверочная  таблица'!DY17+'[3]Проверочная  таблица'!DZ17)/1000</f>
        <v>0</v>
      </c>
      <c r="DQ19" s="250">
        <f t="shared" si="30"/>
        <v>0</v>
      </c>
      <c r="DR19" s="249"/>
      <c r="DS19" s="175">
        <f>('[3]Проверочная  таблица'!DN17+'[3]Проверочная  таблица'!DO17)/1000</f>
        <v>0</v>
      </c>
      <c r="DT19" s="175">
        <f>('[3]Проверочная  таблица'!EA17+'[3]Проверочная  таблица'!EB17)/1000</f>
        <v>0</v>
      </c>
      <c r="DU19" s="250">
        <f t="shared" si="31"/>
        <v>0</v>
      </c>
      <c r="DV19" s="249"/>
      <c r="DW19" s="175">
        <f>'[3]Проверочная  таблица'!DU17/1000</f>
        <v>0</v>
      </c>
      <c r="DX19" s="175">
        <f>'[3]Проверочная  таблица'!EH17/1000</f>
        <v>0</v>
      </c>
      <c r="DY19" s="250">
        <f t="shared" si="32"/>
        <v>0</v>
      </c>
      <c r="DZ19" s="249"/>
      <c r="EA19" s="175">
        <f>'[3]Проверочная  таблица'!DV17/1000</f>
        <v>0</v>
      </c>
      <c r="EB19" s="175">
        <f>'[3]Проверочная  таблица'!EI17/1000</f>
        <v>0</v>
      </c>
      <c r="EC19" s="250">
        <f t="shared" si="33"/>
        <v>0</v>
      </c>
      <c r="ED19" s="249"/>
      <c r="EE19" s="175">
        <f>'[3]Проверочная  таблица'!DW17/1000</f>
        <v>0</v>
      </c>
      <c r="EF19" s="175">
        <f>'[3]Проверочная  таблица'!EJ17/1000</f>
        <v>0</v>
      </c>
      <c r="EG19" s="250">
        <f t="shared" si="34"/>
        <v>0</v>
      </c>
      <c r="EH19" s="249"/>
      <c r="EI19" s="175">
        <f>'[3]Проверочная  таблица'!DR17/1000</f>
        <v>0</v>
      </c>
      <c r="EJ19" s="175">
        <f>'[3]Проверочная  таблица'!EE17/1000</f>
        <v>0</v>
      </c>
      <c r="EK19" s="250">
        <f t="shared" si="35"/>
        <v>0</v>
      </c>
      <c r="EL19" s="249"/>
      <c r="EM19" s="175">
        <f>'[3]Проверочная  таблица'!DS17/1000</f>
        <v>0</v>
      </c>
      <c r="EN19" s="175">
        <f>'[3]Проверочная  таблица'!EF17/1000</f>
        <v>0</v>
      </c>
      <c r="EO19" s="250">
        <f t="shared" si="36"/>
        <v>0</v>
      </c>
      <c r="EP19" s="249"/>
      <c r="EQ19" s="175">
        <f>'[3]Проверочная  таблица'!DT17/1000</f>
        <v>0</v>
      </c>
      <c r="ER19" s="175">
        <f>'[3]Проверочная  таблица'!EG17/1000</f>
        <v>0</v>
      </c>
      <c r="ES19" s="250">
        <f t="shared" si="37"/>
        <v>0</v>
      </c>
      <c r="ET19" s="175">
        <v>0</v>
      </c>
      <c r="EU19" s="175">
        <f>('[3]Проверочная  таблица'!AM17+'[3]Проверочная  таблица'!AW17+'[3]Прочая  субсидия_МР  и  ГО'!Z13+'[3]Прочая  субсидия_БП'!Z13)/1000</f>
        <v>0</v>
      </c>
      <c r="EV19" s="175">
        <f>('[3]Проверочная  таблица'!AR17+'[3]Проверочная  таблица'!BA17+'[3]Прочая  субсидия_МР  и  ГО'!AA13+'[3]Прочая  субсидия_БП'!AA13)/1000</f>
        <v>0</v>
      </c>
      <c r="EW19" s="250">
        <f t="shared" si="38"/>
        <v>0</v>
      </c>
      <c r="EX19" s="175">
        <v>22528.000010000003</v>
      </c>
      <c r="EY19" s="175">
        <f>'[3]Проверочная  таблица'!AN17/1000</f>
        <v>23760.567520000004</v>
      </c>
      <c r="EZ19" s="175">
        <f>'[3]Проверочная  таблица'!AS17/1000</f>
        <v>12723.41454</v>
      </c>
      <c r="FA19" s="250">
        <f t="shared" si="39"/>
        <v>53.548445462383455</v>
      </c>
      <c r="FB19" s="175">
        <v>22256.944</v>
      </c>
      <c r="FC19" s="175">
        <f>'[3]Прочая  субсидия_МР  и  ГО'!AB13/1000</f>
        <v>22256.944</v>
      </c>
      <c r="FD19" s="175">
        <f>'[3]Прочая  субсидия_МР  и  ГО'!AC13/1000</f>
        <v>22256.944</v>
      </c>
      <c r="FE19" s="250">
        <f t="shared" si="40"/>
        <v>100</v>
      </c>
      <c r="FF19" s="175">
        <v>0</v>
      </c>
      <c r="FG19" s="175">
        <f>'[3]Прочая  субсидия_МР  и  ГО'!AD13/1000</f>
        <v>0</v>
      </c>
      <c r="FH19" s="175">
        <f>'[3]Прочая  субсидия_МР  и  ГО'!AE13/1000</f>
        <v>0</v>
      </c>
      <c r="FI19" s="250">
        <f t="shared" si="41"/>
        <v>0</v>
      </c>
      <c r="FJ19" s="249"/>
      <c r="FK19" s="175">
        <f>'[3]Проверочная  таблица'!CU17/1000</f>
        <v>0</v>
      </c>
      <c r="FL19" s="175">
        <f>'[3]Проверочная  таблица'!CV17/1000</f>
        <v>0</v>
      </c>
      <c r="FM19" s="250">
        <f t="shared" si="42"/>
        <v>0</v>
      </c>
      <c r="FN19" s="249"/>
      <c r="FO19" s="175">
        <f>'[3]Проверочная  таблица'!DG17/1000</f>
        <v>0</v>
      </c>
      <c r="FP19" s="175">
        <f>'[3]Проверочная  таблица'!DJ17/1000</f>
        <v>0</v>
      </c>
      <c r="FQ19" s="250">
        <f t="shared" si="43"/>
        <v>0</v>
      </c>
      <c r="FR19" s="249"/>
      <c r="FS19" s="175">
        <f>'[3]Прочая  субсидия_МР  и  ГО'!AF13/1000</f>
        <v>0</v>
      </c>
      <c r="FT19" s="175">
        <f>'[3]Прочая  субсидия_МР  и  ГО'!AG13/1000</f>
        <v>0</v>
      </c>
      <c r="FU19" s="250">
        <f t="shared" si="44"/>
        <v>0</v>
      </c>
      <c r="FV19" s="249"/>
      <c r="FW19" s="175">
        <f>'[3]Прочая  субсидия_МР  и  ГО'!AH13/1000</f>
        <v>0</v>
      </c>
      <c r="FX19" s="175">
        <f>'[3]Прочая  субсидия_МР  и  ГО'!AI13/1000</f>
        <v>0</v>
      </c>
      <c r="FY19" s="250">
        <f t="shared" si="45"/>
        <v>0</v>
      </c>
      <c r="FZ19" s="175">
        <v>5952.3217699999996</v>
      </c>
      <c r="GA19" s="175">
        <f>('[3]Проверочная  таблица'!CO17+'[3]Проверочная  таблица'!CM17)/1000</f>
        <v>0</v>
      </c>
      <c r="GB19" s="175">
        <f>('[3]Проверочная  таблица'!CP17+'[3]Проверочная  таблица'!CN17)/1000</f>
        <v>0</v>
      </c>
      <c r="GC19" s="250">
        <f t="shared" si="46"/>
        <v>0</v>
      </c>
      <c r="GD19" s="175">
        <v>616.68730000000005</v>
      </c>
      <c r="GE19" s="175">
        <f>('[3]Проверочная  таблица'!CW17+'[3]Проверочная  таблица'!CY17)/1000</f>
        <v>0</v>
      </c>
      <c r="GF19" s="175">
        <f>('[3]Проверочная  таблица'!CZ17+'[3]Проверочная  таблица'!CX17)/1000</f>
        <v>0</v>
      </c>
      <c r="GG19" s="250">
        <f t="shared" si="47"/>
        <v>0</v>
      </c>
      <c r="GH19" s="175">
        <v>0</v>
      </c>
      <c r="GI19" s="175">
        <f>'[3]Проверочная  таблица'!GU17/1000</f>
        <v>0</v>
      </c>
      <c r="GJ19" s="175">
        <f>'[3]Проверочная  таблица'!GX17/1000</f>
        <v>0</v>
      </c>
      <c r="GK19" s="250">
        <f t="shared" si="48"/>
        <v>0</v>
      </c>
      <c r="GL19" s="175">
        <v>84.193860000000001</v>
      </c>
      <c r="GM19" s="175">
        <f>'[3]Прочая  субсидия_МР  и  ГО'!AJ13/1000</f>
        <v>84.193860000000001</v>
      </c>
      <c r="GN19" s="175">
        <f>'[3]Прочая  субсидия_МР  и  ГО'!AK13/1000</f>
        <v>84.193860000000001</v>
      </c>
      <c r="GO19" s="250">
        <f t="shared" si="49"/>
        <v>100</v>
      </c>
      <c r="GP19" s="175">
        <v>2006.5709999999999</v>
      </c>
      <c r="GQ19" s="175">
        <f>('[3]Проверочная  таблица'!HH17+'[3]Проверочная  таблица'!HI17+'[3]Проверочная  таблица'!HN17+'[3]Проверочная  таблица'!HO17)/1000</f>
        <v>2006.5709999999999</v>
      </c>
      <c r="GR19" s="175">
        <f>('[3]Проверочная  таблица'!HK17+'[3]Проверочная  таблица'!HL17+'[3]Проверочная  таблица'!HQ17+'[3]Проверочная  таблица'!HR17)/1000</f>
        <v>2006.5709999999999</v>
      </c>
      <c r="GS19" s="250">
        <f t="shared" si="50"/>
        <v>100</v>
      </c>
      <c r="GT19" s="249"/>
      <c r="GU19" s="175">
        <f>('[3]Прочая  субсидия_МР  и  ГО'!AL13+'[3]Прочая  субсидия_БП'!AF13)/1000</f>
        <v>389.00909000000001</v>
      </c>
      <c r="GV19" s="175">
        <f>('[3]Прочая  субсидия_МР  и  ГО'!AM13+'[3]Прочая  субсидия_БП'!AG13)/1000</f>
        <v>389.00909000000001</v>
      </c>
      <c r="GW19" s="250">
        <f t="shared" si="51"/>
        <v>100</v>
      </c>
      <c r="GX19" s="175">
        <v>108.63667</v>
      </c>
      <c r="GY19" s="175">
        <f>('[3]Прочая  субсидия_МР  и  ГО'!AN13+'[3]Прочая  субсидия_БП'!AL13)/1000</f>
        <v>108.63667</v>
      </c>
      <c r="GZ19" s="175">
        <f>('[3]Прочая  субсидия_МР  и  ГО'!AO13+'[3]Прочая  субсидия_БП'!AM13)/1000</f>
        <v>108.63667</v>
      </c>
      <c r="HA19" s="250">
        <f t="shared" si="52"/>
        <v>100</v>
      </c>
      <c r="HB19" s="175">
        <v>5104.2</v>
      </c>
      <c r="HC19" s="175">
        <f>('[3]Прочая  субсидия_МР  и  ГО'!AP13+'[3]Прочая  субсидия_БП'!AR13)/1000</f>
        <v>5051.7791799999995</v>
      </c>
      <c r="HD19" s="175">
        <f>('[3]Прочая  субсидия_МР  и  ГО'!AQ13+'[3]Прочая  субсидия_БП'!AS13)/1000</f>
        <v>4851.30962</v>
      </c>
      <c r="HE19" s="250">
        <f t="shared" si="53"/>
        <v>96.031703824394015</v>
      </c>
      <c r="HF19" s="175">
        <v>0</v>
      </c>
      <c r="HG19" s="175">
        <f>('[3]Прочая  субсидия_МР  и  ГО'!AR13)/1000</f>
        <v>0</v>
      </c>
      <c r="HH19" s="175">
        <f>('[3]Прочая  субсидия_МР  и  ГО'!AS13)/1000</f>
        <v>0</v>
      </c>
      <c r="HI19" s="250">
        <f t="shared" si="54"/>
        <v>0</v>
      </c>
      <c r="HJ19" s="175">
        <v>695.14539000000002</v>
      </c>
      <c r="HK19" s="175">
        <f>'[3]Прочая  субсидия_МР  и  ГО'!AT13/1000</f>
        <v>555.13108000000011</v>
      </c>
      <c r="HL19" s="175">
        <f>'[3]Прочая  субсидия_МР  и  ГО'!AU13/1000</f>
        <v>555.13108</v>
      </c>
      <c r="HM19" s="250">
        <f t="shared" si="55"/>
        <v>99.999999999999972</v>
      </c>
      <c r="HN19" s="175">
        <v>0</v>
      </c>
      <c r="HO19" s="175">
        <f>('[3]Проверочная  таблица'!KN17+'[3]Проверочная  таблица'!KO17+'[3]Проверочная  таблица'!KT17+'[3]Проверочная  таблица'!KU17)/1000</f>
        <v>0</v>
      </c>
      <c r="HP19" s="175">
        <f>('[3]Проверочная  таблица'!KQ17+'[3]Проверочная  таблица'!KR17+'[3]Проверочная  таблица'!KW17+'[3]Проверочная  таблица'!KX17)/1000</f>
        <v>0</v>
      </c>
      <c r="HQ19" s="250">
        <f t="shared" si="56"/>
        <v>0</v>
      </c>
      <c r="HR19" s="175">
        <v>0</v>
      </c>
      <c r="HS19" s="175">
        <f>('[3]Проверочная  таблица'!BT17+'[3]Проверочная  таблица'!CB17)/1000</f>
        <v>0</v>
      </c>
      <c r="HT19" s="175">
        <f>('[3]Проверочная  таблица'!BX17+'[3]Проверочная  таблица'!CF17)/1000</f>
        <v>0</v>
      </c>
      <c r="HU19" s="250">
        <f t="shared" si="57"/>
        <v>0</v>
      </c>
      <c r="HV19" s="175">
        <v>28303.351350000001</v>
      </c>
      <c r="HW19" s="175">
        <f>('[3]Проверочная  таблица'!BU17+'[3]Проверочная  таблица'!CC17)/1000</f>
        <v>28303.351350000001</v>
      </c>
      <c r="HX19" s="175">
        <f>('[3]Проверочная  таблица'!BY17+'[3]Проверочная  таблица'!CG17)/1000</f>
        <v>28303.351350000001</v>
      </c>
      <c r="HY19" s="250">
        <f t="shared" si="58"/>
        <v>100</v>
      </c>
      <c r="HZ19" s="175">
        <v>0</v>
      </c>
      <c r="IA19" s="175">
        <f>('[3]Прочая  субсидия_МР  и  ГО'!AX13)/1000</f>
        <v>0</v>
      </c>
      <c r="IB19" s="175">
        <f>('[3]Прочая  субсидия_МР  и  ГО'!AY13)/1000</f>
        <v>0</v>
      </c>
      <c r="IC19" s="250">
        <f t="shared" si="59"/>
        <v>0</v>
      </c>
      <c r="ID19" s="175">
        <v>0</v>
      </c>
      <c r="IE19" s="175">
        <f>('[3]Проверочная  таблица'!IR17+'[3]Проверочная  таблица'!IS17)/1000</f>
        <v>0</v>
      </c>
      <c r="IF19" s="175">
        <f>('[3]Проверочная  таблица'!IU17+'[3]Проверочная  таблица'!IV17)/1000</f>
        <v>0</v>
      </c>
      <c r="IG19" s="250">
        <f t="shared" si="60"/>
        <v>0</v>
      </c>
      <c r="IH19" s="175">
        <v>0</v>
      </c>
      <c r="II19" s="175">
        <f>('[3]Проверочная  таблица'!BV17+'[3]Проверочная  таблица'!CD17)/1000</f>
        <v>0</v>
      </c>
      <c r="IJ19" s="175">
        <f>('[3]Проверочная  таблица'!BZ17+'[3]Проверочная  таблица'!CH17)/1000</f>
        <v>0</v>
      </c>
      <c r="IK19" s="250">
        <f t="shared" si="61"/>
        <v>0</v>
      </c>
      <c r="IL19" s="249"/>
      <c r="IM19" s="175">
        <f>'[3]Проверочная  таблица'!IW17/1000</f>
        <v>0</v>
      </c>
      <c r="IN19" s="175">
        <f>'[3]Проверочная  таблица'!IZ17/1000</f>
        <v>0</v>
      </c>
      <c r="IO19" s="250">
        <f t="shared" si="62"/>
        <v>0</v>
      </c>
      <c r="IP19" s="249"/>
      <c r="IQ19" s="175">
        <f>('[3]Прочая  субсидия_МР  и  ГО'!AZ13+'[3]Прочая  субсидия_БП'!AX13)/1000</f>
        <v>0</v>
      </c>
      <c r="IR19" s="175">
        <f>('[3]Прочая  субсидия_МР  и  ГО'!BA13+'[3]Прочая  субсидия_БП'!AY13)/1000</f>
        <v>0</v>
      </c>
      <c r="IS19" s="250">
        <f t="shared" si="63"/>
        <v>0</v>
      </c>
      <c r="IT19" s="175">
        <v>800</v>
      </c>
      <c r="IU19" s="175">
        <f>('[3]Прочая  субсидия_МР  и  ГО'!BB13+'[3]Прочая  субсидия_БП'!BD13)/1000</f>
        <v>800</v>
      </c>
      <c r="IV19" s="175">
        <f>('[3]Прочая  субсидия_МР  и  ГО'!BC13+'[3]Прочая  субсидия_БП'!BE13)/1000</f>
        <v>799.23500000000001</v>
      </c>
      <c r="IW19" s="250">
        <f t="shared" si="64"/>
        <v>99.904375000000002</v>
      </c>
      <c r="IX19" s="175">
        <v>0</v>
      </c>
      <c r="IY19" s="175">
        <f>('[3]Проверочная  таблица'!GE17+'[3]Проверочная  таблица'!GK17)/1000</f>
        <v>0</v>
      </c>
      <c r="IZ19" s="175">
        <f>('[3]Проверочная  таблица'!GH17+'[3]Проверочная  таблица'!GN17)/1000</f>
        <v>0</v>
      </c>
      <c r="JA19" s="250">
        <f t="shared" si="65"/>
        <v>0</v>
      </c>
      <c r="JB19" s="175">
        <v>448.01760999999999</v>
      </c>
      <c r="JC19" s="175">
        <f>('[3]Прочая  субсидия_БП'!BJ13+'[3]Прочая  субсидия_МР  и  ГО'!BD13)/1000</f>
        <v>448.01760999999999</v>
      </c>
      <c r="JD19" s="175">
        <f>('[3]Прочая  субсидия_БП'!BK13+'[3]Прочая  субсидия_МР  и  ГО'!BE13)/1000</f>
        <v>448.01760999999999</v>
      </c>
      <c r="JE19" s="250">
        <f t="shared" si="66"/>
        <v>100</v>
      </c>
      <c r="JF19" s="249"/>
      <c r="JG19" s="175">
        <f>('[3]Прочая  субсидия_БП'!BQ13+'[3]Прочая  субсидия_МР  и  ГО'!BF13)/1000</f>
        <v>0</v>
      </c>
      <c r="JH19" s="175">
        <f>('[3]Прочая  субсидия_БП'!BR13+'[3]Прочая  субсидия_МР  и  ГО'!BG13)/1000</f>
        <v>0</v>
      </c>
      <c r="JI19" s="250">
        <f t="shared" si="67"/>
        <v>0</v>
      </c>
      <c r="JJ19" s="175">
        <v>0</v>
      </c>
      <c r="JK19" s="175">
        <f>('[3]Прочая  субсидия_МР  и  ГО'!BH13+'[3]Прочая  субсидия_БП'!BW13)/1000</f>
        <v>0</v>
      </c>
      <c r="JL19" s="175">
        <f>('[3]Прочая  субсидия_МР  и  ГО'!BI13+'[3]Прочая  субсидия_БП'!BX13)/1000</f>
        <v>0</v>
      </c>
      <c r="JM19" s="250">
        <f t="shared" si="68"/>
        <v>0</v>
      </c>
      <c r="JN19" s="175">
        <v>0</v>
      </c>
      <c r="JO19" s="175">
        <f>('[3]Проверочная  таблица'!OH17+'[3]Проверочная  таблица'!OI17+'[3]Проверочная  таблица'!OP17+'[3]Проверочная  таблица'!OQ17)/1000</f>
        <v>0</v>
      </c>
      <c r="JP19" s="175">
        <f>('[3]Проверочная  таблица'!OL17+'[3]Проверочная  таблица'!OM17+'[3]Проверочная  таблица'!OT17+'[3]Проверочная  таблица'!OU17)/1000</f>
        <v>0</v>
      </c>
      <c r="JQ19" s="250">
        <f t="shared" si="69"/>
        <v>0</v>
      </c>
      <c r="JR19" s="175">
        <v>0</v>
      </c>
      <c r="JS19" s="175">
        <f>('[3]Проверочная  таблица'!OJ17+'[3]Проверочная  таблица'!OR17)/1000</f>
        <v>0</v>
      </c>
      <c r="JT19" s="175">
        <f>('[3]Проверочная  таблица'!ON17+'[3]Проверочная  таблица'!OV17)/1000</f>
        <v>0</v>
      </c>
      <c r="JU19" s="250">
        <f t="shared" si="70"/>
        <v>0</v>
      </c>
      <c r="JV19" s="175">
        <v>0</v>
      </c>
      <c r="JW19" s="175">
        <f>('[3]Проверочная  таблица'!TF17+'[3]Проверочная  таблица'!TG17+'[3]Проверочная  таблица'!SJ17+'[3]Проверочная  таблица'!SK17)/1000</f>
        <v>0</v>
      </c>
      <c r="JX19" s="175">
        <f>('[3]Проверочная  таблица'!TO17+'[3]Проверочная  таблица'!TP17+'[3]Проверочная  таблица'!SU17+'[3]Проверочная  таблица'!SV17)/1000</f>
        <v>0</v>
      </c>
      <c r="JY19" s="250">
        <f t="shared" si="71"/>
        <v>0</v>
      </c>
      <c r="JZ19" s="175">
        <v>0</v>
      </c>
      <c r="KA19" s="175">
        <f>('[3]Проверочная  таблица'!PN17+'[3]Проверочная  таблица'!PO17)/1000</f>
        <v>0</v>
      </c>
      <c r="KB19" s="175">
        <f>('[3]Проверочная  таблица'!PQ17+'[3]Проверочная  таблица'!PR17)/1000</f>
        <v>0</v>
      </c>
      <c r="KC19" s="250">
        <f t="shared" si="72"/>
        <v>0</v>
      </c>
      <c r="KD19" s="249"/>
      <c r="KE19" s="175">
        <f>'[3]Проверочная  таблица'!IK17/1000</f>
        <v>0</v>
      </c>
      <c r="KF19" s="175">
        <f>'[3]Проверочная  таблица'!IN17/1000</f>
        <v>0</v>
      </c>
      <c r="KG19" s="250">
        <f t="shared" si="73"/>
        <v>0</v>
      </c>
      <c r="KH19" s="175">
        <v>0</v>
      </c>
      <c r="KI19" s="175">
        <f>('[3]Проверочная  таблица'!SN17+'[3]Проверочная  таблица'!SO17+'[3]Проверочная  таблица'!TJ17+'[3]Проверочная  таблица'!TK17)/1000</f>
        <v>0</v>
      </c>
      <c r="KJ19" s="175">
        <f>('[3]Проверочная  таблица'!SY17+'[3]Проверочная  таблица'!SZ17+'[3]Проверочная  таблица'!TS17+'[3]Проверочная  таблица'!TT17)/1000</f>
        <v>0</v>
      </c>
      <c r="KK19" s="250">
        <f t="shared" si="74"/>
        <v>0</v>
      </c>
    </row>
    <row r="20" spans="1:299" ht="21.75" customHeight="1" x14ac:dyDescent="0.25">
      <c r="A20" s="251" t="s">
        <v>34</v>
      </c>
      <c r="B20" s="252">
        <f t="shared" si="0"/>
        <v>86000.172200000001</v>
      </c>
      <c r="C20" s="253">
        <f t="shared" si="0"/>
        <v>143381.99304999999</v>
      </c>
      <c r="D20" s="254">
        <f t="shared" si="0"/>
        <v>143051.50380999999</v>
      </c>
      <c r="E20" s="248">
        <f t="shared" si="1"/>
        <v>99.769504361761278</v>
      </c>
      <c r="F20" s="249"/>
      <c r="G20" s="175">
        <f>'[3]Проверочная  таблица'!EL18/1000</f>
        <v>0</v>
      </c>
      <c r="H20" s="175">
        <f>'[3]Проверочная  таблица'!EP18/1000</f>
        <v>0</v>
      </c>
      <c r="I20" s="250">
        <f t="shared" si="9"/>
        <v>0</v>
      </c>
      <c r="J20" s="175">
        <v>698.03618999999992</v>
      </c>
      <c r="K20" s="175">
        <f>'[3]Проверочная  таблица'!EM18/1000</f>
        <v>698.03618999999992</v>
      </c>
      <c r="L20" s="175">
        <f>'[3]Проверочная  таблица'!EQ18/1000</f>
        <v>698.03618999999992</v>
      </c>
      <c r="M20" s="250">
        <f t="shared" si="10"/>
        <v>100</v>
      </c>
      <c r="N20" s="175">
        <v>0</v>
      </c>
      <c r="O20" s="193">
        <f>'[3]Проверочная  таблица'!EN18/1000</f>
        <v>0</v>
      </c>
      <c r="P20" s="175">
        <f>'[3]Проверочная  таблица'!ER18/1000</f>
        <v>0</v>
      </c>
      <c r="Q20" s="250">
        <f t="shared" si="11"/>
        <v>0</v>
      </c>
      <c r="R20" s="175">
        <v>0</v>
      </c>
      <c r="S20" s="175">
        <f>'[3]Проверочная  таблица'!RW18/1000</f>
        <v>0</v>
      </c>
      <c r="T20" s="175">
        <f>'[3]Проверочная  таблица'!RZ18/1000</f>
        <v>0</v>
      </c>
      <c r="U20" s="250">
        <f t="shared" si="12"/>
        <v>0</v>
      </c>
      <c r="V20" s="175">
        <v>211.63329000000002</v>
      </c>
      <c r="W20" s="175">
        <f>('[3]Прочая  субсидия_МР  и  ГО'!D14)/1000</f>
        <v>211.63329000000002</v>
      </c>
      <c r="X20" s="175">
        <f>('[3]Прочая  субсидия_МР  и  ГО'!E14)/1000</f>
        <v>211.63329000000002</v>
      </c>
      <c r="Y20" s="250">
        <f t="shared" si="13"/>
        <v>100</v>
      </c>
      <c r="Z20" s="249"/>
      <c r="AA20" s="175">
        <f>'[3]Проверочная  таблица'!SC18/1000</f>
        <v>44269.91863</v>
      </c>
      <c r="AB20" s="175">
        <f>'[3]Проверочная  таблица'!SF18/1000</f>
        <v>44269.91863</v>
      </c>
      <c r="AC20" s="250">
        <f t="shared" si="14"/>
        <v>100</v>
      </c>
      <c r="AD20" s="175">
        <v>0</v>
      </c>
      <c r="AE20" s="175">
        <f>('[3]Проверочная  таблица'!FD18+'[3]Проверочная  таблица'!FE18)/1000</f>
        <v>0</v>
      </c>
      <c r="AF20" s="175">
        <f>('[3]Проверочная  таблица'!FK18+'[3]Проверочная  таблица'!FL18)/1000</f>
        <v>0</v>
      </c>
      <c r="AG20" s="250">
        <f t="shared" si="15"/>
        <v>0</v>
      </c>
      <c r="AH20" s="175">
        <v>500.89661000000001</v>
      </c>
      <c r="AI20" s="175">
        <f>'[3]Прочая  субсидия_МР  и  ГО'!F14/1000</f>
        <v>431.71919000000003</v>
      </c>
      <c r="AJ20" s="175">
        <f>'[3]Прочая  субсидия_МР  и  ГО'!G14/1000</f>
        <v>431.71919000000003</v>
      </c>
      <c r="AK20" s="250">
        <f t="shared" si="16"/>
        <v>100</v>
      </c>
      <c r="AL20" s="175">
        <v>2148.1001299999998</v>
      </c>
      <c r="AM20" s="175">
        <f>'[3]Прочая  субсидия_МР  и  ГО'!H14/1000</f>
        <v>2148.1001299999998</v>
      </c>
      <c r="AN20" s="175">
        <f>'[3]Прочая  субсидия_МР  и  ГО'!I14/1000</f>
        <v>2148.1001299999998</v>
      </c>
      <c r="AO20" s="250">
        <f t="shared" si="17"/>
        <v>100</v>
      </c>
      <c r="AP20" s="175">
        <v>206.36860000000001</v>
      </c>
      <c r="AQ20" s="175">
        <f>'[3]Прочая  субсидия_МР  и  ГО'!J14/1000</f>
        <v>206.36860000000001</v>
      </c>
      <c r="AR20" s="175">
        <f>'[3]Прочая  субсидия_МР  и  ГО'!K14/1000</f>
        <v>206.36860000000001</v>
      </c>
      <c r="AS20" s="250">
        <f t="shared" si="18"/>
        <v>100</v>
      </c>
      <c r="AT20" s="175">
        <v>714.4</v>
      </c>
      <c r="AU20" s="175">
        <f>'[3]Прочая  субсидия_МР  и  ГО'!L14/1000</f>
        <v>714.4</v>
      </c>
      <c r="AV20" s="175">
        <f>'[3]Прочая  субсидия_МР  и  ГО'!M14/1000</f>
        <v>714.4</v>
      </c>
      <c r="AW20" s="250">
        <f t="shared" si="19"/>
        <v>100</v>
      </c>
      <c r="AX20" s="175">
        <v>2500</v>
      </c>
      <c r="AY20" s="175">
        <f>'[3]Прочая  субсидия_МР  и  ГО'!N14/1000</f>
        <v>12096.925800000001</v>
      </c>
      <c r="AZ20" s="175">
        <f>'[3]Прочая  субсидия_МР  и  ГО'!O14/1000</f>
        <v>12096.925800000001</v>
      </c>
      <c r="BA20" s="250">
        <f t="shared" si="2"/>
        <v>100</v>
      </c>
      <c r="BB20" s="175">
        <v>0</v>
      </c>
      <c r="BC20" s="175">
        <f>'[3]Прочая  субсидия_МР  и  ГО'!P14/1000</f>
        <v>0</v>
      </c>
      <c r="BD20" s="175">
        <f>'[3]Прочая  субсидия_МР  и  ГО'!Q14/1000</f>
        <v>0</v>
      </c>
      <c r="BE20" s="250">
        <f t="shared" si="3"/>
        <v>0</v>
      </c>
      <c r="BF20" s="249"/>
      <c r="BG20" s="175">
        <f>'[3]Проверочная  таблица'!RP18/1000</f>
        <v>0</v>
      </c>
      <c r="BH20" s="175">
        <f>'[3]Проверочная  таблица'!RT18/1000</f>
        <v>0</v>
      </c>
      <c r="BI20" s="250">
        <f t="shared" si="4"/>
        <v>0</v>
      </c>
      <c r="BJ20" s="249"/>
      <c r="BK20" s="175">
        <f>('[3]Проверочная  таблица'!RQ18+'[3]Проверочная  таблица'!RR18)/1000</f>
        <v>0</v>
      </c>
      <c r="BL20" s="175">
        <f>('[3]Проверочная  таблица'!RU18+'[3]Проверочная  таблица'!RV18)/1000</f>
        <v>0</v>
      </c>
      <c r="BM20" s="250">
        <f t="shared" si="5"/>
        <v>0</v>
      </c>
      <c r="BN20" s="175">
        <v>0</v>
      </c>
      <c r="BO20" s="175">
        <f>'[3]Проверочная  таблица'!ES18/1000</f>
        <v>0</v>
      </c>
      <c r="BP20" s="175">
        <f>'[3]Проверочная  таблица'!EV18/1000</f>
        <v>0</v>
      </c>
      <c r="BQ20" s="250">
        <f t="shared" si="20"/>
        <v>0</v>
      </c>
      <c r="BR20" s="249"/>
      <c r="BS20" s="175">
        <f>'[3]Проверочная  таблица'!FY18/1000</f>
        <v>0</v>
      </c>
      <c r="BT20" s="175">
        <f>'[3]Проверочная  таблица'!GB18/1000</f>
        <v>0</v>
      </c>
      <c r="BU20" s="250">
        <f t="shared" si="21"/>
        <v>0</v>
      </c>
      <c r="BV20" s="175">
        <v>238.875</v>
      </c>
      <c r="BW20" s="175">
        <f>('[3]Проверочная  таблица'!MW18+'[3]Проверочная  таблица'!MX18+'[3]Проверочная  таблица'!NH18+'[3]Проверочная  таблица'!NI18)/1000</f>
        <v>238.875</v>
      </c>
      <c r="BX20" s="175">
        <f>('[3]Проверочная  таблица'!NK18+'[3]Проверочная  таблица'!NL18+'[3]Проверочная  таблица'!NE18+'[3]Проверочная  таблица'!NF18)/1000</f>
        <v>238.875</v>
      </c>
      <c r="BY20" s="250">
        <f t="shared" si="22"/>
        <v>100</v>
      </c>
      <c r="BZ20" s="175">
        <v>0</v>
      </c>
      <c r="CA20" s="175">
        <f>('[3]Проверочная  таблица'!JC18)/1000</f>
        <v>0</v>
      </c>
      <c r="CB20" s="175">
        <f>('[3]Проверочная  таблица'!JF18)/1000</f>
        <v>0</v>
      </c>
      <c r="CC20" s="250">
        <f t="shared" si="6"/>
        <v>0</v>
      </c>
      <c r="CD20" s="175">
        <v>0</v>
      </c>
      <c r="CE20" s="175">
        <f>('[3]Проверочная  таблица'!LU18+'[3]Проверочная  таблица'!LV18+'[3]Проверочная  таблица'!LM18+'[3]Проверочная  таблица'!LN18)/1000</f>
        <v>0</v>
      </c>
      <c r="CF20" s="175">
        <f>('[3]Проверочная  таблица'!LQ18+'[3]Проверочная  таблица'!LR18+'[3]Проверочная  таблица'!LY18+'[3]Проверочная  таблица'!LZ18)/1000</f>
        <v>0</v>
      </c>
      <c r="CG20" s="250">
        <f t="shared" si="7"/>
        <v>0</v>
      </c>
      <c r="CH20" s="175">
        <v>0</v>
      </c>
      <c r="CI20" s="175">
        <f>('[3]Проверочная  таблица'!MR18+'[3]Проверочная  таблица'!MS18)/1000</f>
        <v>0</v>
      </c>
      <c r="CJ20" s="175">
        <f>('[3]Проверочная  таблица'!MZ18+'[3]Проверочная  таблица'!NA18)/1000</f>
        <v>0</v>
      </c>
      <c r="CK20" s="250">
        <f t="shared" si="8"/>
        <v>0</v>
      </c>
      <c r="CL20" s="175">
        <v>0</v>
      </c>
      <c r="CM20" s="175">
        <f>('[3]Проверочная  таблица'!MT18+'[3]Проверочная  таблица'!MU18)/1000</f>
        <v>0</v>
      </c>
      <c r="CN20" s="175">
        <f>('[3]Проверочная  таблица'!NB18+'[3]Проверочная  таблица'!NC18)/1000</f>
        <v>0</v>
      </c>
      <c r="CO20" s="250">
        <f t="shared" si="23"/>
        <v>0</v>
      </c>
      <c r="CP20" s="249"/>
      <c r="CQ20" s="175">
        <f>'[3]Проверочная  таблица'!QE18/1000</f>
        <v>0</v>
      </c>
      <c r="CR20" s="175">
        <f>'[3]Проверочная  таблица'!QH18/1000</f>
        <v>0</v>
      </c>
      <c r="CS20" s="250">
        <f t="shared" si="24"/>
        <v>0</v>
      </c>
      <c r="CT20" s="175">
        <v>11084.10526</v>
      </c>
      <c r="CU20" s="175">
        <f>('[3]Проверочная  таблица'!QK18+'[3]Проверочная  таблица'!QQ18)/1000</f>
        <v>0</v>
      </c>
      <c r="CV20" s="175">
        <f>('[3]Проверочная  таблица'!QN18+'[3]Проверочная  таблица'!QT18)/1000</f>
        <v>0</v>
      </c>
      <c r="CW20" s="250">
        <f t="shared" si="25"/>
        <v>0</v>
      </c>
      <c r="CX20" s="175">
        <v>27.522929999999999</v>
      </c>
      <c r="CY20" s="175">
        <f>('[3]Прочая  субсидия_МР  и  ГО'!R14+'[3]Прочая  субсидия_БП'!H14)/1000</f>
        <v>27.522929999999999</v>
      </c>
      <c r="CZ20" s="175">
        <f>('[3]Прочая  субсидия_МР  и  ГО'!S14+'[3]Прочая  субсидия_БП'!I14)/1000</f>
        <v>27.522929999999999</v>
      </c>
      <c r="DA20" s="250">
        <f t="shared" si="26"/>
        <v>100</v>
      </c>
      <c r="DB20" s="249"/>
      <c r="DC20" s="175">
        <f>'[3]Проверочная  таблица'!IE18/1000</f>
        <v>0</v>
      </c>
      <c r="DD20" s="175">
        <f>'[3]Проверочная  таблица'!IH18/1000</f>
        <v>0</v>
      </c>
      <c r="DE20" s="250">
        <f t="shared" si="27"/>
        <v>0</v>
      </c>
      <c r="DF20" s="175">
        <v>2803.8199100000002</v>
      </c>
      <c r="DG20" s="175">
        <f>'[3]Прочая  субсидия_МР  и  ГО'!T14/1000</f>
        <v>2697.8536800000002</v>
      </c>
      <c r="DH20" s="175">
        <f>'[3]Прочая  субсидия_МР  и  ГО'!U14/1000</f>
        <v>2697.8536800000002</v>
      </c>
      <c r="DI20" s="250">
        <f t="shared" si="28"/>
        <v>100</v>
      </c>
      <c r="DJ20" s="175">
        <v>0</v>
      </c>
      <c r="DK20" s="175">
        <f>('[3]Прочая  субсидия_МР  и  ГО'!V14+'[3]Прочая  субсидия_БП'!N14)/1000</f>
        <v>0</v>
      </c>
      <c r="DL20" s="175">
        <f>('[3]Прочая  субсидия_МР  и  ГО'!W14+'[3]Прочая  субсидия_БП'!O14)/1000</f>
        <v>0</v>
      </c>
      <c r="DM20" s="250">
        <f t="shared" si="29"/>
        <v>0</v>
      </c>
      <c r="DN20" s="249"/>
      <c r="DO20" s="175">
        <f>('[3]Проверочная  таблица'!DL18+'[3]Проверочная  таблица'!DM18)/1000</f>
        <v>0</v>
      </c>
      <c r="DP20" s="175">
        <f>('[3]Проверочная  таблица'!DY18+'[3]Проверочная  таблица'!DZ18)/1000</f>
        <v>0</v>
      </c>
      <c r="DQ20" s="250">
        <f t="shared" si="30"/>
        <v>0</v>
      </c>
      <c r="DR20" s="249"/>
      <c r="DS20" s="175">
        <f>('[3]Проверочная  таблица'!DN18+'[3]Проверочная  таблица'!DO18)/1000</f>
        <v>0</v>
      </c>
      <c r="DT20" s="175">
        <f>('[3]Проверочная  таблица'!EA18+'[3]Проверочная  таблица'!EB18)/1000</f>
        <v>0</v>
      </c>
      <c r="DU20" s="250">
        <f t="shared" si="31"/>
        <v>0</v>
      </c>
      <c r="DV20" s="249"/>
      <c r="DW20" s="175">
        <f>'[3]Проверочная  таблица'!DU18/1000</f>
        <v>0</v>
      </c>
      <c r="DX20" s="175">
        <f>'[3]Проверочная  таблица'!EH18/1000</f>
        <v>0</v>
      </c>
      <c r="DY20" s="250">
        <f t="shared" si="32"/>
        <v>0</v>
      </c>
      <c r="DZ20" s="249"/>
      <c r="EA20" s="175">
        <f>'[3]Проверочная  таблица'!DV18/1000</f>
        <v>0</v>
      </c>
      <c r="EB20" s="175">
        <f>'[3]Проверочная  таблица'!EI18/1000</f>
        <v>0</v>
      </c>
      <c r="EC20" s="250">
        <f t="shared" si="33"/>
        <v>0</v>
      </c>
      <c r="ED20" s="249"/>
      <c r="EE20" s="175">
        <f>'[3]Проверочная  таблица'!DW18/1000</f>
        <v>0</v>
      </c>
      <c r="EF20" s="175">
        <f>'[3]Проверочная  таблица'!EJ18/1000</f>
        <v>0</v>
      </c>
      <c r="EG20" s="250">
        <f t="shared" si="34"/>
        <v>0</v>
      </c>
      <c r="EH20" s="249"/>
      <c r="EI20" s="175">
        <f>'[3]Проверочная  таблица'!DR18/1000</f>
        <v>0</v>
      </c>
      <c r="EJ20" s="175">
        <f>'[3]Проверочная  таблица'!EE18/1000</f>
        <v>0</v>
      </c>
      <c r="EK20" s="250">
        <f t="shared" si="35"/>
        <v>0</v>
      </c>
      <c r="EL20" s="249"/>
      <c r="EM20" s="175">
        <f>'[3]Проверочная  таблица'!DS18/1000</f>
        <v>0</v>
      </c>
      <c r="EN20" s="175">
        <f>'[3]Проверочная  таблица'!EF18/1000</f>
        <v>0</v>
      </c>
      <c r="EO20" s="250">
        <f t="shared" si="36"/>
        <v>0</v>
      </c>
      <c r="EP20" s="249"/>
      <c r="EQ20" s="175">
        <f>'[3]Проверочная  таблица'!DT18/1000</f>
        <v>0</v>
      </c>
      <c r="ER20" s="175">
        <f>'[3]Проверочная  таблица'!EG18/1000</f>
        <v>0</v>
      </c>
      <c r="ES20" s="250">
        <f t="shared" si="37"/>
        <v>0</v>
      </c>
      <c r="ET20" s="175">
        <v>29992.37371</v>
      </c>
      <c r="EU20" s="175">
        <f>('[3]Проверочная  таблица'!AM18+'[3]Проверочная  таблица'!AW18+'[3]Прочая  субсидия_МР  и  ГО'!Z14+'[3]Прочая  субсидия_БП'!Z14)/1000</f>
        <v>29992.37371</v>
      </c>
      <c r="EV20" s="175">
        <f>('[3]Проверочная  таблица'!AR18+'[3]Проверочная  таблица'!BA18+'[3]Прочая  субсидия_МР  и  ГО'!AA14+'[3]Прочая  субсидия_БП'!AA14)/1000</f>
        <v>29685.924500000001</v>
      </c>
      <c r="EW20" s="250">
        <f t="shared" si="38"/>
        <v>98.978242892799699</v>
      </c>
      <c r="EX20" s="175">
        <v>0</v>
      </c>
      <c r="EY20" s="175">
        <f>'[3]Проверочная  таблица'!AN18/1000</f>
        <v>0</v>
      </c>
      <c r="EZ20" s="175">
        <f>'[3]Проверочная  таблица'!AS18/1000</f>
        <v>0</v>
      </c>
      <c r="FA20" s="250">
        <f t="shared" si="39"/>
        <v>0</v>
      </c>
      <c r="FB20" s="175">
        <v>0</v>
      </c>
      <c r="FC20" s="175">
        <f>'[3]Прочая  субсидия_МР  и  ГО'!AB14/1000</f>
        <v>0</v>
      </c>
      <c r="FD20" s="175">
        <f>'[3]Прочая  субсидия_МР  и  ГО'!AC14/1000</f>
        <v>0</v>
      </c>
      <c r="FE20" s="250">
        <f t="shared" si="40"/>
        <v>0</v>
      </c>
      <c r="FF20" s="175">
        <v>0</v>
      </c>
      <c r="FG20" s="175">
        <f>'[3]Прочая  субсидия_МР  и  ГО'!AD14/1000</f>
        <v>0</v>
      </c>
      <c r="FH20" s="175">
        <f>'[3]Прочая  субсидия_МР  и  ГО'!AE14/1000</f>
        <v>0</v>
      </c>
      <c r="FI20" s="250">
        <f t="shared" si="41"/>
        <v>0</v>
      </c>
      <c r="FJ20" s="249"/>
      <c r="FK20" s="175">
        <f>'[3]Проверочная  таблица'!CU18/1000</f>
        <v>0</v>
      </c>
      <c r="FL20" s="175">
        <f>'[3]Проверочная  таблица'!CV18/1000</f>
        <v>0</v>
      </c>
      <c r="FM20" s="250">
        <f t="shared" si="42"/>
        <v>0</v>
      </c>
      <c r="FN20" s="249"/>
      <c r="FO20" s="175">
        <f>'[3]Проверочная  таблица'!DG18/1000</f>
        <v>0</v>
      </c>
      <c r="FP20" s="175">
        <f>'[3]Проверочная  таблица'!DJ18/1000</f>
        <v>0</v>
      </c>
      <c r="FQ20" s="250">
        <f t="shared" si="43"/>
        <v>0</v>
      </c>
      <c r="FR20" s="249"/>
      <c r="FS20" s="175">
        <f>'[3]Прочая  субсидия_МР  и  ГО'!AF14/1000</f>
        <v>0</v>
      </c>
      <c r="FT20" s="175">
        <f>'[3]Прочая  субсидия_МР  и  ГО'!AG14/1000</f>
        <v>0</v>
      </c>
      <c r="FU20" s="250">
        <f t="shared" si="44"/>
        <v>0</v>
      </c>
      <c r="FV20" s="249"/>
      <c r="FW20" s="175">
        <f>'[3]Прочая  субсидия_МР  и  ГО'!AH14/1000</f>
        <v>0</v>
      </c>
      <c r="FX20" s="175">
        <f>'[3]Прочая  субсидия_МР  и  ГО'!AI14/1000</f>
        <v>0</v>
      </c>
      <c r="FY20" s="250">
        <f t="shared" si="45"/>
        <v>0</v>
      </c>
      <c r="FZ20" s="175">
        <v>0</v>
      </c>
      <c r="GA20" s="175">
        <f>('[3]Проверочная  таблица'!CO18+'[3]Проверочная  таблица'!CM18)/1000</f>
        <v>0</v>
      </c>
      <c r="GB20" s="175">
        <f>('[3]Проверочная  таблица'!CP18+'[3]Проверочная  таблица'!CN18)/1000</f>
        <v>0</v>
      </c>
      <c r="GC20" s="250">
        <f t="shared" si="46"/>
        <v>0</v>
      </c>
      <c r="GD20" s="175">
        <v>0</v>
      </c>
      <c r="GE20" s="175">
        <f>('[3]Проверочная  таблица'!CW18+'[3]Проверочная  таблица'!CY18)/1000</f>
        <v>0</v>
      </c>
      <c r="GF20" s="175">
        <f>('[3]Проверочная  таблица'!CZ18+'[3]Проверочная  таблица'!CX18)/1000</f>
        <v>0</v>
      </c>
      <c r="GG20" s="250">
        <f t="shared" si="47"/>
        <v>0</v>
      </c>
      <c r="GH20" s="175">
        <v>0</v>
      </c>
      <c r="GI20" s="175">
        <f>'[3]Проверочная  таблица'!GU18/1000</f>
        <v>0</v>
      </c>
      <c r="GJ20" s="175">
        <f>'[3]Проверочная  таблица'!GX18/1000</f>
        <v>0</v>
      </c>
      <c r="GK20" s="250">
        <f t="shared" si="48"/>
        <v>0</v>
      </c>
      <c r="GL20" s="175">
        <v>102.59871000000001</v>
      </c>
      <c r="GM20" s="175">
        <f>'[3]Прочая  субсидия_МР  и  ГО'!AJ14/1000</f>
        <v>102.59871000000001</v>
      </c>
      <c r="GN20" s="175">
        <f>'[3]Прочая  субсидия_МР  и  ГО'!AK14/1000</f>
        <v>102.59871000000001</v>
      </c>
      <c r="GO20" s="250">
        <f t="shared" si="49"/>
        <v>100</v>
      </c>
      <c r="GP20" s="175">
        <v>588.91800000000001</v>
      </c>
      <c r="GQ20" s="175">
        <f>('[3]Проверочная  таблица'!HH18+'[3]Проверочная  таблица'!HI18+'[3]Проверочная  таблица'!HN18+'[3]Проверочная  таблица'!HO18)/1000</f>
        <v>588.91800000000001</v>
      </c>
      <c r="GR20" s="175">
        <f>('[3]Проверочная  таблица'!HK18+'[3]Проверочная  таблица'!HL18+'[3]Проверочная  таблица'!HQ18+'[3]Проверочная  таблица'!HR18)/1000</f>
        <v>588.91800000000001</v>
      </c>
      <c r="GS20" s="250">
        <f t="shared" si="50"/>
        <v>100</v>
      </c>
      <c r="GT20" s="249"/>
      <c r="GU20" s="175">
        <f>('[3]Прочая  субсидия_МР  и  ГО'!AL14+'[3]Прочая  субсидия_БП'!AF14)/1000</f>
        <v>215.42507000000001</v>
      </c>
      <c r="GV20" s="175">
        <f>('[3]Прочая  субсидия_МР  и  ГО'!AM14+'[3]Прочая  субсидия_БП'!AG14)/1000</f>
        <v>215.42507000000001</v>
      </c>
      <c r="GW20" s="250">
        <f t="shared" si="51"/>
        <v>100</v>
      </c>
      <c r="GX20" s="175">
        <v>0</v>
      </c>
      <c r="GY20" s="175">
        <f>('[3]Прочая  субсидия_МР  и  ГО'!AN14+'[3]Прочая  субсидия_БП'!AL14)/1000</f>
        <v>0</v>
      </c>
      <c r="GZ20" s="175">
        <f>('[3]Прочая  субсидия_МР  и  ГО'!AO14+'[3]Прочая  субсидия_БП'!AM14)/1000</f>
        <v>0</v>
      </c>
      <c r="HA20" s="250">
        <f t="shared" si="52"/>
        <v>0</v>
      </c>
      <c r="HB20" s="175">
        <v>0</v>
      </c>
      <c r="HC20" s="175">
        <f>('[3]Прочая  субсидия_МР  и  ГО'!AP14+'[3]Прочая  субсидия_БП'!AR14)/1000</f>
        <v>2738.8581200000003</v>
      </c>
      <c r="HD20" s="175">
        <f>('[3]Прочая  субсидия_МР  и  ГО'!AQ14+'[3]Прочая  субсидия_БП'!AS14)/1000</f>
        <v>2738.8581200000003</v>
      </c>
      <c r="HE20" s="250">
        <f t="shared" si="53"/>
        <v>100</v>
      </c>
      <c r="HF20" s="175">
        <v>0</v>
      </c>
      <c r="HG20" s="175">
        <f>('[3]Прочая  субсидия_МР  и  ГО'!AR14)/1000</f>
        <v>0</v>
      </c>
      <c r="HH20" s="175">
        <f>('[3]Прочая  субсидия_МР  и  ГО'!AS14)/1000</f>
        <v>0</v>
      </c>
      <c r="HI20" s="250">
        <f t="shared" si="54"/>
        <v>0</v>
      </c>
      <c r="HJ20" s="175">
        <v>769.84156000000007</v>
      </c>
      <c r="HK20" s="175">
        <f>'[3]Прочая  субсидия_МР  и  ГО'!AT14/1000</f>
        <v>767.24237000000005</v>
      </c>
      <c r="HL20" s="175">
        <f>'[3]Прочая  субсидия_МР  и  ГО'!AU14/1000</f>
        <v>767.24237000000005</v>
      </c>
      <c r="HM20" s="250">
        <f t="shared" si="55"/>
        <v>100</v>
      </c>
      <c r="HN20" s="175">
        <v>0</v>
      </c>
      <c r="HO20" s="175">
        <f>('[3]Проверочная  таблица'!KN18+'[3]Проверочная  таблица'!KO18+'[3]Проверочная  таблица'!KT18+'[3]Проверочная  таблица'!KU18)/1000</f>
        <v>0</v>
      </c>
      <c r="HP20" s="175">
        <f>('[3]Проверочная  таблица'!KQ18+'[3]Проверочная  таблица'!KR18+'[3]Проверочная  таблица'!KW18+'[3]Проверочная  таблица'!KX18)/1000</f>
        <v>0</v>
      </c>
      <c r="HQ20" s="250">
        <f t="shared" si="56"/>
        <v>0</v>
      </c>
      <c r="HR20" s="175">
        <v>0</v>
      </c>
      <c r="HS20" s="175">
        <f>('[3]Проверочная  таблица'!BT18+'[3]Проверочная  таблица'!CB18)/1000</f>
        <v>0</v>
      </c>
      <c r="HT20" s="175">
        <f>('[3]Проверочная  таблица'!BX18+'[3]Проверочная  таблица'!CF18)/1000</f>
        <v>0</v>
      </c>
      <c r="HU20" s="250">
        <f t="shared" si="57"/>
        <v>0</v>
      </c>
      <c r="HV20" s="175">
        <v>24084.005880000001</v>
      </c>
      <c r="HW20" s="175">
        <f>('[3]Проверочная  таблица'!BU18+'[3]Проверочная  таблица'!CC18)/1000</f>
        <v>35916.545409999999</v>
      </c>
      <c r="HX20" s="175">
        <f>('[3]Проверочная  таблица'!BY18+'[3]Проверочная  таблица'!CG18)/1000</f>
        <v>35916.545409999999</v>
      </c>
      <c r="HY20" s="250">
        <f t="shared" si="58"/>
        <v>100</v>
      </c>
      <c r="HZ20" s="175">
        <v>0</v>
      </c>
      <c r="IA20" s="175">
        <f>('[3]Прочая  субсидия_МР  и  ГО'!AX14)/1000</f>
        <v>0</v>
      </c>
      <c r="IB20" s="175">
        <f>('[3]Прочая  субсидия_МР  и  ГО'!AY14)/1000</f>
        <v>0</v>
      </c>
      <c r="IC20" s="250">
        <f t="shared" si="59"/>
        <v>0</v>
      </c>
      <c r="ID20" s="175">
        <v>0</v>
      </c>
      <c r="IE20" s="175">
        <f>('[3]Проверочная  таблица'!IR18+'[3]Проверочная  таблица'!IS18)/1000</f>
        <v>0</v>
      </c>
      <c r="IF20" s="175">
        <f>('[3]Проверочная  таблица'!IU18+'[3]Проверочная  таблица'!IV18)/1000</f>
        <v>0</v>
      </c>
      <c r="IG20" s="250">
        <f t="shared" si="60"/>
        <v>0</v>
      </c>
      <c r="IH20" s="175">
        <v>0</v>
      </c>
      <c r="II20" s="175">
        <f>('[3]Проверочная  таблица'!BV18+'[3]Проверочная  таблица'!CD18)/1000</f>
        <v>0</v>
      </c>
      <c r="IJ20" s="175">
        <f>('[3]Проверочная  таблица'!BZ18+'[3]Проверочная  таблица'!CH18)/1000</f>
        <v>0</v>
      </c>
      <c r="IK20" s="250">
        <f t="shared" si="61"/>
        <v>0</v>
      </c>
      <c r="IL20" s="249"/>
      <c r="IM20" s="175">
        <f>'[3]Проверочная  таблица'!IW18/1000</f>
        <v>0</v>
      </c>
      <c r="IN20" s="175">
        <f>'[3]Проверочная  таблица'!IZ18/1000</f>
        <v>0</v>
      </c>
      <c r="IO20" s="250">
        <f t="shared" si="62"/>
        <v>0</v>
      </c>
      <c r="IP20" s="249"/>
      <c r="IQ20" s="175">
        <f>('[3]Прочая  субсидия_МР  и  ГО'!AZ14+'[3]Прочая  субсидия_БП'!AX14)/1000</f>
        <v>0</v>
      </c>
      <c r="IR20" s="175">
        <f>('[3]Прочая  субсидия_МР  и  ГО'!BA14+'[3]Прочая  субсидия_БП'!AY14)/1000</f>
        <v>0</v>
      </c>
      <c r="IS20" s="250">
        <f t="shared" si="63"/>
        <v>0</v>
      </c>
      <c r="IT20" s="175">
        <v>0</v>
      </c>
      <c r="IU20" s="175">
        <f>('[3]Прочая  субсидия_МР  и  ГО'!BB14+'[3]Прочая  субсидия_БП'!BD14)/1000</f>
        <v>0</v>
      </c>
      <c r="IV20" s="175">
        <f>('[3]Прочая  субсидия_МР  и  ГО'!BC14+'[3]Прочая  субсидия_БП'!BE14)/1000</f>
        <v>0</v>
      </c>
      <c r="IW20" s="250">
        <f t="shared" si="64"/>
        <v>0</v>
      </c>
      <c r="IX20" s="175">
        <v>0</v>
      </c>
      <c r="IY20" s="175">
        <f>('[3]Проверочная  таблица'!GE18+'[3]Проверочная  таблица'!GK18)/1000</f>
        <v>0</v>
      </c>
      <c r="IZ20" s="175">
        <f>('[3]Проверочная  таблица'!GH18+'[3]Проверочная  таблица'!GN18)/1000</f>
        <v>0</v>
      </c>
      <c r="JA20" s="250">
        <f t="shared" si="65"/>
        <v>0</v>
      </c>
      <c r="JB20" s="175">
        <v>802.87517000000003</v>
      </c>
      <c r="JC20" s="175">
        <f>('[3]Прочая  субсидия_БП'!BJ14+'[3]Прочая  субсидия_МР  и  ГО'!BD14)/1000</f>
        <v>802.87517000000003</v>
      </c>
      <c r="JD20" s="175">
        <f>('[3]Прочая  субсидия_БП'!BK14+'[3]Прочая  субсидия_МР  и  ГО'!BE14)/1000</f>
        <v>778.83514000000002</v>
      </c>
      <c r="JE20" s="250">
        <f t="shared" si="66"/>
        <v>97.005757445456936</v>
      </c>
      <c r="JF20" s="249"/>
      <c r="JG20" s="175">
        <f>('[3]Прочая  субсидия_БП'!BQ14+'[3]Прочая  субсидия_МР  и  ГО'!BF14)/1000</f>
        <v>0</v>
      </c>
      <c r="JH20" s="175">
        <f>('[3]Прочая  субсидия_БП'!BR14+'[3]Прочая  субсидия_МР  и  ГО'!BG14)/1000</f>
        <v>0</v>
      </c>
      <c r="JI20" s="250">
        <f t="shared" si="67"/>
        <v>0</v>
      </c>
      <c r="JJ20" s="175">
        <v>6526.1619299999993</v>
      </c>
      <c r="JK20" s="175">
        <f>('[3]Прочая  субсидия_МР  и  ГО'!BH14+'[3]Прочая  субсидия_БП'!BW14)/1000</f>
        <v>6526.1619299999993</v>
      </c>
      <c r="JL20" s="175">
        <f>('[3]Прочая  субсидия_МР  и  ГО'!BI14+'[3]Прочая  субсидия_БП'!BX14)/1000</f>
        <v>6526.1619299999993</v>
      </c>
      <c r="JM20" s="250">
        <f t="shared" si="68"/>
        <v>100</v>
      </c>
      <c r="JN20" s="175">
        <v>0</v>
      </c>
      <c r="JO20" s="175">
        <f>('[3]Проверочная  таблица'!OH18+'[3]Проверочная  таблица'!OI18+'[3]Проверочная  таблица'!OP18+'[3]Проверочная  таблица'!OQ18)/1000</f>
        <v>0</v>
      </c>
      <c r="JP20" s="175">
        <f>('[3]Проверочная  таблица'!OL18+'[3]Проверочная  таблица'!OM18+'[3]Проверочная  таблица'!OT18+'[3]Проверочная  таблица'!OU18)/1000</f>
        <v>0</v>
      </c>
      <c r="JQ20" s="250">
        <f t="shared" si="69"/>
        <v>0</v>
      </c>
      <c r="JR20" s="175">
        <v>0</v>
      </c>
      <c r="JS20" s="175">
        <f>('[3]Проверочная  таблица'!OJ18+'[3]Проверочная  таблица'!OR18)/1000</f>
        <v>0</v>
      </c>
      <c r="JT20" s="175">
        <f>('[3]Проверочная  таблица'!ON18+'[3]Проверочная  таблица'!OV18)/1000</f>
        <v>0</v>
      </c>
      <c r="JU20" s="250">
        <f t="shared" si="70"/>
        <v>0</v>
      </c>
      <c r="JV20" s="175">
        <v>0</v>
      </c>
      <c r="JW20" s="175">
        <f>('[3]Проверочная  таблица'!TF18+'[3]Проверочная  таблица'!TG18+'[3]Проверочная  таблица'!SJ18+'[3]Проверочная  таблица'!SK18)/1000</f>
        <v>0</v>
      </c>
      <c r="JX20" s="175">
        <f>('[3]Проверочная  таблица'!TO18+'[3]Проверочная  таблица'!TP18+'[3]Проверочная  таблица'!SU18+'[3]Проверочная  таблица'!SV18)/1000</f>
        <v>0</v>
      </c>
      <c r="JY20" s="250">
        <f t="shared" si="71"/>
        <v>0</v>
      </c>
      <c r="JZ20" s="175">
        <v>1999.63932</v>
      </c>
      <c r="KA20" s="175">
        <f>('[3]Проверочная  таблица'!PN18+'[3]Проверочная  таблица'!PO18)/1000</f>
        <v>1989.64112</v>
      </c>
      <c r="KB20" s="175">
        <f>('[3]Проверочная  таблица'!PQ18+'[3]Проверочная  таблица'!PR18)/1000</f>
        <v>1989.64112</v>
      </c>
      <c r="KC20" s="250">
        <f t="shared" si="72"/>
        <v>100</v>
      </c>
      <c r="KD20" s="249"/>
      <c r="KE20" s="175">
        <f>'[3]Проверочная  таблица'!IK18/1000</f>
        <v>0</v>
      </c>
      <c r="KF20" s="175">
        <f>'[3]Проверочная  таблица'!IN18/1000</f>
        <v>0</v>
      </c>
      <c r="KG20" s="250">
        <f t="shared" si="73"/>
        <v>0</v>
      </c>
      <c r="KH20" s="175">
        <v>0</v>
      </c>
      <c r="KI20" s="175">
        <f>('[3]Проверочная  таблица'!SN18+'[3]Проверочная  таблица'!SO18+'[3]Проверочная  таблица'!TJ18+'[3]Проверочная  таблица'!TK18)/1000</f>
        <v>0</v>
      </c>
      <c r="KJ20" s="175">
        <f>('[3]Проверочная  таблица'!SY18+'[3]Проверочная  таблица'!SZ18+'[3]Проверочная  таблица'!TS18+'[3]Проверочная  таблица'!TT18)/1000</f>
        <v>0</v>
      </c>
      <c r="KK20" s="250">
        <f t="shared" si="74"/>
        <v>0</v>
      </c>
    </row>
    <row r="21" spans="1:299" ht="21.75" customHeight="1" x14ac:dyDescent="0.35">
      <c r="A21" s="251" t="s">
        <v>35</v>
      </c>
      <c r="B21" s="252">
        <f t="shared" si="0"/>
        <v>300609.62654999993</v>
      </c>
      <c r="C21" s="253">
        <f t="shared" si="0"/>
        <v>395715.00614999997</v>
      </c>
      <c r="D21" s="254">
        <f t="shared" si="0"/>
        <v>288614.26665999996</v>
      </c>
      <c r="E21" s="248">
        <f t="shared" si="1"/>
        <v>72.934880450451672</v>
      </c>
      <c r="F21" s="249"/>
      <c r="G21" s="175">
        <f>'[3]Проверочная  таблица'!EL19/1000</f>
        <v>0</v>
      </c>
      <c r="H21" s="175">
        <f>'[3]Проверочная  таблица'!EP19/1000</f>
        <v>0</v>
      </c>
      <c r="I21" s="250">
        <f t="shared" si="9"/>
        <v>0</v>
      </c>
      <c r="J21" s="175">
        <v>0</v>
      </c>
      <c r="K21" s="175">
        <f>'[3]Проверочная  таблица'!EM19/1000</f>
        <v>0</v>
      </c>
      <c r="L21" s="175">
        <f>'[3]Проверочная  таблица'!EQ19/1000</f>
        <v>0</v>
      </c>
      <c r="M21" s="250">
        <f t="shared" si="10"/>
        <v>0</v>
      </c>
      <c r="N21" s="175">
        <v>0</v>
      </c>
      <c r="O21" s="193">
        <f>'[3]Проверочная  таблица'!EN19/1000</f>
        <v>0</v>
      </c>
      <c r="P21" s="175">
        <f>'[3]Проверочная  таблица'!ER19/1000</f>
        <v>0</v>
      </c>
      <c r="Q21" s="250">
        <f t="shared" si="11"/>
        <v>0</v>
      </c>
      <c r="R21" s="175">
        <v>0</v>
      </c>
      <c r="S21" s="175">
        <f>'[3]Проверочная  таблица'!RW19/1000</f>
        <v>0</v>
      </c>
      <c r="T21" s="175">
        <f>'[3]Проверочная  таблица'!RZ19/1000</f>
        <v>0</v>
      </c>
      <c r="U21" s="250">
        <f t="shared" si="12"/>
        <v>0</v>
      </c>
      <c r="V21" s="175">
        <v>217.78107</v>
      </c>
      <c r="W21" s="175">
        <f>('[3]Прочая  субсидия_МР  и  ГО'!D15)/1000</f>
        <v>217.78107</v>
      </c>
      <c r="X21" s="175">
        <f>('[3]Прочая  субсидия_МР  и  ГО'!E15)/1000</f>
        <v>217.78107</v>
      </c>
      <c r="Y21" s="250">
        <f t="shared" si="13"/>
        <v>100</v>
      </c>
      <c r="Z21" s="249"/>
      <c r="AA21" s="175">
        <f>'[3]Проверочная  таблица'!SC19/1000</f>
        <v>0</v>
      </c>
      <c r="AB21" s="175">
        <f>'[3]Проверочная  таблица'!SF19/1000</f>
        <v>0</v>
      </c>
      <c r="AC21" s="250">
        <f t="shared" si="14"/>
        <v>0</v>
      </c>
      <c r="AD21" s="175">
        <v>0</v>
      </c>
      <c r="AE21" s="175">
        <f>('[3]Проверочная  таблица'!FD19+'[3]Проверочная  таблица'!FE19)/1000</f>
        <v>0</v>
      </c>
      <c r="AF21" s="175">
        <f>('[3]Проверочная  таблица'!FK19+'[3]Проверочная  таблица'!FL19)/1000</f>
        <v>0</v>
      </c>
      <c r="AG21" s="250">
        <f t="shared" si="15"/>
        <v>0</v>
      </c>
      <c r="AH21" s="175">
        <v>0</v>
      </c>
      <c r="AI21" s="175">
        <f>'[3]Прочая  субсидия_МР  и  ГО'!F15/1000</f>
        <v>0</v>
      </c>
      <c r="AJ21" s="175">
        <f>'[3]Прочая  субсидия_МР  и  ГО'!G15/1000</f>
        <v>0</v>
      </c>
      <c r="AK21" s="250">
        <f t="shared" si="16"/>
        <v>0</v>
      </c>
      <c r="AL21" s="175">
        <v>0</v>
      </c>
      <c r="AM21" s="175">
        <f>'[3]Прочая  субсидия_МР  и  ГО'!H15/1000</f>
        <v>0</v>
      </c>
      <c r="AN21" s="175">
        <f>'[3]Прочая  субсидия_МР  и  ГО'!I15/1000</f>
        <v>0</v>
      </c>
      <c r="AO21" s="250">
        <f t="shared" si="17"/>
        <v>0</v>
      </c>
      <c r="AP21" s="175">
        <v>54.788820000000001</v>
      </c>
      <c r="AQ21" s="175">
        <f>'[3]Прочая  субсидия_МР  и  ГО'!J15/1000</f>
        <v>54.788820000000001</v>
      </c>
      <c r="AR21" s="175">
        <f>'[3]Прочая  субсидия_МР  и  ГО'!K15/1000</f>
        <v>54.788820000000001</v>
      </c>
      <c r="AS21" s="250">
        <f t="shared" si="18"/>
        <v>100</v>
      </c>
      <c r="AT21" s="175">
        <v>1444</v>
      </c>
      <c r="AU21" s="175">
        <f>'[3]Прочая  субсидия_МР  и  ГО'!L15/1000</f>
        <v>1444</v>
      </c>
      <c r="AV21" s="175">
        <f>'[3]Прочая  субсидия_МР  и  ГО'!M15/1000</f>
        <v>1444</v>
      </c>
      <c r="AW21" s="250">
        <f t="shared" si="19"/>
        <v>100</v>
      </c>
      <c r="AX21" s="175">
        <v>4000</v>
      </c>
      <c r="AY21" s="175">
        <f>'[3]Прочая  субсидия_МР  и  ГО'!N15/1000</f>
        <v>3011.0238599999998</v>
      </c>
      <c r="AZ21" s="175">
        <f>'[3]Прочая  субсидия_МР  и  ГО'!O15/1000</f>
        <v>3011.0238599999998</v>
      </c>
      <c r="BA21" s="250">
        <f t="shared" si="2"/>
        <v>100</v>
      </c>
      <c r="BB21" s="175">
        <v>0</v>
      </c>
      <c r="BC21" s="175">
        <f>'[3]Прочая  субсидия_МР  и  ГО'!P15/1000</f>
        <v>0</v>
      </c>
      <c r="BD21" s="175">
        <f>'[3]Прочая  субсидия_МР  и  ГО'!Q15/1000</f>
        <v>0</v>
      </c>
      <c r="BE21" s="250">
        <f t="shared" si="3"/>
        <v>0</v>
      </c>
      <c r="BF21" s="249"/>
      <c r="BG21" s="175">
        <f>'[3]Проверочная  таблица'!RP19/1000</f>
        <v>0</v>
      </c>
      <c r="BH21" s="175">
        <f>'[3]Проверочная  таблица'!RT19/1000</f>
        <v>0</v>
      </c>
      <c r="BI21" s="250">
        <f t="shared" si="4"/>
        <v>0</v>
      </c>
      <c r="BJ21" s="249"/>
      <c r="BK21" s="175">
        <f>('[3]Проверочная  таблица'!RQ19+'[3]Проверочная  таблица'!RR19)/1000</f>
        <v>0</v>
      </c>
      <c r="BL21" s="175">
        <f>('[3]Проверочная  таблица'!RU19+'[3]Проверочная  таблица'!RV19)/1000</f>
        <v>0</v>
      </c>
      <c r="BM21" s="250">
        <f t="shared" si="5"/>
        <v>0</v>
      </c>
      <c r="BN21" s="175">
        <v>2608.3157900000001</v>
      </c>
      <c r="BO21" s="175">
        <f>'[3]Проверочная  таблица'!ES19/1000</f>
        <v>2608.3157900000001</v>
      </c>
      <c r="BP21" s="175">
        <f>'[3]Проверочная  таблица'!EV19/1000</f>
        <v>2608.3157900000001</v>
      </c>
      <c r="BQ21" s="250">
        <f t="shared" si="20"/>
        <v>100</v>
      </c>
      <c r="BR21" s="249"/>
      <c r="BS21" s="175">
        <f>'[3]Проверочная  таблица'!FY19/1000</f>
        <v>0</v>
      </c>
      <c r="BT21" s="175">
        <f>'[3]Проверочная  таблица'!GB19/1000</f>
        <v>0</v>
      </c>
      <c r="BU21" s="250">
        <f t="shared" si="21"/>
        <v>0</v>
      </c>
      <c r="BV21" s="175">
        <v>261.625</v>
      </c>
      <c r="BW21" s="175">
        <f>('[3]Проверочная  таблица'!MW19+'[3]Проверочная  таблица'!MX19+'[3]Проверочная  таблица'!NH19+'[3]Проверочная  таблица'!NI19)/1000</f>
        <v>261.625</v>
      </c>
      <c r="BX21" s="175">
        <f>('[3]Проверочная  таблица'!NK19+'[3]Проверочная  таблица'!NL19+'[3]Проверочная  таблица'!NE19+'[3]Проверочная  таблица'!NF19)/1000</f>
        <v>261.625</v>
      </c>
      <c r="BY21" s="250">
        <f t="shared" si="22"/>
        <v>100</v>
      </c>
      <c r="BZ21" s="175">
        <v>0</v>
      </c>
      <c r="CA21" s="175">
        <f>('[3]Проверочная  таблица'!JC19)/1000</f>
        <v>0</v>
      </c>
      <c r="CB21" s="175">
        <f>('[3]Проверочная  таблица'!JF19)/1000</f>
        <v>0</v>
      </c>
      <c r="CC21" s="250">
        <f t="shared" si="6"/>
        <v>0</v>
      </c>
      <c r="CD21" s="175">
        <v>0</v>
      </c>
      <c r="CE21" s="175">
        <f>('[3]Проверочная  таблица'!LU19+'[3]Проверочная  таблица'!LV19+'[3]Проверочная  таблица'!LM19+'[3]Проверочная  таблица'!LN19)/1000</f>
        <v>0</v>
      </c>
      <c r="CF21" s="175">
        <f>('[3]Проверочная  таблица'!LQ19+'[3]Проверочная  таблица'!LR19+'[3]Проверочная  таблица'!LY19+'[3]Проверочная  таблица'!LZ19)/1000</f>
        <v>0</v>
      </c>
      <c r="CG21" s="250">
        <f t="shared" si="7"/>
        <v>0</v>
      </c>
      <c r="CH21" s="175">
        <v>4623.4436100000003</v>
      </c>
      <c r="CI21" s="175">
        <f>('[3]Проверочная  таблица'!MR19+'[3]Проверочная  таблица'!MS19)/1000</f>
        <v>4623.4436099999994</v>
      </c>
      <c r="CJ21" s="175">
        <f>('[3]Проверочная  таблица'!MZ19+'[3]Проверочная  таблица'!NA19)/1000</f>
        <v>4623.4436099999994</v>
      </c>
      <c r="CK21" s="250">
        <f t="shared" si="8"/>
        <v>100</v>
      </c>
      <c r="CL21" s="175">
        <v>0</v>
      </c>
      <c r="CM21" s="175">
        <f>('[3]Проверочная  таблица'!MT19+'[3]Проверочная  таблица'!MU19)/1000</f>
        <v>0</v>
      </c>
      <c r="CN21" s="175">
        <f>('[3]Проверочная  таблица'!NB19+'[3]Проверочная  таблица'!NC19)/1000</f>
        <v>0</v>
      </c>
      <c r="CO21" s="250">
        <f t="shared" si="23"/>
        <v>0</v>
      </c>
      <c r="CP21" s="249"/>
      <c r="CQ21" s="175">
        <f>'[3]Проверочная  таблица'!QE19/1000</f>
        <v>0</v>
      </c>
      <c r="CR21" s="175">
        <f>'[3]Проверочная  таблица'!QH19/1000</f>
        <v>0</v>
      </c>
      <c r="CS21" s="250">
        <f t="shared" si="24"/>
        <v>0</v>
      </c>
      <c r="CT21" s="175">
        <v>0</v>
      </c>
      <c r="CU21" s="175">
        <f>('[3]Проверочная  таблица'!QK19+'[3]Проверочная  таблица'!QQ19)/1000</f>
        <v>0</v>
      </c>
      <c r="CV21" s="175">
        <f>('[3]Проверочная  таблица'!QN19+'[3]Проверочная  таблица'!QT19)/1000</f>
        <v>0</v>
      </c>
      <c r="CW21" s="250">
        <f t="shared" si="25"/>
        <v>0</v>
      </c>
      <c r="CX21" s="175">
        <v>27.522929999999999</v>
      </c>
      <c r="CY21" s="175">
        <f>('[3]Прочая  субсидия_МР  и  ГО'!R15+'[3]Прочая  субсидия_БП'!H15)/1000</f>
        <v>27.522929999999995</v>
      </c>
      <c r="CZ21" s="175">
        <f>('[3]Прочая  субсидия_МР  и  ГО'!S15+'[3]Прочая  субсидия_БП'!I15)/1000</f>
        <v>27.522929999999995</v>
      </c>
      <c r="DA21" s="250">
        <f t="shared" si="26"/>
        <v>100</v>
      </c>
      <c r="DB21" s="249"/>
      <c r="DC21" s="175">
        <f>'[3]Проверочная  таблица'!IE19/1000</f>
        <v>0</v>
      </c>
      <c r="DD21" s="175">
        <f>'[3]Проверочная  таблица'!IH19/1000</f>
        <v>0</v>
      </c>
      <c r="DE21" s="250">
        <f t="shared" si="27"/>
        <v>0</v>
      </c>
      <c r="DF21" s="175">
        <v>554.49987999999996</v>
      </c>
      <c r="DG21" s="175">
        <f>'[3]Прочая  субсидия_МР  и  ГО'!T15/1000</f>
        <v>554.49987999999996</v>
      </c>
      <c r="DH21" s="175">
        <f>'[3]Прочая  субсидия_МР  и  ГО'!U15/1000</f>
        <v>554.49987999999996</v>
      </c>
      <c r="DI21" s="250">
        <f t="shared" si="28"/>
        <v>100</v>
      </c>
      <c r="DJ21" s="175">
        <v>0</v>
      </c>
      <c r="DK21" s="175">
        <f>('[3]Прочая  субсидия_МР  и  ГО'!V15+'[3]Прочая  субсидия_БП'!N15)/1000</f>
        <v>0</v>
      </c>
      <c r="DL21" s="175">
        <f>('[3]Прочая  субсидия_МР  и  ГО'!W15+'[3]Прочая  субсидия_БП'!O15)/1000</f>
        <v>0</v>
      </c>
      <c r="DM21" s="250">
        <f t="shared" si="29"/>
        <v>0</v>
      </c>
      <c r="DN21" s="249"/>
      <c r="DO21" s="175">
        <f>('[3]Проверочная  таблица'!DL19+'[3]Проверочная  таблица'!DM19)/1000</f>
        <v>0</v>
      </c>
      <c r="DP21" s="175">
        <f>('[3]Проверочная  таблица'!DY19+'[3]Проверочная  таблица'!DZ19)/1000</f>
        <v>0</v>
      </c>
      <c r="DQ21" s="250">
        <f t="shared" si="30"/>
        <v>0</v>
      </c>
      <c r="DR21" s="249"/>
      <c r="DS21" s="175">
        <f>('[3]Проверочная  таблица'!DN19+'[3]Проверочная  таблица'!DO19)/1000</f>
        <v>0</v>
      </c>
      <c r="DT21" s="175">
        <f>('[3]Проверочная  таблица'!EA19+'[3]Проверочная  таблица'!EB19)/1000</f>
        <v>0</v>
      </c>
      <c r="DU21" s="250">
        <f t="shared" si="31"/>
        <v>0</v>
      </c>
      <c r="DV21" s="249"/>
      <c r="DW21" s="175">
        <f>'[3]Проверочная  таблица'!DU19/1000</f>
        <v>0</v>
      </c>
      <c r="DX21" s="175">
        <f>'[3]Проверочная  таблица'!EH19/1000</f>
        <v>0</v>
      </c>
      <c r="DY21" s="250">
        <f t="shared" si="32"/>
        <v>0</v>
      </c>
      <c r="DZ21" s="249"/>
      <c r="EA21" s="175">
        <f>'[3]Проверочная  таблица'!DV19/1000</f>
        <v>0</v>
      </c>
      <c r="EB21" s="175">
        <f>'[3]Проверочная  таблица'!EI19/1000</f>
        <v>0</v>
      </c>
      <c r="EC21" s="250">
        <f t="shared" si="33"/>
        <v>0</v>
      </c>
      <c r="ED21" s="249"/>
      <c r="EE21" s="175">
        <f>'[3]Проверочная  таблица'!DW19/1000</f>
        <v>0</v>
      </c>
      <c r="EF21" s="175">
        <f>'[3]Проверочная  таблица'!EJ19/1000</f>
        <v>0</v>
      </c>
      <c r="EG21" s="250">
        <f t="shared" si="34"/>
        <v>0</v>
      </c>
      <c r="EH21" s="249"/>
      <c r="EI21" s="175">
        <f>'[3]Проверочная  таблица'!DR19/1000</f>
        <v>0</v>
      </c>
      <c r="EJ21" s="175">
        <f>'[3]Проверочная  таблица'!EE19/1000</f>
        <v>0</v>
      </c>
      <c r="EK21" s="250">
        <f t="shared" si="35"/>
        <v>0</v>
      </c>
      <c r="EL21" s="249"/>
      <c r="EM21" s="175">
        <f>'[3]Проверочная  таблица'!DS19/1000</f>
        <v>0</v>
      </c>
      <c r="EN21" s="175">
        <f>'[3]Проверочная  таблица'!EF19/1000</f>
        <v>0</v>
      </c>
      <c r="EO21" s="250">
        <f t="shared" si="36"/>
        <v>0</v>
      </c>
      <c r="EP21" s="249"/>
      <c r="EQ21" s="175">
        <f>'[3]Проверочная  таблица'!DT19/1000</f>
        <v>0</v>
      </c>
      <c r="ER21" s="175">
        <f>'[3]Проверочная  таблица'!EG19/1000</f>
        <v>0</v>
      </c>
      <c r="ES21" s="250">
        <f t="shared" si="37"/>
        <v>0</v>
      </c>
      <c r="ET21" s="175">
        <v>0</v>
      </c>
      <c r="EU21" s="175">
        <f>('[3]Проверочная  таблица'!AM19+'[3]Проверочная  таблица'!AW19+'[3]Прочая  субсидия_МР  и  ГО'!Z15+'[3]Прочая  субсидия_БП'!Z15)/1000</f>
        <v>0</v>
      </c>
      <c r="EV21" s="175">
        <f>('[3]Проверочная  таблица'!AR19+'[3]Проверочная  таблица'!BA19+'[3]Прочая  субсидия_МР  и  ГО'!AA15+'[3]Прочая  субсидия_БП'!AA15)/1000</f>
        <v>0</v>
      </c>
      <c r="EW21" s="250">
        <f t="shared" si="38"/>
        <v>0</v>
      </c>
      <c r="EX21" s="175">
        <v>24209.055260000001</v>
      </c>
      <c r="EY21" s="175">
        <f>'[3]Проверочная  таблица'!AN19/1000</f>
        <v>40993.574000000001</v>
      </c>
      <c r="EZ21" s="175">
        <f>'[3]Проверочная  таблица'!AS19/1000</f>
        <v>17718.574000000001</v>
      </c>
      <c r="FA21" s="250">
        <f t="shared" si="39"/>
        <v>43.222808530917554</v>
      </c>
      <c r="FB21" s="175">
        <v>40779.441599999998</v>
      </c>
      <c r="FC21" s="175">
        <f>'[3]Прочая  субсидия_МР  и  ГО'!AB15/1000</f>
        <v>43102.099320000001</v>
      </c>
      <c r="FD21" s="175">
        <f>'[3]Прочая  субсидия_МР  и  ГО'!AC15/1000</f>
        <v>43102.099320000001</v>
      </c>
      <c r="FE21" s="250">
        <f t="shared" si="40"/>
        <v>100</v>
      </c>
      <c r="FF21" s="175">
        <v>95742.515349999987</v>
      </c>
      <c r="FG21" s="175">
        <f>'[3]Прочая  субсидия_МР  и  ГО'!AD15/1000</f>
        <v>121937.95083999999</v>
      </c>
      <c r="FH21" s="175">
        <f>'[3]Прочая  субсидия_МР  и  ГО'!AE15/1000</f>
        <v>48699.154829999999</v>
      </c>
      <c r="FI21" s="250">
        <f t="shared" si="41"/>
        <v>39.937652301456374</v>
      </c>
      <c r="FJ21" s="249"/>
      <c r="FK21" s="175">
        <f>'[3]Проверочная  таблица'!CU19/1000</f>
        <v>17164</v>
      </c>
      <c r="FL21" s="175">
        <f>'[3]Проверочная  таблица'!CV19/1000</f>
        <v>17164</v>
      </c>
      <c r="FM21" s="250">
        <f t="shared" si="42"/>
        <v>100</v>
      </c>
      <c r="FN21" s="249"/>
      <c r="FO21" s="175">
        <f>'[3]Проверочная  таблица'!DG19/1000</f>
        <v>8886.237070000001</v>
      </c>
      <c r="FP21" s="175">
        <f>'[3]Проверочная  таблица'!DJ19/1000</f>
        <v>8886.237070000001</v>
      </c>
      <c r="FQ21" s="250">
        <f t="shared" si="43"/>
        <v>100</v>
      </c>
      <c r="FR21" s="249"/>
      <c r="FS21" s="175">
        <f>'[3]Прочая  субсидия_МР  и  ГО'!AF15/1000</f>
        <v>0</v>
      </c>
      <c r="FT21" s="175">
        <f>'[3]Прочая  субсидия_МР  и  ГО'!AG15/1000</f>
        <v>0</v>
      </c>
      <c r="FU21" s="250">
        <f t="shared" si="44"/>
        <v>0</v>
      </c>
      <c r="FV21" s="249"/>
      <c r="FW21" s="175">
        <f>'[3]Прочая  субсидия_МР  и  ГО'!AH15/1000</f>
        <v>0</v>
      </c>
      <c r="FX21" s="175">
        <f>'[3]Прочая  субсидия_МР  и  ГО'!AI15/1000</f>
        <v>0</v>
      </c>
      <c r="FY21" s="250">
        <f t="shared" si="45"/>
        <v>0</v>
      </c>
      <c r="FZ21" s="175">
        <v>2668.1652999999997</v>
      </c>
      <c r="GA21" s="175">
        <f>('[3]Проверочная  таблица'!CO19+'[3]Проверочная  таблица'!CM19)/1000</f>
        <v>2146.7839299999996</v>
      </c>
      <c r="GB21" s="175">
        <f>('[3]Проверочная  таблица'!CP19+'[3]Проверочная  таблица'!CN19)/1000</f>
        <v>2146.7839300000001</v>
      </c>
      <c r="GC21" s="250">
        <f t="shared" si="46"/>
        <v>100.00000000000003</v>
      </c>
      <c r="GD21" s="175">
        <v>619.31148999999994</v>
      </c>
      <c r="GE21" s="175">
        <f>('[3]Проверочная  таблица'!CW19+'[3]Проверочная  таблица'!CY19)/1000</f>
        <v>498.29293999999999</v>
      </c>
      <c r="GF21" s="175">
        <f>('[3]Проверочная  таблица'!CZ19+'[3]Проверочная  таблица'!CX19)/1000</f>
        <v>498.29293999999999</v>
      </c>
      <c r="GG21" s="250">
        <f t="shared" si="47"/>
        <v>100</v>
      </c>
      <c r="GH21" s="175">
        <v>0</v>
      </c>
      <c r="GI21" s="175">
        <f>'[3]Проверочная  таблица'!GU19/1000</f>
        <v>0</v>
      </c>
      <c r="GJ21" s="175">
        <f>'[3]Проверочная  таблица'!GX19/1000</f>
        <v>0</v>
      </c>
      <c r="GK21" s="250">
        <f t="shared" si="48"/>
        <v>0</v>
      </c>
      <c r="GL21" s="175">
        <v>0</v>
      </c>
      <c r="GM21" s="175">
        <f>'[3]Прочая  субсидия_МР  и  ГО'!AJ15/1000</f>
        <v>0</v>
      </c>
      <c r="GN21" s="175">
        <f>'[3]Прочая  субсидия_МР  и  ГО'!AK15/1000</f>
        <v>0</v>
      </c>
      <c r="GO21" s="250">
        <f t="shared" si="49"/>
        <v>0</v>
      </c>
      <c r="GP21" s="175">
        <v>1411.3989999999999</v>
      </c>
      <c r="GQ21" s="175">
        <f>('[3]Проверочная  таблица'!HH19+'[3]Проверочная  таблица'!HI19+'[3]Проверочная  таблица'!HN19+'[3]Проверочная  таблица'!HO19)/1000</f>
        <v>1411.3989999999999</v>
      </c>
      <c r="GR21" s="175">
        <f>('[3]Проверочная  таблица'!HK19+'[3]Проверочная  таблица'!HL19+'[3]Проверочная  таблица'!HQ19+'[3]Проверочная  таблица'!HR19)/1000</f>
        <v>1411.3989999999999</v>
      </c>
      <c r="GS21" s="250">
        <f t="shared" si="50"/>
        <v>100</v>
      </c>
      <c r="GT21" s="249"/>
      <c r="GU21" s="175">
        <f>('[3]Прочая  субсидия_МР  и  ГО'!AL15+'[3]Прочая  субсидия_БП'!AF15)/1000</f>
        <v>0</v>
      </c>
      <c r="GV21" s="175">
        <f>('[3]Прочая  субсидия_МР  и  ГО'!AM15+'[3]Прочая  субсидия_БП'!AG15)/1000</f>
        <v>0</v>
      </c>
      <c r="GW21" s="250">
        <f t="shared" si="51"/>
        <v>0</v>
      </c>
      <c r="GX21" s="175">
        <v>109.35764999999999</v>
      </c>
      <c r="GY21" s="175">
        <f>('[3]Прочая  субсидия_МР  и  ГО'!AN15+'[3]Прочая  субсидия_БП'!AL15)/1000</f>
        <v>109.35764999999999</v>
      </c>
      <c r="GZ21" s="175">
        <f>('[3]Прочая  субсидия_МР  и  ГО'!AO15+'[3]Прочая  субсидия_БП'!AM15)/1000</f>
        <v>109.35764999999999</v>
      </c>
      <c r="HA21" s="250">
        <f t="shared" si="52"/>
        <v>100</v>
      </c>
      <c r="HB21" s="175">
        <v>0</v>
      </c>
      <c r="HC21" s="175">
        <f>('[3]Прочая  субсидия_МР  и  ГО'!AP15+'[3]Прочая  субсидия_БП'!AR15)/1000</f>
        <v>0</v>
      </c>
      <c r="HD21" s="175">
        <f>('[3]Прочая  субсидия_МР  и  ГО'!AQ15+'[3]Прочая  субсидия_БП'!AS15)/1000</f>
        <v>0</v>
      </c>
      <c r="HE21" s="250">
        <f t="shared" si="53"/>
        <v>0</v>
      </c>
      <c r="HF21" s="175">
        <v>0</v>
      </c>
      <c r="HG21" s="175">
        <f>('[3]Прочая  субсидия_МР  и  ГО'!AR15)/1000</f>
        <v>0</v>
      </c>
      <c r="HH21" s="175">
        <f>('[3]Прочая  субсидия_МР  и  ГО'!AS15)/1000</f>
        <v>0</v>
      </c>
      <c r="HI21" s="250">
        <f t="shared" si="54"/>
        <v>0</v>
      </c>
      <c r="HJ21" s="175">
        <v>1418.8437799999999</v>
      </c>
      <c r="HK21" s="175">
        <f>'[3]Прочая  субсидия_МР  и  ГО'!AT15/1000</f>
        <v>1194.3001200000001</v>
      </c>
      <c r="HL21" s="175">
        <f>'[3]Прочая  субсидия_МР  и  ГО'!AU15/1000</f>
        <v>1194.3001200000001</v>
      </c>
      <c r="HM21" s="250">
        <f t="shared" si="55"/>
        <v>100</v>
      </c>
      <c r="HN21" s="175">
        <v>0</v>
      </c>
      <c r="HO21" s="175">
        <f>('[3]Проверочная  таблица'!KN19+'[3]Проверочная  таблица'!KO19+'[3]Проверочная  таблица'!KT19+'[3]Проверочная  таблица'!KU19)/1000</f>
        <v>0</v>
      </c>
      <c r="HP21" s="175">
        <f>('[3]Проверочная  таблица'!KQ19+'[3]Проверочная  таблица'!KR19+'[3]Проверочная  таблица'!KW19+'[3]Проверочная  таблица'!KX19)/1000</f>
        <v>0</v>
      </c>
      <c r="HQ21" s="250">
        <f t="shared" si="56"/>
        <v>0</v>
      </c>
      <c r="HR21" s="175">
        <v>63633.515899999999</v>
      </c>
      <c r="HS21" s="175">
        <f>('[3]Проверочная  таблица'!BT19+'[3]Проверочная  таблица'!CB19)/1000</f>
        <v>63633.515899999999</v>
      </c>
      <c r="HT21" s="175">
        <f>('[3]Проверочная  таблица'!BX19+'[3]Проверочная  таблица'!CF19)/1000</f>
        <v>57685.380349999999</v>
      </c>
      <c r="HU21" s="250">
        <f t="shared" si="57"/>
        <v>90.652511548556447</v>
      </c>
      <c r="HV21" s="175">
        <v>32412.550350000001</v>
      </c>
      <c r="HW21" s="175">
        <f>('[3]Проверочная  таблица'!BU19+'[3]Проверочная  таблица'!CC19)/1000</f>
        <v>53413.192340000001</v>
      </c>
      <c r="HX21" s="175">
        <f>('[3]Проверочная  таблица'!BY19+'[3]Проверочная  таблица'!CG19)/1000</f>
        <v>53382.192719999999</v>
      </c>
      <c r="HY21" s="250">
        <f t="shared" si="58"/>
        <v>99.941962615148199</v>
      </c>
      <c r="HZ21" s="175">
        <v>0</v>
      </c>
      <c r="IA21" s="175">
        <f>('[3]Прочая  субсидия_МР  и  ГО'!AX15)/1000</f>
        <v>0</v>
      </c>
      <c r="IB21" s="175">
        <f>('[3]Прочая  субсидия_МР  и  ГО'!AY15)/1000</f>
        <v>0</v>
      </c>
      <c r="IC21" s="250">
        <f t="shared" si="59"/>
        <v>0</v>
      </c>
      <c r="ID21" s="175">
        <v>0</v>
      </c>
      <c r="IE21" s="175">
        <f>('[3]Проверочная  таблица'!IR19+'[3]Проверочная  таблица'!IS19)/1000</f>
        <v>0</v>
      </c>
      <c r="IF21" s="175">
        <f>('[3]Проверочная  таблица'!IU19+'[3]Проверочная  таблица'!IV19)/1000</f>
        <v>0</v>
      </c>
      <c r="IG21" s="250">
        <f t="shared" si="60"/>
        <v>0</v>
      </c>
      <c r="IH21" s="175">
        <v>0</v>
      </c>
      <c r="II21" s="175">
        <f>('[3]Проверочная  таблица'!BV19+'[3]Проверочная  таблица'!CD19)/1000</f>
        <v>0</v>
      </c>
      <c r="IJ21" s="175">
        <f>('[3]Проверочная  таблица'!BZ19+'[3]Проверочная  таблица'!CH19)/1000</f>
        <v>0</v>
      </c>
      <c r="IK21" s="250">
        <f t="shared" si="61"/>
        <v>0</v>
      </c>
      <c r="IL21" s="249"/>
      <c r="IM21" s="175">
        <f>'[3]Проверочная  таблица'!IW19/1000</f>
        <v>0</v>
      </c>
      <c r="IN21" s="175">
        <f>'[3]Проверочная  таблица'!IZ19/1000</f>
        <v>0</v>
      </c>
      <c r="IO21" s="250">
        <f t="shared" si="62"/>
        <v>0</v>
      </c>
      <c r="IP21" s="249"/>
      <c r="IQ21" s="175">
        <f>('[3]Прочая  субсидия_МР  и  ГО'!AZ15+'[3]Прочая  субсидия_БП'!AX15)/1000</f>
        <v>0</v>
      </c>
      <c r="IR21" s="175">
        <f>('[3]Прочая  субсидия_МР  и  ГО'!BA15+'[3]Прочая  субсидия_БП'!AY15)/1000</f>
        <v>0</v>
      </c>
      <c r="IS21" s="250">
        <f t="shared" si="63"/>
        <v>0</v>
      </c>
      <c r="IT21" s="175">
        <v>0</v>
      </c>
      <c r="IU21" s="175">
        <f>('[3]Прочая  субсидия_МР  и  ГО'!BB15+'[3]Прочая  субсидия_БП'!BD15)/1000</f>
        <v>0</v>
      </c>
      <c r="IV21" s="175">
        <f>('[3]Прочая  субсидия_МР  и  ГО'!BC15+'[3]Прочая  субсидия_БП'!BE15)/1000</f>
        <v>0</v>
      </c>
      <c r="IW21" s="250">
        <f t="shared" si="64"/>
        <v>0</v>
      </c>
      <c r="IX21" s="175">
        <v>0</v>
      </c>
      <c r="IY21" s="175">
        <f>('[3]Проверочная  таблица'!GE19+'[3]Проверочная  таблица'!GK19)/1000</f>
        <v>0</v>
      </c>
      <c r="IZ21" s="175">
        <f>('[3]Проверочная  таблица'!GH19+'[3]Проверочная  таблица'!GN19)/1000</f>
        <v>0</v>
      </c>
      <c r="JA21" s="250">
        <f t="shared" si="65"/>
        <v>0</v>
      </c>
      <c r="JB21" s="175">
        <v>414.82625999999999</v>
      </c>
      <c r="JC21" s="175">
        <f>('[3]Прочая  субсидия_БП'!BJ15+'[3]Прочая  субсидия_МР  и  ГО'!BD15)/1000</f>
        <v>414.82625999999999</v>
      </c>
      <c r="JD21" s="175">
        <f>('[3]Прочая  субсидия_БП'!BK15+'[3]Прочая  субсидия_МР  и  ГО'!BE15)/1000</f>
        <v>414.82625999999999</v>
      </c>
      <c r="JE21" s="250">
        <f t="shared" si="66"/>
        <v>100</v>
      </c>
      <c r="JF21" s="249"/>
      <c r="JG21" s="175">
        <f>('[3]Прочая  субсидия_БП'!BQ15+'[3]Прочая  субсидия_МР  и  ГО'!BF15)/1000</f>
        <v>350</v>
      </c>
      <c r="JH21" s="175">
        <f>('[3]Прочая  субсидия_БП'!BR15+'[3]Прочая  субсидия_МР  и  ГО'!BG15)/1000</f>
        <v>0</v>
      </c>
      <c r="JI21" s="250">
        <f t="shared" si="67"/>
        <v>0</v>
      </c>
      <c r="JJ21" s="175">
        <v>0</v>
      </c>
      <c r="JK21" s="175">
        <f>('[3]Прочая  субсидия_МР  и  ГО'!BH15+'[3]Прочая  субсидия_БП'!BW15)/1000</f>
        <v>0</v>
      </c>
      <c r="JL21" s="175">
        <f>('[3]Прочая  субсидия_МР  и  ГО'!BI15+'[3]Прочая  субсидия_БП'!BX15)/1000</f>
        <v>0</v>
      </c>
      <c r="JM21" s="250">
        <f t="shared" si="68"/>
        <v>0</v>
      </c>
      <c r="JN21" s="175">
        <v>17399.999909999999</v>
      </c>
      <c r="JO21" s="175">
        <f>('[3]Проверочная  таблица'!OH19+'[3]Проверочная  таблица'!OI19+'[3]Проверочная  таблица'!OP19+'[3]Проверочная  таблица'!OQ19)/1000</f>
        <v>17399.999909999999</v>
      </c>
      <c r="JP21" s="175">
        <f>('[3]Проверочная  таблица'!OL19+'[3]Проверочная  таблица'!OM19+'[3]Проверочная  таблица'!OT19+'[3]Проверочная  таблица'!OU19)/1000</f>
        <v>17399.999909999999</v>
      </c>
      <c r="JQ21" s="250">
        <f t="shared" si="69"/>
        <v>100</v>
      </c>
      <c r="JR21" s="175">
        <v>5606.0796</v>
      </c>
      <c r="JS21" s="175">
        <f>('[3]Проверочная  таблица'!OJ19+'[3]Проверочная  таблица'!OR19)/1000</f>
        <v>5606.0796</v>
      </c>
      <c r="JT21" s="175">
        <f>('[3]Проверочная  таблица'!ON19+'[3]Проверочная  таблица'!OV19)/1000</f>
        <v>5606.0796</v>
      </c>
      <c r="JU21" s="250">
        <f t="shared" si="70"/>
        <v>100</v>
      </c>
      <c r="JV21" s="175">
        <v>0</v>
      </c>
      <c r="JW21" s="175">
        <f>('[3]Проверочная  таблица'!TF19+'[3]Проверочная  таблица'!TG19+'[3]Проверочная  таблица'!SJ19+'[3]Проверочная  таблица'!SK19)/1000</f>
        <v>4257.8083100000003</v>
      </c>
      <c r="JX21" s="175">
        <f>('[3]Проверочная  таблица'!TO19+'[3]Проверочная  таблица'!TP19+'[3]Проверочная  таблица'!SU19+'[3]Проверочная  таблица'!SV19)/1000</f>
        <v>0</v>
      </c>
      <c r="JY21" s="250">
        <f t="shared" si="71"/>
        <v>0</v>
      </c>
      <c r="JZ21" s="175">
        <v>392.58800000000002</v>
      </c>
      <c r="KA21" s="175">
        <f>('[3]Проверочная  таблица'!PN19+'[3]Проверочная  таблица'!PO19)/1000</f>
        <v>392.58800000000002</v>
      </c>
      <c r="KB21" s="175">
        <f>('[3]Проверочная  таблица'!PQ19+'[3]Проверочная  таблица'!PR19)/1000</f>
        <v>392.58800000000002</v>
      </c>
      <c r="KC21" s="250">
        <f t="shared" si="72"/>
        <v>100</v>
      </c>
      <c r="KD21" s="249"/>
      <c r="KE21" s="175">
        <f>'[3]Проверочная  таблица'!IK19/1000</f>
        <v>0</v>
      </c>
      <c r="KF21" s="175">
        <f>'[3]Проверочная  таблица'!IN19/1000</f>
        <v>0</v>
      </c>
      <c r="KG21" s="250">
        <f t="shared" si="73"/>
        <v>0</v>
      </c>
      <c r="KH21" s="175">
        <v>0</v>
      </c>
      <c r="KI21" s="175">
        <f>('[3]Проверочная  таблица'!SN19+'[3]Проверочная  таблица'!SO19+'[3]Проверочная  таблица'!TJ19+'[3]Проверочная  таблица'!TK19)/1000</f>
        <v>0</v>
      </c>
      <c r="KJ21" s="175">
        <f>('[3]Проверочная  таблица'!SY19+'[3]Проверочная  таблица'!SZ19+'[3]Проверочная  таблица'!TS19+'[3]Проверочная  таблица'!TT19)/1000</f>
        <v>0</v>
      </c>
      <c r="KK21" s="250">
        <f t="shared" si="74"/>
        <v>0</v>
      </c>
      <c r="KM21" s="176"/>
    </row>
    <row r="22" spans="1:299" ht="21.75" customHeight="1" x14ac:dyDescent="0.25">
      <c r="A22" s="251" t="s">
        <v>36</v>
      </c>
      <c r="B22" s="252">
        <f t="shared" si="0"/>
        <v>65093.076639999999</v>
      </c>
      <c r="C22" s="253">
        <f t="shared" si="0"/>
        <v>119829.80352000002</v>
      </c>
      <c r="D22" s="254">
        <f t="shared" si="0"/>
        <v>80196.189579999991</v>
      </c>
      <c r="E22" s="248">
        <f t="shared" si="1"/>
        <v>66.925078089287666</v>
      </c>
      <c r="F22" s="249"/>
      <c r="G22" s="175">
        <f>'[3]Проверочная  таблица'!EL20/1000</f>
        <v>0</v>
      </c>
      <c r="H22" s="175">
        <f>'[3]Проверочная  таблица'!EP20/1000</f>
        <v>0</v>
      </c>
      <c r="I22" s="250">
        <f t="shared" si="9"/>
        <v>0</v>
      </c>
      <c r="J22" s="175">
        <v>0</v>
      </c>
      <c r="K22" s="175">
        <f>'[3]Проверочная  таблица'!EM20/1000</f>
        <v>0</v>
      </c>
      <c r="L22" s="175">
        <f>'[3]Проверочная  таблица'!EQ20/1000</f>
        <v>0</v>
      </c>
      <c r="M22" s="250">
        <f t="shared" si="10"/>
        <v>0</v>
      </c>
      <c r="N22" s="175">
        <v>0</v>
      </c>
      <c r="O22" s="193">
        <f>'[3]Проверочная  таблица'!EN20/1000</f>
        <v>0</v>
      </c>
      <c r="P22" s="175">
        <f>'[3]Проверочная  таблица'!ER20/1000</f>
        <v>0</v>
      </c>
      <c r="Q22" s="250">
        <f t="shared" si="11"/>
        <v>0</v>
      </c>
      <c r="R22" s="175">
        <v>0</v>
      </c>
      <c r="S22" s="175">
        <f>'[3]Проверочная  таблица'!RW20/1000</f>
        <v>0</v>
      </c>
      <c r="T22" s="175">
        <f>'[3]Проверочная  таблица'!RZ20/1000</f>
        <v>0</v>
      </c>
      <c r="U22" s="250">
        <f t="shared" si="12"/>
        <v>0</v>
      </c>
      <c r="V22" s="175">
        <v>215.51251000000002</v>
      </c>
      <c r="W22" s="175">
        <f>('[3]Прочая  субсидия_МР  и  ГО'!D16)/1000</f>
        <v>215.51251000000002</v>
      </c>
      <c r="X22" s="175">
        <f>('[3]Прочая  субсидия_МР  и  ГО'!E16)/1000</f>
        <v>215.51251000000002</v>
      </c>
      <c r="Y22" s="250">
        <f t="shared" si="13"/>
        <v>100</v>
      </c>
      <c r="Z22" s="249"/>
      <c r="AA22" s="175">
        <f>'[3]Проверочная  таблица'!SC20/1000</f>
        <v>0</v>
      </c>
      <c r="AB22" s="175">
        <f>'[3]Проверочная  таблица'!SF20/1000</f>
        <v>0</v>
      </c>
      <c r="AC22" s="250">
        <f t="shared" si="14"/>
        <v>0</v>
      </c>
      <c r="AD22" s="175">
        <v>0</v>
      </c>
      <c r="AE22" s="175">
        <f>('[3]Проверочная  таблица'!FD20+'[3]Проверочная  таблица'!FE20)/1000</f>
        <v>0</v>
      </c>
      <c r="AF22" s="175">
        <f>('[3]Проверочная  таблица'!FK20+'[3]Проверочная  таблица'!FL20)/1000</f>
        <v>0</v>
      </c>
      <c r="AG22" s="250">
        <f t="shared" si="15"/>
        <v>0</v>
      </c>
      <c r="AH22" s="175">
        <v>0</v>
      </c>
      <c r="AI22" s="175">
        <f>'[3]Прочая  субсидия_МР  и  ГО'!F16/1000</f>
        <v>0</v>
      </c>
      <c r="AJ22" s="175">
        <f>'[3]Прочая  субсидия_МР  и  ГО'!G16/1000</f>
        <v>0</v>
      </c>
      <c r="AK22" s="250">
        <f t="shared" si="16"/>
        <v>0</v>
      </c>
      <c r="AL22" s="175">
        <v>1828.5798600000001</v>
      </c>
      <c r="AM22" s="175">
        <f>'[3]Прочая  субсидия_МР  и  ГО'!H16/1000</f>
        <v>3686</v>
      </c>
      <c r="AN22" s="175">
        <f>'[3]Прочая  субсидия_МР  и  ГО'!I16/1000</f>
        <v>3686</v>
      </c>
      <c r="AO22" s="250">
        <f t="shared" si="17"/>
        <v>100</v>
      </c>
      <c r="AP22" s="175">
        <v>120.50127999999999</v>
      </c>
      <c r="AQ22" s="175">
        <f>'[3]Прочая  субсидия_МР  и  ГО'!J16/1000</f>
        <v>120.50127999999999</v>
      </c>
      <c r="AR22" s="175">
        <f>'[3]Прочая  субсидия_МР  и  ГО'!K16/1000</f>
        <v>120.50127999999999</v>
      </c>
      <c r="AS22" s="250">
        <f t="shared" si="18"/>
        <v>100</v>
      </c>
      <c r="AT22" s="175">
        <v>0</v>
      </c>
      <c r="AU22" s="175">
        <f>'[3]Прочая  субсидия_МР  и  ГО'!L16/1000</f>
        <v>0</v>
      </c>
      <c r="AV22" s="175">
        <f>'[3]Прочая  субсидия_МР  и  ГО'!M16/1000</f>
        <v>0</v>
      </c>
      <c r="AW22" s="250">
        <f t="shared" si="19"/>
        <v>0</v>
      </c>
      <c r="AX22" s="175">
        <v>1570</v>
      </c>
      <c r="AY22" s="175">
        <f>'[3]Прочая  субсидия_МР  и  ГО'!N16/1000</f>
        <v>1570</v>
      </c>
      <c r="AZ22" s="175">
        <f>'[3]Прочая  субсидия_МР  и  ГО'!O16/1000</f>
        <v>1570</v>
      </c>
      <c r="BA22" s="250">
        <f t="shared" si="2"/>
        <v>100</v>
      </c>
      <c r="BB22" s="175">
        <v>0</v>
      </c>
      <c r="BC22" s="175">
        <f>'[3]Прочая  субсидия_МР  и  ГО'!P16/1000</f>
        <v>0</v>
      </c>
      <c r="BD22" s="175">
        <f>'[3]Прочая  субсидия_МР  и  ГО'!Q16/1000</f>
        <v>0</v>
      </c>
      <c r="BE22" s="250">
        <f t="shared" si="3"/>
        <v>0</v>
      </c>
      <c r="BF22" s="249"/>
      <c r="BG22" s="175">
        <f>'[3]Проверочная  таблица'!RP20/1000</f>
        <v>0</v>
      </c>
      <c r="BH22" s="175">
        <f>'[3]Проверочная  таблица'!RT20/1000</f>
        <v>0</v>
      </c>
      <c r="BI22" s="250">
        <f t="shared" si="4"/>
        <v>0</v>
      </c>
      <c r="BJ22" s="249"/>
      <c r="BK22" s="175">
        <f>('[3]Проверочная  таблица'!RQ20+'[3]Проверочная  таблица'!RR20)/1000</f>
        <v>0</v>
      </c>
      <c r="BL22" s="175">
        <f>('[3]Проверочная  таблица'!RU20+'[3]Проверочная  таблица'!RV20)/1000</f>
        <v>0</v>
      </c>
      <c r="BM22" s="250">
        <f t="shared" si="5"/>
        <v>0</v>
      </c>
      <c r="BN22" s="175">
        <v>0</v>
      </c>
      <c r="BO22" s="175">
        <f>'[3]Проверочная  таблица'!ES20/1000</f>
        <v>0</v>
      </c>
      <c r="BP22" s="175">
        <f>'[3]Проверочная  таблица'!EV20/1000</f>
        <v>0</v>
      </c>
      <c r="BQ22" s="250">
        <f t="shared" si="20"/>
        <v>0</v>
      </c>
      <c r="BR22" s="249"/>
      <c r="BS22" s="175">
        <f>'[3]Проверочная  таблица'!FY20/1000</f>
        <v>0</v>
      </c>
      <c r="BT22" s="175">
        <f>'[3]Проверочная  таблица'!GB20/1000</f>
        <v>0</v>
      </c>
      <c r="BU22" s="250">
        <f t="shared" si="21"/>
        <v>0</v>
      </c>
      <c r="BV22" s="175">
        <v>204.75</v>
      </c>
      <c r="BW22" s="175">
        <f>('[3]Проверочная  таблица'!MW20+'[3]Проверочная  таблица'!MX20+'[3]Проверочная  таблица'!NH20+'[3]Проверочная  таблица'!NI20)/1000</f>
        <v>204.75</v>
      </c>
      <c r="BX22" s="175">
        <f>('[3]Проверочная  таблица'!NK20+'[3]Проверочная  таблица'!NL20+'[3]Проверочная  таблица'!NE20+'[3]Проверочная  таблица'!NF20)/1000</f>
        <v>204.75</v>
      </c>
      <c r="BY22" s="250">
        <f t="shared" si="22"/>
        <v>100</v>
      </c>
      <c r="BZ22" s="175">
        <v>0</v>
      </c>
      <c r="CA22" s="175">
        <f>('[3]Проверочная  таблица'!JC20)/1000</f>
        <v>0</v>
      </c>
      <c r="CB22" s="175">
        <f>('[3]Проверочная  таблица'!JF20)/1000</f>
        <v>0</v>
      </c>
      <c r="CC22" s="250">
        <f t="shared" si="6"/>
        <v>0</v>
      </c>
      <c r="CD22" s="175">
        <v>0</v>
      </c>
      <c r="CE22" s="175">
        <f>('[3]Проверочная  таблица'!LU20+'[3]Проверочная  таблица'!LV20+'[3]Проверочная  таблица'!LM20+'[3]Проверочная  таблица'!LN20)/1000</f>
        <v>0</v>
      </c>
      <c r="CF22" s="175">
        <f>('[3]Проверочная  таблица'!LQ20+'[3]Проверочная  таблица'!LR20+'[3]Проверочная  таблица'!LY20+'[3]Проверочная  таблица'!LZ20)/1000</f>
        <v>0</v>
      </c>
      <c r="CG22" s="250">
        <f t="shared" si="7"/>
        <v>0</v>
      </c>
      <c r="CH22" s="175">
        <v>0</v>
      </c>
      <c r="CI22" s="175">
        <f>('[3]Проверочная  таблица'!MR20+'[3]Проверочная  таблица'!MS20)/1000</f>
        <v>0</v>
      </c>
      <c r="CJ22" s="175">
        <f>('[3]Проверочная  таблица'!MZ20+'[3]Проверочная  таблица'!NA20)/1000</f>
        <v>0</v>
      </c>
      <c r="CK22" s="250">
        <f t="shared" si="8"/>
        <v>0</v>
      </c>
      <c r="CL22" s="175">
        <v>0</v>
      </c>
      <c r="CM22" s="175">
        <f>('[3]Проверочная  таблица'!MT20+'[3]Проверочная  таблица'!MU20)/1000</f>
        <v>0</v>
      </c>
      <c r="CN22" s="175">
        <f>('[3]Проверочная  таблица'!NB20+'[3]Проверочная  таблица'!NC20)/1000</f>
        <v>0</v>
      </c>
      <c r="CO22" s="250">
        <f t="shared" si="23"/>
        <v>0</v>
      </c>
      <c r="CP22" s="249"/>
      <c r="CQ22" s="175">
        <f>'[3]Проверочная  таблица'!QE20/1000</f>
        <v>0</v>
      </c>
      <c r="CR22" s="175">
        <f>'[3]Проверочная  таблица'!QH20/1000</f>
        <v>0</v>
      </c>
      <c r="CS22" s="250">
        <f t="shared" si="24"/>
        <v>0</v>
      </c>
      <c r="CT22" s="175">
        <v>0</v>
      </c>
      <c r="CU22" s="175">
        <f>('[3]Проверочная  таблица'!QK20+'[3]Проверочная  таблица'!QQ20)/1000</f>
        <v>0</v>
      </c>
      <c r="CV22" s="175">
        <f>('[3]Проверочная  таблица'!QN20+'[3]Проверочная  таблица'!QT20)/1000</f>
        <v>0</v>
      </c>
      <c r="CW22" s="250">
        <f t="shared" si="25"/>
        <v>0</v>
      </c>
      <c r="CX22" s="175">
        <v>0</v>
      </c>
      <c r="CY22" s="175">
        <f>('[3]Прочая  субсидия_МР  и  ГО'!R16+'[3]Прочая  субсидия_БП'!H16)/1000</f>
        <v>0</v>
      </c>
      <c r="CZ22" s="175">
        <f>('[3]Прочая  субсидия_МР  и  ГО'!S16+'[3]Прочая  субсидия_БП'!I16)/1000</f>
        <v>0</v>
      </c>
      <c r="DA22" s="250">
        <f t="shared" si="26"/>
        <v>0</v>
      </c>
      <c r="DB22" s="249"/>
      <c r="DC22" s="175">
        <f>'[3]Проверочная  таблица'!IE20/1000</f>
        <v>0</v>
      </c>
      <c r="DD22" s="175">
        <f>'[3]Проверочная  таблица'!IH20/1000</f>
        <v>0</v>
      </c>
      <c r="DE22" s="250">
        <f t="shared" si="27"/>
        <v>0</v>
      </c>
      <c r="DF22" s="175">
        <v>540.72553000000005</v>
      </c>
      <c r="DG22" s="175">
        <f>'[3]Прочая  субсидия_МР  и  ГО'!T16/1000</f>
        <v>512.15870000000007</v>
      </c>
      <c r="DH22" s="175">
        <f>'[3]Прочая  субсидия_МР  и  ГО'!U16/1000</f>
        <v>512.15870000000007</v>
      </c>
      <c r="DI22" s="250">
        <f t="shared" si="28"/>
        <v>100</v>
      </c>
      <c r="DJ22" s="175">
        <v>0</v>
      </c>
      <c r="DK22" s="175">
        <f>('[3]Прочая  субсидия_МР  и  ГО'!V16+'[3]Прочая  субсидия_БП'!N16)/1000</f>
        <v>0</v>
      </c>
      <c r="DL22" s="175">
        <f>('[3]Прочая  субсидия_МР  и  ГО'!W16+'[3]Прочая  субсидия_БП'!O16)/1000</f>
        <v>0</v>
      </c>
      <c r="DM22" s="250">
        <f t="shared" si="29"/>
        <v>0</v>
      </c>
      <c r="DN22" s="249"/>
      <c r="DO22" s="175">
        <f>('[3]Проверочная  таблица'!DL20+'[3]Проверочная  таблица'!DM20)/1000</f>
        <v>0</v>
      </c>
      <c r="DP22" s="175">
        <f>('[3]Проверочная  таблица'!DY20+'[3]Проверочная  таблица'!DZ20)/1000</f>
        <v>0</v>
      </c>
      <c r="DQ22" s="250">
        <f t="shared" si="30"/>
        <v>0</v>
      </c>
      <c r="DR22" s="249"/>
      <c r="DS22" s="175">
        <f>('[3]Проверочная  таблица'!DN20+'[3]Проверочная  таблица'!DO20)/1000</f>
        <v>0</v>
      </c>
      <c r="DT22" s="175">
        <f>('[3]Проверочная  таблица'!EA20+'[3]Проверочная  таблица'!EB20)/1000</f>
        <v>0</v>
      </c>
      <c r="DU22" s="250">
        <f t="shared" si="31"/>
        <v>0</v>
      </c>
      <c r="DV22" s="249"/>
      <c r="DW22" s="175">
        <f>'[3]Проверочная  таблица'!DU20/1000</f>
        <v>0</v>
      </c>
      <c r="DX22" s="175">
        <f>'[3]Проверочная  таблица'!EH20/1000</f>
        <v>0</v>
      </c>
      <c r="DY22" s="250">
        <f t="shared" si="32"/>
        <v>0</v>
      </c>
      <c r="DZ22" s="249"/>
      <c r="EA22" s="175">
        <f>'[3]Проверочная  таблица'!DV20/1000</f>
        <v>0</v>
      </c>
      <c r="EB22" s="175">
        <f>'[3]Проверочная  таблица'!EI20/1000</f>
        <v>0</v>
      </c>
      <c r="EC22" s="250">
        <f t="shared" si="33"/>
        <v>0</v>
      </c>
      <c r="ED22" s="249"/>
      <c r="EE22" s="175">
        <f>'[3]Проверочная  таблица'!DW20/1000</f>
        <v>0</v>
      </c>
      <c r="EF22" s="175">
        <f>'[3]Проверочная  таблица'!EJ20/1000</f>
        <v>0</v>
      </c>
      <c r="EG22" s="250">
        <f t="shared" si="34"/>
        <v>0</v>
      </c>
      <c r="EH22" s="249"/>
      <c r="EI22" s="175">
        <f>'[3]Проверочная  таблица'!DR20/1000</f>
        <v>0</v>
      </c>
      <c r="EJ22" s="175">
        <f>'[3]Проверочная  таблица'!EE20/1000</f>
        <v>0</v>
      </c>
      <c r="EK22" s="250">
        <f t="shared" si="35"/>
        <v>0</v>
      </c>
      <c r="EL22" s="249"/>
      <c r="EM22" s="175">
        <f>'[3]Проверочная  таблица'!DS20/1000</f>
        <v>0</v>
      </c>
      <c r="EN22" s="175">
        <f>'[3]Проверочная  таблица'!EF20/1000</f>
        <v>0</v>
      </c>
      <c r="EO22" s="250">
        <f t="shared" si="36"/>
        <v>0</v>
      </c>
      <c r="EP22" s="249"/>
      <c r="EQ22" s="175">
        <f>'[3]Проверочная  таблица'!DT20/1000</f>
        <v>0</v>
      </c>
      <c r="ER22" s="175">
        <f>'[3]Проверочная  таблица'!EG20/1000</f>
        <v>0</v>
      </c>
      <c r="ES22" s="250">
        <f t="shared" si="37"/>
        <v>0</v>
      </c>
      <c r="ET22" s="175">
        <v>0</v>
      </c>
      <c r="EU22" s="175">
        <f>('[3]Проверочная  таблица'!AM20+'[3]Проверочная  таблица'!AW20+'[3]Прочая  субсидия_МР  и  ГО'!Z16+'[3]Прочая  субсидия_БП'!Z16)/1000</f>
        <v>0</v>
      </c>
      <c r="EV22" s="175">
        <f>('[3]Проверочная  таблица'!AR20+'[3]Проверочная  таблица'!BA20+'[3]Прочая  субсидия_МР  и  ГО'!AA16+'[3]Прочая  субсидия_БП'!AA16)/1000</f>
        <v>0</v>
      </c>
      <c r="EW22" s="250">
        <f t="shared" si="38"/>
        <v>0</v>
      </c>
      <c r="EX22" s="175">
        <v>11115</v>
      </c>
      <c r="EY22" s="175">
        <f>'[3]Проверочная  таблица'!AN20/1000</f>
        <v>43689.9</v>
      </c>
      <c r="EZ22" s="175">
        <f>'[3]Проверочная  таблица'!AS20/1000</f>
        <v>7605.2666100000006</v>
      </c>
      <c r="FA22" s="250">
        <f t="shared" si="39"/>
        <v>17.407379302767918</v>
      </c>
      <c r="FB22" s="175">
        <v>22254.912609999999</v>
      </c>
      <c r="FC22" s="175">
        <f>'[3]Прочая  субсидия_МР  и  ГО'!AB16/1000</f>
        <v>22254.912609999999</v>
      </c>
      <c r="FD22" s="175">
        <f>'[3]Прочая  субсидия_МР  и  ГО'!AC16/1000</f>
        <v>22254.912609999999</v>
      </c>
      <c r="FE22" s="250">
        <f t="shared" si="40"/>
        <v>100</v>
      </c>
      <c r="FF22" s="175">
        <v>0</v>
      </c>
      <c r="FG22" s="175">
        <f>'[3]Прочая  субсидия_МР  и  ГО'!AD16/1000</f>
        <v>0</v>
      </c>
      <c r="FH22" s="175">
        <f>'[3]Прочая  субсидия_МР  и  ГО'!AE16/1000</f>
        <v>0</v>
      </c>
      <c r="FI22" s="250">
        <f t="shared" si="41"/>
        <v>0</v>
      </c>
      <c r="FJ22" s="249"/>
      <c r="FK22" s="175">
        <f>'[3]Проверочная  таблица'!CU20/1000</f>
        <v>6396</v>
      </c>
      <c r="FL22" s="175">
        <f>'[3]Проверочная  таблица'!CV20/1000</f>
        <v>6396</v>
      </c>
      <c r="FM22" s="250">
        <f t="shared" si="42"/>
        <v>100</v>
      </c>
      <c r="FN22" s="249"/>
      <c r="FO22" s="175">
        <f>'[3]Проверочная  таблица'!DG20/1000</f>
        <v>3536.1777099999999</v>
      </c>
      <c r="FP22" s="175">
        <f>'[3]Проверочная  таблица'!DJ20/1000</f>
        <v>3536.1777099999999</v>
      </c>
      <c r="FQ22" s="250">
        <f t="shared" si="43"/>
        <v>100</v>
      </c>
      <c r="FR22" s="249"/>
      <c r="FS22" s="175">
        <f>'[3]Прочая  субсидия_МР  и  ГО'!AF16/1000</f>
        <v>0</v>
      </c>
      <c r="FT22" s="175">
        <f>'[3]Прочая  субсидия_МР  и  ГО'!AG16/1000</f>
        <v>0</v>
      </c>
      <c r="FU22" s="250">
        <f t="shared" si="44"/>
        <v>0</v>
      </c>
      <c r="FV22" s="249"/>
      <c r="FW22" s="175">
        <f>'[3]Прочая  субсидия_МР  и  ГО'!AH16/1000</f>
        <v>0</v>
      </c>
      <c r="FX22" s="175">
        <f>'[3]Прочая  субсидия_МР  и  ГО'!AI16/1000</f>
        <v>0</v>
      </c>
      <c r="FY22" s="250">
        <f t="shared" si="45"/>
        <v>0</v>
      </c>
      <c r="FZ22" s="175">
        <v>1870.8545100000001</v>
      </c>
      <c r="GA22" s="175">
        <f>('[3]Проверочная  таблица'!CO20+'[3]Проверочная  таблица'!CM20)/1000</f>
        <v>0</v>
      </c>
      <c r="GB22" s="175">
        <f>('[3]Проверочная  таблица'!CP20+'[3]Проверочная  таблица'!CN20)/1000</f>
        <v>0</v>
      </c>
      <c r="GC22" s="250">
        <f t="shared" si="46"/>
        <v>0</v>
      </c>
      <c r="GD22" s="175">
        <v>193.83019000000002</v>
      </c>
      <c r="GE22" s="175">
        <f>('[3]Проверочная  таблица'!CW20+'[3]Проверочная  таблица'!CY20)/1000</f>
        <v>0</v>
      </c>
      <c r="GF22" s="175">
        <f>('[3]Проверочная  таблица'!CZ20+'[3]Проверочная  таблица'!CX20)/1000</f>
        <v>0</v>
      </c>
      <c r="GG22" s="250">
        <f t="shared" si="47"/>
        <v>0</v>
      </c>
      <c r="GH22" s="175">
        <v>0</v>
      </c>
      <c r="GI22" s="175">
        <f>'[3]Проверочная  таблица'!GU20/1000</f>
        <v>0</v>
      </c>
      <c r="GJ22" s="175">
        <f>'[3]Проверочная  таблица'!GX20/1000</f>
        <v>0</v>
      </c>
      <c r="GK22" s="250">
        <f t="shared" si="48"/>
        <v>0</v>
      </c>
      <c r="GL22" s="175">
        <v>0</v>
      </c>
      <c r="GM22" s="175">
        <f>'[3]Прочая  субсидия_МР  и  ГО'!AJ16/1000</f>
        <v>0</v>
      </c>
      <c r="GN22" s="175">
        <f>'[3]Прочая  субсидия_МР  и  ГО'!AK16/1000</f>
        <v>0</v>
      </c>
      <c r="GO22" s="250">
        <f t="shared" si="49"/>
        <v>0</v>
      </c>
      <c r="GP22" s="175">
        <v>1522.6289999999999</v>
      </c>
      <c r="GQ22" s="175">
        <f>('[3]Проверочная  таблица'!HH20+'[3]Проверочная  таблица'!HI20+'[3]Проверочная  таблица'!HN20+'[3]Проверочная  таблица'!HO20)/1000</f>
        <v>1522.6289999999999</v>
      </c>
      <c r="GR22" s="175">
        <f>('[3]Проверочная  таблица'!HK20+'[3]Проверочная  таблица'!HL20+'[3]Проверочная  таблица'!HQ20+'[3]Проверочная  таблица'!HR20)/1000</f>
        <v>1522.6289999999999</v>
      </c>
      <c r="GS22" s="250">
        <f t="shared" si="50"/>
        <v>100</v>
      </c>
      <c r="GT22" s="249"/>
      <c r="GU22" s="175">
        <f>('[3]Прочая  субсидия_МР  и  ГО'!AL16+'[3]Прочая  субсидия_БП'!AF16)/1000</f>
        <v>0</v>
      </c>
      <c r="GV22" s="175">
        <f>('[3]Прочая  субсидия_МР  и  ГО'!AM16+'[3]Прочая  субсидия_БП'!AG16)/1000</f>
        <v>0</v>
      </c>
      <c r="GW22" s="250">
        <f t="shared" si="51"/>
        <v>0</v>
      </c>
      <c r="GX22" s="175">
        <v>0</v>
      </c>
      <c r="GY22" s="175">
        <f>('[3]Прочая  субсидия_МР  и  ГО'!AN16+'[3]Прочая  субсидия_БП'!AL16)/1000</f>
        <v>0</v>
      </c>
      <c r="GZ22" s="175">
        <f>('[3]Прочая  субсидия_МР  и  ГО'!AO16+'[3]Прочая  субсидия_БП'!AM16)/1000</f>
        <v>0</v>
      </c>
      <c r="HA22" s="250">
        <f t="shared" si="52"/>
        <v>0</v>
      </c>
      <c r="HB22" s="175">
        <v>0</v>
      </c>
      <c r="HC22" s="175">
        <f>('[3]Прочая  субсидия_МР  и  ГО'!AP16+'[3]Прочая  субсидия_БП'!AR16)/1000</f>
        <v>0</v>
      </c>
      <c r="HD22" s="175">
        <f>('[3]Прочая  субсидия_МР  и  ГО'!AQ16+'[3]Прочая  субсидия_БП'!AS16)/1000</f>
        <v>0</v>
      </c>
      <c r="HE22" s="250">
        <f t="shared" si="53"/>
        <v>0</v>
      </c>
      <c r="HF22" s="175">
        <v>0</v>
      </c>
      <c r="HG22" s="175">
        <f>('[3]Прочая  субсидия_МР  и  ГО'!AR16)/1000</f>
        <v>0</v>
      </c>
      <c r="HH22" s="175">
        <f>('[3]Прочая  субсидия_МР  и  ГО'!AS16)/1000</f>
        <v>0</v>
      </c>
      <c r="HI22" s="250">
        <f t="shared" si="54"/>
        <v>0</v>
      </c>
      <c r="HJ22" s="175">
        <v>718.29104000000007</v>
      </c>
      <c r="HK22" s="175">
        <f>'[3]Прочая  субсидия_МР  и  ГО'!AT16/1000</f>
        <v>433.22384999999997</v>
      </c>
      <c r="HL22" s="175">
        <f>'[3]Прочая  субсидия_МР  и  ГО'!AU16/1000</f>
        <v>433.22384999999997</v>
      </c>
      <c r="HM22" s="250">
        <f t="shared" si="55"/>
        <v>100</v>
      </c>
      <c r="HN22" s="175">
        <v>0</v>
      </c>
      <c r="HO22" s="175">
        <f>('[3]Проверочная  таблица'!KN20+'[3]Проверочная  таблица'!KO20+'[3]Проверочная  таблица'!KT20+'[3]Проверочная  таблица'!KU20)/1000</f>
        <v>0</v>
      </c>
      <c r="HP22" s="175">
        <f>('[3]Проверочная  таблица'!KQ20+'[3]Проверочная  таблица'!KR20+'[3]Проверочная  таблица'!KW20+'[3]Проверочная  таблица'!KX20)/1000</f>
        <v>0</v>
      </c>
      <c r="HQ22" s="250">
        <f t="shared" si="56"/>
        <v>0</v>
      </c>
      <c r="HR22" s="175">
        <v>0</v>
      </c>
      <c r="HS22" s="175">
        <f>('[3]Проверочная  таблица'!BT20+'[3]Проверочная  таблица'!CB20)/1000</f>
        <v>0</v>
      </c>
      <c r="HT22" s="175">
        <f>('[3]Проверочная  таблица'!BX20+'[3]Проверочная  таблица'!CF20)/1000</f>
        <v>0</v>
      </c>
      <c r="HU22" s="250">
        <f t="shared" si="57"/>
        <v>0</v>
      </c>
      <c r="HV22" s="175">
        <v>19343.846329999997</v>
      </c>
      <c r="HW22" s="175">
        <f>('[3]Проверочная  таблица'!BU20+'[3]Проверочная  таблица'!CC20)/1000</f>
        <v>32154.040549999998</v>
      </c>
      <c r="HX22" s="175">
        <f>('[3]Проверочная  таблица'!BY20+'[3]Проверочная  таблица'!CG20)/1000</f>
        <v>28607.481319999999</v>
      </c>
      <c r="HY22" s="250">
        <f t="shared" si="58"/>
        <v>88.970097787601375</v>
      </c>
      <c r="HZ22" s="175">
        <v>0</v>
      </c>
      <c r="IA22" s="175">
        <f>('[3]Прочая  субсидия_МР  и  ГО'!AX16)/1000</f>
        <v>0</v>
      </c>
      <c r="IB22" s="175">
        <f>('[3]Прочая  субсидия_МР  и  ГО'!AY16)/1000</f>
        <v>0</v>
      </c>
      <c r="IC22" s="250">
        <f t="shared" si="59"/>
        <v>0</v>
      </c>
      <c r="ID22" s="175">
        <v>0</v>
      </c>
      <c r="IE22" s="175">
        <f>('[3]Проверочная  таблица'!IR20+'[3]Проверочная  таблица'!IS20)/1000</f>
        <v>0</v>
      </c>
      <c r="IF22" s="175">
        <f>('[3]Проверочная  таблица'!IU20+'[3]Проверочная  таблица'!IV20)/1000</f>
        <v>0</v>
      </c>
      <c r="IG22" s="250">
        <f t="shared" si="60"/>
        <v>0</v>
      </c>
      <c r="IH22" s="175">
        <v>0</v>
      </c>
      <c r="II22" s="175">
        <f>('[3]Проверочная  таблица'!BV20+'[3]Проверочная  таблица'!CD20)/1000</f>
        <v>0</v>
      </c>
      <c r="IJ22" s="175">
        <f>('[3]Проверочная  таблица'!BZ20+'[3]Проверочная  таблица'!CH20)/1000</f>
        <v>0</v>
      </c>
      <c r="IK22" s="250">
        <f t="shared" si="61"/>
        <v>0</v>
      </c>
      <c r="IL22" s="249"/>
      <c r="IM22" s="175">
        <f>'[3]Проверочная  таблица'!IW20/1000</f>
        <v>0</v>
      </c>
      <c r="IN22" s="175">
        <f>'[3]Проверочная  таблица'!IZ20/1000</f>
        <v>0</v>
      </c>
      <c r="IO22" s="250">
        <f t="shared" si="62"/>
        <v>0</v>
      </c>
      <c r="IP22" s="249"/>
      <c r="IQ22" s="175">
        <f>('[3]Прочая  субсидия_МР  и  ГО'!AZ16+'[3]Прочая  субсидия_БП'!AX16)/1000</f>
        <v>0</v>
      </c>
      <c r="IR22" s="175">
        <f>('[3]Прочая  субсидия_МР  и  ГО'!BA16+'[3]Прочая  субсидия_БП'!AY16)/1000</f>
        <v>0</v>
      </c>
      <c r="IS22" s="250">
        <f t="shared" si="63"/>
        <v>0</v>
      </c>
      <c r="IT22" s="175">
        <v>580</v>
      </c>
      <c r="IU22" s="175">
        <f>('[3]Прочая  субсидия_МР  и  ГО'!BB16+'[3]Прочая  субсидия_БП'!BD16)/1000</f>
        <v>580</v>
      </c>
      <c r="IV22" s="175">
        <f>('[3]Прочая  субсидия_МР  и  ГО'!BC16+'[3]Прочая  субсидия_БП'!BE16)/1000</f>
        <v>580</v>
      </c>
      <c r="IW22" s="250">
        <f t="shared" si="64"/>
        <v>100</v>
      </c>
      <c r="IX22" s="175">
        <v>0</v>
      </c>
      <c r="IY22" s="175">
        <f>('[3]Проверочная  таблица'!GE20+'[3]Проверочная  таблица'!GK20)/1000</f>
        <v>0</v>
      </c>
      <c r="IZ22" s="175">
        <f>('[3]Проверочная  таблица'!GH20+'[3]Проверочная  таблица'!GN20)/1000</f>
        <v>0</v>
      </c>
      <c r="JA22" s="250">
        <f t="shared" si="65"/>
        <v>0</v>
      </c>
      <c r="JB22" s="175">
        <v>728.50778000000003</v>
      </c>
      <c r="JC22" s="175">
        <f>('[3]Прочая  субсидия_БП'!BJ16+'[3]Прочая  субсидия_МР  и  ГО'!BD16)/1000</f>
        <v>728.50778000000003</v>
      </c>
      <c r="JD22" s="175">
        <f>('[3]Прочая  субсидия_БП'!BK16+'[3]Прочая  субсидия_МР  и  ГО'!BE16)/1000</f>
        <v>726.08645999999999</v>
      </c>
      <c r="JE22" s="250">
        <f t="shared" si="66"/>
        <v>99.667632924935958</v>
      </c>
      <c r="JF22" s="249"/>
      <c r="JG22" s="175">
        <f>('[3]Прочая  субсидия_БП'!BQ16+'[3]Прочая  субсидия_МР  и  ГО'!BF16)/1000</f>
        <v>0</v>
      </c>
      <c r="JH22" s="175">
        <f>('[3]Прочая  субсидия_БП'!BR16+'[3]Прочая  субсидия_МР  и  ГО'!BG16)/1000</f>
        <v>0</v>
      </c>
      <c r="JI22" s="250">
        <f t="shared" si="67"/>
        <v>0</v>
      </c>
      <c r="JJ22" s="175">
        <v>0</v>
      </c>
      <c r="JK22" s="175">
        <f>('[3]Прочая  субсидия_МР  и  ГО'!BH16+'[3]Прочая  субсидия_БП'!BW16)/1000</f>
        <v>0</v>
      </c>
      <c r="JL22" s="175">
        <f>('[3]Прочая  субсидия_МР  и  ГО'!BI16+'[3]Прочая  субсидия_БП'!BX16)/1000</f>
        <v>0</v>
      </c>
      <c r="JM22" s="250">
        <f t="shared" si="68"/>
        <v>0</v>
      </c>
      <c r="JN22" s="175">
        <v>0</v>
      </c>
      <c r="JO22" s="175">
        <f>('[3]Проверочная  таблица'!OH20+'[3]Проверочная  таблица'!OI20+'[3]Проверочная  таблица'!OP20+'[3]Проверочная  таблица'!OQ20)/1000</f>
        <v>0</v>
      </c>
      <c r="JP22" s="175">
        <f>('[3]Проверочная  таблица'!OL20+'[3]Проверочная  таблица'!OM20+'[3]Проверочная  таблица'!OT20+'[3]Проверочная  таблица'!OU20)/1000</f>
        <v>0</v>
      </c>
      <c r="JQ22" s="250">
        <f t="shared" si="69"/>
        <v>0</v>
      </c>
      <c r="JR22" s="175">
        <v>0</v>
      </c>
      <c r="JS22" s="175">
        <f>('[3]Проверочная  таблица'!OJ20+'[3]Проверочная  таблица'!OR20)/1000</f>
        <v>0</v>
      </c>
      <c r="JT22" s="175">
        <f>('[3]Проверочная  таблица'!ON20+'[3]Проверочная  таблица'!OV20)/1000</f>
        <v>0</v>
      </c>
      <c r="JU22" s="250">
        <f t="shared" si="70"/>
        <v>0</v>
      </c>
      <c r="JV22" s="175">
        <v>0</v>
      </c>
      <c r="JW22" s="175">
        <f>('[3]Проверочная  таблица'!TF20+'[3]Проверочная  таблица'!TG20+'[3]Проверочная  таблица'!SJ20+'[3]Проверочная  таблица'!SK20)/1000</f>
        <v>0</v>
      </c>
      <c r="JX22" s="175">
        <f>('[3]Проверочная  таблица'!TO20+'[3]Проверочная  таблица'!TP20+'[3]Проверочная  таблица'!SU20+'[3]Проверочная  таблица'!SV20)/1000</f>
        <v>0</v>
      </c>
      <c r="JY22" s="250">
        <f t="shared" si="71"/>
        <v>0</v>
      </c>
      <c r="JZ22" s="175">
        <v>2285.136</v>
      </c>
      <c r="KA22" s="175">
        <f>('[3]Проверочная  таблица'!PN20+'[3]Проверочная  таблица'!PO20)/1000</f>
        <v>2225.4895300000003</v>
      </c>
      <c r="KB22" s="175">
        <f>('[3]Проверочная  таблица'!PQ20+'[3]Проверочная  таблица'!PR20)/1000</f>
        <v>2225.4895300000003</v>
      </c>
      <c r="KC22" s="250">
        <f t="shared" si="72"/>
        <v>100</v>
      </c>
      <c r="KD22" s="249"/>
      <c r="KE22" s="175">
        <f>'[3]Проверочная  таблица'!IK20/1000</f>
        <v>0</v>
      </c>
      <c r="KF22" s="175">
        <f>'[3]Проверочная  таблица'!IN20/1000</f>
        <v>0</v>
      </c>
      <c r="KG22" s="250">
        <f t="shared" si="73"/>
        <v>0</v>
      </c>
      <c r="KH22" s="175">
        <v>0</v>
      </c>
      <c r="KI22" s="175">
        <f>('[3]Проверочная  таблица'!SN20+'[3]Проверочная  таблица'!SO20+'[3]Проверочная  таблица'!TJ20+'[3]Проверочная  таблица'!TK20)/1000</f>
        <v>0</v>
      </c>
      <c r="KJ22" s="175">
        <f>('[3]Проверочная  таблица'!SY20+'[3]Проверочная  таблица'!SZ20+'[3]Проверочная  таблица'!TS20+'[3]Проверочная  таблица'!TT20)/1000</f>
        <v>0</v>
      </c>
      <c r="KK22" s="250">
        <f t="shared" si="74"/>
        <v>0</v>
      </c>
    </row>
    <row r="23" spans="1:299" ht="21.75" customHeight="1" x14ac:dyDescent="0.35">
      <c r="A23" s="251" t="s">
        <v>37</v>
      </c>
      <c r="B23" s="252">
        <f t="shared" si="0"/>
        <v>87795.911399999997</v>
      </c>
      <c r="C23" s="253">
        <f t="shared" si="0"/>
        <v>99806.151089999985</v>
      </c>
      <c r="D23" s="254">
        <f t="shared" si="0"/>
        <v>99764.853939999986</v>
      </c>
      <c r="E23" s="248">
        <f t="shared" si="1"/>
        <v>99.958622640439515</v>
      </c>
      <c r="F23" s="249"/>
      <c r="G23" s="175">
        <f>'[3]Проверочная  таблица'!EL21/1000</f>
        <v>0</v>
      </c>
      <c r="H23" s="175">
        <f>'[3]Проверочная  таблица'!EP21/1000</f>
        <v>0</v>
      </c>
      <c r="I23" s="250">
        <f t="shared" si="9"/>
        <v>0</v>
      </c>
      <c r="J23" s="175">
        <v>0</v>
      </c>
      <c r="K23" s="175">
        <f>'[3]Проверочная  таблица'!EM21/1000</f>
        <v>0</v>
      </c>
      <c r="L23" s="175">
        <f>'[3]Проверочная  таблица'!EQ21/1000</f>
        <v>0</v>
      </c>
      <c r="M23" s="250">
        <f t="shared" si="10"/>
        <v>0</v>
      </c>
      <c r="N23" s="175">
        <v>0</v>
      </c>
      <c r="O23" s="193">
        <f>'[3]Проверочная  таблица'!EN21/1000</f>
        <v>0</v>
      </c>
      <c r="P23" s="175">
        <f>'[3]Проверочная  таблица'!ER21/1000</f>
        <v>0</v>
      </c>
      <c r="Q23" s="250">
        <f t="shared" si="11"/>
        <v>0</v>
      </c>
      <c r="R23" s="175">
        <v>0</v>
      </c>
      <c r="S23" s="175">
        <f>'[3]Проверочная  таблица'!RW21/1000</f>
        <v>0</v>
      </c>
      <c r="T23" s="175">
        <f>'[3]Проверочная  таблица'!RZ21/1000</f>
        <v>0</v>
      </c>
      <c r="U23" s="250">
        <f t="shared" si="12"/>
        <v>0</v>
      </c>
      <c r="V23" s="175">
        <v>217.78143</v>
      </c>
      <c r="W23" s="175">
        <f>('[3]Прочая  субсидия_МР  и  ГО'!D17)/1000</f>
        <v>217.78143</v>
      </c>
      <c r="X23" s="175">
        <f>('[3]Прочая  субсидия_МР  и  ГО'!E17)/1000</f>
        <v>217.78143</v>
      </c>
      <c r="Y23" s="250">
        <f t="shared" si="13"/>
        <v>100</v>
      </c>
      <c r="Z23" s="249"/>
      <c r="AA23" s="175">
        <f>'[3]Проверочная  таблица'!SC21/1000</f>
        <v>0</v>
      </c>
      <c r="AB23" s="175">
        <f>'[3]Проверочная  таблица'!SF21/1000</f>
        <v>0</v>
      </c>
      <c r="AC23" s="250">
        <f t="shared" si="14"/>
        <v>0</v>
      </c>
      <c r="AD23" s="175">
        <v>2321.6999999999998</v>
      </c>
      <c r="AE23" s="175">
        <f>('[3]Проверочная  таблица'!FD21+'[3]Проверочная  таблица'!FE21)/1000</f>
        <v>1623.2056400000001</v>
      </c>
      <c r="AF23" s="175">
        <f>('[3]Проверочная  таблица'!FK21+'[3]Проверочная  таблица'!FL21)/1000</f>
        <v>1623.2056400000001</v>
      </c>
      <c r="AG23" s="250">
        <f t="shared" si="15"/>
        <v>100</v>
      </c>
      <c r="AH23" s="175">
        <v>0</v>
      </c>
      <c r="AI23" s="175">
        <f>'[3]Прочая  субсидия_МР  и  ГО'!F17/1000</f>
        <v>0</v>
      </c>
      <c r="AJ23" s="175">
        <f>'[3]Прочая  субсидия_МР  и  ГО'!G17/1000</f>
        <v>0</v>
      </c>
      <c r="AK23" s="250">
        <f t="shared" si="16"/>
        <v>0</v>
      </c>
      <c r="AL23" s="175">
        <v>0</v>
      </c>
      <c r="AM23" s="175">
        <f>'[3]Прочая  субсидия_МР  и  ГО'!H17/1000</f>
        <v>0</v>
      </c>
      <c r="AN23" s="175">
        <f>'[3]Прочая  субсидия_МР  и  ГО'!I17/1000</f>
        <v>0</v>
      </c>
      <c r="AO23" s="250">
        <f t="shared" si="17"/>
        <v>0</v>
      </c>
      <c r="AP23" s="175">
        <v>123.64155000000001</v>
      </c>
      <c r="AQ23" s="175">
        <f>'[3]Прочая  субсидия_МР  и  ГО'!J17/1000</f>
        <v>123.64155000000001</v>
      </c>
      <c r="AR23" s="175">
        <f>'[3]Прочая  субсидия_МР  и  ГО'!K17/1000</f>
        <v>82.829440000000005</v>
      </c>
      <c r="AS23" s="250">
        <f t="shared" si="18"/>
        <v>66.991589801324878</v>
      </c>
      <c r="AT23" s="175">
        <v>0</v>
      </c>
      <c r="AU23" s="175">
        <f>'[3]Прочая  субсидия_МР  и  ГО'!L17/1000</f>
        <v>0</v>
      </c>
      <c r="AV23" s="175">
        <f>'[3]Прочая  субсидия_МР  и  ГО'!M17/1000</f>
        <v>0</v>
      </c>
      <c r="AW23" s="250">
        <f t="shared" si="19"/>
        <v>0</v>
      </c>
      <c r="AX23" s="175">
        <v>600</v>
      </c>
      <c r="AY23" s="175">
        <f>'[3]Прочая  субсидия_МР  и  ГО'!N17/1000</f>
        <v>600</v>
      </c>
      <c r="AZ23" s="175">
        <f>'[3]Прочая  субсидия_МР  и  ГО'!O17/1000</f>
        <v>600</v>
      </c>
      <c r="BA23" s="250">
        <f t="shared" si="2"/>
        <v>100</v>
      </c>
      <c r="BB23" s="175">
        <v>0</v>
      </c>
      <c r="BC23" s="175">
        <f>'[3]Прочая  субсидия_МР  и  ГО'!P17/1000</f>
        <v>0</v>
      </c>
      <c r="BD23" s="175">
        <f>'[3]Прочая  субсидия_МР  и  ГО'!Q17/1000</f>
        <v>0</v>
      </c>
      <c r="BE23" s="250">
        <f t="shared" si="3"/>
        <v>0</v>
      </c>
      <c r="BF23" s="249"/>
      <c r="BG23" s="175">
        <f>'[3]Проверочная  таблица'!RP21/1000</f>
        <v>0</v>
      </c>
      <c r="BH23" s="175">
        <f>'[3]Проверочная  таблица'!RT21/1000</f>
        <v>0</v>
      </c>
      <c r="BI23" s="250">
        <f t="shared" si="4"/>
        <v>0</v>
      </c>
      <c r="BJ23" s="249"/>
      <c r="BK23" s="175">
        <f>('[3]Проверочная  таблица'!RQ21+'[3]Проверочная  таблица'!RR21)/1000</f>
        <v>0</v>
      </c>
      <c r="BL23" s="175">
        <f>('[3]Проверочная  таблица'!RU21+'[3]Проверочная  таблица'!RV21)/1000</f>
        <v>0</v>
      </c>
      <c r="BM23" s="250">
        <f t="shared" si="5"/>
        <v>0</v>
      </c>
      <c r="BN23" s="175">
        <v>0</v>
      </c>
      <c r="BO23" s="175">
        <f>'[3]Проверочная  таблица'!ES21/1000</f>
        <v>0</v>
      </c>
      <c r="BP23" s="175">
        <f>'[3]Проверочная  таблица'!EV21/1000</f>
        <v>0</v>
      </c>
      <c r="BQ23" s="250">
        <f t="shared" si="20"/>
        <v>0</v>
      </c>
      <c r="BR23" s="249"/>
      <c r="BS23" s="175">
        <f>'[3]Проверочная  таблица'!FY21/1000</f>
        <v>0</v>
      </c>
      <c r="BT23" s="175">
        <f>'[3]Проверочная  таблица'!GB21/1000</f>
        <v>0</v>
      </c>
      <c r="BU23" s="250">
        <f t="shared" si="21"/>
        <v>0</v>
      </c>
      <c r="BV23" s="175">
        <v>216.125</v>
      </c>
      <c r="BW23" s="175">
        <f>('[3]Проверочная  таблица'!MW21+'[3]Проверочная  таблица'!MX21+'[3]Проверочная  таблица'!NH21+'[3]Проверочная  таблица'!NI21)/1000</f>
        <v>216.125</v>
      </c>
      <c r="BX23" s="175">
        <f>('[3]Проверочная  таблица'!NK21+'[3]Проверочная  таблица'!NL21+'[3]Проверочная  таблица'!NE21+'[3]Проверочная  таблица'!NF21)/1000</f>
        <v>216.125</v>
      </c>
      <c r="BY23" s="250">
        <f t="shared" si="22"/>
        <v>100</v>
      </c>
      <c r="BZ23" s="175">
        <v>0</v>
      </c>
      <c r="CA23" s="175">
        <f>('[3]Проверочная  таблица'!JC21)/1000</f>
        <v>0</v>
      </c>
      <c r="CB23" s="175">
        <f>('[3]Проверочная  таблица'!JF21)/1000</f>
        <v>0</v>
      </c>
      <c r="CC23" s="250">
        <f t="shared" si="6"/>
        <v>0</v>
      </c>
      <c r="CD23" s="175">
        <v>0</v>
      </c>
      <c r="CE23" s="175">
        <f>('[3]Проверочная  таблица'!LU21+'[3]Проверочная  таблица'!LV21+'[3]Проверочная  таблица'!LM21+'[3]Проверочная  таблица'!LN21)/1000</f>
        <v>0</v>
      </c>
      <c r="CF23" s="175">
        <f>('[3]Проверочная  таблица'!LQ21+'[3]Проверочная  таблица'!LR21+'[3]Проверочная  таблица'!LY21+'[3]Проверочная  таблица'!LZ21)/1000</f>
        <v>0</v>
      </c>
      <c r="CG23" s="250">
        <f t="shared" si="7"/>
        <v>0</v>
      </c>
      <c r="CH23" s="175">
        <v>0</v>
      </c>
      <c r="CI23" s="175">
        <f>('[3]Проверочная  таблица'!MR21+'[3]Проверочная  таблица'!MS21)/1000</f>
        <v>0</v>
      </c>
      <c r="CJ23" s="175">
        <f>('[3]Проверочная  таблица'!MZ21+'[3]Проверочная  таблица'!NA21)/1000</f>
        <v>0</v>
      </c>
      <c r="CK23" s="250">
        <f t="shared" si="8"/>
        <v>0</v>
      </c>
      <c r="CL23" s="175">
        <v>0</v>
      </c>
      <c r="CM23" s="175">
        <f>('[3]Проверочная  таблица'!MT21+'[3]Проверочная  таблица'!MU21)/1000</f>
        <v>0</v>
      </c>
      <c r="CN23" s="175">
        <f>('[3]Проверочная  таблица'!NB21+'[3]Проверочная  таблица'!NC21)/1000</f>
        <v>0</v>
      </c>
      <c r="CO23" s="250">
        <f t="shared" si="23"/>
        <v>0</v>
      </c>
      <c r="CP23" s="249"/>
      <c r="CQ23" s="175">
        <f>'[3]Проверочная  таблица'!QE21/1000</f>
        <v>0</v>
      </c>
      <c r="CR23" s="175">
        <f>'[3]Проверочная  таблица'!QH21/1000</f>
        <v>0</v>
      </c>
      <c r="CS23" s="250">
        <f t="shared" si="24"/>
        <v>0</v>
      </c>
      <c r="CT23" s="175">
        <v>0</v>
      </c>
      <c r="CU23" s="175">
        <f>('[3]Проверочная  таблица'!QK21+'[3]Проверочная  таблица'!QQ21)/1000</f>
        <v>0</v>
      </c>
      <c r="CV23" s="175">
        <f>('[3]Проверочная  таблица'!QN21+'[3]Проверочная  таблица'!QT21)/1000</f>
        <v>0</v>
      </c>
      <c r="CW23" s="250">
        <f t="shared" si="25"/>
        <v>0</v>
      </c>
      <c r="CX23" s="175">
        <v>9.1743100000000002</v>
      </c>
      <c r="CY23" s="175">
        <f>('[3]Прочая  субсидия_МР  и  ГО'!R17+'[3]Прочая  субсидия_БП'!H17)/1000</f>
        <v>9.1743100000000002</v>
      </c>
      <c r="CZ23" s="175">
        <f>('[3]Прочая  субсидия_МР  и  ГО'!S17+'[3]Прочая  субсидия_БП'!I17)/1000</f>
        <v>9.1743100000000002</v>
      </c>
      <c r="DA23" s="250">
        <f t="shared" si="26"/>
        <v>100</v>
      </c>
      <c r="DB23" s="249"/>
      <c r="DC23" s="175">
        <f>'[3]Проверочная  таблица'!IE21/1000</f>
        <v>0</v>
      </c>
      <c r="DD23" s="175">
        <f>'[3]Проверочная  таблица'!IH21/1000</f>
        <v>0</v>
      </c>
      <c r="DE23" s="250">
        <f t="shared" si="27"/>
        <v>0</v>
      </c>
      <c r="DF23" s="175">
        <v>295.31933000000004</v>
      </c>
      <c r="DG23" s="175">
        <f>'[3]Прочая  субсидия_МР  и  ГО'!T17/1000</f>
        <v>295.31933000000004</v>
      </c>
      <c r="DH23" s="175">
        <f>'[3]Прочая  субсидия_МР  и  ГО'!U17/1000</f>
        <v>295.31933000000004</v>
      </c>
      <c r="DI23" s="250">
        <f t="shared" si="28"/>
        <v>100</v>
      </c>
      <c r="DJ23" s="175">
        <v>0</v>
      </c>
      <c r="DK23" s="175">
        <f>('[3]Прочая  субсидия_МР  и  ГО'!V17+'[3]Прочая  субсидия_БП'!N17)/1000</f>
        <v>0</v>
      </c>
      <c r="DL23" s="175">
        <f>('[3]Прочая  субсидия_МР  и  ГО'!W17+'[3]Прочая  субсидия_БП'!O17)/1000</f>
        <v>0</v>
      </c>
      <c r="DM23" s="250">
        <f t="shared" si="29"/>
        <v>0</v>
      </c>
      <c r="DN23" s="249"/>
      <c r="DO23" s="175">
        <f>('[3]Проверочная  таблица'!DL21+'[3]Проверочная  таблица'!DM21)/1000</f>
        <v>0</v>
      </c>
      <c r="DP23" s="175">
        <f>('[3]Проверочная  таблица'!DY21+'[3]Проверочная  таблица'!DZ21)/1000</f>
        <v>0</v>
      </c>
      <c r="DQ23" s="250">
        <f t="shared" si="30"/>
        <v>0</v>
      </c>
      <c r="DR23" s="249"/>
      <c r="DS23" s="175">
        <f>('[3]Проверочная  таблица'!DN21+'[3]Проверочная  таблица'!DO21)/1000</f>
        <v>0</v>
      </c>
      <c r="DT23" s="175">
        <f>('[3]Проверочная  таблица'!EA21+'[3]Проверочная  таблица'!EB21)/1000</f>
        <v>0</v>
      </c>
      <c r="DU23" s="250">
        <f t="shared" si="31"/>
        <v>0</v>
      </c>
      <c r="DV23" s="249"/>
      <c r="DW23" s="175">
        <f>'[3]Проверочная  таблица'!DU21/1000</f>
        <v>0</v>
      </c>
      <c r="DX23" s="175">
        <f>'[3]Проверочная  таблица'!EH21/1000</f>
        <v>0</v>
      </c>
      <c r="DY23" s="250">
        <f t="shared" si="32"/>
        <v>0</v>
      </c>
      <c r="DZ23" s="249"/>
      <c r="EA23" s="175">
        <f>'[3]Проверочная  таблица'!DV21/1000</f>
        <v>0</v>
      </c>
      <c r="EB23" s="175">
        <f>'[3]Проверочная  таблица'!EI21/1000</f>
        <v>0</v>
      </c>
      <c r="EC23" s="250">
        <f t="shared" si="33"/>
        <v>0</v>
      </c>
      <c r="ED23" s="249"/>
      <c r="EE23" s="175">
        <f>'[3]Проверочная  таблица'!DW21/1000</f>
        <v>0</v>
      </c>
      <c r="EF23" s="175">
        <f>'[3]Проверочная  таблица'!EJ21/1000</f>
        <v>0</v>
      </c>
      <c r="EG23" s="250">
        <f t="shared" si="34"/>
        <v>0</v>
      </c>
      <c r="EH23" s="249"/>
      <c r="EI23" s="175">
        <f>'[3]Проверочная  таблица'!DR21/1000</f>
        <v>0</v>
      </c>
      <c r="EJ23" s="175">
        <f>'[3]Проверочная  таблица'!EE21/1000</f>
        <v>0</v>
      </c>
      <c r="EK23" s="250">
        <f t="shared" si="35"/>
        <v>0</v>
      </c>
      <c r="EL23" s="249"/>
      <c r="EM23" s="175">
        <f>'[3]Проверочная  таблица'!DS21/1000</f>
        <v>0</v>
      </c>
      <c r="EN23" s="175">
        <f>'[3]Проверочная  таблица'!EF21/1000</f>
        <v>0</v>
      </c>
      <c r="EO23" s="250">
        <f t="shared" si="36"/>
        <v>0</v>
      </c>
      <c r="EP23" s="249"/>
      <c r="EQ23" s="175">
        <f>'[3]Проверочная  таблица'!DT21/1000</f>
        <v>0</v>
      </c>
      <c r="ER23" s="175">
        <f>'[3]Проверочная  таблица'!EG21/1000</f>
        <v>0</v>
      </c>
      <c r="ES23" s="250">
        <f t="shared" si="37"/>
        <v>0</v>
      </c>
      <c r="ET23" s="175">
        <v>12784.254000000001</v>
      </c>
      <c r="EU23" s="175">
        <f>('[3]Проверочная  таблица'!AM21+'[3]Проверочная  таблица'!AW21+'[3]Прочая  субсидия_МР  и  ГО'!Z17+'[3]Прочая  субсидия_БП'!Z17)/1000</f>
        <v>12784.254000000001</v>
      </c>
      <c r="EV23" s="175">
        <f>('[3]Проверочная  таблица'!AR21+'[3]Проверочная  таблица'!BA21+'[3]Прочая  субсидия_МР  и  ГО'!AA17+'[3]Прочая  субсидия_БП'!AA17)/1000</f>
        <v>12783.791220000001</v>
      </c>
      <c r="EW23" s="250">
        <f t="shared" si="38"/>
        <v>99.99638007818055</v>
      </c>
      <c r="EX23" s="175">
        <v>14155</v>
      </c>
      <c r="EY23" s="175">
        <f>'[3]Проверочная  таблица'!AN21/1000</f>
        <v>14155</v>
      </c>
      <c r="EZ23" s="175">
        <f>'[3]Проверочная  таблица'!AS21/1000</f>
        <v>14154.999599999999</v>
      </c>
      <c r="FA23" s="250">
        <f t="shared" si="39"/>
        <v>99.999997174143402</v>
      </c>
      <c r="FB23" s="175">
        <v>27760.33</v>
      </c>
      <c r="FC23" s="175">
        <f>'[3]Прочая  субсидия_МР  и  ГО'!AB17/1000</f>
        <v>29278.489859999998</v>
      </c>
      <c r="FD23" s="175">
        <f>'[3]Прочая  субсидия_МР  и  ГО'!AC17/1000</f>
        <v>29278.489859999998</v>
      </c>
      <c r="FE23" s="250">
        <f t="shared" si="40"/>
        <v>100</v>
      </c>
      <c r="FF23" s="175">
        <v>0</v>
      </c>
      <c r="FG23" s="175">
        <f>'[3]Прочая  субсидия_МР  и  ГО'!AD17/1000</f>
        <v>0</v>
      </c>
      <c r="FH23" s="175">
        <f>'[3]Прочая  субсидия_МР  и  ГО'!AE17/1000</f>
        <v>0</v>
      </c>
      <c r="FI23" s="250">
        <f t="shared" si="41"/>
        <v>0</v>
      </c>
      <c r="FJ23" s="249"/>
      <c r="FK23" s="175">
        <f>'[3]Проверочная  таблица'!CU21/1000</f>
        <v>0</v>
      </c>
      <c r="FL23" s="175">
        <f>'[3]Проверочная  таблица'!CV21/1000</f>
        <v>0</v>
      </c>
      <c r="FM23" s="250">
        <f t="shared" si="42"/>
        <v>0</v>
      </c>
      <c r="FN23" s="249"/>
      <c r="FO23" s="175">
        <f>'[3]Проверочная  таблица'!DG21/1000</f>
        <v>0</v>
      </c>
      <c r="FP23" s="175">
        <f>'[3]Проверочная  таблица'!DJ21/1000</f>
        <v>0</v>
      </c>
      <c r="FQ23" s="250">
        <f t="shared" si="43"/>
        <v>0</v>
      </c>
      <c r="FR23" s="249"/>
      <c r="FS23" s="175">
        <f>'[3]Прочая  субсидия_МР  и  ГО'!AF17/1000</f>
        <v>0</v>
      </c>
      <c r="FT23" s="175">
        <f>'[3]Прочая  субсидия_МР  и  ГО'!AG17/1000</f>
        <v>0</v>
      </c>
      <c r="FU23" s="250">
        <f t="shared" si="44"/>
        <v>0</v>
      </c>
      <c r="FV23" s="249"/>
      <c r="FW23" s="175">
        <f>'[3]Прочая  субсидия_МР  и  ГО'!AH17/1000</f>
        <v>0</v>
      </c>
      <c r="FX23" s="175">
        <f>'[3]Прочая  субсидия_МР  и  ГО'!AI17/1000</f>
        <v>0</v>
      </c>
      <c r="FY23" s="250">
        <f t="shared" si="45"/>
        <v>0</v>
      </c>
      <c r="FZ23" s="175">
        <v>0</v>
      </c>
      <c r="GA23" s="175">
        <f>('[3]Проверочная  таблица'!CO21+'[3]Проверочная  таблица'!CM21)/1000</f>
        <v>0</v>
      </c>
      <c r="GB23" s="175">
        <f>('[3]Проверочная  таблица'!CP21+'[3]Проверочная  таблица'!CN21)/1000</f>
        <v>0</v>
      </c>
      <c r="GC23" s="250">
        <f t="shared" si="46"/>
        <v>0</v>
      </c>
      <c r="GD23" s="175">
        <v>0</v>
      </c>
      <c r="GE23" s="175">
        <f>('[3]Проверочная  таблица'!CW21+'[3]Проверочная  таблица'!CY21)/1000</f>
        <v>0</v>
      </c>
      <c r="GF23" s="175">
        <f>('[3]Проверочная  таблица'!CZ21+'[3]Проверочная  таблица'!CX21)/1000</f>
        <v>0</v>
      </c>
      <c r="GG23" s="250">
        <f t="shared" si="47"/>
        <v>0</v>
      </c>
      <c r="GH23" s="175">
        <v>0</v>
      </c>
      <c r="GI23" s="175">
        <f>'[3]Проверочная  таблица'!GU21/1000</f>
        <v>0</v>
      </c>
      <c r="GJ23" s="175">
        <f>'[3]Проверочная  таблица'!GX21/1000</f>
        <v>0</v>
      </c>
      <c r="GK23" s="250">
        <f t="shared" si="48"/>
        <v>0</v>
      </c>
      <c r="GL23" s="175">
        <v>77.416800000000009</v>
      </c>
      <c r="GM23" s="175">
        <f>'[3]Прочая  субсидия_МР  и  ГО'!AJ17/1000</f>
        <v>77.416800000000009</v>
      </c>
      <c r="GN23" s="175">
        <f>'[3]Прочая  субсидия_МР  и  ГО'!AK17/1000</f>
        <v>77.416800000000009</v>
      </c>
      <c r="GO23" s="250">
        <f t="shared" si="49"/>
        <v>100</v>
      </c>
      <c r="GP23" s="175">
        <v>300</v>
      </c>
      <c r="GQ23" s="175">
        <f>('[3]Проверочная  таблица'!HH21+'[3]Проверочная  таблица'!HI21+'[3]Проверочная  таблица'!HN21+'[3]Проверочная  таблица'!HO21)/1000</f>
        <v>300</v>
      </c>
      <c r="GR23" s="175">
        <f>('[3]Проверочная  таблица'!HK21+'[3]Проверочная  таблица'!HL21+'[3]Проверочная  таблица'!HQ21+'[3]Проверочная  таблица'!HR21)/1000</f>
        <v>300</v>
      </c>
      <c r="GS23" s="250">
        <f t="shared" si="50"/>
        <v>100</v>
      </c>
      <c r="GT23" s="249"/>
      <c r="GU23" s="175">
        <f>('[3]Прочая  субсидия_МР  и  ГО'!AL17+'[3]Прочая  субсидия_БП'!AF17)/1000</f>
        <v>0</v>
      </c>
      <c r="GV23" s="175">
        <f>('[3]Прочая  субсидия_МР  и  ГО'!AM17+'[3]Прочая  субсидия_БП'!AG17)/1000</f>
        <v>0</v>
      </c>
      <c r="GW23" s="250">
        <f t="shared" si="51"/>
        <v>0</v>
      </c>
      <c r="GX23" s="175">
        <v>113.33244999999999</v>
      </c>
      <c r="GY23" s="175">
        <f>('[3]Прочая  субсидия_МР  и  ГО'!AN17+'[3]Прочая  субсидия_БП'!AL17)/1000</f>
        <v>113.33244999999999</v>
      </c>
      <c r="GZ23" s="175">
        <f>('[3]Прочая  субсидия_МР  и  ГО'!AO17+'[3]Прочая  субсидия_БП'!AM17)/1000</f>
        <v>113.33244999999999</v>
      </c>
      <c r="HA23" s="250">
        <f t="shared" si="52"/>
        <v>100</v>
      </c>
      <c r="HB23" s="175">
        <v>0</v>
      </c>
      <c r="HC23" s="175">
        <f>('[3]Прочая  субсидия_МР  и  ГО'!AP17+'[3]Прочая  субсидия_БП'!AR17)/1000</f>
        <v>1179.2149299999999</v>
      </c>
      <c r="HD23" s="175">
        <f>('[3]Прочая  субсидия_МР  и  ГО'!AQ17+'[3]Прочая  субсидия_БП'!AS17)/1000</f>
        <v>1179.2149299999999</v>
      </c>
      <c r="HE23" s="250">
        <f t="shared" si="53"/>
        <v>100</v>
      </c>
      <c r="HF23" s="175">
        <v>0</v>
      </c>
      <c r="HG23" s="175">
        <f>('[3]Прочая  субсидия_МР  и  ГО'!AR17)/1000</f>
        <v>0</v>
      </c>
      <c r="HH23" s="175">
        <f>('[3]Прочая  субсидия_МР  и  ГО'!AS17)/1000</f>
        <v>0</v>
      </c>
      <c r="HI23" s="250">
        <f t="shared" si="54"/>
        <v>0</v>
      </c>
      <c r="HJ23" s="175">
        <v>386.82600000000002</v>
      </c>
      <c r="HK23" s="175">
        <f>'[3]Прочая  субсидия_МР  и  ГО'!AT17/1000</f>
        <v>395.75063999999998</v>
      </c>
      <c r="HL23" s="175">
        <f>'[3]Прочая  субсидия_МР  и  ГО'!AU17/1000</f>
        <v>395.75064000000003</v>
      </c>
      <c r="HM23" s="250">
        <f t="shared" si="55"/>
        <v>100.00000000000003</v>
      </c>
      <c r="HN23" s="175">
        <v>0</v>
      </c>
      <c r="HO23" s="175">
        <f>('[3]Проверочная  таблица'!KN21+'[3]Проверочная  таблица'!KO21+'[3]Проверочная  таблица'!KT21+'[3]Проверочная  таблица'!KU21)/1000</f>
        <v>0</v>
      </c>
      <c r="HP23" s="175">
        <f>('[3]Проверочная  таблица'!KQ21+'[3]Проверочная  таблица'!KR21+'[3]Проверочная  таблица'!KW21+'[3]Проверочная  таблица'!KX21)/1000</f>
        <v>0</v>
      </c>
      <c r="HQ23" s="250">
        <f t="shared" si="56"/>
        <v>0</v>
      </c>
      <c r="HR23" s="175">
        <v>0</v>
      </c>
      <c r="HS23" s="175">
        <f>('[3]Проверочная  таблица'!BT21+'[3]Проверочная  таблица'!CB21)/1000</f>
        <v>0</v>
      </c>
      <c r="HT23" s="175">
        <f>('[3]Проверочная  таблица'!BX21+'[3]Проверочная  таблица'!CF21)/1000</f>
        <v>0</v>
      </c>
      <c r="HU23" s="250">
        <f t="shared" si="57"/>
        <v>0</v>
      </c>
      <c r="HV23" s="175">
        <v>17522.279429999999</v>
      </c>
      <c r="HW23" s="175">
        <f>('[3]Проверочная  таблица'!BU21+'[3]Проверочная  таблица'!CC21)/1000</f>
        <v>27619.779429999999</v>
      </c>
      <c r="HX23" s="175">
        <f>('[3]Проверочная  таблица'!BY21+'[3]Проверочная  таблица'!CG21)/1000</f>
        <v>27619.779429999999</v>
      </c>
      <c r="HY23" s="250">
        <f t="shared" si="58"/>
        <v>100</v>
      </c>
      <c r="HZ23" s="175">
        <v>0</v>
      </c>
      <c r="IA23" s="175">
        <f>('[3]Прочая  субсидия_МР  и  ГО'!AX17)/1000</f>
        <v>0</v>
      </c>
      <c r="IB23" s="175">
        <f>('[3]Прочая  субсидия_МР  и  ГО'!AY17)/1000</f>
        <v>0</v>
      </c>
      <c r="IC23" s="250">
        <f t="shared" si="59"/>
        <v>0</v>
      </c>
      <c r="ID23" s="175">
        <v>0</v>
      </c>
      <c r="IE23" s="175">
        <f>('[3]Проверочная  таблица'!IR21+'[3]Проверочная  таблица'!IS21)/1000</f>
        <v>0</v>
      </c>
      <c r="IF23" s="175">
        <f>('[3]Проверочная  таблица'!IU21+'[3]Проверочная  таблица'!IV21)/1000</f>
        <v>0</v>
      </c>
      <c r="IG23" s="250">
        <f t="shared" si="60"/>
        <v>0</v>
      </c>
      <c r="IH23" s="175">
        <v>0</v>
      </c>
      <c r="II23" s="175">
        <f>('[3]Проверочная  таблица'!BV21+'[3]Проверочная  таблица'!CD21)/1000</f>
        <v>0</v>
      </c>
      <c r="IJ23" s="175">
        <f>('[3]Проверочная  таблица'!BZ21+'[3]Проверочная  таблица'!CH21)/1000</f>
        <v>0</v>
      </c>
      <c r="IK23" s="250">
        <f t="shared" si="61"/>
        <v>0</v>
      </c>
      <c r="IL23" s="249"/>
      <c r="IM23" s="175">
        <f>'[3]Проверочная  таблица'!IW21/1000</f>
        <v>0</v>
      </c>
      <c r="IN23" s="175">
        <f>'[3]Проверочная  таблица'!IZ21/1000</f>
        <v>0</v>
      </c>
      <c r="IO23" s="250">
        <f t="shared" si="62"/>
        <v>0</v>
      </c>
      <c r="IP23" s="249"/>
      <c r="IQ23" s="175">
        <f>('[3]Прочая  субсидия_МР  и  ГО'!AZ17+'[3]Прочая  субсидия_БП'!AX17)/1000</f>
        <v>0</v>
      </c>
      <c r="IR23" s="175">
        <f>('[3]Прочая  субсидия_МР  и  ГО'!BA17+'[3]Прочая  субсидия_БП'!AY17)/1000</f>
        <v>0</v>
      </c>
      <c r="IS23" s="250">
        <f t="shared" si="63"/>
        <v>0</v>
      </c>
      <c r="IT23" s="175">
        <v>0</v>
      </c>
      <c r="IU23" s="175">
        <f>('[3]Прочая  субсидия_МР  и  ГО'!BB17+'[3]Прочая  субсидия_БП'!BD17)/1000</f>
        <v>0</v>
      </c>
      <c r="IV23" s="175">
        <f>('[3]Прочая  субсидия_МР  и  ГО'!BC17+'[3]Прочая  субсидия_БП'!BE17)/1000</f>
        <v>0</v>
      </c>
      <c r="IW23" s="250">
        <f t="shared" si="64"/>
        <v>0</v>
      </c>
      <c r="IX23" s="175">
        <v>0</v>
      </c>
      <c r="IY23" s="175">
        <f>('[3]Проверочная  таблица'!GE21+'[3]Проверочная  таблица'!GK21)/1000</f>
        <v>0</v>
      </c>
      <c r="IZ23" s="175">
        <f>('[3]Проверочная  таблица'!GH21+'[3]Проверочная  таблица'!GN21)/1000</f>
        <v>0</v>
      </c>
      <c r="JA23" s="250">
        <f t="shared" si="65"/>
        <v>0</v>
      </c>
      <c r="JB23" s="175">
        <v>558.06735000000003</v>
      </c>
      <c r="JC23" s="175">
        <f>('[3]Прочая  субсидия_БП'!BJ17+'[3]Прочая  субсидия_МР  и  ГО'!BD17)/1000</f>
        <v>558.06735000000015</v>
      </c>
      <c r="JD23" s="175">
        <f>('[3]Прочая  субсидия_БП'!BK17+'[3]Прочая  субсидия_МР  и  ГО'!BE17)/1000</f>
        <v>558.06735000000003</v>
      </c>
      <c r="JE23" s="250">
        <f t="shared" si="66"/>
        <v>99.999999999999972</v>
      </c>
      <c r="JF23" s="249"/>
      <c r="JG23" s="175">
        <f>('[3]Прочая  субсидия_БП'!BQ17+'[3]Прочая  субсидия_МР  и  ГО'!BF17)/1000</f>
        <v>190</v>
      </c>
      <c r="JH23" s="175">
        <f>('[3]Прочая  субсидия_БП'!BR17+'[3]Прочая  субсидия_МР  и  ГО'!BG17)/1000</f>
        <v>190</v>
      </c>
      <c r="JI23" s="250">
        <f t="shared" si="67"/>
        <v>100</v>
      </c>
      <c r="JJ23" s="175">
        <v>0</v>
      </c>
      <c r="JK23" s="175">
        <f>('[3]Прочая  субсидия_МР  и  ГО'!BH17+'[3]Прочая  субсидия_БП'!BW17)/1000</f>
        <v>0</v>
      </c>
      <c r="JL23" s="175">
        <f>('[3]Прочая  субсидия_МР  и  ГО'!BI17+'[3]Прочая  субсидия_БП'!BX17)/1000</f>
        <v>0</v>
      </c>
      <c r="JM23" s="250">
        <f t="shared" si="68"/>
        <v>0</v>
      </c>
      <c r="JN23" s="175">
        <v>0</v>
      </c>
      <c r="JO23" s="175">
        <f>('[3]Проверочная  таблица'!OH21+'[3]Проверочная  таблица'!OI21+'[3]Проверочная  таблица'!OP21+'[3]Проверочная  таблица'!OQ21)/1000</f>
        <v>0</v>
      </c>
      <c r="JP23" s="175">
        <f>('[3]Проверочная  таблица'!OL21+'[3]Проверочная  таблица'!OM21+'[3]Проверочная  таблица'!OT21+'[3]Проверочная  таблица'!OU21)/1000</f>
        <v>0</v>
      </c>
      <c r="JQ23" s="250">
        <f t="shared" si="69"/>
        <v>0</v>
      </c>
      <c r="JR23" s="175">
        <v>0</v>
      </c>
      <c r="JS23" s="175">
        <f>('[3]Проверочная  таблица'!OJ21+'[3]Проверочная  таблица'!OR21)/1000</f>
        <v>0</v>
      </c>
      <c r="JT23" s="175">
        <f>('[3]Проверочная  таблица'!ON21+'[3]Проверочная  таблица'!OV21)/1000</f>
        <v>0</v>
      </c>
      <c r="JU23" s="250">
        <f t="shared" si="70"/>
        <v>0</v>
      </c>
      <c r="JV23" s="175">
        <v>9260.5252500000006</v>
      </c>
      <c r="JW23" s="175">
        <f>('[3]Проверочная  таблица'!TF21+'[3]Проверочная  таблица'!TG21+'[3]Проверочная  таблица'!SJ21+'[3]Проверочная  таблица'!SK21)/1000</f>
        <v>9019.2254100000009</v>
      </c>
      <c r="JX23" s="175">
        <f>('[3]Проверочная  таблица'!TO21+'[3]Проверочная  таблица'!TP21+'[3]Проверочная  таблица'!SU21+'[3]Проверочная  таблица'!SV21)/1000</f>
        <v>9019.2035499999984</v>
      </c>
      <c r="JY23" s="250">
        <f t="shared" si="71"/>
        <v>99.999757628853828</v>
      </c>
      <c r="JZ23" s="175">
        <v>1094.1385</v>
      </c>
      <c r="KA23" s="175">
        <f>('[3]Проверочная  таблица'!PN21+'[3]Проверочная  таблица'!PO21)/1000</f>
        <v>1050.3729599999999</v>
      </c>
      <c r="KB23" s="175">
        <f>('[3]Проверочная  таблица'!PQ21+'[3]Проверочная  таблица'!PR21)/1000</f>
        <v>1050.3729599999999</v>
      </c>
      <c r="KC23" s="250">
        <f t="shared" si="72"/>
        <v>100</v>
      </c>
      <c r="KD23" s="249"/>
      <c r="KE23" s="175">
        <f>'[3]Проверочная  таблица'!IK21/1000</f>
        <v>0</v>
      </c>
      <c r="KF23" s="175">
        <f>'[3]Проверочная  таблица'!IN21/1000</f>
        <v>0</v>
      </c>
      <c r="KG23" s="250">
        <f t="shared" si="73"/>
        <v>0</v>
      </c>
      <c r="KH23" s="175">
        <v>0</v>
      </c>
      <c r="KI23" s="175">
        <f>('[3]Проверочная  таблица'!SN21+'[3]Проверочная  таблица'!SO21+'[3]Проверочная  таблица'!TJ21+'[3]Проверочная  таблица'!TK21)/1000</f>
        <v>0</v>
      </c>
      <c r="KJ23" s="175">
        <f>('[3]Проверочная  таблица'!SY21+'[3]Проверочная  таблица'!SZ21+'[3]Проверочная  таблица'!TS21+'[3]Проверочная  таблица'!TT21)/1000</f>
        <v>0</v>
      </c>
      <c r="KK23" s="250">
        <f t="shared" si="74"/>
        <v>0</v>
      </c>
      <c r="KM23" s="176"/>
    </row>
    <row r="24" spans="1:299" ht="21.75" customHeight="1" x14ac:dyDescent="0.25">
      <c r="A24" s="251" t="s">
        <v>38</v>
      </c>
      <c r="B24" s="252">
        <f t="shared" si="0"/>
        <v>432134.41404</v>
      </c>
      <c r="C24" s="253">
        <f t="shared" si="0"/>
        <v>611798.93704000011</v>
      </c>
      <c r="D24" s="254">
        <f t="shared" si="0"/>
        <v>537946.22035999992</v>
      </c>
      <c r="E24" s="248">
        <f t="shared" si="1"/>
        <v>87.92859676459824</v>
      </c>
      <c r="F24" s="249"/>
      <c r="G24" s="175">
        <f>'[3]Проверочная  таблица'!EL22/1000</f>
        <v>0</v>
      </c>
      <c r="H24" s="175">
        <f>'[3]Проверочная  таблица'!EP22/1000</f>
        <v>0</v>
      </c>
      <c r="I24" s="250">
        <f t="shared" si="9"/>
        <v>0</v>
      </c>
      <c r="J24" s="175">
        <v>2493.11861</v>
      </c>
      <c r="K24" s="175">
        <f>'[3]Проверочная  таблица'!EM22/1000</f>
        <v>2493.11861</v>
      </c>
      <c r="L24" s="175">
        <f>'[3]Проверочная  таблица'!EQ22/1000</f>
        <v>1940.4758200000001</v>
      </c>
      <c r="M24" s="250">
        <f t="shared" si="10"/>
        <v>77.833273243265396</v>
      </c>
      <c r="N24" s="175">
        <v>1181.25046</v>
      </c>
      <c r="O24" s="193">
        <f>'[3]Проверочная  таблица'!EN22/1000</f>
        <v>1592.3446199999998</v>
      </c>
      <c r="P24" s="175">
        <f>'[3]Проверочная  таблица'!ER22/1000</f>
        <v>1592.3445200000001</v>
      </c>
      <c r="Q24" s="250">
        <f t="shared" si="11"/>
        <v>99.999993719952414</v>
      </c>
      <c r="R24" s="175">
        <v>0</v>
      </c>
      <c r="S24" s="175">
        <f>'[3]Проверочная  таблица'!RW22/1000</f>
        <v>0</v>
      </c>
      <c r="T24" s="175">
        <f>'[3]Проверочная  таблица'!RZ22/1000</f>
        <v>0</v>
      </c>
      <c r="U24" s="250">
        <f t="shared" si="12"/>
        <v>0</v>
      </c>
      <c r="V24" s="175">
        <v>474.12753000000004</v>
      </c>
      <c r="W24" s="175">
        <f>('[3]Прочая  субсидия_МР  и  ГО'!D18)/1000</f>
        <v>474.12753000000004</v>
      </c>
      <c r="X24" s="175">
        <f>('[3]Прочая  субсидия_МР  и  ГО'!E18)/1000</f>
        <v>473.05859000000004</v>
      </c>
      <c r="Y24" s="250">
        <f t="shared" si="13"/>
        <v>99.774545890638322</v>
      </c>
      <c r="Z24" s="249"/>
      <c r="AA24" s="175">
        <f>'[3]Проверочная  таблица'!SC22/1000</f>
        <v>0</v>
      </c>
      <c r="AB24" s="175">
        <f>'[3]Проверочная  таблица'!SF22/1000</f>
        <v>0</v>
      </c>
      <c r="AC24" s="250">
        <f t="shared" si="14"/>
        <v>0</v>
      </c>
      <c r="AD24" s="175">
        <v>2321.6999999999998</v>
      </c>
      <c r="AE24" s="175">
        <f>('[3]Проверочная  таблица'!FD22+'[3]Проверочная  таблица'!FE22)/1000</f>
        <v>2321.6999999999998</v>
      </c>
      <c r="AF24" s="175">
        <f>('[3]Проверочная  таблица'!FK22+'[3]Проверочная  таблица'!FL22)/1000</f>
        <v>2321.6999999999998</v>
      </c>
      <c r="AG24" s="250">
        <f t="shared" si="15"/>
        <v>100</v>
      </c>
      <c r="AH24" s="175">
        <v>0</v>
      </c>
      <c r="AI24" s="175">
        <f>'[3]Прочая  субсидия_МР  и  ГО'!F18/1000</f>
        <v>0</v>
      </c>
      <c r="AJ24" s="175">
        <f>'[3]Прочая  субсидия_МР  и  ГО'!G18/1000</f>
        <v>0</v>
      </c>
      <c r="AK24" s="250">
        <f t="shared" si="16"/>
        <v>0</v>
      </c>
      <c r="AL24" s="175">
        <v>1972.9241100000002</v>
      </c>
      <c r="AM24" s="175">
        <f>'[3]Прочая  субсидия_МР  и  ГО'!H18/1000</f>
        <v>4232.0620799999997</v>
      </c>
      <c r="AN24" s="175">
        <f>'[3]Прочая  субсидия_МР  и  ГО'!I18/1000</f>
        <v>3998.4951099999998</v>
      </c>
      <c r="AO24" s="250">
        <f t="shared" si="17"/>
        <v>94.481012669833049</v>
      </c>
      <c r="AP24" s="175">
        <v>111.83061000000001</v>
      </c>
      <c r="AQ24" s="175">
        <f>'[3]Прочая  субсидия_МР  и  ГО'!J18/1000</f>
        <v>111.83061000000001</v>
      </c>
      <c r="AR24" s="175">
        <f>'[3]Прочая  субсидия_МР  и  ГО'!K18/1000</f>
        <v>111.83061000000001</v>
      </c>
      <c r="AS24" s="250">
        <f t="shared" si="18"/>
        <v>100</v>
      </c>
      <c r="AT24" s="175">
        <v>3942.68759</v>
      </c>
      <c r="AU24" s="175">
        <f>'[3]Прочая  субсидия_МР  и  ГО'!L18/1000</f>
        <v>3942.68759</v>
      </c>
      <c r="AV24" s="175">
        <f>'[3]Прочая  субсидия_МР  и  ГО'!M18/1000</f>
        <v>3942.68759</v>
      </c>
      <c r="AW24" s="250">
        <f t="shared" si="19"/>
        <v>100</v>
      </c>
      <c r="AX24" s="175">
        <v>6000</v>
      </c>
      <c r="AY24" s="175">
        <f>'[3]Прочая  субсидия_МР  и  ГО'!N18/1000</f>
        <v>6000</v>
      </c>
      <c r="AZ24" s="175">
        <f>'[3]Прочая  субсидия_МР  и  ГО'!O18/1000</f>
        <v>5958.5013799999997</v>
      </c>
      <c r="BA24" s="250">
        <f t="shared" si="2"/>
        <v>99.308356333333322</v>
      </c>
      <c r="BB24" s="175">
        <v>100000</v>
      </c>
      <c r="BC24" s="175">
        <f>'[3]Прочая  субсидия_МР  и  ГО'!P18/1000</f>
        <v>30000</v>
      </c>
      <c r="BD24" s="175">
        <f>'[3]Прочая  субсидия_МР  и  ГО'!Q18/1000</f>
        <v>29338.77144</v>
      </c>
      <c r="BE24" s="250">
        <f t="shared" si="3"/>
        <v>97.795904800000002</v>
      </c>
      <c r="BF24" s="249"/>
      <c r="BG24" s="175">
        <f>'[3]Проверочная  таблица'!RP22/1000</f>
        <v>0</v>
      </c>
      <c r="BH24" s="175">
        <f>'[3]Проверочная  таблица'!RT22/1000</f>
        <v>0</v>
      </c>
      <c r="BI24" s="250">
        <f t="shared" si="4"/>
        <v>0</v>
      </c>
      <c r="BJ24" s="249"/>
      <c r="BK24" s="175">
        <f>('[3]Проверочная  таблица'!RQ22+'[3]Проверочная  таблица'!RR22)/1000</f>
        <v>0</v>
      </c>
      <c r="BL24" s="175">
        <f>('[3]Проверочная  таблица'!RU22+'[3]Проверочная  таблица'!RV22)/1000</f>
        <v>0</v>
      </c>
      <c r="BM24" s="250">
        <f t="shared" si="5"/>
        <v>0</v>
      </c>
      <c r="BN24" s="175">
        <v>0</v>
      </c>
      <c r="BO24" s="175">
        <f>'[3]Проверочная  таблица'!ES22/1000</f>
        <v>0</v>
      </c>
      <c r="BP24" s="175">
        <f>'[3]Проверочная  таблица'!EV22/1000</f>
        <v>0</v>
      </c>
      <c r="BQ24" s="250">
        <f t="shared" si="20"/>
        <v>0</v>
      </c>
      <c r="BR24" s="249"/>
      <c r="BS24" s="175">
        <f>'[3]Проверочная  таблица'!FY22/1000</f>
        <v>0</v>
      </c>
      <c r="BT24" s="175">
        <f>'[3]Проверочная  таблица'!GB22/1000</f>
        <v>0</v>
      </c>
      <c r="BU24" s="250">
        <f t="shared" si="21"/>
        <v>0</v>
      </c>
      <c r="BV24" s="175">
        <v>420.875</v>
      </c>
      <c r="BW24" s="175">
        <f>('[3]Проверочная  таблица'!MW22+'[3]Проверочная  таблица'!MX22+'[3]Проверочная  таблица'!NH22+'[3]Проверочная  таблица'!NI22)/1000</f>
        <v>420.875</v>
      </c>
      <c r="BX24" s="175">
        <f>('[3]Проверочная  таблица'!NK22+'[3]Проверочная  таблица'!NL22+'[3]Проверочная  таблица'!NE22+'[3]Проверочная  таблица'!NF22)/1000</f>
        <v>420.875</v>
      </c>
      <c r="BY24" s="250">
        <f t="shared" si="22"/>
        <v>100</v>
      </c>
      <c r="BZ24" s="175">
        <v>0</v>
      </c>
      <c r="CA24" s="175">
        <f>('[3]Проверочная  таблица'!JC22)/1000</f>
        <v>0</v>
      </c>
      <c r="CB24" s="175">
        <f>('[3]Проверочная  таблица'!JF22)/1000</f>
        <v>0</v>
      </c>
      <c r="CC24" s="250">
        <f t="shared" si="6"/>
        <v>0</v>
      </c>
      <c r="CD24" s="175">
        <v>0</v>
      </c>
      <c r="CE24" s="175">
        <f>('[3]Проверочная  таблица'!LU22+'[3]Проверочная  таблица'!LV22+'[3]Проверочная  таблица'!LM22+'[3]Проверочная  таблица'!LN22)/1000</f>
        <v>0</v>
      </c>
      <c r="CF24" s="175">
        <f>('[3]Проверочная  таблица'!LQ22+'[3]Проверочная  таблица'!LR22+'[3]Проверочная  таблица'!LY22+'[3]Проверочная  таблица'!LZ22)/1000</f>
        <v>0</v>
      </c>
      <c r="CG24" s="250">
        <f t="shared" si="7"/>
        <v>0</v>
      </c>
      <c r="CH24" s="175">
        <v>4623.4435999999996</v>
      </c>
      <c r="CI24" s="175">
        <f>('[3]Проверочная  таблица'!MR22+'[3]Проверочная  таблица'!MS22)/1000</f>
        <v>4623.4435999999996</v>
      </c>
      <c r="CJ24" s="175">
        <f>('[3]Проверочная  таблица'!MZ22+'[3]Проверочная  таблица'!NA22)/1000</f>
        <v>4623.4435999999996</v>
      </c>
      <c r="CK24" s="250">
        <f t="shared" si="8"/>
        <v>100</v>
      </c>
      <c r="CL24" s="175">
        <v>0</v>
      </c>
      <c r="CM24" s="175">
        <f>('[3]Проверочная  таблица'!MT22+'[3]Проверочная  таблица'!MU22)/1000</f>
        <v>0</v>
      </c>
      <c r="CN24" s="175">
        <f>('[3]Проверочная  таблица'!NB22+'[3]Проверочная  таблица'!NC22)/1000</f>
        <v>0</v>
      </c>
      <c r="CO24" s="250">
        <f t="shared" si="23"/>
        <v>0</v>
      </c>
      <c r="CP24" s="249"/>
      <c r="CQ24" s="175">
        <f>'[3]Проверочная  таблица'!QE22/1000</f>
        <v>0</v>
      </c>
      <c r="CR24" s="175">
        <f>'[3]Проверочная  таблица'!QH22/1000</f>
        <v>0</v>
      </c>
      <c r="CS24" s="250">
        <f t="shared" si="24"/>
        <v>0</v>
      </c>
      <c r="CT24" s="175">
        <v>6120.7368399999996</v>
      </c>
      <c r="CU24" s="175">
        <f>('[3]Проверочная  таблица'!QK22+'[3]Проверочная  таблица'!QQ22)/1000</f>
        <v>6120.7368399999996</v>
      </c>
      <c r="CV24" s="175">
        <f>('[3]Проверочная  таблица'!QN22+'[3]Проверочная  таблица'!QT22)/1000</f>
        <v>6120.7368399999996</v>
      </c>
      <c r="CW24" s="250">
        <f t="shared" si="25"/>
        <v>100</v>
      </c>
      <c r="CX24" s="175">
        <v>97.247699999999995</v>
      </c>
      <c r="CY24" s="175">
        <f>('[3]Прочая  субсидия_МР  и  ГО'!R18+'[3]Прочая  субсидия_БП'!H18)/1000</f>
        <v>97.247699999999995</v>
      </c>
      <c r="CZ24" s="175">
        <f>('[3]Прочая  субсидия_МР  и  ГО'!S18+'[3]Прочая  субсидия_БП'!I18)/1000</f>
        <v>97.247699999999995</v>
      </c>
      <c r="DA24" s="250">
        <f t="shared" si="26"/>
        <v>100</v>
      </c>
      <c r="DB24" s="249"/>
      <c r="DC24" s="175">
        <f>'[3]Проверочная  таблица'!IE22/1000</f>
        <v>0</v>
      </c>
      <c r="DD24" s="175">
        <f>'[3]Проверочная  таблица'!IH22/1000</f>
        <v>0</v>
      </c>
      <c r="DE24" s="250">
        <f t="shared" si="27"/>
        <v>0</v>
      </c>
      <c r="DF24" s="175">
        <v>1587.9761000000001</v>
      </c>
      <c r="DG24" s="175">
        <f>'[3]Прочая  субсидия_МР  и  ГО'!T18/1000</f>
        <v>1587.9761000000001</v>
      </c>
      <c r="DH24" s="175">
        <f>'[3]Прочая  субсидия_МР  и  ГО'!U18/1000</f>
        <v>1587.9761000000001</v>
      </c>
      <c r="DI24" s="250">
        <f t="shared" si="28"/>
        <v>100</v>
      </c>
      <c r="DJ24" s="175">
        <v>0</v>
      </c>
      <c r="DK24" s="175">
        <f>('[3]Прочая  субсидия_МР  и  ГО'!V18+'[3]Прочая  субсидия_БП'!N18)/1000</f>
        <v>0</v>
      </c>
      <c r="DL24" s="175">
        <f>('[3]Прочая  субсидия_МР  и  ГО'!W18+'[3]Прочая  субсидия_БП'!O18)/1000</f>
        <v>0</v>
      </c>
      <c r="DM24" s="250">
        <f t="shared" si="29"/>
        <v>0</v>
      </c>
      <c r="DN24" s="249"/>
      <c r="DO24" s="175">
        <f>('[3]Проверочная  таблица'!DL22+'[3]Проверочная  таблица'!DM22)/1000</f>
        <v>0</v>
      </c>
      <c r="DP24" s="175">
        <f>('[3]Проверочная  таблица'!DY22+'[3]Проверочная  таблица'!DZ22)/1000</f>
        <v>0</v>
      </c>
      <c r="DQ24" s="250">
        <f t="shared" si="30"/>
        <v>0</v>
      </c>
      <c r="DR24" s="249"/>
      <c r="DS24" s="175">
        <f>('[3]Проверочная  таблица'!DN22+'[3]Проверочная  таблица'!DO22)/1000</f>
        <v>0</v>
      </c>
      <c r="DT24" s="175">
        <f>('[3]Проверочная  таблица'!EA22+'[3]Проверочная  таблица'!EB22)/1000</f>
        <v>0</v>
      </c>
      <c r="DU24" s="250">
        <f t="shared" si="31"/>
        <v>0</v>
      </c>
      <c r="DV24" s="249"/>
      <c r="DW24" s="175">
        <f>'[3]Проверочная  таблица'!DU22/1000</f>
        <v>107029.1</v>
      </c>
      <c r="DX24" s="175">
        <f>'[3]Проверочная  таблица'!EH22/1000</f>
        <v>107027.53005000002</v>
      </c>
      <c r="DY24" s="250">
        <f t="shared" si="32"/>
        <v>99.998533155936116</v>
      </c>
      <c r="DZ24" s="249"/>
      <c r="EA24" s="175">
        <f>'[3]Проверочная  таблица'!DV22/1000</f>
        <v>0</v>
      </c>
      <c r="EB24" s="175">
        <f>'[3]Проверочная  таблица'!EI22/1000</f>
        <v>0</v>
      </c>
      <c r="EC24" s="250">
        <f t="shared" si="33"/>
        <v>0</v>
      </c>
      <c r="ED24" s="249"/>
      <c r="EE24" s="175">
        <f>'[3]Проверочная  таблица'!DW22/1000</f>
        <v>0</v>
      </c>
      <c r="EF24" s="175">
        <f>'[3]Проверочная  таблица'!EJ22/1000</f>
        <v>0</v>
      </c>
      <c r="EG24" s="250">
        <f t="shared" si="34"/>
        <v>0</v>
      </c>
      <c r="EH24" s="249"/>
      <c r="EI24" s="175">
        <f>'[3]Проверочная  таблица'!DR22/1000</f>
        <v>5633.17</v>
      </c>
      <c r="EJ24" s="175">
        <f>'[3]Проверочная  таблица'!EE22/1000</f>
        <v>5632.9613599999993</v>
      </c>
      <c r="EK24" s="250">
        <f t="shared" si="35"/>
        <v>99.996296223973346</v>
      </c>
      <c r="EL24" s="249"/>
      <c r="EM24" s="175">
        <f>'[3]Проверочная  таблица'!DS22/1000</f>
        <v>0</v>
      </c>
      <c r="EN24" s="175">
        <f>'[3]Проверочная  таблица'!EF22/1000</f>
        <v>0</v>
      </c>
      <c r="EO24" s="250">
        <f t="shared" si="36"/>
        <v>0</v>
      </c>
      <c r="EP24" s="249"/>
      <c r="EQ24" s="175">
        <f>'[3]Проверочная  таблица'!DT22/1000</f>
        <v>0</v>
      </c>
      <c r="ER24" s="175">
        <f>'[3]Проверочная  таблица'!EG22/1000</f>
        <v>0</v>
      </c>
      <c r="ES24" s="250">
        <f t="shared" si="37"/>
        <v>0</v>
      </c>
      <c r="ET24" s="175">
        <v>24162.792289999998</v>
      </c>
      <c r="EU24" s="175">
        <f>('[3]Проверочная  таблица'!AM22+'[3]Проверочная  таблица'!AW22+'[3]Прочая  субсидия_МР  и  ГО'!Z18+'[3]Прочая  субсидия_БП'!Z18)/1000</f>
        <v>24162.792289999998</v>
      </c>
      <c r="EV24" s="175">
        <f>('[3]Проверочная  таблица'!AR22+'[3]Проверочная  таблица'!BA22+'[3]Прочая  субсидия_МР  и  ГО'!AA18+'[3]Прочая  субсидия_БП'!AA18)/1000</f>
        <v>24162.792269999998</v>
      </c>
      <c r="EW24" s="250">
        <f t="shared" si="38"/>
        <v>99.999999917228109</v>
      </c>
      <c r="EX24" s="175">
        <v>131277</v>
      </c>
      <c r="EY24" s="175">
        <f>'[3]Проверочная  таблица'!AN22/1000</f>
        <v>140499.37307</v>
      </c>
      <c r="EZ24" s="175">
        <f>'[3]Проверочная  таблица'!AS22/1000</f>
        <v>127877.76031999999</v>
      </c>
      <c r="FA24" s="250">
        <f t="shared" si="39"/>
        <v>91.016605644416899</v>
      </c>
      <c r="FB24" s="175">
        <v>31138.405589999998</v>
      </c>
      <c r="FC24" s="175">
        <f>'[3]Прочая  субсидия_МР  и  ГО'!AB18/1000</f>
        <v>32503.405589999998</v>
      </c>
      <c r="FD24" s="175">
        <f>'[3]Прочая  субсидия_МР  и  ГО'!AC18/1000</f>
        <v>32503.405589999998</v>
      </c>
      <c r="FE24" s="250">
        <f t="shared" si="40"/>
        <v>100</v>
      </c>
      <c r="FF24" s="175">
        <v>0</v>
      </c>
      <c r="FG24" s="175">
        <f>'[3]Прочая  субсидия_МР  и  ГО'!AD18/1000</f>
        <v>0</v>
      </c>
      <c r="FH24" s="175">
        <f>'[3]Прочая  субсидия_МР  и  ГО'!AE18/1000</f>
        <v>0</v>
      </c>
      <c r="FI24" s="250">
        <f t="shared" si="41"/>
        <v>0</v>
      </c>
      <c r="FJ24" s="249"/>
      <c r="FK24" s="175">
        <f>'[3]Проверочная  таблица'!CU22/1000</f>
        <v>18718</v>
      </c>
      <c r="FL24" s="175">
        <f>'[3]Проверочная  таблица'!CV22/1000</f>
        <v>18718</v>
      </c>
      <c r="FM24" s="250">
        <f t="shared" si="42"/>
        <v>100</v>
      </c>
      <c r="FN24" s="249"/>
      <c r="FO24" s="175">
        <f>'[3]Проверочная  таблица'!DG22/1000</f>
        <v>12682.55695</v>
      </c>
      <c r="FP24" s="175">
        <f>'[3]Проверочная  таблица'!DJ22/1000</f>
        <v>12682.55695</v>
      </c>
      <c r="FQ24" s="250">
        <f t="shared" si="43"/>
        <v>100</v>
      </c>
      <c r="FR24" s="249"/>
      <c r="FS24" s="175">
        <f>'[3]Прочая  субсидия_МР  и  ГО'!AF18/1000</f>
        <v>0</v>
      </c>
      <c r="FT24" s="175">
        <f>'[3]Прочая  субсидия_МР  и  ГО'!AG18/1000</f>
        <v>0</v>
      </c>
      <c r="FU24" s="250">
        <f t="shared" si="44"/>
        <v>0</v>
      </c>
      <c r="FV24" s="249"/>
      <c r="FW24" s="175">
        <f>'[3]Прочая  субсидия_МР  и  ГО'!AH18/1000</f>
        <v>59302.39</v>
      </c>
      <c r="FX24" s="175">
        <f>'[3]Прочая  субсидия_МР  и  ГО'!AI18/1000</f>
        <v>0</v>
      </c>
      <c r="FY24" s="250">
        <f t="shared" si="45"/>
        <v>0</v>
      </c>
      <c r="FZ24" s="175">
        <v>5102.8359700000001</v>
      </c>
      <c r="GA24" s="175">
        <f>('[3]Проверочная  таблица'!CO22+'[3]Проверочная  таблица'!CM22)/1000</f>
        <v>4993.4092799999989</v>
      </c>
      <c r="GB24" s="175">
        <f>('[3]Проверочная  таблица'!CP22+'[3]Проверочная  таблица'!CN22)/1000</f>
        <v>4993.4092799999999</v>
      </c>
      <c r="GC24" s="250">
        <f t="shared" si="46"/>
        <v>100.00000000000003</v>
      </c>
      <c r="GD24" s="175">
        <v>664.44351000000006</v>
      </c>
      <c r="GE24" s="175">
        <f>('[3]Проверочная  таблица'!CW22+'[3]Проверочная  таблица'!CY22)/1000</f>
        <v>653.92403000000002</v>
      </c>
      <c r="GF24" s="175">
        <f>('[3]Проверочная  таблица'!CZ22+'[3]Проверочная  таблица'!CX22)/1000</f>
        <v>653.9240299999999</v>
      </c>
      <c r="GG24" s="250">
        <f t="shared" si="47"/>
        <v>99.999999999999972</v>
      </c>
      <c r="GH24" s="175">
        <v>0</v>
      </c>
      <c r="GI24" s="175">
        <f>'[3]Проверочная  таблица'!GU22/1000</f>
        <v>0</v>
      </c>
      <c r="GJ24" s="175">
        <f>'[3]Проверочная  таблица'!GX22/1000</f>
        <v>0</v>
      </c>
      <c r="GK24" s="250">
        <f t="shared" si="48"/>
        <v>0</v>
      </c>
      <c r="GL24" s="175">
        <v>113.06787</v>
      </c>
      <c r="GM24" s="175">
        <f>'[3]Прочая  субсидия_МР  и  ГО'!AJ18/1000</f>
        <v>113.06787</v>
      </c>
      <c r="GN24" s="175">
        <f>'[3]Прочая  субсидия_МР  и  ГО'!AK18/1000</f>
        <v>113.06787</v>
      </c>
      <c r="GO24" s="250">
        <f t="shared" si="49"/>
        <v>100</v>
      </c>
      <c r="GP24" s="175">
        <v>0</v>
      </c>
      <c r="GQ24" s="175">
        <f>('[3]Проверочная  таблица'!HH22+'[3]Проверочная  таблица'!HI22+'[3]Проверочная  таблица'!HN22+'[3]Проверочная  таблица'!HO22)/1000</f>
        <v>0</v>
      </c>
      <c r="GR24" s="175">
        <f>('[3]Проверочная  таблица'!HK22+'[3]Проверочная  таблица'!HL22+'[3]Проверочная  таблица'!HQ22+'[3]Проверочная  таблица'!HR22)/1000</f>
        <v>0</v>
      </c>
      <c r="GS24" s="250">
        <f t="shared" si="50"/>
        <v>0</v>
      </c>
      <c r="GT24" s="249"/>
      <c r="GU24" s="175">
        <f>('[3]Прочая  субсидия_МР  и  ГО'!AL18+'[3]Прочая  субсидия_БП'!AF18)/1000</f>
        <v>0</v>
      </c>
      <c r="GV24" s="175">
        <f>('[3]Прочая  субсидия_МР  и  ГО'!AM18+'[3]Прочая  субсидия_БП'!AG18)/1000</f>
        <v>0</v>
      </c>
      <c r="GW24" s="250">
        <f t="shared" si="51"/>
        <v>0</v>
      </c>
      <c r="GX24" s="175">
        <v>0</v>
      </c>
      <c r="GY24" s="175">
        <f>('[3]Прочая  субсидия_МР  и  ГО'!AN18+'[3]Прочая  субсидия_БП'!AL18)/1000</f>
        <v>0</v>
      </c>
      <c r="GZ24" s="175">
        <f>('[3]Прочая  субсидия_МР  и  ГО'!AO18+'[3]Прочая  субсидия_БП'!AM18)/1000</f>
        <v>0</v>
      </c>
      <c r="HA24" s="250">
        <f t="shared" si="52"/>
        <v>0</v>
      </c>
      <c r="HB24" s="175">
        <v>3237.6296299999999</v>
      </c>
      <c r="HC24" s="175">
        <f>('[3]Прочая  субсидия_МР  и  ГО'!AP18+'[3]Прочая  субсидия_БП'!AR18)/1000</f>
        <v>6550.96191</v>
      </c>
      <c r="HD24" s="175">
        <f>('[3]Прочая  субсидия_МР  и  ГО'!AQ18+'[3]Прочая  субсидия_БП'!AS18)/1000</f>
        <v>6475.04529</v>
      </c>
      <c r="HE24" s="250">
        <f t="shared" si="53"/>
        <v>98.841137820018261</v>
      </c>
      <c r="HF24" s="175">
        <v>0</v>
      </c>
      <c r="HG24" s="175">
        <f>('[3]Прочая  субсидия_МР  и  ГО'!AR18)/1000</f>
        <v>0</v>
      </c>
      <c r="HH24" s="175">
        <f>('[3]Прочая  субсидия_МР  и  ГО'!AS18)/1000</f>
        <v>0</v>
      </c>
      <c r="HI24" s="250">
        <f t="shared" si="54"/>
        <v>0</v>
      </c>
      <c r="HJ24" s="175">
        <v>518.63240999999994</v>
      </c>
      <c r="HK24" s="175">
        <f>'[3]Прочая  субсидия_МР  и  ГО'!AT18/1000</f>
        <v>210.92368999999999</v>
      </c>
      <c r="HL24" s="175">
        <f>'[3]Прочая  субсидия_МР  и  ГО'!AU18/1000</f>
        <v>191.88046</v>
      </c>
      <c r="HM24" s="250">
        <f t="shared" si="55"/>
        <v>90.971507278295775</v>
      </c>
      <c r="HN24" s="175">
        <v>0</v>
      </c>
      <c r="HO24" s="175">
        <f>('[3]Проверочная  таблица'!KN22+'[3]Проверочная  таблица'!KO22+'[3]Проверочная  таблица'!KT22+'[3]Проверочная  таблица'!KU22)/1000</f>
        <v>0</v>
      </c>
      <c r="HP24" s="175">
        <f>('[3]Проверочная  таблица'!KQ22+'[3]Проверочная  таблица'!KR22+'[3]Проверочная  таблица'!KW22+'[3]Проверочная  таблица'!KX22)/1000</f>
        <v>0</v>
      </c>
      <c r="HQ24" s="250">
        <f t="shared" si="56"/>
        <v>0</v>
      </c>
      <c r="HR24" s="175">
        <v>47519.384100000003</v>
      </c>
      <c r="HS24" s="175">
        <f>('[3]Проверочная  таблица'!BT22+'[3]Проверочная  таблица'!CB22)/1000</f>
        <v>53525.384100000003</v>
      </c>
      <c r="HT24" s="175">
        <f>('[3]Проверочная  таблица'!BX22+'[3]Проверочная  таблица'!CF22)/1000</f>
        <v>53525.384100000003</v>
      </c>
      <c r="HU24" s="250">
        <f t="shared" si="57"/>
        <v>100</v>
      </c>
      <c r="HV24" s="175">
        <v>26917.176809999997</v>
      </c>
      <c r="HW24" s="175">
        <f>('[3]Проверочная  таблица'!BU22+'[3]Проверочная  таблица'!CC22)/1000</f>
        <v>50532.66201</v>
      </c>
      <c r="HX24" s="175">
        <f>('[3]Проверочная  таблица'!BY22+'[3]Проверочная  таблица'!CG22)/1000</f>
        <v>50532.66201</v>
      </c>
      <c r="HY24" s="250">
        <f t="shared" si="58"/>
        <v>100</v>
      </c>
      <c r="HZ24" s="175">
        <v>0</v>
      </c>
      <c r="IA24" s="175">
        <f>('[3]Прочая  субсидия_МР  и  ГО'!AX18)/1000</f>
        <v>0</v>
      </c>
      <c r="IB24" s="175">
        <f>('[3]Прочая  субсидия_МР  и  ГО'!AY18)/1000</f>
        <v>0</v>
      </c>
      <c r="IC24" s="250">
        <f t="shared" si="59"/>
        <v>0</v>
      </c>
      <c r="ID24" s="175">
        <v>0</v>
      </c>
      <c r="IE24" s="175">
        <f>('[3]Проверочная  таблица'!IR22+'[3]Проверочная  таблица'!IS22)/1000</f>
        <v>0</v>
      </c>
      <c r="IF24" s="175">
        <f>('[3]Проверочная  таблица'!IU22+'[3]Проверочная  таблица'!IV22)/1000</f>
        <v>0</v>
      </c>
      <c r="IG24" s="250">
        <f t="shared" si="60"/>
        <v>0</v>
      </c>
      <c r="IH24" s="175">
        <v>0</v>
      </c>
      <c r="II24" s="175">
        <f>('[3]Проверочная  таблица'!BV22+'[3]Проверочная  таблица'!CD22)/1000</f>
        <v>0</v>
      </c>
      <c r="IJ24" s="175">
        <f>('[3]Проверочная  таблица'!BZ22+'[3]Проверочная  таблица'!CH22)/1000</f>
        <v>0</v>
      </c>
      <c r="IK24" s="250">
        <f t="shared" si="61"/>
        <v>0</v>
      </c>
      <c r="IL24" s="249"/>
      <c r="IM24" s="175">
        <f>'[3]Проверочная  таблица'!IW22/1000</f>
        <v>0</v>
      </c>
      <c r="IN24" s="175">
        <f>'[3]Проверочная  таблица'!IZ22/1000</f>
        <v>0</v>
      </c>
      <c r="IO24" s="250">
        <f t="shared" si="62"/>
        <v>0</v>
      </c>
      <c r="IP24" s="249"/>
      <c r="IQ24" s="175">
        <f>('[3]Прочая  субсидия_МР  и  ГО'!AZ18+'[3]Прочая  субсидия_БП'!AX18)/1000</f>
        <v>0</v>
      </c>
      <c r="IR24" s="175">
        <f>('[3]Прочая  субсидия_МР  и  ГО'!BA18+'[3]Прочая  субсидия_БП'!AY18)/1000</f>
        <v>0</v>
      </c>
      <c r="IS24" s="250">
        <f t="shared" si="63"/>
        <v>0</v>
      </c>
      <c r="IT24" s="175">
        <v>0</v>
      </c>
      <c r="IU24" s="175">
        <f>('[3]Прочая  субсидия_МР  и  ГО'!BB18+'[3]Прочая  субсидия_БП'!BD18)/1000</f>
        <v>0</v>
      </c>
      <c r="IV24" s="175">
        <f>('[3]Прочая  субсидия_МР  и  ГО'!BC18+'[3]Прочая  субсидия_БП'!BE18)/1000</f>
        <v>0</v>
      </c>
      <c r="IW24" s="250">
        <f t="shared" si="64"/>
        <v>0</v>
      </c>
      <c r="IX24" s="175">
        <v>0</v>
      </c>
      <c r="IY24" s="175">
        <f>('[3]Проверочная  таблица'!GE22+'[3]Проверочная  таблица'!GK22)/1000</f>
        <v>0</v>
      </c>
      <c r="IZ24" s="175">
        <f>('[3]Проверочная  таблица'!GH22+'[3]Проверочная  таблица'!GN22)/1000</f>
        <v>0</v>
      </c>
      <c r="JA24" s="250">
        <f t="shared" si="65"/>
        <v>0</v>
      </c>
      <c r="JB24" s="175">
        <v>742.28637000000003</v>
      </c>
      <c r="JC24" s="175">
        <f>('[3]Прочая  субсидия_БП'!BJ18+'[3]Прочая  субсидия_МР  и  ГО'!BD18)/1000</f>
        <v>742.28637000000003</v>
      </c>
      <c r="JD24" s="175">
        <f>('[3]Прочая  субсидия_БП'!BK18+'[3]Прочая  субсидия_МР  и  ГО'!BE18)/1000</f>
        <v>713.17938000000004</v>
      </c>
      <c r="JE24" s="250">
        <f t="shared" si="66"/>
        <v>96.078738452384627</v>
      </c>
      <c r="JF24" s="249"/>
      <c r="JG24" s="175">
        <f>('[3]Прочая  субсидия_БП'!BQ18+'[3]Прочая  субсидия_МР  и  ГО'!BF18)/1000</f>
        <v>540</v>
      </c>
      <c r="JH24" s="175">
        <f>('[3]Прочая  субсидия_БП'!BR18+'[3]Прочая  субсидия_МР  и  ГО'!BG18)/1000</f>
        <v>227.13749999999999</v>
      </c>
      <c r="JI24" s="250">
        <f t="shared" si="67"/>
        <v>42.0625</v>
      </c>
      <c r="JJ24" s="175">
        <v>8297.7822999999989</v>
      </c>
      <c r="JK24" s="175">
        <f>('[3]Прочая  субсидия_МР  и  ГО'!BH18+'[3]Прочая  субсидия_БП'!BW18)/1000</f>
        <v>8297.7822999999989</v>
      </c>
      <c r="JL24" s="175">
        <f>('[3]Прочая  субсидия_МР  и  ГО'!BI18+'[3]Прочая  субсидия_БП'!BX18)/1000</f>
        <v>8297.7822999999989</v>
      </c>
      <c r="JM24" s="250">
        <f t="shared" si="68"/>
        <v>100</v>
      </c>
      <c r="JN24" s="175">
        <v>17399.999909999999</v>
      </c>
      <c r="JO24" s="175">
        <f>('[3]Проверочная  таблица'!OH22+'[3]Проверочная  таблица'!OI22+'[3]Проверочная  таблица'!OP22+'[3]Проверочная  таблица'!OQ22)/1000</f>
        <v>17399.999909999999</v>
      </c>
      <c r="JP24" s="175">
        <f>('[3]Проверочная  таблица'!OL22+'[3]Проверочная  таблица'!OM22+'[3]Проверочная  таблица'!OT22+'[3]Проверочная  таблица'!OU22)/1000</f>
        <v>17399.999909999999</v>
      </c>
      <c r="JQ24" s="250">
        <f t="shared" si="69"/>
        <v>100</v>
      </c>
      <c r="JR24" s="175">
        <v>2659.99557</v>
      </c>
      <c r="JS24" s="175">
        <f>('[3]Проверочная  таблица'!OJ22+'[3]Проверочная  таблица'!OR22)/1000</f>
        <v>2659.99557</v>
      </c>
      <c r="JT24" s="175">
        <f>('[3]Проверочная  таблица'!ON22+'[3]Проверочная  таблица'!OV22)/1000</f>
        <v>2659.99557</v>
      </c>
      <c r="JU24" s="250">
        <f t="shared" si="70"/>
        <v>100</v>
      </c>
      <c r="JV24" s="175">
        <v>0</v>
      </c>
      <c r="JW24" s="175">
        <f>('[3]Проверочная  таблица'!TF22+'[3]Проверочная  таблица'!TG22+'[3]Проверочная  таблица'!SJ22+'[3]Проверочная  таблица'!SK22)/1000</f>
        <v>0</v>
      </c>
      <c r="JX24" s="175">
        <f>('[3]Проверочная  таблица'!TO22+'[3]Проверочная  таблица'!TP22+'[3]Проверочная  таблица'!SU22+'[3]Проверочная  таблица'!SV22)/1000</f>
        <v>0</v>
      </c>
      <c r="JY24" s="250">
        <f t="shared" si="71"/>
        <v>0</v>
      </c>
      <c r="JZ24" s="175">
        <v>1035.0635600000001</v>
      </c>
      <c r="KA24" s="175">
        <f>('[3]Проверочная  таблица'!PN22+'[3]Проверочная  таблица'!PO22)/1000</f>
        <v>1029.6018199999999</v>
      </c>
      <c r="KB24" s="175">
        <f>('[3]Проверочная  таблица'!PQ22+'[3]Проверочная  таблица'!PR22)/1000</f>
        <v>1029.6018199999999</v>
      </c>
      <c r="KC24" s="250">
        <f t="shared" si="72"/>
        <v>100</v>
      </c>
      <c r="KD24" s="249"/>
      <c r="KE24" s="175">
        <f>'[3]Проверочная  таблица'!IK22/1000</f>
        <v>0</v>
      </c>
      <c r="KF24" s="175">
        <f>'[3]Проверочная  таблица'!IN22/1000</f>
        <v>0</v>
      </c>
      <c r="KG24" s="250">
        <f t="shared" si="73"/>
        <v>0</v>
      </c>
      <c r="KH24" s="175">
        <v>0</v>
      </c>
      <c r="KI24" s="175">
        <f>('[3]Проверочная  таблица'!SN22+'[3]Проверочная  таблица'!SO22+'[3]Проверочная  таблица'!TJ22+'[3]Проверочная  таблица'!TK22)/1000</f>
        <v>0</v>
      </c>
      <c r="KJ24" s="175">
        <f>('[3]Проверочная  таблица'!SY22+'[3]Проверочная  таблица'!SZ22+'[3]Проверочная  таблица'!TS22+'[3]Проверочная  таблица'!TT22)/1000</f>
        <v>0</v>
      </c>
      <c r="KK24" s="250">
        <f t="shared" si="74"/>
        <v>0</v>
      </c>
    </row>
    <row r="25" spans="1:299" ht="21.75" customHeight="1" x14ac:dyDescent="0.25">
      <c r="A25" s="251" t="s">
        <v>39</v>
      </c>
      <c r="B25" s="252">
        <f t="shared" si="0"/>
        <v>211219.34015</v>
      </c>
      <c r="C25" s="253">
        <f t="shared" si="0"/>
        <v>212489.32670000001</v>
      </c>
      <c r="D25" s="254">
        <f t="shared" si="0"/>
        <v>190415.50175999998</v>
      </c>
      <c r="E25" s="248">
        <f t="shared" si="1"/>
        <v>89.611795903911613</v>
      </c>
      <c r="F25" s="249"/>
      <c r="G25" s="175">
        <f>'[3]Проверочная  таблица'!EL23/1000</f>
        <v>0</v>
      </c>
      <c r="H25" s="175">
        <f>'[3]Проверочная  таблица'!EP23/1000</f>
        <v>0</v>
      </c>
      <c r="I25" s="250">
        <f t="shared" si="9"/>
        <v>0</v>
      </c>
      <c r="J25" s="175">
        <v>0</v>
      </c>
      <c r="K25" s="175">
        <f>'[3]Проверочная  таблица'!EM23/1000</f>
        <v>0</v>
      </c>
      <c r="L25" s="175">
        <f>'[3]Проверочная  таблица'!EQ23/1000</f>
        <v>0</v>
      </c>
      <c r="M25" s="250">
        <f t="shared" si="10"/>
        <v>0</v>
      </c>
      <c r="N25" s="175">
        <v>0</v>
      </c>
      <c r="O25" s="193">
        <f>'[3]Проверочная  таблица'!EN23/1000</f>
        <v>0</v>
      </c>
      <c r="P25" s="175">
        <f>'[3]Проверочная  таблица'!ER23/1000</f>
        <v>0</v>
      </c>
      <c r="Q25" s="250">
        <f t="shared" si="11"/>
        <v>0</v>
      </c>
      <c r="R25" s="175">
        <v>0</v>
      </c>
      <c r="S25" s="175">
        <f>'[3]Проверочная  таблица'!RW23/1000</f>
        <v>0</v>
      </c>
      <c r="T25" s="175">
        <f>'[3]Проверочная  таблица'!RZ23/1000</f>
        <v>0</v>
      </c>
      <c r="U25" s="250">
        <f t="shared" si="12"/>
        <v>0</v>
      </c>
      <c r="V25" s="175">
        <v>217.78107</v>
      </c>
      <c r="W25" s="175">
        <f>('[3]Прочая  субсидия_МР  и  ГО'!D19)/1000</f>
        <v>217.78107</v>
      </c>
      <c r="X25" s="175">
        <f>('[3]Прочая  субсидия_МР  и  ГО'!E19)/1000</f>
        <v>217.78107</v>
      </c>
      <c r="Y25" s="250">
        <f t="shared" si="13"/>
        <v>100</v>
      </c>
      <c r="Z25" s="249"/>
      <c r="AA25" s="175">
        <f>'[3]Проверочная  таблица'!SC23/1000</f>
        <v>0</v>
      </c>
      <c r="AB25" s="175">
        <f>'[3]Проверочная  таблица'!SF23/1000</f>
        <v>0</v>
      </c>
      <c r="AC25" s="250">
        <f t="shared" si="14"/>
        <v>0</v>
      </c>
      <c r="AD25" s="175">
        <v>0</v>
      </c>
      <c r="AE25" s="175">
        <f>('[3]Проверочная  таблица'!FD23+'[3]Проверочная  таблица'!FE23)/1000</f>
        <v>0</v>
      </c>
      <c r="AF25" s="175">
        <f>('[3]Проверочная  таблица'!FK23+'[3]Проверочная  таблица'!FL23)/1000</f>
        <v>0</v>
      </c>
      <c r="AG25" s="250">
        <f t="shared" si="15"/>
        <v>0</v>
      </c>
      <c r="AH25" s="175">
        <v>0</v>
      </c>
      <c r="AI25" s="175">
        <f>'[3]Прочая  субсидия_МР  и  ГО'!F19/1000</f>
        <v>0</v>
      </c>
      <c r="AJ25" s="175">
        <f>'[3]Прочая  субсидия_МР  и  ГО'!G19/1000</f>
        <v>0</v>
      </c>
      <c r="AK25" s="250">
        <f t="shared" si="16"/>
        <v>0</v>
      </c>
      <c r="AL25" s="175">
        <v>0</v>
      </c>
      <c r="AM25" s="175">
        <f>'[3]Прочая  субсидия_МР  и  ГО'!H19/1000</f>
        <v>0</v>
      </c>
      <c r="AN25" s="175">
        <f>'[3]Прочая  субсидия_МР  и  ГО'!I19/1000</f>
        <v>0</v>
      </c>
      <c r="AO25" s="250">
        <f t="shared" si="17"/>
        <v>0</v>
      </c>
      <c r="AP25" s="175">
        <v>196.08562000000001</v>
      </c>
      <c r="AQ25" s="175">
        <f>'[3]Прочая  субсидия_МР  и  ГО'!J19/1000</f>
        <v>196.08562000000001</v>
      </c>
      <c r="AR25" s="175">
        <f>'[3]Прочая  субсидия_МР  и  ГО'!K19/1000</f>
        <v>196.08562000000001</v>
      </c>
      <c r="AS25" s="250">
        <f t="shared" si="18"/>
        <v>100</v>
      </c>
      <c r="AT25" s="175">
        <v>722</v>
      </c>
      <c r="AU25" s="175">
        <f>'[3]Прочая  субсидия_МР  и  ГО'!L19/1000</f>
        <v>722</v>
      </c>
      <c r="AV25" s="175">
        <f>'[3]Прочая  субсидия_МР  и  ГО'!M19/1000</f>
        <v>565.25</v>
      </c>
      <c r="AW25" s="250">
        <f t="shared" si="19"/>
        <v>78.289473684210535</v>
      </c>
      <c r="AX25" s="175">
        <v>1200</v>
      </c>
      <c r="AY25" s="175">
        <f>'[3]Прочая  субсидия_МР  и  ГО'!N19/1000</f>
        <v>1200</v>
      </c>
      <c r="AZ25" s="175">
        <f>'[3]Прочая  субсидия_МР  и  ГО'!O19/1000</f>
        <v>1120.4347499999999</v>
      </c>
      <c r="BA25" s="250">
        <f t="shared" si="2"/>
        <v>93.369562499999986</v>
      </c>
      <c r="BB25" s="175">
        <v>0</v>
      </c>
      <c r="BC25" s="175">
        <f>'[3]Прочая  субсидия_МР  и  ГО'!P19/1000</f>
        <v>0</v>
      </c>
      <c r="BD25" s="175">
        <f>'[3]Прочая  субсидия_МР  и  ГО'!Q19/1000</f>
        <v>0</v>
      </c>
      <c r="BE25" s="250">
        <f t="shared" si="3"/>
        <v>0</v>
      </c>
      <c r="BF25" s="249"/>
      <c r="BG25" s="175">
        <f>'[3]Проверочная  таблица'!RP23/1000</f>
        <v>0</v>
      </c>
      <c r="BH25" s="175">
        <f>'[3]Проверочная  таблица'!RT23/1000</f>
        <v>0</v>
      </c>
      <c r="BI25" s="250">
        <f t="shared" si="4"/>
        <v>0</v>
      </c>
      <c r="BJ25" s="249"/>
      <c r="BK25" s="175">
        <f>('[3]Проверочная  таблица'!RQ23+'[3]Проверочная  таблица'!RR23)/1000</f>
        <v>0</v>
      </c>
      <c r="BL25" s="175">
        <f>('[3]Проверочная  таблица'!RU23+'[3]Проверочная  таблица'!RV23)/1000</f>
        <v>0</v>
      </c>
      <c r="BM25" s="250">
        <f t="shared" si="5"/>
        <v>0</v>
      </c>
      <c r="BN25" s="175">
        <v>0</v>
      </c>
      <c r="BO25" s="175">
        <f>'[3]Проверочная  таблица'!ES23/1000</f>
        <v>0</v>
      </c>
      <c r="BP25" s="175">
        <f>'[3]Проверочная  таблица'!EV23/1000</f>
        <v>0</v>
      </c>
      <c r="BQ25" s="250">
        <f t="shared" si="20"/>
        <v>0</v>
      </c>
      <c r="BR25" s="249"/>
      <c r="BS25" s="175">
        <f>'[3]Проверочная  таблица'!FY23/1000</f>
        <v>0</v>
      </c>
      <c r="BT25" s="175">
        <f>'[3]Проверочная  таблица'!GB23/1000</f>
        <v>0</v>
      </c>
      <c r="BU25" s="250">
        <f t="shared" si="21"/>
        <v>0</v>
      </c>
      <c r="BV25" s="175">
        <v>216.125</v>
      </c>
      <c r="BW25" s="175">
        <f>('[3]Проверочная  таблица'!MW23+'[3]Проверочная  таблица'!MX23+'[3]Проверочная  таблица'!NH23+'[3]Проверочная  таблица'!NI23)/1000</f>
        <v>216.125</v>
      </c>
      <c r="BX25" s="175">
        <f>('[3]Проверочная  таблица'!NK23+'[3]Проверочная  таблица'!NL23+'[3]Проверочная  таблица'!NE23+'[3]Проверочная  таблица'!NF23)/1000</f>
        <v>216.125</v>
      </c>
      <c r="BY25" s="250">
        <f t="shared" si="22"/>
        <v>100</v>
      </c>
      <c r="BZ25" s="175">
        <v>0</v>
      </c>
      <c r="CA25" s="175">
        <f>('[3]Проверочная  таблица'!JC23)/1000</f>
        <v>0</v>
      </c>
      <c r="CB25" s="175">
        <f>('[3]Проверочная  таблица'!JF23)/1000</f>
        <v>0</v>
      </c>
      <c r="CC25" s="250">
        <f t="shared" si="6"/>
        <v>0</v>
      </c>
      <c r="CD25" s="175">
        <v>0</v>
      </c>
      <c r="CE25" s="175">
        <f>('[3]Проверочная  таблица'!LU23+'[3]Проверочная  таблица'!LV23+'[3]Проверочная  таблица'!LM23+'[3]Проверочная  таблица'!LN23)/1000</f>
        <v>0</v>
      </c>
      <c r="CF25" s="175">
        <f>('[3]Проверочная  таблица'!LQ23+'[3]Проверочная  таблица'!LR23+'[3]Проверочная  таблица'!LY23+'[3]Проверочная  таблица'!LZ23)/1000</f>
        <v>0</v>
      </c>
      <c r="CG25" s="250">
        <f t="shared" si="7"/>
        <v>0</v>
      </c>
      <c r="CH25" s="175">
        <v>0</v>
      </c>
      <c r="CI25" s="175">
        <f>('[3]Проверочная  таблица'!MR23+'[3]Проверочная  таблица'!MS23)/1000</f>
        <v>0</v>
      </c>
      <c r="CJ25" s="175">
        <f>('[3]Проверочная  таблица'!MZ23+'[3]Проверочная  таблица'!NA23)/1000</f>
        <v>0</v>
      </c>
      <c r="CK25" s="250">
        <f t="shared" si="8"/>
        <v>0</v>
      </c>
      <c r="CL25" s="175">
        <v>83489.189190000005</v>
      </c>
      <c r="CM25" s="175">
        <f>('[3]Проверочная  таблица'!MT23+'[3]Проверочная  таблица'!MU23)/1000</f>
        <v>83489.189190000005</v>
      </c>
      <c r="CN25" s="175">
        <f>('[3]Проверочная  таблица'!NB23+'[3]Проверочная  таблица'!NC23)/1000</f>
        <v>83489.189190000005</v>
      </c>
      <c r="CO25" s="250">
        <f t="shared" si="23"/>
        <v>100</v>
      </c>
      <c r="CP25" s="249"/>
      <c r="CQ25" s="175">
        <f>'[3]Проверочная  таблица'!QE23/1000</f>
        <v>0</v>
      </c>
      <c r="CR25" s="175">
        <f>'[3]Проверочная  таблица'!QH23/1000</f>
        <v>0</v>
      </c>
      <c r="CS25" s="250">
        <f t="shared" si="24"/>
        <v>0</v>
      </c>
      <c r="CT25" s="175">
        <v>0</v>
      </c>
      <c r="CU25" s="175">
        <f>('[3]Проверочная  таблица'!QK23+'[3]Проверочная  таблица'!QQ23)/1000</f>
        <v>0</v>
      </c>
      <c r="CV25" s="175">
        <f>('[3]Проверочная  таблица'!QN23+'[3]Проверочная  таблица'!QT23)/1000</f>
        <v>0</v>
      </c>
      <c r="CW25" s="250">
        <f t="shared" si="25"/>
        <v>0</v>
      </c>
      <c r="CX25" s="175">
        <v>23.853210000000001</v>
      </c>
      <c r="CY25" s="175">
        <f>('[3]Прочая  субсидия_МР  и  ГО'!R19+'[3]Прочая  субсидия_БП'!H19)/1000</f>
        <v>23.853210000000001</v>
      </c>
      <c r="CZ25" s="175">
        <f>('[3]Прочая  субсидия_МР  и  ГО'!S19+'[3]Прочая  субсидия_БП'!I19)/1000</f>
        <v>23.853210000000001</v>
      </c>
      <c r="DA25" s="250">
        <f t="shared" si="26"/>
        <v>100</v>
      </c>
      <c r="DB25" s="249"/>
      <c r="DC25" s="175">
        <f>'[3]Проверочная  таблица'!IE23/1000</f>
        <v>0</v>
      </c>
      <c r="DD25" s="175">
        <f>'[3]Проверочная  таблица'!IH23/1000</f>
        <v>0</v>
      </c>
      <c r="DE25" s="250">
        <f t="shared" si="27"/>
        <v>0</v>
      </c>
      <c r="DF25" s="175">
        <v>355.07781</v>
      </c>
      <c r="DG25" s="175">
        <f>'[3]Прочая  субсидия_МР  и  ГО'!T19/1000</f>
        <v>355.07781</v>
      </c>
      <c r="DH25" s="175">
        <f>'[3]Прочая  субсидия_МР  и  ГО'!U19/1000</f>
        <v>355.07781</v>
      </c>
      <c r="DI25" s="250">
        <f t="shared" si="28"/>
        <v>100</v>
      </c>
      <c r="DJ25" s="175">
        <v>0</v>
      </c>
      <c r="DK25" s="175">
        <f>('[3]Прочая  субсидия_МР  и  ГО'!V19+'[3]Прочая  субсидия_БП'!N19)/1000</f>
        <v>0</v>
      </c>
      <c r="DL25" s="175">
        <f>('[3]Прочая  субсидия_МР  и  ГО'!W19+'[3]Прочая  субсидия_БП'!O19)/1000</f>
        <v>0</v>
      </c>
      <c r="DM25" s="250">
        <f t="shared" si="29"/>
        <v>0</v>
      </c>
      <c r="DN25" s="249"/>
      <c r="DO25" s="175">
        <f>('[3]Проверочная  таблица'!DL23+'[3]Проверочная  таблица'!DM23)/1000</f>
        <v>0</v>
      </c>
      <c r="DP25" s="175">
        <f>('[3]Проверочная  таблица'!DY23+'[3]Проверочная  таблица'!DZ23)/1000</f>
        <v>0</v>
      </c>
      <c r="DQ25" s="250">
        <f t="shared" si="30"/>
        <v>0</v>
      </c>
      <c r="DR25" s="249"/>
      <c r="DS25" s="175">
        <f>('[3]Проверочная  таблица'!DN23+'[3]Проверочная  таблица'!DO23)/1000</f>
        <v>0</v>
      </c>
      <c r="DT25" s="175">
        <f>('[3]Проверочная  таблица'!EA23+'[3]Проверочная  таблица'!EB23)/1000</f>
        <v>0</v>
      </c>
      <c r="DU25" s="250">
        <f t="shared" si="31"/>
        <v>0</v>
      </c>
      <c r="DV25" s="249"/>
      <c r="DW25" s="175">
        <f>'[3]Проверочная  таблица'!DU23/1000</f>
        <v>0</v>
      </c>
      <c r="DX25" s="175">
        <f>'[3]Проверочная  таблица'!EH23/1000</f>
        <v>0</v>
      </c>
      <c r="DY25" s="250">
        <f t="shared" si="32"/>
        <v>0</v>
      </c>
      <c r="DZ25" s="249"/>
      <c r="EA25" s="175">
        <f>'[3]Проверочная  таблица'!DV23/1000</f>
        <v>0</v>
      </c>
      <c r="EB25" s="175">
        <f>'[3]Проверочная  таблица'!EI23/1000</f>
        <v>0</v>
      </c>
      <c r="EC25" s="250">
        <f t="shared" si="33"/>
        <v>0</v>
      </c>
      <c r="ED25" s="249"/>
      <c r="EE25" s="175">
        <f>'[3]Проверочная  таблица'!DW23/1000</f>
        <v>0</v>
      </c>
      <c r="EF25" s="175">
        <f>'[3]Проверочная  таблица'!EJ23/1000</f>
        <v>0</v>
      </c>
      <c r="EG25" s="250">
        <f t="shared" si="34"/>
        <v>0</v>
      </c>
      <c r="EH25" s="249"/>
      <c r="EI25" s="175">
        <f>'[3]Проверочная  таблица'!DR23/1000</f>
        <v>0</v>
      </c>
      <c r="EJ25" s="175">
        <f>'[3]Проверочная  таблица'!EE23/1000</f>
        <v>0</v>
      </c>
      <c r="EK25" s="250">
        <f t="shared" si="35"/>
        <v>0</v>
      </c>
      <c r="EL25" s="249"/>
      <c r="EM25" s="175">
        <f>'[3]Проверочная  таблица'!DS23/1000</f>
        <v>0</v>
      </c>
      <c r="EN25" s="175">
        <f>'[3]Проверочная  таблица'!EF23/1000</f>
        <v>0</v>
      </c>
      <c r="EO25" s="250">
        <f t="shared" si="36"/>
        <v>0</v>
      </c>
      <c r="EP25" s="249"/>
      <c r="EQ25" s="175">
        <f>'[3]Проверочная  таблица'!DT23/1000</f>
        <v>0</v>
      </c>
      <c r="ER25" s="175">
        <f>'[3]Проверочная  таблица'!EG23/1000</f>
        <v>0</v>
      </c>
      <c r="ES25" s="250">
        <f t="shared" si="37"/>
        <v>0</v>
      </c>
      <c r="ET25" s="175">
        <v>31189.60989</v>
      </c>
      <c r="EU25" s="175">
        <f>('[3]Проверочная  таблица'!AM23+'[3]Проверочная  таблица'!AW23+'[3]Прочая  субсидия_МР  и  ГО'!Z19+'[3]Прочая  субсидия_БП'!Z19)/1000</f>
        <v>31189.60989</v>
      </c>
      <c r="EV25" s="175">
        <f>('[3]Проверочная  таблица'!AR23+'[3]Проверочная  таблица'!BA23+'[3]Прочая  субсидия_МР  и  ГО'!AA19+'[3]Прочая  субсидия_БП'!AA19)/1000</f>
        <v>26543.267029999999</v>
      </c>
      <c r="EW25" s="250">
        <f t="shared" si="38"/>
        <v>85.102914475728312</v>
      </c>
      <c r="EX25" s="175">
        <v>50119.593580000001</v>
      </c>
      <c r="EY25" s="175">
        <f>'[3]Проверочная  таблица'!AN23/1000</f>
        <v>53943.895899999996</v>
      </c>
      <c r="EZ25" s="175">
        <f>'[3]Проверочная  таблица'!AS23/1000</f>
        <v>36754.506679999999</v>
      </c>
      <c r="FA25" s="250">
        <f t="shared" si="39"/>
        <v>68.134690805674651</v>
      </c>
      <c r="FB25" s="175">
        <v>16610.19126</v>
      </c>
      <c r="FC25" s="175">
        <f>'[3]Прочая  субсидия_МР  и  ГО'!AB19/1000</f>
        <v>16610.19126</v>
      </c>
      <c r="FD25" s="175">
        <f>'[3]Прочая  субсидия_МР  и  ГО'!AC19/1000</f>
        <v>16610.19126</v>
      </c>
      <c r="FE25" s="250">
        <f t="shared" si="40"/>
        <v>100</v>
      </c>
      <c r="FF25" s="175">
        <v>0</v>
      </c>
      <c r="FG25" s="175">
        <f>'[3]Прочая  субсидия_МР  и  ГО'!AD19/1000</f>
        <v>0</v>
      </c>
      <c r="FH25" s="175">
        <f>'[3]Прочая  субсидия_МР  и  ГО'!AE19/1000</f>
        <v>0</v>
      </c>
      <c r="FI25" s="250">
        <f t="shared" si="41"/>
        <v>0</v>
      </c>
      <c r="FJ25" s="249"/>
      <c r="FK25" s="175">
        <f>'[3]Проверочная  таблица'!CU23/1000</f>
        <v>437</v>
      </c>
      <c r="FL25" s="175">
        <f>'[3]Проверочная  таблица'!CV23/1000</f>
        <v>437</v>
      </c>
      <c r="FM25" s="250">
        <f t="shared" si="42"/>
        <v>100</v>
      </c>
      <c r="FN25" s="249"/>
      <c r="FO25" s="175">
        <f>'[3]Проверочная  таблица'!DG23/1000</f>
        <v>208.75951000000001</v>
      </c>
      <c r="FP25" s="175">
        <f>'[3]Проверочная  таблица'!DJ23/1000</f>
        <v>208.75951000000001</v>
      </c>
      <c r="FQ25" s="250">
        <f t="shared" si="43"/>
        <v>100</v>
      </c>
      <c r="FR25" s="249"/>
      <c r="FS25" s="175">
        <f>'[3]Прочая  субсидия_МР  и  ГО'!AF19/1000</f>
        <v>0</v>
      </c>
      <c r="FT25" s="175">
        <f>'[3]Прочая  субсидия_МР  и  ГО'!AG19/1000</f>
        <v>0</v>
      </c>
      <c r="FU25" s="250">
        <f t="shared" si="44"/>
        <v>0</v>
      </c>
      <c r="FV25" s="249"/>
      <c r="FW25" s="175">
        <f>'[3]Прочая  субсидия_МР  и  ГО'!AH19/1000</f>
        <v>0</v>
      </c>
      <c r="FX25" s="175">
        <f>'[3]Прочая  субсидия_МР  и  ГО'!AI19/1000</f>
        <v>0</v>
      </c>
      <c r="FY25" s="250">
        <f t="shared" si="45"/>
        <v>0</v>
      </c>
      <c r="FZ25" s="175">
        <v>0</v>
      </c>
      <c r="GA25" s="175">
        <f>('[3]Проверочная  таблица'!CO23+'[3]Проверочная  таблица'!CM23)/1000</f>
        <v>0</v>
      </c>
      <c r="GB25" s="175">
        <f>('[3]Проверочная  таблица'!CP23+'[3]Проверочная  таблица'!CN23)/1000</f>
        <v>0</v>
      </c>
      <c r="GC25" s="250">
        <f t="shared" si="46"/>
        <v>0</v>
      </c>
      <c r="GD25" s="175">
        <v>0</v>
      </c>
      <c r="GE25" s="175">
        <f>('[3]Проверочная  таблица'!CW23+'[3]Проверочная  таблица'!CY23)/1000</f>
        <v>0</v>
      </c>
      <c r="GF25" s="175">
        <f>('[3]Проверочная  таблица'!CZ23+'[3]Проверочная  таблица'!CX23)/1000</f>
        <v>0</v>
      </c>
      <c r="GG25" s="250">
        <f t="shared" si="47"/>
        <v>0</v>
      </c>
      <c r="GH25" s="175">
        <v>0</v>
      </c>
      <c r="GI25" s="175">
        <f>'[3]Проверочная  таблица'!GU23/1000</f>
        <v>0</v>
      </c>
      <c r="GJ25" s="175">
        <f>'[3]Проверочная  таблица'!GX23/1000</f>
        <v>0</v>
      </c>
      <c r="GK25" s="250">
        <f t="shared" si="48"/>
        <v>0</v>
      </c>
      <c r="GL25" s="175">
        <v>87.240479999999991</v>
      </c>
      <c r="GM25" s="175">
        <f>'[3]Прочая  субсидия_МР  и  ГО'!AJ19/1000</f>
        <v>87.240479999999991</v>
      </c>
      <c r="GN25" s="175">
        <f>'[3]Прочая  субсидия_МР  и  ГО'!AK19/1000</f>
        <v>87.240479999999991</v>
      </c>
      <c r="GO25" s="250">
        <f t="shared" si="49"/>
        <v>100</v>
      </c>
      <c r="GP25" s="175">
        <v>810.49300000000005</v>
      </c>
      <c r="GQ25" s="175">
        <f>('[3]Проверочная  таблица'!HH23+'[3]Проверочная  таблица'!HI23+'[3]Проверочная  таблица'!HN23+'[3]Проверочная  таблица'!HO23)/1000</f>
        <v>810.49300000000005</v>
      </c>
      <c r="GR25" s="175">
        <f>('[3]Проверочная  таблица'!HK23+'[3]Проверочная  таблица'!HL23+'[3]Проверочная  таблица'!HQ23+'[3]Проверочная  таблица'!HR23)/1000</f>
        <v>810.49300000000005</v>
      </c>
      <c r="GS25" s="250">
        <f t="shared" si="50"/>
        <v>100</v>
      </c>
      <c r="GT25" s="249"/>
      <c r="GU25" s="175">
        <f>('[3]Прочая  субсидия_МР  и  ГО'!AL19+'[3]Прочая  субсидия_БП'!AF19)/1000</f>
        <v>486.01769999999999</v>
      </c>
      <c r="GV25" s="175">
        <f>('[3]Прочая  субсидия_МР  и  ГО'!AM19+'[3]Прочая  субсидия_БП'!AG19)/1000</f>
        <v>486.01769999999999</v>
      </c>
      <c r="GW25" s="250">
        <f t="shared" si="51"/>
        <v>100</v>
      </c>
      <c r="GX25" s="175">
        <v>115.95000999999999</v>
      </c>
      <c r="GY25" s="175">
        <f>('[3]Прочая  субсидия_МР  и  ГО'!AN19+'[3]Прочая  субсидия_БП'!AL19)/1000</f>
        <v>115.95000999999999</v>
      </c>
      <c r="GZ25" s="175">
        <f>('[3]Прочая  субсидия_МР  и  ГО'!AO19+'[3]Прочая  субсидия_БП'!AM19)/1000</f>
        <v>115.95000999999999</v>
      </c>
      <c r="HA25" s="250">
        <f t="shared" si="52"/>
        <v>100</v>
      </c>
      <c r="HB25" s="175">
        <v>10925</v>
      </c>
      <c r="HC25" s="175">
        <f>('[3]Прочая  субсидия_МР  и  ГО'!AP19+'[3]Прочая  субсидия_БП'!AR19)/1000</f>
        <v>7125</v>
      </c>
      <c r="HD25" s="175">
        <f>('[3]Прочая  субсидия_МР  и  ГО'!AQ19+'[3]Прочая  субсидия_БП'!AS19)/1000</f>
        <v>7125</v>
      </c>
      <c r="HE25" s="250">
        <f t="shared" si="53"/>
        <v>100</v>
      </c>
      <c r="HF25" s="175">
        <v>0</v>
      </c>
      <c r="HG25" s="175">
        <f>('[3]Прочая  субсидия_МР  и  ГО'!AR19)/1000</f>
        <v>0</v>
      </c>
      <c r="HH25" s="175">
        <f>('[3]Прочая  субсидия_МР  и  ГО'!AS19)/1000</f>
        <v>0</v>
      </c>
      <c r="HI25" s="250">
        <f t="shared" si="54"/>
        <v>0</v>
      </c>
      <c r="HJ25" s="175">
        <v>275.92887000000002</v>
      </c>
      <c r="HK25" s="175">
        <f>'[3]Прочая  субсидия_МР  и  ГО'!AT19/1000</f>
        <v>389.83589000000001</v>
      </c>
      <c r="HL25" s="175">
        <f>'[3]Прочая  субсидия_МР  и  ГО'!AU19/1000</f>
        <v>389.83589000000001</v>
      </c>
      <c r="HM25" s="250">
        <f t="shared" si="55"/>
        <v>100</v>
      </c>
      <c r="HN25" s="175">
        <v>0</v>
      </c>
      <c r="HO25" s="175">
        <f>('[3]Проверочная  таблица'!KN23+'[3]Проверочная  таблица'!KO23+'[3]Проверочная  таблица'!KT23+'[3]Проверочная  таблица'!KU23)/1000</f>
        <v>0</v>
      </c>
      <c r="HP25" s="175">
        <f>('[3]Проверочная  таблица'!KQ23+'[3]Проверочная  таблица'!KR23+'[3]Проверочная  таблица'!KW23+'[3]Проверочная  таблица'!KX23)/1000</f>
        <v>0</v>
      </c>
      <c r="HQ25" s="250">
        <f t="shared" si="56"/>
        <v>0</v>
      </c>
      <c r="HR25" s="175">
        <v>0</v>
      </c>
      <c r="HS25" s="175">
        <f>('[3]Проверочная  таблица'!BT23+'[3]Проверочная  таблица'!CB23)/1000</f>
        <v>0</v>
      </c>
      <c r="HT25" s="175">
        <f>('[3]Проверочная  таблица'!BX23+'[3]Проверочная  таблица'!CF23)/1000</f>
        <v>0</v>
      </c>
      <c r="HU25" s="250">
        <f t="shared" si="57"/>
        <v>0</v>
      </c>
      <c r="HV25" s="175">
        <v>13472.337369999999</v>
      </c>
      <c r="HW25" s="175">
        <f>('[3]Проверочная  таблица'!BU23+'[3]Проверочная  таблица'!CC23)/1000</f>
        <v>13472.337369999999</v>
      </c>
      <c r="HX25" s="175">
        <f>('[3]Проверочная  таблица'!BY23+'[3]Проверочная  таблица'!CG23)/1000</f>
        <v>13472.337369999999</v>
      </c>
      <c r="HY25" s="250">
        <f t="shared" si="58"/>
        <v>100</v>
      </c>
      <c r="HZ25" s="175">
        <v>0</v>
      </c>
      <c r="IA25" s="175">
        <f>('[3]Прочая  субсидия_МР  и  ГО'!AX19)/1000</f>
        <v>0</v>
      </c>
      <c r="IB25" s="175">
        <f>('[3]Прочая  субсидия_МР  и  ГО'!AY19)/1000</f>
        <v>0</v>
      </c>
      <c r="IC25" s="250">
        <f t="shared" si="59"/>
        <v>0</v>
      </c>
      <c r="ID25" s="175">
        <v>0</v>
      </c>
      <c r="IE25" s="175">
        <f>('[3]Проверочная  таблица'!IR23+'[3]Проверочная  таблица'!IS23)/1000</f>
        <v>0</v>
      </c>
      <c r="IF25" s="175">
        <f>('[3]Проверочная  таблица'!IU23+'[3]Проверочная  таблица'!IV23)/1000</f>
        <v>0</v>
      </c>
      <c r="IG25" s="250">
        <f t="shared" si="60"/>
        <v>0</v>
      </c>
      <c r="IH25" s="175">
        <v>0</v>
      </c>
      <c r="II25" s="175">
        <f>('[3]Проверочная  таблица'!BV23+'[3]Проверочная  таблица'!CD23)/1000</f>
        <v>0</v>
      </c>
      <c r="IJ25" s="175">
        <f>('[3]Проверочная  таблица'!BZ23+'[3]Проверочная  таблица'!CH23)/1000</f>
        <v>0</v>
      </c>
      <c r="IK25" s="250">
        <f t="shared" si="61"/>
        <v>0</v>
      </c>
      <c r="IL25" s="249"/>
      <c r="IM25" s="175">
        <f>'[3]Проверочная  таблица'!IW23/1000</f>
        <v>0</v>
      </c>
      <c r="IN25" s="175">
        <f>'[3]Проверочная  таблица'!IZ23/1000</f>
        <v>0</v>
      </c>
      <c r="IO25" s="250">
        <f t="shared" si="62"/>
        <v>0</v>
      </c>
      <c r="IP25" s="249"/>
      <c r="IQ25" s="175">
        <f>('[3]Прочая  субсидия_МР  и  ГО'!AZ19+'[3]Прочая  субсидия_БП'!AX19)/1000</f>
        <v>0</v>
      </c>
      <c r="IR25" s="175">
        <f>('[3]Прочая  субсидия_МР  и  ГО'!BA19+'[3]Прочая  субсидия_БП'!AY19)/1000</f>
        <v>0</v>
      </c>
      <c r="IS25" s="250">
        <f t="shared" si="63"/>
        <v>0</v>
      </c>
      <c r="IT25" s="175">
        <v>500</v>
      </c>
      <c r="IU25" s="175">
        <f>('[3]Прочая  субсидия_МР  и  ГО'!BB19+'[3]Прочая  субсидия_БП'!BD19)/1000</f>
        <v>500</v>
      </c>
      <c r="IV25" s="175">
        <f>('[3]Прочая  субсидия_МР  и  ГО'!BC19+'[3]Прочая  субсидия_БП'!BE19)/1000</f>
        <v>498.22239000000002</v>
      </c>
      <c r="IW25" s="250">
        <f t="shared" si="64"/>
        <v>99.644478000000007</v>
      </c>
      <c r="IX25" s="175">
        <v>0</v>
      </c>
      <c r="IY25" s="175">
        <f>('[3]Проверочная  таблица'!GE23+'[3]Проверочная  таблица'!GK23)/1000</f>
        <v>0</v>
      </c>
      <c r="IZ25" s="175">
        <f>('[3]Проверочная  таблица'!GH23+'[3]Проверочная  таблица'!GN23)/1000</f>
        <v>0</v>
      </c>
      <c r="JA25" s="250">
        <f t="shared" si="65"/>
        <v>0</v>
      </c>
      <c r="JB25" s="175">
        <v>692.88379000000009</v>
      </c>
      <c r="JC25" s="175">
        <f>('[3]Прочая  субсидия_БП'!BJ19+'[3]Прочая  субсидия_МР  и  ГО'!BD19)/1000</f>
        <v>692.88379000000009</v>
      </c>
      <c r="JD25" s="175">
        <f>('[3]Прочая  субсидия_БП'!BK19+'[3]Прочая  субсидия_МР  и  ГО'!BE19)/1000</f>
        <v>692.88379000000009</v>
      </c>
      <c r="JE25" s="250">
        <f t="shared" si="66"/>
        <v>100</v>
      </c>
      <c r="JF25" s="249"/>
      <c r="JG25" s="175">
        <f>('[3]Прочая  субсидия_БП'!BQ19+'[3]Прочая  субсидия_МР  и  ГО'!BF19)/1000</f>
        <v>0</v>
      </c>
      <c r="JH25" s="175">
        <f>('[3]Прочая  субсидия_БП'!BR19+'[3]Прочая  субсидия_МР  и  ГО'!BG19)/1000</f>
        <v>0</v>
      </c>
      <c r="JI25" s="250">
        <f t="shared" si="67"/>
        <v>0</v>
      </c>
      <c r="JJ25" s="175">
        <v>0</v>
      </c>
      <c r="JK25" s="175">
        <f>('[3]Прочая  субсидия_МР  и  ГО'!BH19+'[3]Прочая  субсидия_БП'!BW19)/1000</f>
        <v>0</v>
      </c>
      <c r="JL25" s="175">
        <f>('[3]Прочая  субсидия_МР  и  ГО'!BI19+'[3]Прочая  субсидия_БП'!BX19)/1000</f>
        <v>0</v>
      </c>
      <c r="JM25" s="250">
        <f t="shared" si="68"/>
        <v>0</v>
      </c>
      <c r="JN25" s="175">
        <v>0</v>
      </c>
      <c r="JO25" s="175">
        <f>('[3]Проверочная  таблица'!OH23+'[3]Проверочная  таблица'!OI23+'[3]Проверочная  таблица'!OP23+'[3]Проверочная  таблица'!OQ23)/1000</f>
        <v>0</v>
      </c>
      <c r="JP25" s="175">
        <f>('[3]Проверочная  таблица'!OL23+'[3]Проверочная  таблица'!OM23+'[3]Проверочная  таблица'!OT23+'[3]Проверочная  таблица'!OU23)/1000</f>
        <v>0</v>
      </c>
      <c r="JQ25" s="250">
        <f t="shared" si="69"/>
        <v>0</v>
      </c>
      <c r="JR25" s="175">
        <v>0</v>
      </c>
      <c r="JS25" s="175">
        <f>('[3]Проверочная  таблица'!OJ23+'[3]Проверочная  таблица'!OR23)/1000</f>
        <v>0</v>
      </c>
      <c r="JT25" s="175">
        <f>('[3]Проверочная  таблица'!ON23+'[3]Проверочная  таблица'!OV23)/1000</f>
        <v>0</v>
      </c>
      <c r="JU25" s="250">
        <f t="shared" si="70"/>
        <v>0</v>
      </c>
      <c r="JV25" s="175">
        <v>0</v>
      </c>
      <c r="JW25" s="175">
        <f>('[3]Проверочная  таблица'!TF23+'[3]Проверочная  таблица'!TG23+'[3]Проверочная  таблица'!SJ23+'[3]Проверочная  таблица'!SK23)/1000</f>
        <v>0</v>
      </c>
      <c r="JX25" s="175">
        <f>('[3]Проверочная  таблица'!TO23+'[3]Проверочная  таблица'!TP23+'[3]Проверочная  таблица'!SU23+'[3]Проверочная  таблица'!SV23)/1000</f>
        <v>0</v>
      </c>
      <c r="JY25" s="250">
        <f t="shared" si="71"/>
        <v>0</v>
      </c>
      <c r="JZ25" s="175">
        <v>0</v>
      </c>
      <c r="KA25" s="175">
        <f>('[3]Проверочная  таблица'!PN23+'[3]Проверочная  таблица'!PO23)/1000</f>
        <v>0</v>
      </c>
      <c r="KB25" s="175">
        <f>('[3]Проверочная  таблица'!PQ23+'[3]Проверочная  таблица'!PR23)/1000</f>
        <v>0</v>
      </c>
      <c r="KC25" s="250">
        <f t="shared" si="72"/>
        <v>0</v>
      </c>
      <c r="KD25" s="249"/>
      <c r="KE25" s="175">
        <f>'[3]Проверочная  таблица'!IK23/1000</f>
        <v>0</v>
      </c>
      <c r="KF25" s="175">
        <f>'[3]Проверочная  таблица'!IN23/1000</f>
        <v>0</v>
      </c>
      <c r="KG25" s="250">
        <f t="shared" si="73"/>
        <v>0</v>
      </c>
      <c r="KH25" s="175">
        <v>0</v>
      </c>
      <c r="KI25" s="175">
        <f>('[3]Проверочная  таблица'!SN23+'[3]Проверочная  таблица'!SO23+'[3]Проверочная  таблица'!TJ23+'[3]Проверочная  таблица'!TK23)/1000</f>
        <v>0</v>
      </c>
      <c r="KJ25" s="175">
        <f>('[3]Проверочная  таблица'!SY23+'[3]Проверочная  таблица'!SZ23+'[3]Проверочная  таблица'!TS23+'[3]Проверочная  таблица'!TT23)/1000</f>
        <v>0</v>
      </c>
      <c r="KK25" s="250">
        <f t="shared" si="74"/>
        <v>0</v>
      </c>
    </row>
    <row r="26" spans="1:299" ht="21.75" customHeight="1" x14ac:dyDescent="0.25">
      <c r="A26" s="251" t="s">
        <v>40</v>
      </c>
      <c r="B26" s="252">
        <f t="shared" si="0"/>
        <v>283144.87529000005</v>
      </c>
      <c r="C26" s="253">
        <f t="shared" si="0"/>
        <v>485493.63883999997</v>
      </c>
      <c r="D26" s="254">
        <f t="shared" si="0"/>
        <v>385326.0930099999</v>
      </c>
      <c r="E26" s="248">
        <f t="shared" si="1"/>
        <v>79.367897369503652</v>
      </c>
      <c r="F26" s="249"/>
      <c r="G26" s="175">
        <f>'[3]Проверочная  таблица'!EL24/1000</f>
        <v>0</v>
      </c>
      <c r="H26" s="175">
        <f>'[3]Проверочная  таблица'!EP24/1000</f>
        <v>0</v>
      </c>
      <c r="I26" s="250">
        <f t="shared" si="9"/>
        <v>0</v>
      </c>
      <c r="J26" s="175">
        <v>0</v>
      </c>
      <c r="K26" s="175">
        <f>'[3]Проверочная  таблица'!EM24/1000</f>
        <v>0</v>
      </c>
      <c r="L26" s="175">
        <f>'[3]Проверочная  таблица'!EQ24/1000</f>
        <v>0</v>
      </c>
      <c r="M26" s="250">
        <f t="shared" si="10"/>
        <v>0</v>
      </c>
      <c r="N26" s="175">
        <v>0</v>
      </c>
      <c r="O26" s="193">
        <f>'[3]Проверочная  таблица'!EN24/1000</f>
        <v>0</v>
      </c>
      <c r="P26" s="175">
        <f>'[3]Проверочная  таблица'!ER24/1000</f>
        <v>0</v>
      </c>
      <c r="Q26" s="250">
        <f t="shared" si="11"/>
        <v>0</v>
      </c>
      <c r="R26" s="175">
        <v>0</v>
      </c>
      <c r="S26" s="175">
        <f>'[3]Проверочная  таблица'!RW24/1000</f>
        <v>0</v>
      </c>
      <c r="T26" s="175">
        <f>'[3]Проверочная  таблица'!RZ24/1000</f>
        <v>0</v>
      </c>
      <c r="U26" s="250">
        <f t="shared" si="12"/>
        <v>0</v>
      </c>
      <c r="V26" s="175">
        <v>227.35386</v>
      </c>
      <c r="W26" s="175">
        <f>('[3]Прочая  субсидия_МР  и  ГО'!D20)/1000</f>
        <v>227.35386</v>
      </c>
      <c r="X26" s="175">
        <f>('[3]Прочая  субсидия_МР  и  ГО'!E20)/1000</f>
        <v>227.35386</v>
      </c>
      <c r="Y26" s="250">
        <f t="shared" si="13"/>
        <v>100</v>
      </c>
      <c r="Z26" s="249"/>
      <c r="AA26" s="175">
        <f>'[3]Проверочная  таблица'!SC24/1000</f>
        <v>0</v>
      </c>
      <c r="AB26" s="175">
        <f>'[3]Проверочная  таблица'!SF24/1000</f>
        <v>0</v>
      </c>
      <c r="AC26" s="250">
        <f t="shared" si="14"/>
        <v>0</v>
      </c>
      <c r="AD26" s="175">
        <v>0</v>
      </c>
      <c r="AE26" s="175">
        <f>('[3]Проверочная  таблица'!FD24+'[3]Проверочная  таблица'!FE24)/1000</f>
        <v>0</v>
      </c>
      <c r="AF26" s="175">
        <f>('[3]Проверочная  таблица'!FK24+'[3]Проверочная  таблица'!FL24)/1000</f>
        <v>0</v>
      </c>
      <c r="AG26" s="250">
        <f t="shared" si="15"/>
        <v>0</v>
      </c>
      <c r="AH26" s="175">
        <v>0</v>
      </c>
      <c r="AI26" s="175">
        <f>'[3]Прочая  субсидия_МР  и  ГО'!F20/1000</f>
        <v>0</v>
      </c>
      <c r="AJ26" s="175">
        <f>'[3]Прочая  субсидия_МР  и  ГО'!G20/1000</f>
        <v>0</v>
      </c>
      <c r="AK26" s="250">
        <f t="shared" si="16"/>
        <v>0</v>
      </c>
      <c r="AL26" s="175">
        <v>3768.79934</v>
      </c>
      <c r="AM26" s="175">
        <f>'[3]Прочая  субсидия_МР  и  ГО'!H20/1000</f>
        <v>3768.79934</v>
      </c>
      <c r="AN26" s="175">
        <f>'[3]Прочая  субсидия_МР  и  ГО'!I20/1000</f>
        <v>3590.7346600000001</v>
      </c>
      <c r="AO26" s="250">
        <f t="shared" si="17"/>
        <v>95.275294226728462</v>
      </c>
      <c r="AP26" s="175">
        <v>226.6602</v>
      </c>
      <c r="AQ26" s="175">
        <f>'[3]Прочая  субсидия_МР  и  ГО'!J20/1000</f>
        <v>226.6602</v>
      </c>
      <c r="AR26" s="175">
        <f>'[3]Прочая  субсидия_МР  и  ГО'!K20/1000</f>
        <v>171.56797</v>
      </c>
      <c r="AS26" s="250">
        <f t="shared" si="18"/>
        <v>75.693910973342469</v>
      </c>
      <c r="AT26" s="175">
        <v>415.64814000000001</v>
      </c>
      <c r="AU26" s="175">
        <f>'[3]Прочая  субсидия_МР  и  ГО'!L20/1000</f>
        <v>415.64814000000001</v>
      </c>
      <c r="AV26" s="175">
        <f>'[3]Прочая  субсидия_МР  и  ГО'!M20/1000</f>
        <v>415.64814000000001</v>
      </c>
      <c r="AW26" s="250">
        <f t="shared" si="19"/>
        <v>100</v>
      </c>
      <c r="AX26" s="175">
        <v>6100</v>
      </c>
      <c r="AY26" s="175">
        <f>'[3]Прочая  субсидия_МР  и  ГО'!N20/1000</f>
        <v>6100</v>
      </c>
      <c r="AZ26" s="175">
        <f>'[3]Прочая  субсидия_МР  и  ГО'!O20/1000</f>
        <v>6099.9999800000005</v>
      </c>
      <c r="BA26" s="250">
        <f t="shared" si="2"/>
        <v>99.999999672131153</v>
      </c>
      <c r="BB26" s="175">
        <v>0</v>
      </c>
      <c r="BC26" s="175">
        <f>'[3]Прочая  субсидия_МР  и  ГО'!P20/1000</f>
        <v>0</v>
      </c>
      <c r="BD26" s="175">
        <f>'[3]Прочая  субсидия_МР  и  ГО'!Q20/1000</f>
        <v>0</v>
      </c>
      <c r="BE26" s="250">
        <f t="shared" si="3"/>
        <v>0</v>
      </c>
      <c r="BF26" s="249"/>
      <c r="BG26" s="175">
        <f>'[3]Проверочная  таблица'!RP24/1000</f>
        <v>0</v>
      </c>
      <c r="BH26" s="175">
        <f>'[3]Проверочная  таблица'!RT24/1000</f>
        <v>0</v>
      </c>
      <c r="BI26" s="250">
        <f t="shared" si="4"/>
        <v>0</v>
      </c>
      <c r="BJ26" s="249"/>
      <c r="BK26" s="175">
        <f>('[3]Проверочная  таблица'!RQ24+'[3]Проверочная  таблица'!RR24)/1000</f>
        <v>0</v>
      </c>
      <c r="BL26" s="175">
        <f>('[3]Проверочная  таблица'!RU24+'[3]Проверочная  таблица'!RV24)/1000</f>
        <v>0</v>
      </c>
      <c r="BM26" s="250">
        <f t="shared" si="5"/>
        <v>0</v>
      </c>
      <c r="BN26" s="175">
        <v>0</v>
      </c>
      <c r="BO26" s="175">
        <f>'[3]Проверочная  таблица'!ES24/1000</f>
        <v>0</v>
      </c>
      <c r="BP26" s="175">
        <f>'[3]Проверочная  таблица'!EV24/1000</f>
        <v>0</v>
      </c>
      <c r="BQ26" s="250">
        <f t="shared" si="20"/>
        <v>0</v>
      </c>
      <c r="BR26" s="249"/>
      <c r="BS26" s="175">
        <f>'[3]Проверочная  таблица'!FY24/1000</f>
        <v>0</v>
      </c>
      <c r="BT26" s="175">
        <f>'[3]Проверочная  таблица'!GB24/1000</f>
        <v>0</v>
      </c>
      <c r="BU26" s="250">
        <f t="shared" si="21"/>
        <v>0</v>
      </c>
      <c r="BV26" s="175">
        <v>307.125</v>
      </c>
      <c r="BW26" s="175">
        <f>('[3]Проверочная  таблица'!MW24+'[3]Проверочная  таблица'!MX24+'[3]Проверочная  таблица'!NH24+'[3]Проверочная  таблица'!NI24)/1000</f>
        <v>307.125</v>
      </c>
      <c r="BX26" s="175">
        <f>('[3]Проверочная  таблица'!NK24+'[3]Проверочная  таблица'!NL24+'[3]Проверочная  таблица'!NE24+'[3]Проверочная  таблица'!NF24)/1000</f>
        <v>307.125</v>
      </c>
      <c r="BY26" s="250">
        <f t="shared" si="22"/>
        <v>100</v>
      </c>
      <c r="BZ26" s="175">
        <v>0</v>
      </c>
      <c r="CA26" s="175">
        <f>('[3]Проверочная  таблица'!JC24)/1000</f>
        <v>0</v>
      </c>
      <c r="CB26" s="175">
        <f>('[3]Проверочная  таблица'!JF24)/1000</f>
        <v>0</v>
      </c>
      <c r="CC26" s="250">
        <f t="shared" si="6"/>
        <v>0</v>
      </c>
      <c r="CD26" s="175">
        <v>2735.27027</v>
      </c>
      <c r="CE26" s="175">
        <f>('[3]Проверочная  таблица'!LU24+'[3]Проверочная  таблица'!LV24+'[3]Проверочная  таблица'!LM24+'[3]Проверочная  таблица'!LN24)/1000</f>
        <v>2735.27027</v>
      </c>
      <c r="CF26" s="175">
        <f>('[3]Проверочная  таблица'!LQ24+'[3]Проверочная  таблица'!LR24+'[3]Проверочная  таблица'!LY24+'[3]Проверочная  таблица'!LZ24)/1000</f>
        <v>2735.27027</v>
      </c>
      <c r="CG26" s="250">
        <f t="shared" si="7"/>
        <v>100</v>
      </c>
      <c r="CH26" s="175">
        <v>0</v>
      </c>
      <c r="CI26" s="175">
        <f>('[3]Проверочная  таблица'!MR24+'[3]Проверочная  таблица'!MS24)/1000</f>
        <v>0</v>
      </c>
      <c r="CJ26" s="175">
        <f>('[3]Проверочная  таблица'!MZ24+'[3]Проверочная  таблица'!NA24)/1000</f>
        <v>0</v>
      </c>
      <c r="CK26" s="250">
        <f t="shared" si="8"/>
        <v>0</v>
      </c>
      <c r="CL26" s="175">
        <v>0</v>
      </c>
      <c r="CM26" s="175">
        <f>('[3]Проверочная  таблица'!MT24+'[3]Проверочная  таблица'!MU24)/1000</f>
        <v>0</v>
      </c>
      <c r="CN26" s="175">
        <f>('[3]Проверочная  таблица'!NB24+'[3]Проверочная  таблица'!NC24)/1000</f>
        <v>0</v>
      </c>
      <c r="CO26" s="250">
        <f t="shared" si="23"/>
        <v>0</v>
      </c>
      <c r="CP26" s="249"/>
      <c r="CQ26" s="175">
        <f>'[3]Проверочная  таблица'!QE24/1000</f>
        <v>0</v>
      </c>
      <c r="CR26" s="175">
        <f>'[3]Проверочная  таблица'!QH24/1000</f>
        <v>0</v>
      </c>
      <c r="CS26" s="250">
        <f t="shared" si="24"/>
        <v>0</v>
      </c>
      <c r="CT26" s="175">
        <v>2189.8947400000002</v>
      </c>
      <c r="CU26" s="175">
        <f>('[3]Проверочная  таблица'!QK24+'[3]Проверочная  таблица'!QQ24)/1000</f>
        <v>0</v>
      </c>
      <c r="CV26" s="175">
        <f>('[3]Проверочная  таблица'!QN24+'[3]Проверочная  таблица'!QT24)/1000</f>
        <v>0</v>
      </c>
      <c r="CW26" s="250">
        <f t="shared" si="25"/>
        <v>0</v>
      </c>
      <c r="CX26" s="175">
        <v>27.522939999999998</v>
      </c>
      <c r="CY26" s="175">
        <f>('[3]Прочая  субсидия_МР  и  ГО'!R20+'[3]Прочая  субсидия_БП'!H20)/1000</f>
        <v>27.522939999999998</v>
      </c>
      <c r="CZ26" s="175">
        <f>('[3]Прочая  субсидия_МР  и  ГО'!S20+'[3]Прочая  субсидия_БП'!I20)/1000</f>
        <v>27.522939999999998</v>
      </c>
      <c r="DA26" s="250">
        <f t="shared" si="26"/>
        <v>100</v>
      </c>
      <c r="DB26" s="249"/>
      <c r="DC26" s="175">
        <f>'[3]Проверочная  таблица'!IE24/1000</f>
        <v>0</v>
      </c>
      <c r="DD26" s="175">
        <f>'[3]Проверочная  таблица'!IH24/1000</f>
        <v>0</v>
      </c>
      <c r="DE26" s="250">
        <f t="shared" si="27"/>
        <v>0</v>
      </c>
      <c r="DF26" s="175">
        <v>0</v>
      </c>
      <c r="DG26" s="175">
        <f>'[3]Прочая  субсидия_МР  и  ГО'!T20/1000</f>
        <v>0</v>
      </c>
      <c r="DH26" s="175">
        <f>'[3]Прочая  субсидия_МР  и  ГО'!U20/1000</f>
        <v>0</v>
      </c>
      <c r="DI26" s="250">
        <f t="shared" si="28"/>
        <v>0</v>
      </c>
      <c r="DJ26" s="175">
        <v>0</v>
      </c>
      <c r="DK26" s="175">
        <f>('[3]Прочая  субсидия_МР  и  ГО'!V20+'[3]Прочая  субсидия_БП'!N20)/1000</f>
        <v>0</v>
      </c>
      <c r="DL26" s="175">
        <f>('[3]Прочая  субсидия_МР  и  ГО'!W20+'[3]Прочая  субсидия_БП'!O20)/1000</f>
        <v>0</v>
      </c>
      <c r="DM26" s="250">
        <f t="shared" si="29"/>
        <v>0</v>
      </c>
      <c r="DN26" s="249"/>
      <c r="DO26" s="175">
        <f>('[3]Проверочная  таблица'!DL24+'[3]Проверочная  таблица'!DM24)/1000</f>
        <v>22640.631579999997</v>
      </c>
      <c r="DP26" s="175">
        <f>('[3]Проверочная  таблица'!DY24+'[3]Проверочная  таблица'!DZ24)/1000</f>
        <v>20965.492690000003</v>
      </c>
      <c r="DQ26" s="250">
        <f t="shared" si="30"/>
        <v>92.601183036431905</v>
      </c>
      <c r="DR26" s="249"/>
      <c r="DS26" s="175">
        <f>('[3]Проверочная  таблица'!DN24+'[3]Проверочная  таблица'!DO24)/1000</f>
        <v>0</v>
      </c>
      <c r="DT26" s="175">
        <f>('[3]Проверочная  таблица'!EA24+'[3]Проверочная  таблица'!EB24)/1000</f>
        <v>0</v>
      </c>
      <c r="DU26" s="250">
        <f t="shared" si="31"/>
        <v>0</v>
      </c>
      <c r="DV26" s="249"/>
      <c r="DW26" s="175">
        <f>'[3]Проверочная  таблица'!DU24/1000</f>
        <v>92755.8</v>
      </c>
      <c r="DX26" s="175">
        <f>'[3]Проверочная  таблица'!EH24/1000</f>
        <v>92252.405719999995</v>
      </c>
      <c r="DY26" s="250">
        <f t="shared" si="32"/>
        <v>99.457290778582035</v>
      </c>
      <c r="DZ26" s="249"/>
      <c r="EA26" s="175">
        <f>'[3]Проверочная  таблица'!DV24/1000</f>
        <v>0</v>
      </c>
      <c r="EB26" s="175">
        <f>'[3]Проверочная  таблица'!EI24/1000</f>
        <v>0</v>
      </c>
      <c r="EC26" s="250">
        <f t="shared" si="33"/>
        <v>0</v>
      </c>
      <c r="ED26" s="249"/>
      <c r="EE26" s="175">
        <f>'[3]Проверочная  таблица'!DW24/1000</f>
        <v>0</v>
      </c>
      <c r="EF26" s="175">
        <f>'[3]Проверочная  таблица'!EJ24/1000</f>
        <v>0</v>
      </c>
      <c r="EG26" s="250">
        <f t="shared" si="34"/>
        <v>0</v>
      </c>
      <c r="EH26" s="249"/>
      <c r="EI26" s="175">
        <f>'[3]Проверочная  таблица'!DR24/1000</f>
        <v>4881.6899999999996</v>
      </c>
      <c r="EJ26" s="175">
        <f>'[3]Проверочная  таблица'!EE24/1000</f>
        <v>4855.3371500000003</v>
      </c>
      <c r="EK26" s="250">
        <f t="shared" si="35"/>
        <v>99.460169531453261</v>
      </c>
      <c r="EL26" s="249"/>
      <c r="EM26" s="175">
        <f>'[3]Проверочная  таблица'!DS24/1000</f>
        <v>0</v>
      </c>
      <c r="EN26" s="175">
        <f>'[3]Проверочная  таблица'!EF24/1000</f>
        <v>0</v>
      </c>
      <c r="EO26" s="250">
        <f t="shared" si="36"/>
        <v>0</v>
      </c>
      <c r="EP26" s="249"/>
      <c r="EQ26" s="175">
        <f>'[3]Проверочная  таблица'!DT24/1000</f>
        <v>0</v>
      </c>
      <c r="ER26" s="175">
        <f>'[3]Проверочная  таблица'!EG24/1000</f>
        <v>0</v>
      </c>
      <c r="ES26" s="250">
        <f t="shared" si="37"/>
        <v>0</v>
      </c>
      <c r="ET26" s="175">
        <v>20219.114879999997</v>
      </c>
      <c r="EU26" s="175">
        <f>('[3]Проверочная  таблица'!AM24+'[3]Проверочная  таблица'!AW24+'[3]Прочая  субсидия_МР  и  ГО'!Z20+'[3]Прочая  субсидия_БП'!Z20)/1000</f>
        <v>17731.358700000001</v>
      </c>
      <c r="EV26" s="175">
        <f>('[3]Проверочная  таблица'!AR24+'[3]Проверочная  таблица'!BA24+'[3]Прочая  субсидия_МР  и  ГО'!AA20+'[3]Прочая  субсидия_БП'!AA20)/1000</f>
        <v>17678.3115</v>
      </c>
      <c r="EW26" s="250">
        <f t="shared" si="38"/>
        <v>99.700828340921205</v>
      </c>
      <c r="EX26" s="175">
        <v>15995.9072</v>
      </c>
      <c r="EY26" s="175">
        <f>'[3]Проверочная  таблица'!AN24/1000</f>
        <v>109940.58</v>
      </c>
      <c r="EZ26" s="175">
        <f>'[3]Проверочная  таблица'!AS24/1000</f>
        <v>12417.777029999999</v>
      </c>
      <c r="FA26" s="250">
        <f t="shared" si="39"/>
        <v>11.294989557086199</v>
      </c>
      <c r="FB26" s="175">
        <v>52365.042909999996</v>
      </c>
      <c r="FC26" s="175">
        <f>'[3]Прочая  субсидия_МР  и  ГО'!AB20/1000</f>
        <v>104783.28787999999</v>
      </c>
      <c r="FD26" s="175">
        <f>'[3]Прочая  субсидия_МР  и  ГО'!AC20/1000</f>
        <v>104783.28787999999</v>
      </c>
      <c r="FE26" s="250">
        <f t="shared" si="40"/>
        <v>100</v>
      </c>
      <c r="FF26" s="175">
        <v>0</v>
      </c>
      <c r="FG26" s="175">
        <f>'[3]Прочая  субсидия_МР  и  ГО'!AD20/1000</f>
        <v>0</v>
      </c>
      <c r="FH26" s="175">
        <f>'[3]Прочая  субсидия_МР  и  ГО'!AE20/1000</f>
        <v>0</v>
      </c>
      <c r="FI26" s="250">
        <f t="shared" si="41"/>
        <v>0</v>
      </c>
      <c r="FJ26" s="249"/>
      <c r="FK26" s="175">
        <f>'[3]Проверочная  таблица'!CU24/1000</f>
        <v>0</v>
      </c>
      <c r="FL26" s="175">
        <f>'[3]Проверочная  таблица'!CV24/1000</f>
        <v>0</v>
      </c>
      <c r="FM26" s="250">
        <f t="shared" si="42"/>
        <v>0</v>
      </c>
      <c r="FN26" s="249"/>
      <c r="FO26" s="175">
        <f>'[3]Проверочная  таблица'!DG24/1000</f>
        <v>0</v>
      </c>
      <c r="FP26" s="175">
        <f>'[3]Проверочная  таблица'!DJ24/1000</f>
        <v>0</v>
      </c>
      <c r="FQ26" s="250">
        <f t="shared" si="43"/>
        <v>0</v>
      </c>
      <c r="FR26" s="249"/>
      <c r="FS26" s="175">
        <f>'[3]Прочая  субсидия_МР  и  ГО'!AF20/1000</f>
        <v>0</v>
      </c>
      <c r="FT26" s="175">
        <f>'[3]Прочая  субсидия_МР  и  ГО'!AG20/1000</f>
        <v>0</v>
      </c>
      <c r="FU26" s="250">
        <f t="shared" si="44"/>
        <v>0</v>
      </c>
      <c r="FV26" s="249"/>
      <c r="FW26" s="175">
        <f>'[3]Прочая  субсидия_МР  и  ГО'!AH20/1000</f>
        <v>0</v>
      </c>
      <c r="FX26" s="175">
        <f>'[3]Прочая  субсидия_МР  и  ГО'!AI20/1000</f>
        <v>0</v>
      </c>
      <c r="FY26" s="250">
        <f t="shared" si="45"/>
        <v>0</v>
      </c>
      <c r="FZ26" s="175">
        <v>1385.3614599999999</v>
      </c>
      <c r="GA26" s="175">
        <f>('[3]Проверочная  таблица'!CO24+'[3]Проверочная  таблица'!CM24)/1000</f>
        <v>1385.3614599999999</v>
      </c>
      <c r="GB26" s="175">
        <f>('[3]Проверочная  таблица'!CP24+'[3]Проверочная  таблица'!CN24)/1000</f>
        <v>1385.3614599999999</v>
      </c>
      <c r="GC26" s="250">
        <f t="shared" si="46"/>
        <v>100</v>
      </c>
      <c r="GD26" s="175">
        <v>128.08725000000001</v>
      </c>
      <c r="GE26" s="175">
        <f>('[3]Проверочная  таблица'!CW24+'[3]Проверочная  таблица'!CY24)/1000</f>
        <v>128.08725000000001</v>
      </c>
      <c r="GF26" s="175">
        <f>('[3]Проверочная  таблица'!CZ24+'[3]Проверочная  таблица'!CX24)/1000</f>
        <v>128.08725000000001</v>
      </c>
      <c r="GG26" s="250">
        <f t="shared" si="47"/>
        <v>100</v>
      </c>
      <c r="GH26" s="175">
        <v>93944.6728</v>
      </c>
      <c r="GI26" s="175">
        <f>'[3]Проверочная  таблица'!GU24/1000</f>
        <v>0</v>
      </c>
      <c r="GJ26" s="175">
        <f>'[3]Проверочная  таблица'!GX24/1000</f>
        <v>0</v>
      </c>
      <c r="GK26" s="250">
        <f t="shared" si="48"/>
        <v>0</v>
      </c>
      <c r="GL26" s="175">
        <v>0</v>
      </c>
      <c r="GM26" s="175">
        <f>'[3]Прочая  субсидия_МР  и  ГО'!AJ20/1000</f>
        <v>0</v>
      </c>
      <c r="GN26" s="175">
        <f>'[3]Прочая  субсидия_МР  и  ГО'!AK20/1000</f>
        <v>0</v>
      </c>
      <c r="GO26" s="250">
        <f t="shared" si="49"/>
        <v>0</v>
      </c>
      <c r="GP26" s="175">
        <v>0</v>
      </c>
      <c r="GQ26" s="175">
        <f>('[3]Проверочная  таблица'!HH24+'[3]Проверочная  таблица'!HI24+'[3]Проверочная  таблица'!HN24+'[3]Проверочная  таблица'!HO24)/1000</f>
        <v>0</v>
      </c>
      <c r="GR26" s="175">
        <f>('[3]Проверочная  таблица'!HK24+'[3]Проверочная  таблица'!HL24+'[3]Проверочная  таблица'!HQ24+'[3]Проверочная  таблица'!HR24)/1000</f>
        <v>0</v>
      </c>
      <c r="GS26" s="250">
        <f t="shared" si="50"/>
        <v>0</v>
      </c>
      <c r="GT26" s="249"/>
      <c r="GU26" s="175">
        <f>('[3]Прочая  субсидия_МР  и  ГО'!AL20+'[3]Прочая  субсидия_БП'!AF20)/1000</f>
        <v>0</v>
      </c>
      <c r="GV26" s="175">
        <f>('[3]Прочая  субсидия_МР  и  ГО'!AM20+'[3]Прочая  субсидия_БП'!AG20)/1000</f>
        <v>0</v>
      </c>
      <c r="GW26" s="250">
        <f t="shared" si="51"/>
        <v>0</v>
      </c>
      <c r="GX26" s="175">
        <v>0</v>
      </c>
      <c r="GY26" s="175">
        <f>('[3]Прочая  субсидия_МР  и  ГО'!AN20+'[3]Прочая  субсидия_БП'!AL20)/1000</f>
        <v>0</v>
      </c>
      <c r="GZ26" s="175">
        <f>('[3]Прочая  субсидия_МР  и  ГО'!AO20+'[3]Прочая  субсидия_БП'!AM20)/1000</f>
        <v>0</v>
      </c>
      <c r="HA26" s="250">
        <f t="shared" si="52"/>
        <v>0</v>
      </c>
      <c r="HB26" s="175">
        <v>8276.8603700000003</v>
      </c>
      <c r="HC26" s="175">
        <f>('[3]Прочая  субсидия_МР  и  ГО'!AP20+'[3]Прочая  субсидия_БП'!AR20)/1000</f>
        <v>13445.925090000001</v>
      </c>
      <c r="HD26" s="175">
        <f>('[3]Прочая  субсидия_МР  и  ГО'!AQ20+'[3]Прочая  субсидия_БП'!AS20)/1000</f>
        <v>13315.835129999999</v>
      </c>
      <c r="HE26" s="250">
        <f t="shared" si="53"/>
        <v>99.032495279207282</v>
      </c>
      <c r="HF26" s="175">
        <v>0</v>
      </c>
      <c r="HG26" s="175">
        <f>('[3]Прочая  субсидия_МР  и  ГО'!AR20)/1000</f>
        <v>0</v>
      </c>
      <c r="HH26" s="175">
        <f>('[3]Прочая  субсидия_МР  и  ГО'!AS20)/1000</f>
        <v>0</v>
      </c>
      <c r="HI26" s="250">
        <f t="shared" si="54"/>
        <v>0</v>
      </c>
      <c r="HJ26" s="175">
        <v>1076.1226000000001</v>
      </c>
      <c r="HK26" s="175">
        <f>'[3]Прочая  субсидия_МР  и  ГО'!AT20/1000</f>
        <v>289.31801000000002</v>
      </c>
      <c r="HL26" s="175">
        <f>'[3]Прочая  субсидия_МР  и  ГО'!AU20/1000</f>
        <v>289.31801000000002</v>
      </c>
      <c r="HM26" s="250">
        <f t="shared" si="55"/>
        <v>100</v>
      </c>
      <c r="HN26" s="175">
        <v>0</v>
      </c>
      <c r="HO26" s="175">
        <f>('[3]Проверочная  таблица'!KN24+'[3]Проверочная  таблица'!KO24+'[3]Проверочная  таблица'!KT24+'[3]Проверочная  таблица'!KU24)/1000</f>
        <v>0</v>
      </c>
      <c r="HP26" s="175">
        <f>('[3]Проверочная  таблица'!KQ24+'[3]Проверочная  таблица'!KR24+'[3]Проверочная  таблица'!KW24+'[3]Проверочная  таблица'!KX24)/1000</f>
        <v>0</v>
      </c>
      <c r="HQ26" s="250">
        <f t="shared" si="56"/>
        <v>0</v>
      </c>
      <c r="HR26" s="175">
        <v>0</v>
      </c>
      <c r="HS26" s="175">
        <f>('[3]Проверочная  таблица'!BT24+'[3]Проверочная  таблица'!CB24)/1000</f>
        <v>0</v>
      </c>
      <c r="HT26" s="175">
        <f>('[3]Проверочная  таблица'!BX24+'[3]Проверочная  таблица'!CF24)/1000</f>
        <v>0</v>
      </c>
      <c r="HU26" s="250">
        <f t="shared" si="57"/>
        <v>0</v>
      </c>
      <c r="HV26" s="175">
        <v>50773.51165</v>
      </c>
      <c r="HW26" s="175">
        <f>('[3]Проверочная  таблица'!BU24+'[3]Проверочная  таблица'!CC24)/1000</f>
        <v>78527.139689999996</v>
      </c>
      <c r="HX26" s="175">
        <f>('[3]Проверочная  таблица'!BY24+'[3]Проверочная  таблица'!CG24)/1000</f>
        <v>78527.139689999996</v>
      </c>
      <c r="HY26" s="250">
        <f t="shared" si="58"/>
        <v>100</v>
      </c>
      <c r="HZ26" s="175">
        <v>0</v>
      </c>
      <c r="IA26" s="175">
        <f>('[3]Прочая  субсидия_МР  и  ГО'!AX20)/1000</f>
        <v>0</v>
      </c>
      <c r="IB26" s="175">
        <f>('[3]Прочая  субсидия_МР  и  ГО'!AY20)/1000</f>
        <v>0</v>
      </c>
      <c r="IC26" s="250">
        <f t="shared" si="59"/>
        <v>0</v>
      </c>
      <c r="ID26" s="175">
        <v>0</v>
      </c>
      <c r="IE26" s="175">
        <f>('[3]Проверочная  таблица'!IR24+'[3]Проверочная  таблица'!IS24)/1000</f>
        <v>0</v>
      </c>
      <c r="IF26" s="175">
        <f>('[3]Проверочная  таблица'!IU24+'[3]Проверочная  таблица'!IV24)/1000</f>
        <v>0</v>
      </c>
      <c r="IG26" s="250">
        <f t="shared" si="60"/>
        <v>0</v>
      </c>
      <c r="IH26" s="175">
        <v>0</v>
      </c>
      <c r="II26" s="175">
        <f>('[3]Проверочная  таблица'!BV24+'[3]Проверочная  таблица'!CD24)/1000</f>
        <v>0</v>
      </c>
      <c r="IJ26" s="175">
        <f>('[3]Проверочная  таблица'!BZ24+'[3]Проверочная  таблица'!CH24)/1000</f>
        <v>0</v>
      </c>
      <c r="IK26" s="250">
        <f t="shared" si="61"/>
        <v>0</v>
      </c>
      <c r="IL26" s="249"/>
      <c r="IM26" s="175">
        <f>'[3]Проверочная  таблица'!IW24/1000</f>
        <v>0</v>
      </c>
      <c r="IN26" s="175">
        <f>'[3]Проверочная  таблица'!IZ24/1000</f>
        <v>0</v>
      </c>
      <c r="IO26" s="250">
        <f t="shared" si="62"/>
        <v>0</v>
      </c>
      <c r="IP26" s="249"/>
      <c r="IQ26" s="175">
        <f>('[3]Прочая  субсидия_МР  и  ГО'!AZ20+'[3]Прочая  субсидия_БП'!AX20)/1000</f>
        <v>0</v>
      </c>
      <c r="IR26" s="175">
        <f>('[3]Прочая  субсидия_МР  и  ГО'!BA20+'[3]Прочая  субсидия_БП'!AY20)/1000</f>
        <v>0</v>
      </c>
      <c r="IS26" s="250">
        <f t="shared" si="63"/>
        <v>0</v>
      </c>
      <c r="IT26" s="175">
        <v>0</v>
      </c>
      <c r="IU26" s="175">
        <f>('[3]Прочая  субсидия_МР  и  ГО'!BB20+'[3]Прочая  субсидия_БП'!BD20)/1000</f>
        <v>0</v>
      </c>
      <c r="IV26" s="175">
        <f>('[3]Прочая  субсидия_МР  и  ГО'!BC20+'[3]Прочая  субсидия_БП'!BE20)/1000</f>
        <v>0</v>
      </c>
      <c r="IW26" s="250">
        <f t="shared" si="64"/>
        <v>0</v>
      </c>
      <c r="IX26" s="175">
        <v>0</v>
      </c>
      <c r="IY26" s="175">
        <f>('[3]Проверочная  таблица'!GE24+'[3]Проверочная  таблица'!GK24)/1000</f>
        <v>0</v>
      </c>
      <c r="IZ26" s="175">
        <f>('[3]Проверочная  таблица'!GH24+'[3]Проверочная  таблица'!GN24)/1000</f>
        <v>0</v>
      </c>
      <c r="JA26" s="250">
        <f t="shared" si="65"/>
        <v>0</v>
      </c>
      <c r="JB26" s="175">
        <v>793.48738000000003</v>
      </c>
      <c r="JC26" s="175">
        <f>('[3]Прочая  субсидия_БП'!BJ20+'[3]Прочая  субсидия_МР  и  ГО'!BD20)/1000</f>
        <v>793.48738000000003</v>
      </c>
      <c r="JD26" s="175">
        <f>('[3]Прочая  субсидия_БП'!BK20+'[3]Прочая  субсидия_МР  и  ГО'!BE20)/1000</f>
        <v>769.92462999999998</v>
      </c>
      <c r="JE26" s="250">
        <f t="shared" si="66"/>
        <v>97.030482072695349</v>
      </c>
      <c r="JF26" s="249"/>
      <c r="JG26" s="175">
        <f>('[3]Прочая  субсидия_БП'!BQ20+'[3]Прочая  субсидия_МР  и  ГО'!BF20)/1000</f>
        <v>800</v>
      </c>
      <c r="JH26" s="175">
        <f>('[3]Прочая  субсидия_БП'!BR20+'[3]Прочая  субсидия_МР  и  ГО'!BG20)/1000</f>
        <v>800</v>
      </c>
      <c r="JI26" s="250">
        <f t="shared" si="67"/>
        <v>100</v>
      </c>
      <c r="JJ26" s="175">
        <v>0</v>
      </c>
      <c r="JK26" s="175">
        <f>('[3]Прочая  субсидия_МР  и  ГО'!BH20+'[3]Прочая  субсидия_БП'!BW20)/1000</f>
        <v>0</v>
      </c>
      <c r="JL26" s="175">
        <f>('[3]Прочая  субсидия_МР  и  ГО'!BI20+'[3]Прочая  субсидия_БП'!BX20)/1000</f>
        <v>0</v>
      </c>
      <c r="JM26" s="250">
        <f t="shared" si="68"/>
        <v>0</v>
      </c>
      <c r="JN26" s="175">
        <v>0</v>
      </c>
      <c r="JO26" s="175">
        <f>('[3]Проверочная  таблица'!OH24+'[3]Проверочная  таблица'!OI24+'[3]Проверочная  таблица'!OP24+'[3]Проверочная  таблица'!OQ24)/1000</f>
        <v>0</v>
      </c>
      <c r="JP26" s="175">
        <f>('[3]Проверочная  таблица'!OL24+'[3]Проверочная  таблица'!OM24+'[3]Проверочная  таблица'!OT24+'[3]Проверочная  таблица'!OU24)/1000</f>
        <v>0</v>
      </c>
      <c r="JQ26" s="250">
        <f t="shared" si="69"/>
        <v>0</v>
      </c>
      <c r="JR26" s="175">
        <v>22188.4323</v>
      </c>
      <c r="JS26" s="175">
        <f>('[3]Проверочная  таблица'!OJ24+'[3]Проверочная  таблица'!OR24)/1000</f>
        <v>22188.4323</v>
      </c>
      <c r="JT26" s="175">
        <f>('[3]Проверочная  таблица'!ON24+'[3]Проверочная  таблица'!OV24)/1000</f>
        <v>22188.4323</v>
      </c>
      <c r="JU26" s="250">
        <f t="shared" si="70"/>
        <v>100</v>
      </c>
      <c r="JV26" s="175">
        <v>0</v>
      </c>
      <c r="JW26" s="175">
        <f>('[3]Проверочная  таблица'!TF24+'[3]Проверочная  таблица'!TG24+'[3]Проверочная  таблица'!SJ24+'[3]Проверочная  таблица'!SK24)/1000</f>
        <v>0</v>
      </c>
      <c r="JX26" s="175">
        <f>('[3]Проверочная  таблица'!TO24+'[3]Проверочная  таблица'!TP24+'[3]Проверочная  таблица'!SU24+'[3]Проверочная  таблица'!SV24)/1000</f>
        <v>0</v>
      </c>
      <c r="JY26" s="250">
        <f t="shared" si="71"/>
        <v>0</v>
      </c>
      <c r="JZ26" s="175">
        <v>0</v>
      </c>
      <c r="KA26" s="175">
        <f>('[3]Проверочная  таблица'!PN24+'[3]Проверочная  таблица'!PO24)/1000</f>
        <v>1394.15975</v>
      </c>
      <c r="KB26" s="175">
        <f>('[3]Проверочная  таблица'!PQ24+'[3]Проверочная  таблица'!PR24)/1000</f>
        <v>1394.15975</v>
      </c>
      <c r="KC26" s="250">
        <f t="shared" si="72"/>
        <v>100</v>
      </c>
      <c r="KD26" s="249"/>
      <c r="KE26" s="175">
        <f>'[3]Проверочная  таблица'!IK24/1000</f>
        <v>0</v>
      </c>
      <c r="KF26" s="175">
        <f>'[3]Проверочная  таблица'!IN24/1000</f>
        <v>0</v>
      </c>
      <c r="KG26" s="250">
        <f t="shared" si="73"/>
        <v>0</v>
      </c>
      <c r="KH26" s="175">
        <v>0</v>
      </c>
      <c r="KI26" s="175">
        <f>('[3]Проверочная  таблица'!SN24+'[3]Проверочная  таблица'!SO24+'[3]Проверочная  таблица'!TJ24+'[3]Проверочная  таблица'!TK24)/1000</f>
        <v>0</v>
      </c>
      <c r="KJ26" s="175">
        <f>('[3]Проверочная  таблица'!SY24+'[3]Проверочная  таблица'!SZ24+'[3]Проверочная  таблица'!TS24+'[3]Проверочная  таблица'!TT24)/1000</f>
        <v>0</v>
      </c>
      <c r="KK26" s="250">
        <f t="shared" si="74"/>
        <v>0</v>
      </c>
    </row>
    <row r="27" spans="1:299" ht="21.75" customHeight="1" x14ac:dyDescent="0.25">
      <c r="A27" s="251" t="s">
        <v>41</v>
      </c>
      <c r="B27" s="252">
        <f t="shared" si="0"/>
        <v>137205.76559999998</v>
      </c>
      <c r="C27" s="253">
        <f t="shared" si="0"/>
        <v>112205.44998</v>
      </c>
      <c r="D27" s="254">
        <f t="shared" si="0"/>
        <v>84945.50851</v>
      </c>
      <c r="E27" s="248">
        <f t="shared" si="1"/>
        <v>75.705332071785335</v>
      </c>
      <c r="F27" s="249"/>
      <c r="G27" s="175">
        <f>'[3]Проверочная  таблица'!EL25/1000</f>
        <v>0</v>
      </c>
      <c r="H27" s="175">
        <f>'[3]Проверочная  таблица'!EP25/1000</f>
        <v>0</v>
      </c>
      <c r="I27" s="250">
        <f t="shared" si="9"/>
        <v>0</v>
      </c>
      <c r="J27" s="175">
        <v>0</v>
      </c>
      <c r="K27" s="175">
        <f>'[3]Проверочная  таблица'!EM25/1000</f>
        <v>0</v>
      </c>
      <c r="L27" s="175">
        <f>'[3]Проверочная  таблица'!EQ25/1000</f>
        <v>0</v>
      </c>
      <c r="M27" s="250">
        <f t="shared" si="10"/>
        <v>0</v>
      </c>
      <c r="N27" s="175">
        <v>505.13859000000002</v>
      </c>
      <c r="O27" s="193">
        <f>'[3]Проверочная  таблица'!EN25/1000</f>
        <v>505.13859000000002</v>
      </c>
      <c r="P27" s="175">
        <f>'[3]Проверочная  таблица'!ER25/1000</f>
        <v>505.13859000000002</v>
      </c>
      <c r="Q27" s="250">
        <f t="shared" si="11"/>
        <v>100</v>
      </c>
      <c r="R27" s="175">
        <v>0</v>
      </c>
      <c r="S27" s="175">
        <f>'[3]Проверочная  таблица'!RW25/1000</f>
        <v>0</v>
      </c>
      <c r="T27" s="175">
        <f>'[3]Проверочная  таблица'!RZ25/1000</f>
        <v>0</v>
      </c>
      <c r="U27" s="250">
        <f t="shared" si="12"/>
        <v>0</v>
      </c>
      <c r="V27" s="175">
        <v>222.46453</v>
      </c>
      <c r="W27" s="175">
        <f>('[3]Прочая  субсидия_МР  и  ГО'!D21)/1000</f>
        <v>222.46453</v>
      </c>
      <c r="X27" s="175">
        <f>('[3]Прочая  субсидия_МР  и  ГО'!E21)/1000</f>
        <v>222.46453</v>
      </c>
      <c r="Y27" s="250">
        <f t="shared" si="13"/>
        <v>100</v>
      </c>
      <c r="Z27" s="249"/>
      <c r="AA27" s="175">
        <f>'[3]Проверочная  таблица'!SC25/1000</f>
        <v>0</v>
      </c>
      <c r="AB27" s="175">
        <f>'[3]Проверочная  таблица'!SF25/1000</f>
        <v>0</v>
      </c>
      <c r="AC27" s="250">
        <f t="shared" si="14"/>
        <v>0</v>
      </c>
      <c r="AD27" s="175">
        <v>0</v>
      </c>
      <c r="AE27" s="175">
        <f>('[3]Проверочная  таблица'!FD25+'[3]Проверочная  таблица'!FE25)/1000</f>
        <v>0</v>
      </c>
      <c r="AF27" s="175">
        <f>('[3]Проверочная  таблица'!FK25+'[3]Проверочная  таблица'!FL25)/1000</f>
        <v>0</v>
      </c>
      <c r="AG27" s="250">
        <f t="shared" si="15"/>
        <v>0</v>
      </c>
      <c r="AH27" s="175">
        <v>0</v>
      </c>
      <c r="AI27" s="175">
        <f>'[3]Прочая  субсидия_МР  и  ГО'!F21/1000</f>
        <v>0</v>
      </c>
      <c r="AJ27" s="175">
        <f>'[3]Прочая  субсидия_МР  и  ГО'!G21/1000</f>
        <v>0</v>
      </c>
      <c r="AK27" s="250">
        <f t="shared" si="16"/>
        <v>0</v>
      </c>
      <c r="AL27" s="175">
        <v>2171.1979799999999</v>
      </c>
      <c r="AM27" s="175">
        <f>'[3]Прочая  субсидия_МР  и  ГО'!H21/1000</f>
        <v>0</v>
      </c>
      <c r="AN27" s="175">
        <f>'[3]Прочая  субсидия_МР  и  ГО'!I21/1000</f>
        <v>0</v>
      </c>
      <c r="AO27" s="250">
        <f t="shared" si="17"/>
        <v>0</v>
      </c>
      <c r="AP27" s="175">
        <v>153.14802</v>
      </c>
      <c r="AQ27" s="175">
        <f>'[3]Прочая  субсидия_МР  и  ГО'!J21/1000</f>
        <v>153.14802</v>
      </c>
      <c r="AR27" s="175">
        <f>'[3]Прочая  субсидия_МР  и  ГО'!K21/1000</f>
        <v>153.14802</v>
      </c>
      <c r="AS27" s="250">
        <f t="shared" si="18"/>
        <v>100</v>
      </c>
      <c r="AT27" s="175">
        <v>2473.1496099999999</v>
      </c>
      <c r="AU27" s="175">
        <f>'[3]Прочая  субсидия_МР  и  ГО'!L21/1000</f>
        <v>2473.1496099999999</v>
      </c>
      <c r="AV27" s="175">
        <f>'[3]Прочая  субсидия_МР  и  ГО'!M21/1000</f>
        <v>2367.5050000000001</v>
      </c>
      <c r="AW27" s="250">
        <f t="shared" si="19"/>
        <v>95.728337275964478</v>
      </c>
      <c r="AX27" s="175">
        <v>0</v>
      </c>
      <c r="AY27" s="175">
        <f>'[3]Прочая  субсидия_МР  и  ГО'!N21/1000</f>
        <v>0</v>
      </c>
      <c r="AZ27" s="175">
        <f>'[3]Прочая  субсидия_МР  и  ГО'!O21/1000</f>
        <v>0</v>
      </c>
      <c r="BA27" s="250">
        <f t="shared" si="2"/>
        <v>0</v>
      </c>
      <c r="BB27" s="175">
        <v>0</v>
      </c>
      <c r="BC27" s="175">
        <f>'[3]Прочая  субсидия_МР  и  ГО'!P21/1000</f>
        <v>0</v>
      </c>
      <c r="BD27" s="175">
        <f>'[3]Прочая  субсидия_МР  и  ГО'!Q21/1000</f>
        <v>0</v>
      </c>
      <c r="BE27" s="250">
        <f t="shared" si="3"/>
        <v>0</v>
      </c>
      <c r="BF27" s="249"/>
      <c r="BG27" s="175">
        <f>'[3]Проверочная  таблица'!RP25/1000</f>
        <v>0</v>
      </c>
      <c r="BH27" s="175">
        <f>'[3]Проверочная  таблица'!RT25/1000</f>
        <v>0</v>
      </c>
      <c r="BI27" s="250">
        <f t="shared" si="4"/>
        <v>0</v>
      </c>
      <c r="BJ27" s="249"/>
      <c r="BK27" s="175">
        <f>('[3]Проверочная  таблица'!RQ25+'[3]Проверочная  таблица'!RR25)/1000</f>
        <v>0</v>
      </c>
      <c r="BL27" s="175">
        <f>('[3]Проверочная  таблица'!RU25+'[3]Проверочная  таблица'!RV25)/1000</f>
        <v>0</v>
      </c>
      <c r="BM27" s="250">
        <f t="shared" si="5"/>
        <v>0</v>
      </c>
      <c r="BN27" s="175">
        <v>0</v>
      </c>
      <c r="BO27" s="175">
        <f>'[3]Проверочная  таблица'!ES25/1000</f>
        <v>0</v>
      </c>
      <c r="BP27" s="175">
        <f>'[3]Проверочная  таблица'!EV25/1000</f>
        <v>0</v>
      </c>
      <c r="BQ27" s="250">
        <f t="shared" si="20"/>
        <v>0</v>
      </c>
      <c r="BR27" s="249"/>
      <c r="BS27" s="175">
        <f>'[3]Проверочная  таблица'!FY25/1000</f>
        <v>0</v>
      </c>
      <c r="BT27" s="175">
        <f>'[3]Проверочная  таблица'!GB25/1000</f>
        <v>0</v>
      </c>
      <c r="BU27" s="250">
        <f t="shared" si="21"/>
        <v>0</v>
      </c>
      <c r="BV27" s="175">
        <v>250.25</v>
      </c>
      <c r="BW27" s="175">
        <f>('[3]Проверочная  таблица'!MW25+'[3]Проверочная  таблица'!MX25+'[3]Проверочная  таблица'!NH25+'[3]Проверочная  таблица'!NI25)/1000</f>
        <v>250.25</v>
      </c>
      <c r="BX27" s="175">
        <f>('[3]Проверочная  таблица'!NK25+'[3]Проверочная  таблица'!NL25+'[3]Проверочная  таблица'!NE25+'[3]Проверочная  таблица'!NF25)/1000</f>
        <v>250.25</v>
      </c>
      <c r="BY27" s="250">
        <f t="shared" si="22"/>
        <v>100</v>
      </c>
      <c r="BZ27" s="175">
        <v>0</v>
      </c>
      <c r="CA27" s="175">
        <f>('[3]Проверочная  таблица'!JC25)/1000</f>
        <v>0</v>
      </c>
      <c r="CB27" s="175">
        <f>('[3]Проверочная  таблица'!JF25)/1000</f>
        <v>0</v>
      </c>
      <c r="CC27" s="250">
        <f t="shared" si="6"/>
        <v>0</v>
      </c>
      <c r="CD27" s="175">
        <v>0</v>
      </c>
      <c r="CE27" s="175">
        <f>('[3]Проверочная  таблица'!LU25+'[3]Проверочная  таблица'!LV25+'[3]Проверочная  таблица'!LM25+'[3]Проверочная  таблица'!LN25)/1000</f>
        <v>0</v>
      </c>
      <c r="CF27" s="175">
        <f>('[3]Проверочная  таблица'!LQ25+'[3]Проверочная  таблица'!LR25+'[3]Проверочная  таблица'!LY25+'[3]Проверочная  таблица'!LZ25)/1000</f>
        <v>0</v>
      </c>
      <c r="CG27" s="250">
        <f t="shared" si="7"/>
        <v>0</v>
      </c>
      <c r="CH27" s="175">
        <v>0</v>
      </c>
      <c r="CI27" s="175">
        <f>('[3]Проверочная  таблица'!MR25+'[3]Проверочная  таблица'!MS25)/1000</f>
        <v>0</v>
      </c>
      <c r="CJ27" s="175">
        <f>('[3]Проверочная  таблица'!MZ25+'[3]Проверочная  таблица'!NA25)/1000</f>
        <v>0</v>
      </c>
      <c r="CK27" s="250">
        <f t="shared" si="8"/>
        <v>0</v>
      </c>
      <c r="CL27" s="175">
        <v>0</v>
      </c>
      <c r="CM27" s="175">
        <f>('[3]Проверочная  таблица'!MT25+'[3]Проверочная  таблица'!MU25)/1000</f>
        <v>0</v>
      </c>
      <c r="CN27" s="175">
        <f>('[3]Проверочная  таблица'!NB25+'[3]Проверочная  таблица'!NC25)/1000</f>
        <v>0</v>
      </c>
      <c r="CO27" s="250">
        <f t="shared" si="23"/>
        <v>0</v>
      </c>
      <c r="CP27" s="249"/>
      <c r="CQ27" s="175">
        <f>'[3]Проверочная  таблица'!QE25/1000</f>
        <v>0</v>
      </c>
      <c r="CR27" s="175">
        <f>'[3]Проверочная  таблица'!QH25/1000</f>
        <v>0</v>
      </c>
      <c r="CS27" s="250">
        <f t="shared" si="24"/>
        <v>0</v>
      </c>
      <c r="CT27" s="175">
        <v>0</v>
      </c>
      <c r="CU27" s="175">
        <f>('[3]Проверочная  таблица'!QK25+'[3]Проверочная  таблица'!QQ25)/1000</f>
        <v>0</v>
      </c>
      <c r="CV27" s="175">
        <f>('[3]Проверочная  таблица'!QN25+'[3]Проверочная  таблица'!QT25)/1000</f>
        <v>0</v>
      </c>
      <c r="CW27" s="250">
        <f t="shared" si="25"/>
        <v>0</v>
      </c>
      <c r="CX27" s="175">
        <v>11.009169999999999</v>
      </c>
      <c r="CY27" s="175">
        <f>('[3]Прочая  субсидия_МР  и  ГО'!R21+'[3]Прочая  субсидия_БП'!H21)/1000</f>
        <v>11.009169999999999</v>
      </c>
      <c r="CZ27" s="175">
        <f>('[3]Прочая  субсидия_МР  и  ГО'!S21+'[3]Прочая  субсидия_БП'!I21)/1000</f>
        <v>11.009169999999999</v>
      </c>
      <c r="DA27" s="250">
        <f t="shared" si="26"/>
        <v>100</v>
      </c>
      <c r="DB27" s="249"/>
      <c r="DC27" s="175">
        <f>'[3]Проверочная  таблица'!IE25/1000</f>
        <v>0</v>
      </c>
      <c r="DD27" s="175">
        <f>'[3]Проверочная  таблица'!IH25/1000</f>
        <v>0</v>
      </c>
      <c r="DE27" s="250">
        <f t="shared" si="27"/>
        <v>0</v>
      </c>
      <c r="DF27" s="175">
        <v>253.48755</v>
      </c>
      <c r="DG27" s="175">
        <f>'[3]Прочая  субсидия_МР  и  ГО'!T21/1000</f>
        <v>241.13300000000001</v>
      </c>
      <c r="DH27" s="175">
        <f>'[3]Прочая  субсидия_МР  и  ГО'!U21/1000</f>
        <v>241.13300000000001</v>
      </c>
      <c r="DI27" s="250">
        <f t="shared" si="28"/>
        <v>100</v>
      </c>
      <c r="DJ27" s="175">
        <v>0</v>
      </c>
      <c r="DK27" s="175">
        <f>('[3]Прочая  субсидия_МР  и  ГО'!V21+'[3]Прочая  субсидия_БП'!N21)/1000</f>
        <v>0</v>
      </c>
      <c r="DL27" s="175">
        <f>('[3]Прочая  субсидия_МР  и  ГО'!W21+'[3]Прочая  субсидия_БП'!O21)/1000</f>
        <v>0</v>
      </c>
      <c r="DM27" s="250">
        <f t="shared" si="29"/>
        <v>0</v>
      </c>
      <c r="DN27" s="249"/>
      <c r="DO27" s="175">
        <f>('[3]Проверочная  таблица'!DL25+'[3]Проверочная  таблица'!DM25)/1000</f>
        <v>0</v>
      </c>
      <c r="DP27" s="175">
        <f>('[3]Проверочная  таблица'!DY25+'[3]Проверочная  таблица'!DZ25)/1000</f>
        <v>0</v>
      </c>
      <c r="DQ27" s="250">
        <f t="shared" si="30"/>
        <v>0</v>
      </c>
      <c r="DR27" s="249"/>
      <c r="DS27" s="175">
        <f>('[3]Проверочная  таблица'!DN25+'[3]Проверочная  таблица'!DO25)/1000</f>
        <v>0</v>
      </c>
      <c r="DT27" s="175">
        <f>('[3]Проверочная  таблица'!EA25+'[3]Проверочная  таблица'!EB25)/1000</f>
        <v>0</v>
      </c>
      <c r="DU27" s="250">
        <f t="shared" si="31"/>
        <v>0</v>
      </c>
      <c r="DV27" s="249"/>
      <c r="DW27" s="175">
        <f>'[3]Проверочная  таблица'!DU25/1000</f>
        <v>0</v>
      </c>
      <c r="DX27" s="175">
        <f>'[3]Проверочная  таблица'!EH25/1000</f>
        <v>0</v>
      </c>
      <c r="DY27" s="250">
        <f t="shared" si="32"/>
        <v>0</v>
      </c>
      <c r="DZ27" s="249"/>
      <c r="EA27" s="175">
        <f>'[3]Проверочная  таблица'!DV25/1000</f>
        <v>0</v>
      </c>
      <c r="EB27" s="175">
        <f>'[3]Проверочная  таблица'!EI25/1000</f>
        <v>0</v>
      </c>
      <c r="EC27" s="250">
        <f t="shared" si="33"/>
        <v>0</v>
      </c>
      <c r="ED27" s="249"/>
      <c r="EE27" s="175">
        <f>'[3]Проверочная  таблица'!DW25/1000</f>
        <v>0</v>
      </c>
      <c r="EF27" s="175">
        <f>'[3]Проверочная  таблица'!EJ25/1000</f>
        <v>0</v>
      </c>
      <c r="EG27" s="250">
        <f t="shared" si="34"/>
        <v>0</v>
      </c>
      <c r="EH27" s="249"/>
      <c r="EI27" s="175">
        <f>'[3]Проверочная  таблица'!DR25/1000</f>
        <v>0</v>
      </c>
      <c r="EJ27" s="175">
        <f>'[3]Проверочная  таблица'!EE25/1000</f>
        <v>0</v>
      </c>
      <c r="EK27" s="250">
        <f t="shared" si="35"/>
        <v>0</v>
      </c>
      <c r="EL27" s="249"/>
      <c r="EM27" s="175">
        <f>'[3]Проверочная  таблица'!DS25/1000</f>
        <v>0</v>
      </c>
      <c r="EN27" s="175">
        <f>'[3]Проверочная  таблица'!EF25/1000</f>
        <v>0</v>
      </c>
      <c r="EO27" s="250">
        <f t="shared" si="36"/>
        <v>0</v>
      </c>
      <c r="EP27" s="249"/>
      <c r="EQ27" s="175">
        <f>'[3]Проверочная  таблица'!DT25/1000</f>
        <v>0</v>
      </c>
      <c r="ER27" s="175">
        <f>'[3]Проверочная  таблица'!EG25/1000</f>
        <v>0</v>
      </c>
      <c r="ES27" s="250">
        <f t="shared" si="37"/>
        <v>0</v>
      </c>
      <c r="ET27" s="175">
        <v>9925.4385000000002</v>
      </c>
      <c r="EU27" s="175">
        <f>('[3]Проверочная  таблица'!AM25+'[3]Проверочная  таблица'!AW25+'[3]Прочая  субсидия_МР  и  ГО'!Z21+'[3]Прочая  субсидия_БП'!Z21)/1000</f>
        <v>9925.4385000000002</v>
      </c>
      <c r="EV27" s="175">
        <f>('[3]Проверочная  таблица'!AR25+'[3]Проверочная  таблица'!BA25+'[3]Прочая  субсидия_МР  и  ГО'!AA21+'[3]Прочая  субсидия_БП'!AA21)/1000</f>
        <v>9896.0673599999991</v>
      </c>
      <c r="EW27" s="250">
        <f t="shared" si="38"/>
        <v>99.704082192439145</v>
      </c>
      <c r="EX27" s="175">
        <v>13163.7315</v>
      </c>
      <c r="EY27" s="175">
        <f>'[3]Проверочная  таблица'!AN25/1000</f>
        <v>29706.863519999999</v>
      </c>
      <c r="EZ27" s="175">
        <f>'[3]Проверочная  таблица'!AS25/1000</f>
        <v>3527.9808800000001</v>
      </c>
      <c r="FA27" s="250">
        <f t="shared" si="39"/>
        <v>11.875979022911</v>
      </c>
      <c r="FB27" s="175">
        <v>29056.610270000001</v>
      </c>
      <c r="FC27" s="175">
        <f>'[3]Прочая  субсидия_МР  и  ГО'!AB21/1000</f>
        <v>29406.610270000001</v>
      </c>
      <c r="FD27" s="175">
        <f>'[3]Прочая  субсидия_МР  и  ГО'!AC21/1000</f>
        <v>29056.610270000001</v>
      </c>
      <c r="FE27" s="250">
        <f t="shared" si="40"/>
        <v>98.80979141496951</v>
      </c>
      <c r="FF27" s="175">
        <v>0</v>
      </c>
      <c r="FG27" s="175">
        <f>'[3]Прочая  субсидия_МР  и  ГО'!AD21/1000</f>
        <v>0</v>
      </c>
      <c r="FH27" s="175">
        <f>'[3]Прочая  субсидия_МР  и  ГО'!AE21/1000</f>
        <v>0</v>
      </c>
      <c r="FI27" s="250">
        <f t="shared" si="41"/>
        <v>0</v>
      </c>
      <c r="FJ27" s="249"/>
      <c r="FK27" s="175">
        <f>'[3]Проверочная  таблица'!CU25/1000</f>
        <v>0</v>
      </c>
      <c r="FL27" s="175">
        <f>'[3]Проверочная  таблица'!CV25/1000</f>
        <v>0</v>
      </c>
      <c r="FM27" s="250">
        <f t="shared" si="42"/>
        <v>0</v>
      </c>
      <c r="FN27" s="249"/>
      <c r="FO27" s="175">
        <f>'[3]Проверочная  таблица'!DG25/1000</f>
        <v>0</v>
      </c>
      <c r="FP27" s="175">
        <f>'[3]Проверочная  таблица'!DJ25/1000</f>
        <v>0</v>
      </c>
      <c r="FQ27" s="250">
        <f t="shared" si="43"/>
        <v>0</v>
      </c>
      <c r="FR27" s="249"/>
      <c r="FS27" s="175">
        <f>'[3]Прочая  субсидия_МР  и  ГО'!AF21/1000</f>
        <v>0</v>
      </c>
      <c r="FT27" s="175">
        <f>'[3]Прочая  субсидия_МР  и  ГО'!AG21/1000</f>
        <v>0</v>
      </c>
      <c r="FU27" s="250">
        <f t="shared" si="44"/>
        <v>0</v>
      </c>
      <c r="FV27" s="249"/>
      <c r="FW27" s="175">
        <f>'[3]Прочая  субсидия_МР  и  ГО'!AH21/1000</f>
        <v>0</v>
      </c>
      <c r="FX27" s="175">
        <f>'[3]Прочая  субсидия_МР  и  ГО'!AI21/1000</f>
        <v>0</v>
      </c>
      <c r="FY27" s="250">
        <f t="shared" si="45"/>
        <v>0</v>
      </c>
      <c r="FZ27" s="175">
        <v>0</v>
      </c>
      <c r="GA27" s="175">
        <f>('[3]Проверочная  таблица'!CO25+'[3]Проверочная  таблица'!CM25)/1000</f>
        <v>0</v>
      </c>
      <c r="GB27" s="175">
        <f>('[3]Проверочная  таблица'!CP25+'[3]Проверочная  таблица'!CN25)/1000</f>
        <v>0</v>
      </c>
      <c r="GC27" s="250">
        <f t="shared" si="46"/>
        <v>0</v>
      </c>
      <c r="GD27" s="175">
        <v>0</v>
      </c>
      <c r="GE27" s="175">
        <f>('[3]Проверочная  таблица'!CW25+'[3]Проверочная  таблица'!CY25)/1000</f>
        <v>0</v>
      </c>
      <c r="GF27" s="175">
        <f>('[3]Проверочная  таблица'!CZ25+'[3]Проверочная  таблица'!CX25)/1000</f>
        <v>0</v>
      </c>
      <c r="GG27" s="250">
        <f t="shared" si="47"/>
        <v>0</v>
      </c>
      <c r="GH27" s="175">
        <v>49000</v>
      </c>
      <c r="GI27" s="175">
        <f>'[3]Проверочная  таблица'!GU25/1000</f>
        <v>0</v>
      </c>
      <c r="GJ27" s="175">
        <f>'[3]Проверочная  таблица'!GX25/1000</f>
        <v>0</v>
      </c>
      <c r="GK27" s="250">
        <f t="shared" si="48"/>
        <v>0</v>
      </c>
      <c r="GL27" s="175">
        <v>89.902369999999991</v>
      </c>
      <c r="GM27" s="175">
        <f>'[3]Прочая  субсидия_МР  и  ГО'!AJ21/1000</f>
        <v>89.902369999999991</v>
      </c>
      <c r="GN27" s="175">
        <f>'[3]Прочая  субсидия_МР  и  ГО'!AK21/1000</f>
        <v>89.902369999999991</v>
      </c>
      <c r="GO27" s="250">
        <f t="shared" si="49"/>
        <v>100</v>
      </c>
      <c r="GP27" s="175">
        <v>1840</v>
      </c>
      <c r="GQ27" s="175">
        <f>('[3]Проверочная  таблица'!HH25+'[3]Проверочная  таблица'!HI25+'[3]Проверочная  таблица'!HN25+'[3]Проверочная  таблица'!HO25)/1000</f>
        <v>1840</v>
      </c>
      <c r="GR27" s="175">
        <f>('[3]Проверочная  таблица'!HK25+'[3]Проверочная  таблица'!HL25+'[3]Проверочная  таблица'!HQ25+'[3]Проверочная  таблица'!HR25)/1000</f>
        <v>1840</v>
      </c>
      <c r="GS27" s="250">
        <f t="shared" si="50"/>
        <v>100</v>
      </c>
      <c r="GT27" s="249"/>
      <c r="GU27" s="175">
        <f>('[3]Прочая  субсидия_МР  и  ГО'!AL21+'[3]Прочая  субсидия_БП'!AF21)/1000</f>
        <v>0</v>
      </c>
      <c r="GV27" s="175">
        <f>('[3]Прочая  субсидия_МР  и  ГО'!AM21+'[3]Прочая  субсидия_БП'!AG21)/1000</f>
        <v>0</v>
      </c>
      <c r="GW27" s="250">
        <f t="shared" si="51"/>
        <v>0</v>
      </c>
      <c r="GX27" s="175">
        <v>0</v>
      </c>
      <c r="GY27" s="175">
        <f>('[3]Прочая  субсидия_МР  и  ГО'!AN21+'[3]Прочая  субсидия_БП'!AL21)/1000</f>
        <v>0</v>
      </c>
      <c r="GZ27" s="175">
        <f>('[3]Прочая  субсидия_МР  и  ГО'!AO21+'[3]Прочая  субсидия_БП'!AM21)/1000</f>
        <v>0</v>
      </c>
      <c r="HA27" s="250">
        <f t="shared" si="52"/>
        <v>0</v>
      </c>
      <c r="HB27" s="175">
        <v>0</v>
      </c>
      <c r="HC27" s="175">
        <f>('[3]Прочая  субсидия_МР  и  ГО'!AP21+'[3]Прочая  субсидия_БП'!AR21)/1000</f>
        <v>0</v>
      </c>
      <c r="HD27" s="175">
        <f>('[3]Прочая  субсидия_МР  и  ГО'!AQ21+'[3]Прочая  субсидия_БП'!AS21)/1000</f>
        <v>0</v>
      </c>
      <c r="HE27" s="250">
        <f t="shared" si="53"/>
        <v>0</v>
      </c>
      <c r="HF27" s="175">
        <v>0</v>
      </c>
      <c r="HG27" s="175">
        <f>('[3]Прочая  субсидия_МР  и  ГО'!AR21)/1000</f>
        <v>0</v>
      </c>
      <c r="HH27" s="175">
        <f>('[3]Прочая  субсидия_МР  и  ГО'!AS21)/1000</f>
        <v>0</v>
      </c>
      <c r="HI27" s="250">
        <f t="shared" si="54"/>
        <v>0</v>
      </c>
      <c r="HJ27" s="175">
        <v>437.98234000000002</v>
      </c>
      <c r="HK27" s="175">
        <f>'[3]Прочая  субсидия_МР  и  ГО'!AT21/1000</f>
        <v>448.08722999999998</v>
      </c>
      <c r="HL27" s="175">
        <f>'[3]Прочая  субсидия_МР  и  ГО'!AU21/1000</f>
        <v>448.08722999999998</v>
      </c>
      <c r="HM27" s="250">
        <f t="shared" si="55"/>
        <v>100</v>
      </c>
      <c r="HN27" s="175">
        <v>0</v>
      </c>
      <c r="HO27" s="175">
        <f>('[3]Проверочная  таблица'!KN25+'[3]Проверочная  таблица'!KO25+'[3]Проверочная  таблица'!KT25+'[3]Проверочная  таблица'!KU25)/1000</f>
        <v>0</v>
      </c>
      <c r="HP27" s="175">
        <f>('[3]Проверочная  таблица'!KQ25+'[3]Проверочная  таблица'!KR25+'[3]Проверочная  таблица'!KW25+'[3]Проверочная  таблица'!KX25)/1000</f>
        <v>0</v>
      </c>
      <c r="HQ27" s="250">
        <f t="shared" si="56"/>
        <v>0</v>
      </c>
      <c r="HR27" s="175">
        <v>0</v>
      </c>
      <c r="HS27" s="175">
        <f>('[3]Проверочная  таблица'!BT25+'[3]Проверочная  таблица'!CB25)/1000</f>
        <v>0</v>
      </c>
      <c r="HT27" s="175">
        <f>('[3]Проверочная  таблица'!BX25+'[3]Проверочная  таблица'!CF25)/1000</f>
        <v>0</v>
      </c>
      <c r="HU27" s="250">
        <f t="shared" si="57"/>
        <v>0</v>
      </c>
      <c r="HV27" s="175">
        <v>26809.002539999998</v>
      </c>
      <c r="HW27" s="175">
        <f>('[3]Проверочная  таблица'!BU25+'[3]Проверочная  таблица'!CC25)/1000</f>
        <v>35509.002540000001</v>
      </c>
      <c r="HX27" s="175">
        <f>('[3]Проверочная  таблица'!BY25+'[3]Проверочная  таблица'!CG25)/1000</f>
        <v>35509.002540000001</v>
      </c>
      <c r="HY27" s="250">
        <f t="shared" si="58"/>
        <v>100</v>
      </c>
      <c r="HZ27" s="175">
        <v>0</v>
      </c>
      <c r="IA27" s="175">
        <f>('[3]Прочая  субсидия_МР  и  ГО'!AX21)/1000</f>
        <v>0</v>
      </c>
      <c r="IB27" s="175">
        <f>('[3]Прочая  субсидия_МР  и  ГО'!AY21)/1000</f>
        <v>0</v>
      </c>
      <c r="IC27" s="250">
        <f t="shared" si="59"/>
        <v>0</v>
      </c>
      <c r="ID27" s="175">
        <v>0</v>
      </c>
      <c r="IE27" s="175">
        <f>('[3]Проверочная  таблица'!IR25+'[3]Проверочная  таблица'!IS25)/1000</f>
        <v>0</v>
      </c>
      <c r="IF27" s="175">
        <f>('[3]Проверочная  таблица'!IU25+'[3]Проверочная  таблица'!IV25)/1000</f>
        <v>0</v>
      </c>
      <c r="IG27" s="250">
        <f t="shared" si="60"/>
        <v>0</v>
      </c>
      <c r="IH27" s="175">
        <v>0</v>
      </c>
      <c r="II27" s="175">
        <f>('[3]Проверочная  таблица'!BV25+'[3]Проверочная  таблица'!CD25)/1000</f>
        <v>0</v>
      </c>
      <c r="IJ27" s="175">
        <f>('[3]Проверочная  таблица'!BZ25+'[3]Проверочная  таблица'!CH25)/1000</f>
        <v>0</v>
      </c>
      <c r="IK27" s="250">
        <f t="shared" si="61"/>
        <v>0</v>
      </c>
      <c r="IL27" s="249"/>
      <c r="IM27" s="175">
        <f>'[3]Проверочная  таблица'!IW25/1000</f>
        <v>0</v>
      </c>
      <c r="IN27" s="175">
        <f>'[3]Проверочная  таблица'!IZ25/1000</f>
        <v>0</v>
      </c>
      <c r="IO27" s="250">
        <f t="shared" si="62"/>
        <v>0</v>
      </c>
      <c r="IP27" s="249"/>
      <c r="IQ27" s="175">
        <f>('[3]Прочая  субсидия_МР  и  ГО'!AZ21+'[3]Прочая  субсидия_БП'!AX21)/1000</f>
        <v>0</v>
      </c>
      <c r="IR27" s="175">
        <f>('[3]Прочая  субсидия_МР  и  ГО'!BA21+'[3]Прочая  субсидия_БП'!AY21)/1000</f>
        <v>0</v>
      </c>
      <c r="IS27" s="250">
        <f t="shared" si="63"/>
        <v>0</v>
      </c>
      <c r="IT27" s="175">
        <v>0</v>
      </c>
      <c r="IU27" s="175">
        <f>('[3]Прочая  субсидия_МР  и  ГО'!BB21+'[3]Прочая  субсидия_БП'!BD21)/1000</f>
        <v>0</v>
      </c>
      <c r="IV27" s="175">
        <f>('[3]Прочая  субсидия_МР  и  ГО'!BC21+'[3]Прочая  субсидия_БП'!BE21)/1000</f>
        <v>0</v>
      </c>
      <c r="IW27" s="250">
        <f t="shared" si="64"/>
        <v>0</v>
      </c>
      <c r="IX27" s="175">
        <v>0</v>
      </c>
      <c r="IY27" s="175">
        <f>('[3]Проверочная  таблица'!GE25+'[3]Проверочная  таблица'!GK25)/1000</f>
        <v>0</v>
      </c>
      <c r="IZ27" s="175">
        <f>('[3]Проверочная  таблица'!GH25+'[3]Проверочная  таблица'!GN25)/1000</f>
        <v>0</v>
      </c>
      <c r="JA27" s="250">
        <f t="shared" si="65"/>
        <v>0</v>
      </c>
      <c r="JB27" s="175">
        <v>843.25262999999995</v>
      </c>
      <c r="JC27" s="175">
        <f>('[3]Прочая  субсидия_БП'!BJ21+'[3]Прочая  субсидия_МР  и  ГО'!BD21)/1000</f>
        <v>843.25262999999984</v>
      </c>
      <c r="JD27" s="175">
        <f>('[3]Прочая  субсидия_БП'!BK21+'[3]Прочая  субсидия_МР  и  ГО'!BE21)/1000</f>
        <v>827.20955000000004</v>
      </c>
      <c r="JE27" s="250">
        <f t="shared" si="66"/>
        <v>98.097476434790394</v>
      </c>
      <c r="JF27" s="249"/>
      <c r="JG27" s="175">
        <f>('[3]Прочая  субсидия_БП'!BQ21+'[3]Прочая  субсидия_МР  и  ГО'!BF21)/1000</f>
        <v>580</v>
      </c>
      <c r="JH27" s="175">
        <f>('[3]Прочая  субсидия_БП'!BR21+'[3]Прочая  субсидия_МР  и  ГО'!BG21)/1000</f>
        <v>0</v>
      </c>
      <c r="JI27" s="250">
        <f t="shared" si="67"/>
        <v>0</v>
      </c>
      <c r="JJ27" s="175">
        <v>0</v>
      </c>
      <c r="JK27" s="175">
        <f>('[3]Прочая  субсидия_МР  и  ГО'!BH21+'[3]Прочая  субсидия_БП'!BW21)/1000</f>
        <v>0</v>
      </c>
      <c r="JL27" s="175">
        <f>('[3]Прочая  субсидия_МР  и  ГО'!BI21+'[3]Прочая  субсидия_БП'!BX21)/1000</f>
        <v>0</v>
      </c>
      <c r="JM27" s="250">
        <f t="shared" si="68"/>
        <v>0</v>
      </c>
      <c r="JN27" s="175">
        <v>0</v>
      </c>
      <c r="JO27" s="175">
        <f>('[3]Проверочная  таблица'!OH25+'[3]Проверочная  таблица'!OI25+'[3]Проверочная  таблица'!OP25+'[3]Проверочная  таблица'!OQ25)/1000</f>
        <v>0</v>
      </c>
      <c r="JP27" s="175">
        <f>('[3]Проверочная  таблица'!OL25+'[3]Проверочная  таблица'!OM25+'[3]Проверочная  таблица'!OT25+'[3]Проверочная  таблица'!OU25)/1000</f>
        <v>0</v>
      </c>
      <c r="JQ27" s="250">
        <f t="shared" si="69"/>
        <v>0</v>
      </c>
      <c r="JR27" s="175">
        <v>0</v>
      </c>
      <c r="JS27" s="175">
        <f>('[3]Проверочная  таблица'!OJ25+'[3]Проверочная  таблица'!OR25)/1000</f>
        <v>0</v>
      </c>
      <c r="JT27" s="175">
        <f>('[3]Проверочная  таблица'!ON25+'[3]Проверочная  таблица'!OV25)/1000</f>
        <v>0</v>
      </c>
      <c r="JU27" s="250">
        <f t="shared" si="70"/>
        <v>0</v>
      </c>
      <c r="JV27" s="175">
        <v>0</v>
      </c>
      <c r="JW27" s="175">
        <f>('[3]Проверочная  таблица'!TF25+'[3]Проверочная  таблица'!TG25+'[3]Проверочная  таблица'!SJ25+'[3]Проверочная  таблица'!SK25)/1000</f>
        <v>0</v>
      </c>
      <c r="JX27" s="175">
        <f>('[3]Проверочная  таблица'!TO25+'[3]Проверочная  таблица'!TP25+'[3]Проверочная  таблица'!SU25+'[3]Проверочная  таблица'!SV25)/1000</f>
        <v>0</v>
      </c>
      <c r="JY27" s="250">
        <f t="shared" si="71"/>
        <v>0</v>
      </c>
      <c r="JZ27" s="175">
        <v>0</v>
      </c>
      <c r="KA27" s="175">
        <f>('[3]Проверочная  таблица'!PN25+'[3]Проверочная  таблица'!PO25)/1000</f>
        <v>0</v>
      </c>
      <c r="KB27" s="175">
        <f>('[3]Проверочная  таблица'!PQ25+'[3]Проверочная  таблица'!PR25)/1000</f>
        <v>0</v>
      </c>
      <c r="KC27" s="250">
        <f t="shared" si="72"/>
        <v>0</v>
      </c>
      <c r="KD27" s="249"/>
      <c r="KE27" s="175">
        <f>'[3]Проверочная  таблица'!IK25/1000</f>
        <v>0</v>
      </c>
      <c r="KF27" s="175">
        <f>'[3]Проверочная  таблица'!IN25/1000</f>
        <v>0</v>
      </c>
      <c r="KG27" s="250">
        <f t="shared" si="73"/>
        <v>0</v>
      </c>
      <c r="KH27" s="175">
        <v>0</v>
      </c>
      <c r="KI27" s="175">
        <f>('[3]Проверочная  таблица'!SN25+'[3]Проверочная  таблица'!SO25+'[3]Проверочная  таблица'!TJ25+'[3]Проверочная  таблица'!TK25)/1000</f>
        <v>0</v>
      </c>
      <c r="KJ27" s="175">
        <f>('[3]Проверочная  таблица'!SY25+'[3]Проверочная  таблица'!SZ25+'[3]Проверочная  таблица'!TS25+'[3]Проверочная  таблица'!TT25)/1000</f>
        <v>0</v>
      </c>
      <c r="KK27" s="250">
        <f t="shared" si="74"/>
        <v>0</v>
      </c>
    </row>
    <row r="28" spans="1:299" ht="21.75" customHeight="1" x14ac:dyDescent="0.25">
      <c r="A28" s="251" t="s">
        <v>42</v>
      </c>
      <c r="B28" s="252">
        <f t="shared" si="0"/>
        <v>109569.65797000001</v>
      </c>
      <c r="C28" s="253">
        <f t="shared" si="0"/>
        <v>127665.88609</v>
      </c>
      <c r="D28" s="254">
        <f t="shared" si="0"/>
        <v>112173.36279</v>
      </c>
      <c r="E28" s="248">
        <f t="shared" si="1"/>
        <v>87.864790059046541</v>
      </c>
      <c r="F28" s="249"/>
      <c r="G28" s="175">
        <f>'[3]Проверочная  таблица'!EL26/1000</f>
        <v>0</v>
      </c>
      <c r="H28" s="175">
        <f>'[3]Проверочная  таблица'!EP26/1000</f>
        <v>0</v>
      </c>
      <c r="I28" s="250">
        <f t="shared" si="9"/>
        <v>0</v>
      </c>
      <c r="J28" s="175">
        <v>0</v>
      </c>
      <c r="K28" s="175">
        <f>'[3]Проверочная  таблица'!EM26/1000</f>
        <v>0</v>
      </c>
      <c r="L28" s="175">
        <f>'[3]Проверочная  таблица'!EQ26/1000</f>
        <v>0</v>
      </c>
      <c r="M28" s="250">
        <f t="shared" si="10"/>
        <v>0</v>
      </c>
      <c r="N28" s="175">
        <v>0</v>
      </c>
      <c r="O28" s="193">
        <f>'[3]Проверочная  таблица'!EN26/1000</f>
        <v>0</v>
      </c>
      <c r="P28" s="175">
        <f>'[3]Проверочная  таблица'!ER26/1000</f>
        <v>0</v>
      </c>
      <c r="Q28" s="250">
        <f t="shared" si="11"/>
        <v>0</v>
      </c>
      <c r="R28" s="175">
        <v>0</v>
      </c>
      <c r="S28" s="175">
        <f>'[3]Проверочная  таблица'!RW26/1000</f>
        <v>0</v>
      </c>
      <c r="T28" s="175">
        <f>'[3]Проверочная  таблица'!RZ26/1000</f>
        <v>0</v>
      </c>
      <c r="U28" s="250">
        <f t="shared" si="12"/>
        <v>0</v>
      </c>
      <c r="V28" s="175">
        <v>220.68481</v>
      </c>
      <c r="W28" s="175">
        <f>('[3]Прочая  субсидия_МР  и  ГО'!D22)/1000</f>
        <v>220.68481</v>
      </c>
      <c r="X28" s="175">
        <f>('[3]Прочая  субсидия_МР  и  ГО'!E22)/1000</f>
        <v>220.68481</v>
      </c>
      <c r="Y28" s="250">
        <f t="shared" si="13"/>
        <v>100</v>
      </c>
      <c r="Z28" s="249"/>
      <c r="AA28" s="175">
        <f>'[3]Проверочная  таблица'!SC26/1000</f>
        <v>0</v>
      </c>
      <c r="AB28" s="175">
        <f>'[3]Проверочная  таблица'!SF26/1000</f>
        <v>0</v>
      </c>
      <c r="AC28" s="250">
        <f t="shared" si="14"/>
        <v>0</v>
      </c>
      <c r="AD28" s="175">
        <v>0</v>
      </c>
      <c r="AE28" s="175">
        <f>('[3]Проверочная  таблица'!FD26+'[3]Проверочная  таблица'!FE26)/1000</f>
        <v>0</v>
      </c>
      <c r="AF28" s="175">
        <f>('[3]Проверочная  таблица'!FK26+'[3]Проверочная  таблица'!FL26)/1000</f>
        <v>0</v>
      </c>
      <c r="AG28" s="250">
        <f t="shared" si="15"/>
        <v>0</v>
      </c>
      <c r="AH28" s="175">
        <v>0</v>
      </c>
      <c r="AI28" s="175">
        <f>'[3]Прочая  субсидия_МР  и  ГО'!F22/1000</f>
        <v>0</v>
      </c>
      <c r="AJ28" s="175">
        <f>'[3]Прочая  субсидия_МР  и  ГО'!G22/1000</f>
        <v>0</v>
      </c>
      <c r="AK28" s="250">
        <f t="shared" si="16"/>
        <v>0</v>
      </c>
      <c r="AL28" s="175">
        <v>0</v>
      </c>
      <c r="AM28" s="175">
        <f>'[3]Прочая  субсидия_МР  и  ГО'!H22/1000</f>
        <v>0</v>
      </c>
      <c r="AN28" s="175">
        <f>'[3]Прочая  субсидия_МР  и  ГО'!I22/1000</f>
        <v>0</v>
      </c>
      <c r="AO28" s="250">
        <f t="shared" si="17"/>
        <v>0</v>
      </c>
      <c r="AP28" s="175">
        <v>135.94416000000001</v>
      </c>
      <c r="AQ28" s="175">
        <f>'[3]Прочая  субсидия_МР  и  ГО'!J22/1000</f>
        <v>135.94416000000001</v>
      </c>
      <c r="AR28" s="175">
        <f>'[3]Прочая  субсидия_МР  и  ГО'!K22/1000</f>
        <v>135.94416000000001</v>
      </c>
      <c r="AS28" s="250">
        <f t="shared" si="18"/>
        <v>100</v>
      </c>
      <c r="AT28" s="175">
        <v>699.2</v>
      </c>
      <c r="AU28" s="175">
        <f>'[3]Прочая  субсидия_МР  и  ГО'!L22/1000</f>
        <v>699.2</v>
      </c>
      <c r="AV28" s="175">
        <f>'[3]Прочая  субсидия_МР  и  ГО'!M22/1000</f>
        <v>699.2</v>
      </c>
      <c r="AW28" s="250">
        <f t="shared" si="19"/>
        <v>100</v>
      </c>
      <c r="AX28" s="175">
        <v>3750</v>
      </c>
      <c r="AY28" s="175">
        <f>'[3]Прочая  субсидия_МР  и  ГО'!N22/1000</f>
        <v>3750</v>
      </c>
      <c r="AZ28" s="175">
        <f>'[3]Прочая  субсидия_МР  и  ГО'!O22/1000</f>
        <v>3750</v>
      </c>
      <c r="BA28" s="250">
        <f t="shared" si="2"/>
        <v>100</v>
      </c>
      <c r="BB28" s="175">
        <v>0</v>
      </c>
      <c r="BC28" s="175">
        <f>'[3]Прочая  субсидия_МР  и  ГО'!P22/1000</f>
        <v>0</v>
      </c>
      <c r="BD28" s="175">
        <f>'[3]Прочая  субсидия_МР  и  ГО'!Q22/1000</f>
        <v>0</v>
      </c>
      <c r="BE28" s="250">
        <f t="shared" si="3"/>
        <v>0</v>
      </c>
      <c r="BF28" s="249"/>
      <c r="BG28" s="175">
        <f>'[3]Проверочная  таблица'!RP26/1000</f>
        <v>0</v>
      </c>
      <c r="BH28" s="175">
        <f>'[3]Проверочная  таблица'!RT26/1000</f>
        <v>0</v>
      </c>
      <c r="BI28" s="250">
        <f t="shared" si="4"/>
        <v>0</v>
      </c>
      <c r="BJ28" s="249"/>
      <c r="BK28" s="175">
        <f>('[3]Проверочная  таблица'!RQ26+'[3]Проверочная  таблица'!RR26)/1000</f>
        <v>0</v>
      </c>
      <c r="BL28" s="175">
        <f>('[3]Проверочная  таблица'!RU26+'[3]Проверочная  таблица'!RV26)/1000</f>
        <v>0</v>
      </c>
      <c r="BM28" s="250">
        <f t="shared" si="5"/>
        <v>0</v>
      </c>
      <c r="BN28" s="175">
        <v>0</v>
      </c>
      <c r="BO28" s="175">
        <f>'[3]Проверочная  таблица'!ES26/1000</f>
        <v>0</v>
      </c>
      <c r="BP28" s="175">
        <f>'[3]Проверочная  таблица'!EV26/1000</f>
        <v>0</v>
      </c>
      <c r="BQ28" s="250">
        <f t="shared" si="20"/>
        <v>0</v>
      </c>
      <c r="BR28" s="249"/>
      <c r="BS28" s="175">
        <f>'[3]Проверочная  таблица'!FY26/1000</f>
        <v>0</v>
      </c>
      <c r="BT28" s="175">
        <f>'[3]Проверочная  таблица'!GB26/1000</f>
        <v>0</v>
      </c>
      <c r="BU28" s="250">
        <f t="shared" si="21"/>
        <v>0</v>
      </c>
      <c r="BV28" s="175">
        <v>284.375</v>
      </c>
      <c r="BW28" s="175">
        <f>('[3]Проверочная  таблица'!MW26+'[3]Проверочная  таблица'!MX26+'[3]Проверочная  таблица'!NH26+'[3]Проверочная  таблица'!NI26)/1000</f>
        <v>284.375</v>
      </c>
      <c r="BX28" s="175">
        <f>('[3]Проверочная  таблица'!NK26+'[3]Проверочная  таблица'!NL26+'[3]Проверочная  таблица'!NE26+'[3]Проверочная  таблица'!NF26)/1000</f>
        <v>284.375</v>
      </c>
      <c r="BY28" s="250">
        <f t="shared" si="22"/>
        <v>100</v>
      </c>
      <c r="BZ28" s="175">
        <v>0</v>
      </c>
      <c r="CA28" s="175">
        <f>('[3]Проверочная  таблица'!JC26)/1000</f>
        <v>0</v>
      </c>
      <c r="CB28" s="175">
        <f>('[3]Проверочная  таблица'!JF26)/1000</f>
        <v>0</v>
      </c>
      <c r="CC28" s="250">
        <f t="shared" si="6"/>
        <v>0</v>
      </c>
      <c r="CD28" s="175">
        <v>0</v>
      </c>
      <c r="CE28" s="175">
        <f>('[3]Проверочная  таблица'!LU26+'[3]Проверочная  таблица'!LV26+'[3]Проверочная  таблица'!LM26+'[3]Проверочная  таблица'!LN26)/1000</f>
        <v>0</v>
      </c>
      <c r="CF28" s="175">
        <f>('[3]Проверочная  таблица'!LQ26+'[3]Проверочная  таблица'!LR26+'[3]Проверочная  таблица'!LY26+'[3]Проверочная  таблица'!LZ26)/1000</f>
        <v>0</v>
      </c>
      <c r="CG28" s="250">
        <f t="shared" si="7"/>
        <v>0</v>
      </c>
      <c r="CH28" s="175">
        <v>0</v>
      </c>
      <c r="CI28" s="175">
        <f>('[3]Проверочная  таблица'!MR26+'[3]Проверочная  таблица'!MS26)/1000</f>
        <v>0</v>
      </c>
      <c r="CJ28" s="175">
        <f>('[3]Проверочная  таблица'!MZ26+'[3]Проверочная  таблица'!NA26)/1000</f>
        <v>0</v>
      </c>
      <c r="CK28" s="250">
        <f t="shared" si="8"/>
        <v>0</v>
      </c>
      <c r="CL28" s="175">
        <v>17427.297300000002</v>
      </c>
      <c r="CM28" s="175">
        <f>('[3]Проверочная  таблица'!MT26+'[3]Проверочная  таблица'!MU26)/1000</f>
        <v>17427.297300000002</v>
      </c>
      <c r="CN28" s="175">
        <f>('[3]Проверочная  таблица'!NB26+'[3]Проверочная  таблица'!NC26)/1000</f>
        <v>17427.297300000002</v>
      </c>
      <c r="CO28" s="250">
        <f t="shared" si="23"/>
        <v>100</v>
      </c>
      <c r="CP28" s="249"/>
      <c r="CQ28" s="175">
        <f>'[3]Проверочная  таблица'!QE26/1000</f>
        <v>0</v>
      </c>
      <c r="CR28" s="175">
        <f>'[3]Проверочная  таблица'!QH26/1000</f>
        <v>0</v>
      </c>
      <c r="CS28" s="250">
        <f t="shared" si="24"/>
        <v>0</v>
      </c>
      <c r="CT28" s="175">
        <v>0</v>
      </c>
      <c r="CU28" s="175">
        <f>('[3]Проверочная  таблица'!QK26+'[3]Проверочная  таблица'!QQ26)/1000</f>
        <v>0</v>
      </c>
      <c r="CV28" s="175">
        <f>('[3]Проверочная  таблица'!QN26+'[3]Проверочная  таблица'!QT26)/1000</f>
        <v>0</v>
      </c>
      <c r="CW28" s="250">
        <f t="shared" si="25"/>
        <v>0</v>
      </c>
      <c r="CX28" s="175">
        <v>14.678900000000001</v>
      </c>
      <c r="CY28" s="175">
        <f>('[3]Прочая  субсидия_МР  и  ГО'!R22+'[3]Прочая  субсидия_БП'!H22)/1000</f>
        <v>14.678900000000001</v>
      </c>
      <c r="CZ28" s="175">
        <f>('[3]Прочая  субсидия_МР  и  ГО'!S22+'[3]Прочая  субсидия_БП'!I22)/1000</f>
        <v>14.678900000000001</v>
      </c>
      <c r="DA28" s="250">
        <f t="shared" si="26"/>
        <v>100</v>
      </c>
      <c r="DB28" s="249"/>
      <c r="DC28" s="175">
        <f>'[3]Проверочная  таблица'!IE26/1000</f>
        <v>0</v>
      </c>
      <c r="DD28" s="175">
        <f>'[3]Проверочная  таблица'!IH26/1000</f>
        <v>0</v>
      </c>
      <c r="DE28" s="250">
        <f t="shared" si="27"/>
        <v>0</v>
      </c>
      <c r="DF28" s="175">
        <v>367.37590999999998</v>
      </c>
      <c r="DG28" s="175">
        <f>'[3]Прочая  субсидия_МР  и  ГО'!T22/1000</f>
        <v>311.33582999999993</v>
      </c>
      <c r="DH28" s="175">
        <f>'[3]Прочая  субсидия_МР  и  ГО'!U22/1000</f>
        <v>311.33583000000004</v>
      </c>
      <c r="DI28" s="250">
        <f t="shared" si="28"/>
        <v>100.00000000000004</v>
      </c>
      <c r="DJ28" s="175">
        <v>0</v>
      </c>
      <c r="DK28" s="175">
        <f>('[3]Прочая  субсидия_МР  и  ГО'!V22+'[3]Прочая  субсидия_БП'!N22)/1000</f>
        <v>0</v>
      </c>
      <c r="DL28" s="175">
        <f>('[3]Прочая  субсидия_МР  и  ГО'!W22+'[3]Прочая  субсидия_БП'!O22)/1000</f>
        <v>0</v>
      </c>
      <c r="DM28" s="250">
        <f t="shared" si="29"/>
        <v>0</v>
      </c>
      <c r="DN28" s="249"/>
      <c r="DO28" s="175">
        <f>('[3]Проверочная  таблица'!DL26+'[3]Проверочная  таблица'!DM26)/1000</f>
        <v>0</v>
      </c>
      <c r="DP28" s="175">
        <f>('[3]Проверочная  таблица'!DY26+'[3]Проверочная  таблица'!DZ26)/1000</f>
        <v>0</v>
      </c>
      <c r="DQ28" s="250">
        <f t="shared" si="30"/>
        <v>0</v>
      </c>
      <c r="DR28" s="249"/>
      <c r="DS28" s="175">
        <f>('[3]Проверочная  таблица'!DN26+'[3]Проверочная  таблица'!DO26)/1000</f>
        <v>0</v>
      </c>
      <c r="DT28" s="175">
        <f>('[3]Проверочная  таблица'!EA26+'[3]Проверочная  таблица'!EB26)/1000</f>
        <v>0</v>
      </c>
      <c r="DU28" s="250">
        <f t="shared" si="31"/>
        <v>0</v>
      </c>
      <c r="DV28" s="249"/>
      <c r="DW28" s="175">
        <f>'[3]Проверочная  таблица'!DU26/1000</f>
        <v>0</v>
      </c>
      <c r="DX28" s="175">
        <f>'[3]Проверочная  таблица'!EH26/1000</f>
        <v>0</v>
      </c>
      <c r="DY28" s="250">
        <f t="shared" si="32"/>
        <v>0</v>
      </c>
      <c r="DZ28" s="249"/>
      <c r="EA28" s="175">
        <f>'[3]Проверочная  таблица'!DV26/1000</f>
        <v>0</v>
      </c>
      <c r="EB28" s="175">
        <f>'[3]Проверочная  таблица'!EI26/1000</f>
        <v>0</v>
      </c>
      <c r="EC28" s="250">
        <f t="shared" si="33"/>
        <v>0</v>
      </c>
      <c r="ED28" s="249"/>
      <c r="EE28" s="175">
        <f>'[3]Проверочная  таблица'!DW26/1000</f>
        <v>0</v>
      </c>
      <c r="EF28" s="175">
        <f>'[3]Проверочная  таблица'!EJ26/1000</f>
        <v>0</v>
      </c>
      <c r="EG28" s="250">
        <f t="shared" si="34"/>
        <v>0</v>
      </c>
      <c r="EH28" s="249"/>
      <c r="EI28" s="175">
        <f>'[3]Проверочная  таблица'!DR26/1000</f>
        <v>0</v>
      </c>
      <c r="EJ28" s="175">
        <f>'[3]Проверочная  таблица'!EE26/1000</f>
        <v>0</v>
      </c>
      <c r="EK28" s="250">
        <f t="shared" si="35"/>
        <v>0</v>
      </c>
      <c r="EL28" s="249"/>
      <c r="EM28" s="175">
        <f>'[3]Проверочная  таблица'!DS26/1000</f>
        <v>0</v>
      </c>
      <c r="EN28" s="175">
        <f>'[3]Проверочная  таблица'!EF26/1000</f>
        <v>0</v>
      </c>
      <c r="EO28" s="250">
        <f t="shared" si="36"/>
        <v>0</v>
      </c>
      <c r="EP28" s="249"/>
      <c r="EQ28" s="175">
        <f>'[3]Проверочная  таблица'!DT26/1000</f>
        <v>0</v>
      </c>
      <c r="ER28" s="175">
        <f>'[3]Проверочная  таблица'!EG26/1000</f>
        <v>0</v>
      </c>
      <c r="ES28" s="250">
        <f t="shared" si="37"/>
        <v>0</v>
      </c>
      <c r="ET28" s="175">
        <v>0</v>
      </c>
      <c r="EU28" s="175">
        <f>('[3]Проверочная  таблица'!AM26+'[3]Проверочная  таблица'!AW26+'[3]Прочая  субсидия_МР  и  ГО'!Z22+'[3]Прочая  субсидия_БП'!Z22)/1000</f>
        <v>0</v>
      </c>
      <c r="EV28" s="175">
        <f>('[3]Проверочная  таблица'!AR26+'[3]Проверочная  таблица'!BA26+'[3]Прочая  субсидия_МР  и  ГО'!AA22+'[3]Прочая  субсидия_БП'!AA22)/1000</f>
        <v>0</v>
      </c>
      <c r="EW28" s="250">
        <f t="shared" si="38"/>
        <v>0</v>
      </c>
      <c r="EX28" s="175">
        <v>25188.413199999999</v>
      </c>
      <c r="EY28" s="175">
        <f>'[3]Проверочная  таблица'!AN26/1000</f>
        <v>31530.74941</v>
      </c>
      <c r="EZ28" s="175">
        <f>'[3]Проверочная  таблица'!AS26/1000</f>
        <v>16038.25611</v>
      </c>
      <c r="FA28" s="250">
        <f t="shared" si="39"/>
        <v>50.865445351303492</v>
      </c>
      <c r="FB28" s="175">
        <v>25759.563920000001</v>
      </c>
      <c r="FC28" s="175">
        <f>'[3]Прочая  субсидия_МР  и  ГО'!AB22/1000</f>
        <v>25759.563920000001</v>
      </c>
      <c r="FD28" s="175">
        <f>'[3]Прочая  субсидия_МР  и  ГО'!AC22/1000</f>
        <v>25759.563920000001</v>
      </c>
      <c r="FE28" s="250">
        <f t="shared" si="40"/>
        <v>100</v>
      </c>
      <c r="FF28" s="175">
        <v>0</v>
      </c>
      <c r="FG28" s="175">
        <f>'[3]Прочая  субсидия_МР  и  ГО'!AD22/1000</f>
        <v>0</v>
      </c>
      <c r="FH28" s="175">
        <f>'[3]Прочая  субсидия_МР  и  ГО'!AE22/1000</f>
        <v>0</v>
      </c>
      <c r="FI28" s="250">
        <f t="shared" si="41"/>
        <v>0</v>
      </c>
      <c r="FJ28" s="249"/>
      <c r="FK28" s="175">
        <f>'[3]Проверочная  таблица'!CU26/1000</f>
        <v>0</v>
      </c>
      <c r="FL28" s="175">
        <f>'[3]Проверочная  таблица'!CV26/1000</f>
        <v>0</v>
      </c>
      <c r="FM28" s="250">
        <f t="shared" si="42"/>
        <v>0</v>
      </c>
      <c r="FN28" s="249"/>
      <c r="FO28" s="175">
        <f>'[3]Проверочная  таблица'!DG26/1000</f>
        <v>0</v>
      </c>
      <c r="FP28" s="175">
        <f>'[3]Проверочная  таблица'!DJ26/1000</f>
        <v>0</v>
      </c>
      <c r="FQ28" s="250">
        <f t="shared" si="43"/>
        <v>0</v>
      </c>
      <c r="FR28" s="249"/>
      <c r="FS28" s="175">
        <f>'[3]Прочая  субсидия_МР  и  ГО'!AF22/1000</f>
        <v>0</v>
      </c>
      <c r="FT28" s="175">
        <f>'[3]Прочая  субсидия_МР  и  ГО'!AG22/1000</f>
        <v>0</v>
      </c>
      <c r="FU28" s="250">
        <f t="shared" si="44"/>
        <v>0</v>
      </c>
      <c r="FV28" s="249"/>
      <c r="FW28" s="175">
        <f>'[3]Прочая  субсидия_МР  и  ГО'!AH22/1000</f>
        <v>0</v>
      </c>
      <c r="FX28" s="175">
        <f>'[3]Прочая  субсидия_МР  и  ГО'!AI22/1000</f>
        <v>0</v>
      </c>
      <c r="FY28" s="250">
        <f t="shared" si="45"/>
        <v>0</v>
      </c>
      <c r="FZ28" s="175">
        <v>0</v>
      </c>
      <c r="GA28" s="175">
        <f>('[3]Проверочная  таблица'!CO26+'[3]Проверочная  таблица'!CM26)/1000</f>
        <v>0</v>
      </c>
      <c r="GB28" s="175">
        <f>('[3]Проверочная  таблица'!CP26+'[3]Проверочная  таблица'!CN26)/1000</f>
        <v>0</v>
      </c>
      <c r="GC28" s="250">
        <f t="shared" si="46"/>
        <v>0</v>
      </c>
      <c r="GD28" s="175">
        <v>0</v>
      </c>
      <c r="GE28" s="175">
        <f>('[3]Проверочная  таблица'!CW26+'[3]Проверочная  таблица'!CY26)/1000</f>
        <v>0</v>
      </c>
      <c r="GF28" s="175">
        <f>('[3]Проверочная  таблица'!CZ26+'[3]Проверочная  таблица'!CX26)/1000</f>
        <v>0</v>
      </c>
      <c r="GG28" s="250">
        <f t="shared" si="47"/>
        <v>0</v>
      </c>
      <c r="GH28" s="175">
        <v>0</v>
      </c>
      <c r="GI28" s="175">
        <f>'[3]Проверочная  таблица'!GU26/1000</f>
        <v>0</v>
      </c>
      <c r="GJ28" s="175">
        <f>'[3]Проверочная  таблица'!GX26/1000</f>
        <v>0</v>
      </c>
      <c r="GK28" s="250">
        <f t="shared" si="48"/>
        <v>0</v>
      </c>
      <c r="GL28" s="175">
        <v>93.594949999999997</v>
      </c>
      <c r="GM28" s="175">
        <f>'[3]Прочая  субсидия_МР  и  ГО'!AJ22/1000</f>
        <v>93.594949999999997</v>
      </c>
      <c r="GN28" s="175">
        <f>'[3]Прочая  субсидия_МР  и  ГО'!AK22/1000</f>
        <v>93.594949999999997</v>
      </c>
      <c r="GO28" s="250">
        <f t="shared" si="49"/>
        <v>100</v>
      </c>
      <c r="GP28" s="175">
        <v>2401.83</v>
      </c>
      <c r="GQ28" s="175">
        <f>('[3]Проверочная  таблица'!HH26+'[3]Проверочная  таблица'!HI26+'[3]Проверочная  таблица'!HN26+'[3]Проверочная  таблица'!HO26)/1000</f>
        <v>2401.83</v>
      </c>
      <c r="GR28" s="175">
        <f>('[3]Проверочная  таблица'!HK26+'[3]Проверочная  таблица'!HL26+'[3]Проверочная  таблица'!HQ26+'[3]Проверочная  таблица'!HR26)/1000</f>
        <v>2401.83</v>
      </c>
      <c r="GS28" s="250">
        <f t="shared" si="50"/>
        <v>100</v>
      </c>
      <c r="GT28" s="249"/>
      <c r="GU28" s="175">
        <f>('[3]Прочая  субсидия_МР  и  ГО'!AL22+'[3]Прочая  субсидия_БП'!AF22)/1000</f>
        <v>0</v>
      </c>
      <c r="GV28" s="175">
        <f>('[3]Прочая  субсидия_МР  и  ГО'!AM22+'[3]Прочая  субсидия_БП'!AG22)/1000</f>
        <v>0</v>
      </c>
      <c r="GW28" s="250">
        <f t="shared" si="51"/>
        <v>0</v>
      </c>
      <c r="GX28" s="175">
        <v>101.66775</v>
      </c>
      <c r="GY28" s="175">
        <f>('[3]Прочая  субсидия_МР  и  ГО'!AN22+'[3]Прочая  субсидия_БП'!AL22)/1000</f>
        <v>101.66775</v>
      </c>
      <c r="GZ28" s="175">
        <f>('[3]Прочая  субсидия_МР  и  ГО'!AO22+'[3]Прочая  субсидия_БП'!AM22)/1000</f>
        <v>101.66775</v>
      </c>
      <c r="HA28" s="250">
        <f t="shared" si="52"/>
        <v>100</v>
      </c>
      <c r="HB28" s="175">
        <v>0</v>
      </c>
      <c r="HC28" s="175">
        <f>('[3]Прочая  субсидия_МР  и  ГО'!AP22+'[3]Прочая  субсидия_БП'!AR22)/1000</f>
        <v>0</v>
      </c>
      <c r="HD28" s="175">
        <f>('[3]Прочая  субсидия_МР  и  ГО'!AQ22+'[3]Прочая  субсидия_БП'!AS22)/1000</f>
        <v>0</v>
      </c>
      <c r="HE28" s="250">
        <f t="shared" si="53"/>
        <v>0</v>
      </c>
      <c r="HF28" s="175">
        <v>0</v>
      </c>
      <c r="HG28" s="175">
        <f>('[3]Прочая  субсидия_МР  и  ГО'!AR22)/1000</f>
        <v>0</v>
      </c>
      <c r="HH28" s="175">
        <f>('[3]Прочая  субсидия_МР  и  ГО'!AS22)/1000</f>
        <v>0</v>
      </c>
      <c r="HI28" s="250">
        <f t="shared" si="54"/>
        <v>0</v>
      </c>
      <c r="HJ28" s="175">
        <v>2619.1343900000002</v>
      </c>
      <c r="HK28" s="175">
        <f>'[3]Прочая  субсидия_МР  и  ГО'!AT22/1000</f>
        <v>1965.2503199999999</v>
      </c>
      <c r="HL28" s="175">
        <f>'[3]Прочая  субсидия_МР  и  ГО'!AU22/1000</f>
        <v>1965.2203200000001</v>
      </c>
      <c r="HM28" s="250">
        <f t="shared" si="55"/>
        <v>99.998473476905488</v>
      </c>
      <c r="HN28" s="175">
        <v>0</v>
      </c>
      <c r="HO28" s="175">
        <f>('[3]Проверочная  таблица'!KN26+'[3]Проверочная  таблица'!KO26+'[3]Проверочная  таблица'!KT26+'[3]Проверочная  таблица'!KU26)/1000</f>
        <v>0</v>
      </c>
      <c r="HP28" s="175">
        <f>('[3]Проверочная  таблица'!KQ26+'[3]Проверочная  таблица'!KR26+'[3]Проверочная  таблица'!KW26+'[3]Проверочная  таблица'!KX26)/1000</f>
        <v>0</v>
      </c>
      <c r="HQ28" s="250">
        <f t="shared" si="56"/>
        <v>0</v>
      </c>
      <c r="HR28" s="175">
        <v>0</v>
      </c>
      <c r="HS28" s="175">
        <f>('[3]Проверочная  таблица'!BT26+'[3]Проверочная  таблица'!CB26)/1000</f>
        <v>0</v>
      </c>
      <c r="HT28" s="175">
        <f>('[3]Проверочная  таблица'!BX26+'[3]Проверочная  таблица'!CF26)/1000</f>
        <v>0</v>
      </c>
      <c r="HU28" s="250">
        <f t="shared" si="57"/>
        <v>0</v>
      </c>
      <c r="HV28" s="175">
        <v>24621.025120000002</v>
      </c>
      <c r="HW28" s="175">
        <f>('[3]Проверочная  таблица'!BU26+'[3]Проверочная  таблица'!CC26)/1000</f>
        <v>37552.307390000002</v>
      </c>
      <c r="HX28" s="175">
        <f>('[3]Проверочная  таблица'!BY26+'[3]Проверочная  таблица'!CG26)/1000</f>
        <v>37552.307390000002</v>
      </c>
      <c r="HY28" s="250">
        <f t="shared" si="58"/>
        <v>100</v>
      </c>
      <c r="HZ28" s="175">
        <v>0</v>
      </c>
      <c r="IA28" s="175">
        <f>('[3]Прочая  субсидия_МР  и  ГО'!AX22)/1000</f>
        <v>0</v>
      </c>
      <c r="IB28" s="175">
        <f>('[3]Прочая  субсидия_МР  и  ГО'!AY22)/1000</f>
        <v>0</v>
      </c>
      <c r="IC28" s="250">
        <f t="shared" si="59"/>
        <v>0</v>
      </c>
      <c r="ID28" s="175">
        <v>0</v>
      </c>
      <c r="IE28" s="175">
        <f>('[3]Проверочная  таблица'!IR26+'[3]Проверочная  таблица'!IS26)/1000</f>
        <v>0</v>
      </c>
      <c r="IF28" s="175">
        <f>('[3]Проверочная  таблица'!IU26+'[3]Проверочная  таблица'!IV26)/1000</f>
        <v>0</v>
      </c>
      <c r="IG28" s="250">
        <f t="shared" si="60"/>
        <v>0</v>
      </c>
      <c r="IH28" s="175">
        <v>0</v>
      </c>
      <c r="II28" s="175">
        <f>('[3]Проверочная  таблица'!BV26+'[3]Проверочная  таблица'!CD26)/1000</f>
        <v>0</v>
      </c>
      <c r="IJ28" s="175">
        <f>('[3]Проверочная  таблица'!BZ26+'[3]Проверочная  таблица'!CH26)/1000</f>
        <v>0</v>
      </c>
      <c r="IK28" s="250">
        <f t="shared" si="61"/>
        <v>0</v>
      </c>
      <c r="IL28" s="249"/>
      <c r="IM28" s="175">
        <f>'[3]Проверочная  таблица'!IW26/1000</f>
        <v>0</v>
      </c>
      <c r="IN28" s="175">
        <f>'[3]Проверочная  таблица'!IZ26/1000</f>
        <v>0</v>
      </c>
      <c r="IO28" s="250">
        <f t="shared" si="62"/>
        <v>0</v>
      </c>
      <c r="IP28" s="249"/>
      <c r="IQ28" s="175">
        <f>('[3]Прочая  субсидия_МР  и  ГО'!AZ22+'[3]Прочая  субсидия_БП'!AX22)/1000</f>
        <v>0</v>
      </c>
      <c r="IR28" s="175">
        <f>('[3]Прочая  субсидия_МР  и  ГО'!BA22+'[3]Прочая  субсидия_БП'!AY22)/1000</f>
        <v>0</v>
      </c>
      <c r="IS28" s="250">
        <f t="shared" si="63"/>
        <v>0</v>
      </c>
      <c r="IT28" s="175">
        <v>0</v>
      </c>
      <c r="IU28" s="175">
        <f>('[3]Прочая  субсидия_МР  и  ГО'!BB22+'[3]Прочая  субсидия_БП'!BD22)/1000</f>
        <v>0</v>
      </c>
      <c r="IV28" s="175">
        <f>('[3]Прочая  субсидия_МР  и  ГО'!BC22+'[3]Прочая  субсидия_БП'!BE22)/1000</f>
        <v>0</v>
      </c>
      <c r="IW28" s="250">
        <f t="shared" si="64"/>
        <v>0</v>
      </c>
      <c r="IX28" s="175">
        <v>0</v>
      </c>
      <c r="IY28" s="175">
        <f>('[3]Проверочная  таблица'!GE26+'[3]Проверочная  таблица'!GK26)/1000</f>
        <v>0</v>
      </c>
      <c r="IZ28" s="175">
        <f>('[3]Проверочная  таблица'!GH26+'[3]Проверочная  таблица'!GN26)/1000</f>
        <v>0</v>
      </c>
      <c r="JA28" s="250">
        <f t="shared" si="65"/>
        <v>0</v>
      </c>
      <c r="JB28" s="175">
        <v>474.16732000000002</v>
      </c>
      <c r="JC28" s="175">
        <f>('[3]Прочая  субсидия_БП'!BJ22+'[3]Прочая  субсидия_МР  и  ГО'!BD22)/1000</f>
        <v>474.16732000000007</v>
      </c>
      <c r="JD28" s="175">
        <f>('[3]Прочая  субсидия_БП'!BK22+'[3]Прочая  субсидия_МР  и  ГО'!BE22)/1000</f>
        <v>474.16732000000002</v>
      </c>
      <c r="JE28" s="250">
        <f t="shared" si="66"/>
        <v>99.999999999999986</v>
      </c>
      <c r="JF28" s="249"/>
      <c r="JG28" s="175">
        <f>('[3]Прочая  субсидия_БП'!BQ22+'[3]Прочая  субсидия_МР  и  ГО'!BF22)/1000</f>
        <v>0</v>
      </c>
      <c r="JH28" s="175">
        <f>('[3]Прочая  субсидия_БП'!BR22+'[3]Прочая  субсидия_МР  и  ГО'!BG22)/1000</f>
        <v>0</v>
      </c>
      <c r="JI28" s="250">
        <f t="shared" si="67"/>
        <v>0</v>
      </c>
      <c r="JJ28" s="175">
        <v>0</v>
      </c>
      <c r="JK28" s="175">
        <f>('[3]Прочая  субсидия_МР  и  ГО'!BH22+'[3]Прочая  субсидия_БП'!BW22)/1000</f>
        <v>0</v>
      </c>
      <c r="JL28" s="175">
        <f>('[3]Прочая  субсидия_МР  и  ГО'!BI22+'[3]Прочая  субсидия_БП'!BX22)/1000</f>
        <v>0</v>
      </c>
      <c r="JM28" s="250">
        <f t="shared" si="68"/>
        <v>0</v>
      </c>
      <c r="JN28" s="175">
        <v>0</v>
      </c>
      <c r="JO28" s="175">
        <f>('[3]Проверочная  таблица'!OH26+'[3]Проверочная  таблица'!OI26+'[3]Проверочная  таблица'!OP26+'[3]Проверочная  таблица'!OQ26)/1000</f>
        <v>0</v>
      </c>
      <c r="JP28" s="175">
        <f>('[3]Проверочная  таблица'!OL26+'[3]Проверочная  таблица'!OM26+'[3]Проверочная  таблица'!OT26+'[3]Проверочная  таблица'!OU26)/1000</f>
        <v>0</v>
      </c>
      <c r="JQ28" s="250">
        <f t="shared" si="69"/>
        <v>0</v>
      </c>
      <c r="JR28" s="175">
        <v>4021</v>
      </c>
      <c r="JS28" s="175">
        <f>('[3]Проверочная  таблица'!OJ26+'[3]Проверочная  таблица'!OR26)/1000</f>
        <v>4021</v>
      </c>
      <c r="JT28" s="175">
        <f>('[3]Проверочная  таблица'!ON26+'[3]Проверочная  таблица'!OV26)/1000</f>
        <v>4021</v>
      </c>
      <c r="JU28" s="250">
        <f t="shared" si="70"/>
        <v>100</v>
      </c>
      <c r="JV28" s="175">
        <v>0</v>
      </c>
      <c r="JW28" s="175">
        <f>('[3]Проверочная  таблица'!TF26+'[3]Проверочная  таблица'!TG26+'[3]Проверочная  таблица'!SJ26+'[3]Проверочная  таблица'!SK26)/1000</f>
        <v>0</v>
      </c>
      <c r="JX28" s="175">
        <f>('[3]Проверочная  таблица'!TO26+'[3]Проверочная  таблица'!TP26+'[3]Проверочная  таблица'!SU26+'[3]Проверочная  таблица'!SV26)/1000</f>
        <v>0</v>
      </c>
      <c r="JY28" s="250">
        <f t="shared" si="71"/>
        <v>0</v>
      </c>
      <c r="JZ28" s="175">
        <v>1389.70524</v>
      </c>
      <c r="KA28" s="175">
        <f>('[3]Проверочная  таблица'!PN26+'[3]Проверочная  таблица'!PO26)/1000</f>
        <v>922.23902999999996</v>
      </c>
      <c r="KB28" s="175">
        <f>('[3]Проверочная  таблица'!PQ26+'[3]Проверочная  таблица'!PR26)/1000</f>
        <v>922.23902999999996</v>
      </c>
      <c r="KC28" s="250">
        <f t="shared" si="72"/>
        <v>100</v>
      </c>
      <c r="KD28" s="249"/>
      <c r="KE28" s="175">
        <f>'[3]Проверочная  таблица'!IK26/1000</f>
        <v>0</v>
      </c>
      <c r="KF28" s="175">
        <f>'[3]Проверочная  таблица'!IN26/1000</f>
        <v>0</v>
      </c>
      <c r="KG28" s="250">
        <f t="shared" si="73"/>
        <v>0</v>
      </c>
      <c r="KH28" s="175">
        <v>0</v>
      </c>
      <c r="KI28" s="175">
        <f>('[3]Проверочная  таблица'!SN26+'[3]Проверочная  таблица'!SO26+'[3]Проверочная  таблица'!TJ26+'[3]Проверочная  таблица'!TK26)/1000</f>
        <v>0</v>
      </c>
      <c r="KJ28" s="175">
        <f>('[3]Проверочная  таблица'!SY26+'[3]Проверочная  таблица'!SZ26+'[3]Проверочная  таблица'!TS26+'[3]Проверочная  таблица'!TT26)/1000</f>
        <v>0</v>
      </c>
      <c r="KK28" s="250">
        <f t="shared" si="74"/>
        <v>0</v>
      </c>
    </row>
    <row r="29" spans="1:299" ht="21.75" customHeight="1" x14ac:dyDescent="0.25">
      <c r="A29" s="251" t="s">
        <v>43</v>
      </c>
      <c r="B29" s="252">
        <f t="shared" si="0"/>
        <v>566850.85100000002</v>
      </c>
      <c r="C29" s="253">
        <f t="shared" si="0"/>
        <v>387871.19884999993</v>
      </c>
      <c r="D29" s="254">
        <f t="shared" si="0"/>
        <v>370617.64361000003</v>
      </c>
      <c r="E29" s="248">
        <f t="shared" si="1"/>
        <v>95.55173075723205</v>
      </c>
      <c r="F29" s="249"/>
      <c r="G29" s="175">
        <f>'[3]Проверочная  таблица'!EL27/1000</f>
        <v>0</v>
      </c>
      <c r="H29" s="175">
        <f>'[3]Проверочная  таблица'!EP27/1000</f>
        <v>0</v>
      </c>
      <c r="I29" s="250">
        <f t="shared" si="9"/>
        <v>0</v>
      </c>
      <c r="J29" s="175">
        <v>0</v>
      </c>
      <c r="K29" s="175">
        <f>'[3]Проверочная  таблица'!EM27/1000</f>
        <v>0</v>
      </c>
      <c r="L29" s="175">
        <f>'[3]Проверочная  таблица'!EQ27/1000</f>
        <v>0</v>
      </c>
      <c r="M29" s="250">
        <f t="shared" si="10"/>
        <v>0</v>
      </c>
      <c r="N29" s="175">
        <v>806.07220999999993</v>
      </c>
      <c r="O29" s="193">
        <f>'[3]Проверочная  таблица'!EN27/1000</f>
        <v>806.07220999999993</v>
      </c>
      <c r="P29" s="175">
        <f>'[3]Проверочная  таблица'!ER27/1000</f>
        <v>806.07219999999995</v>
      </c>
      <c r="Q29" s="250">
        <f t="shared" si="11"/>
        <v>99.999998759416371</v>
      </c>
      <c r="R29" s="175">
        <v>0</v>
      </c>
      <c r="S29" s="175">
        <f>'[3]Проверочная  таблица'!RW27/1000</f>
        <v>0</v>
      </c>
      <c r="T29" s="175">
        <f>'[3]Проверочная  таблица'!RZ27/1000</f>
        <v>0</v>
      </c>
      <c r="U29" s="250">
        <f t="shared" si="12"/>
        <v>0</v>
      </c>
      <c r="V29" s="175">
        <v>217.78107</v>
      </c>
      <c r="W29" s="175">
        <f>('[3]Прочая  субсидия_МР  и  ГО'!D23)/1000</f>
        <v>217.78107</v>
      </c>
      <c r="X29" s="175">
        <f>('[3]Прочая  субсидия_МР  и  ГО'!E23)/1000</f>
        <v>217.78107</v>
      </c>
      <c r="Y29" s="250">
        <f t="shared" si="13"/>
        <v>100</v>
      </c>
      <c r="Z29" s="249"/>
      <c r="AA29" s="175">
        <f>'[3]Проверочная  таблица'!SC27/1000</f>
        <v>0</v>
      </c>
      <c r="AB29" s="175">
        <f>'[3]Проверочная  таблица'!SF27/1000</f>
        <v>0</v>
      </c>
      <c r="AC29" s="250">
        <f t="shared" si="14"/>
        <v>0</v>
      </c>
      <c r="AD29" s="175">
        <v>0</v>
      </c>
      <c r="AE29" s="175">
        <f>('[3]Проверочная  таблица'!FD27+'[3]Проверочная  таблица'!FE27)/1000</f>
        <v>0</v>
      </c>
      <c r="AF29" s="175">
        <f>('[3]Проверочная  таблица'!FK27+'[3]Проверочная  таблица'!FL27)/1000</f>
        <v>0</v>
      </c>
      <c r="AG29" s="250">
        <f t="shared" si="15"/>
        <v>0</v>
      </c>
      <c r="AH29" s="175">
        <v>0</v>
      </c>
      <c r="AI29" s="175">
        <f>'[3]Прочая  субсидия_МР  и  ГО'!F23/1000</f>
        <v>0</v>
      </c>
      <c r="AJ29" s="175">
        <f>'[3]Прочая  субсидия_МР  и  ГО'!G23/1000</f>
        <v>0</v>
      </c>
      <c r="AK29" s="250">
        <f t="shared" si="16"/>
        <v>0</v>
      </c>
      <c r="AL29" s="175">
        <v>0</v>
      </c>
      <c r="AM29" s="175">
        <f>'[3]Прочая  субсидия_МР  и  ГО'!H23/1000</f>
        <v>0</v>
      </c>
      <c r="AN29" s="175">
        <f>'[3]Прочая  субсидия_МР  и  ГО'!I23/1000</f>
        <v>0</v>
      </c>
      <c r="AO29" s="250">
        <f t="shared" si="17"/>
        <v>0</v>
      </c>
      <c r="AP29" s="175">
        <v>198.40726999999998</v>
      </c>
      <c r="AQ29" s="175">
        <f>'[3]Прочая  субсидия_МР  и  ГО'!J23/1000</f>
        <v>198.40726999999998</v>
      </c>
      <c r="AR29" s="175">
        <f>'[3]Прочая  субсидия_МР  и  ГО'!K23/1000</f>
        <v>198.40726999999998</v>
      </c>
      <c r="AS29" s="250">
        <f t="shared" si="18"/>
        <v>100</v>
      </c>
      <c r="AT29" s="175">
        <v>4761.9374699999998</v>
      </c>
      <c r="AU29" s="175">
        <f>'[3]Прочая  субсидия_МР  и  ГО'!L23/1000</f>
        <v>4161.9374699999998</v>
      </c>
      <c r="AV29" s="175">
        <f>'[3]Прочая  субсидия_МР  и  ГО'!M23/1000</f>
        <v>4053.0958300000002</v>
      </c>
      <c r="AW29" s="250">
        <f t="shared" si="19"/>
        <v>97.384832405951556</v>
      </c>
      <c r="AX29" s="175">
        <v>11000</v>
      </c>
      <c r="AY29" s="175">
        <f>'[3]Прочая  субсидия_МР  и  ГО'!N23/1000</f>
        <v>11000</v>
      </c>
      <c r="AZ29" s="175">
        <f>'[3]Прочая  субсидия_МР  и  ГО'!O23/1000</f>
        <v>11000</v>
      </c>
      <c r="BA29" s="250">
        <f t="shared" si="2"/>
        <v>100</v>
      </c>
      <c r="BB29" s="175">
        <v>0</v>
      </c>
      <c r="BC29" s="175">
        <f>'[3]Прочая  субсидия_МР  и  ГО'!P23/1000</f>
        <v>0</v>
      </c>
      <c r="BD29" s="175">
        <f>'[3]Прочая  субсидия_МР  и  ГО'!Q23/1000</f>
        <v>0</v>
      </c>
      <c r="BE29" s="250">
        <f t="shared" si="3"/>
        <v>0</v>
      </c>
      <c r="BF29" s="249"/>
      <c r="BG29" s="175">
        <f>'[3]Проверочная  таблица'!RP27/1000</f>
        <v>0</v>
      </c>
      <c r="BH29" s="175">
        <f>'[3]Проверочная  таблица'!RT27/1000</f>
        <v>0</v>
      </c>
      <c r="BI29" s="250">
        <f t="shared" si="4"/>
        <v>0</v>
      </c>
      <c r="BJ29" s="249"/>
      <c r="BK29" s="175">
        <f>('[3]Проверочная  таблица'!RQ27+'[3]Проверочная  таблица'!RR27)/1000</f>
        <v>0</v>
      </c>
      <c r="BL29" s="175">
        <f>('[3]Проверочная  таблица'!RU27+'[3]Проверочная  таблица'!RV27)/1000</f>
        <v>0</v>
      </c>
      <c r="BM29" s="250">
        <f t="shared" si="5"/>
        <v>0</v>
      </c>
      <c r="BN29" s="175">
        <v>0</v>
      </c>
      <c r="BO29" s="175">
        <f>'[3]Проверочная  таблица'!ES27/1000</f>
        <v>0</v>
      </c>
      <c r="BP29" s="175">
        <f>'[3]Проверочная  таблица'!EV27/1000</f>
        <v>0</v>
      </c>
      <c r="BQ29" s="250">
        <f t="shared" si="20"/>
        <v>0</v>
      </c>
      <c r="BR29" s="249"/>
      <c r="BS29" s="175">
        <f>'[3]Проверочная  таблица'!FY27/1000</f>
        <v>0</v>
      </c>
      <c r="BT29" s="175">
        <f>'[3]Проверочная  таблица'!GB27/1000</f>
        <v>0</v>
      </c>
      <c r="BU29" s="250">
        <f t="shared" si="21"/>
        <v>0</v>
      </c>
      <c r="BV29" s="175">
        <v>386.75</v>
      </c>
      <c r="BW29" s="175">
        <f>('[3]Проверочная  таблица'!MW27+'[3]Проверочная  таблица'!MX27+'[3]Проверочная  таблица'!NH27+'[3]Проверочная  таблица'!NI27)/1000</f>
        <v>386.75</v>
      </c>
      <c r="BX29" s="175">
        <f>('[3]Проверочная  таблица'!NK27+'[3]Проверочная  таблица'!NL27+'[3]Проверочная  таблица'!NE27+'[3]Проверочная  таблица'!NF27)/1000</f>
        <v>386.75</v>
      </c>
      <c r="BY29" s="250">
        <f t="shared" si="22"/>
        <v>100</v>
      </c>
      <c r="BZ29" s="175">
        <v>0</v>
      </c>
      <c r="CA29" s="175">
        <f>('[3]Проверочная  таблица'!JC27)/1000</f>
        <v>0</v>
      </c>
      <c r="CB29" s="175">
        <f>('[3]Проверочная  таблица'!JF27)/1000</f>
        <v>0</v>
      </c>
      <c r="CC29" s="250">
        <f t="shared" si="6"/>
        <v>0</v>
      </c>
      <c r="CD29" s="175">
        <v>0</v>
      </c>
      <c r="CE29" s="175">
        <f>('[3]Проверочная  таблица'!LU27+'[3]Проверочная  таблица'!LV27+'[3]Проверочная  таблица'!LM27+'[3]Проверочная  таблица'!LN27)/1000</f>
        <v>0</v>
      </c>
      <c r="CF29" s="175">
        <f>('[3]Проверочная  таблица'!LQ27+'[3]Проверочная  таблица'!LR27+'[3]Проверочная  таблица'!LY27+'[3]Проверочная  таблица'!LZ27)/1000</f>
        <v>0</v>
      </c>
      <c r="CG29" s="250">
        <f t="shared" si="7"/>
        <v>0</v>
      </c>
      <c r="CH29" s="175">
        <v>4623.4436100000003</v>
      </c>
      <c r="CI29" s="175">
        <f>('[3]Проверочная  таблица'!MR27+'[3]Проверочная  таблица'!MS27)/1000</f>
        <v>4623.4436099999994</v>
      </c>
      <c r="CJ29" s="175">
        <f>('[3]Проверочная  таблица'!MZ27+'[3]Проверочная  таблица'!NA27)/1000</f>
        <v>4623.4436099999994</v>
      </c>
      <c r="CK29" s="250">
        <f t="shared" si="8"/>
        <v>100</v>
      </c>
      <c r="CL29" s="175">
        <v>0</v>
      </c>
      <c r="CM29" s="175">
        <f>('[3]Проверочная  таблица'!MT27+'[3]Проверочная  таблица'!MU27)/1000</f>
        <v>0</v>
      </c>
      <c r="CN29" s="175">
        <f>('[3]Проверочная  таблица'!NB27+'[3]Проверочная  таблица'!NC27)/1000</f>
        <v>0</v>
      </c>
      <c r="CO29" s="250">
        <f t="shared" si="23"/>
        <v>0</v>
      </c>
      <c r="CP29" s="249"/>
      <c r="CQ29" s="175">
        <f>'[3]Проверочная  таблица'!QE27/1000</f>
        <v>0</v>
      </c>
      <c r="CR29" s="175">
        <f>'[3]Проверочная  таблица'!QH27/1000</f>
        <v>0</v>
      </c>
      <c r="CS29" s="250">
        <f t="shared" si="24"/>
        <v>0</v>
      </c>
      <c r="CT29" s="175">
        <v>0</v>
      </c>
      <c r="CU29" s="175">
        <f>('[3]Проверочная  таблица'!QK27+'[3]Проверочная  таблица'!QQ27)/1000</f>
        <v>0</v>
      </c>
      <c r="CV29" s="175">
        <f>('[3]Проверочная  таблица'!QN27+'[3]Проверочная  таблица'!QT27)/1000</f>
        <v>0</v>
      </c>
      <c r="CW29" s="250">
        <f t="shared" si="25"/>
        <v>0</v>
      </c>
      <c r="CX29" s="175">
        <v>18.34862</v>
      </c>
      <c r="CY29" s="175">
        <f>('[3]Прочая  субсидия_МР  и  ГО'!R23+'[3]Прочая  субсидия_БП'!H23)/1000</f>
        <v>18.34862</v>
      </c>
      <c r="CZ29" s="175">
        <f>('[3]Прочая  субсидия_МР  и  ГО'!S23+'[3]Прочая  субсидия_БП'!I23)/1000</f>
        <v>18.34862</v>
      </c>
      <c r="DA29" s="250">
        <f t="shared" si="26"/>
        <v>100</v>
      </c>
      <c r="DB29" s="249"/>
      <c r="DC29" s="175">
        <f>'[3]Проверочная  таблица'!IE27/1000</f>
        <v>0</v>
      </c>
      <c r="DD29" s="175">
        <f>'[3]Проверочная  таблица'!IH27/1000</f>
        <v>0</v>
      </c>
      <c r="DE29" s="250">
        <f t="shared" si="27"/>
        <v>0</v>
      </c>
      <c r="DF29" s="175">
        <v>1138.4460100000001</v>
      </c>
      <c r="DG29" s="175">
        <f>'[3]Прочая  субсидия_МР  и  ГО'!T23/1000</f>
        <v>946.30542000000003</v>
      </c>
      <c r="DH29" s="175">
        <f>'[3]Прочая  субсидия_МР  и  ГО'!U23/1000</f>
        <v>946.30542000000003</v>
      </c>
      <c r="DI29" s="250">
        <f t="shared" si="28"/>
        <v>100</v>
      </c>
      <c r="DJ29" s="175">
        <v>210000</v>
      </c>
      <c r="DK29" s="175">
        <f>('[3]Прочая  субсидия_МР  и  ГО'!V23+'[3]Прочая  субсидия_БП'!N23)/1000</f>
        <v>626.33293999999989</v>
      </c>
      <c r="DL29" s="175">
        <f>('[3]Прочая  субсидия_МР  и  ГО'!W23+'[3]Прочая  субсидия_БП'!O23)/1000</f>
        <v>626.33293999999989</v>
      </c>
      <c r="DM29" s="250">
        <f t="shared" si="29"/>
        <v>100</v>
      </c>
      <c r="DN29" s="249"/>
      <c r="DO29" s="175">
        <f>('[3]Проверочная  таблица'!DL27+'[3]Проверочная  таблица'!DM27)/1000</f>
        <v>21052.631579999997</v>
      </c>
      <c r="DP29" s="175">
        <f>('[3]Проверочная  таблица'!DY27+'[3]Проверочная  таблица'!DZ27)/1000</f>
        <v>17819.512380000004</v>
      </c>
      <c r="DQ29" s="250">
        <f t="shared" si="30"/>
        <v>84.642683800767898</v>
      </c>
      <c r="DR29" s="249"/>
      <c r="DS29" s="175">
        <f>('[3]Проверочная  таблица'!DN27+'[3]Проверочная  таблица'!DO27)/1000</f>
        <v>0</v>
      </c>
      <c r="DT29" s="175">
        <f>('[3]Проверочная  таблица'!EA27+'[3]Проверочная  таблица'!EB27)/1000</f>
        <v>0</v>
      </c>
      <c r="DU29" s="250">
        <f t="shared" si="31"/>
        <v>0</v>
      </c>
      <c r="DV29" s="249"/>
      <c r="DW29" s="175">
        <f>'[3]Проверочная  таблица'!DU27/1000</f>
        <v>61236.1</v>
      </c>
      <c r="DX29" s="175">
        <f>'[3]Проверочная  таблица'!EH27/1000</f>
        <v>60992.235430000001</v>
      </c>
      <c r="DY29" s="250">
        <f t="shared" si="32"/>
        <v>99.601763387936202</v>
      </c>
      <c r="DZ29" s="249"/>
      <c r="EA29" s="175">
        <f>'[3]Проверочная  таблица'!DV27/1000</f>
        <v>0</v>
      </c>
      <c r="EB29" s="175">
        <f>'[3]Проверочная  таблица'!EI27/1000</f>
        <v>0</v>
      </c>
      <c r="EC29" s="250">
        <f t="shared" si="33"/>
        <v>0</v>
      </c>
      <c r="ED29" s="249"/>
      <c r="EE29" s="175">
        <f>'[3]Проверочная  таблица'!DW27/1000</f>
        <v>0</v>
      </c>
      <c r="EF29" s="175">
        <f>'[3]Проверочная  таблица'!EJ27/1000</f>
        <v>0</v>
      </c>
      <c r="EG29" s="250">
        <f t="shared" si="34"/>
        <v>0</v>
      </c>
      <c r="EH29" s="249"/>
      <c r="EI29" s="175">
        <f>'[3]Проверочная  таблица'!DR27/1000</f>
        <v>4678.88</v>
      </c>
      <c r="EJ29" s="175">
        <f>'[3]Проверочная  таблица'!EE27/1000</f>
        <v>3936.25036</v>
      </c>
      <c r="EK29" s="250">
        <f t="shared" si="35"/>
        <v>84.128046883014747</v>
      </c>
      <c r="EL29" s="249"/>
      <c r="EM29" s="175">
        <f>'[3]Проверочная  таблица'!DS27/1000</f>
        <v>0</v>
      </c>
      <c r="EN29" s="175">
        <f>'[3]Проверочная  таблица'!EF27/1000</f>
        <v>0</v>
      </c>
      <c r="EO29" s="250">
        <f t="shared" si="36"/>
        <v>0</v>
      </c>
      <c r="EP29" s="249"/>
      <c r="EQ29" s="175">
        <f>'[3]Проверочная  таблица'!DT27/1000</f>
        <v>0</v>
      </c>
      <c r="ER29" s="175">
        <f>'[3]Проверочная  таблица'!EG27/1000</f>
        <v>0</v>
      </c>
      <c r="ES29" s="250">
        <f t="shared" si="37"/>
        <v>0</v>
      </c>
      <c r="ET29" s="175">
        <v>12385.7808</v>
      </c>
      <c r="EU29" s="175">
        <f>('[3]Проверочная  таблица'!AM27+'[3]Проверочная  таблица'!AW27+'[3]Прочая  субсидия_МР  и  ГО'!Z23+'[3]Прочая  субсидия_БП'!Z23)/1000</f>
        <v>12385.7808</v>
      </c>
      <c r="EV29" s="175">
        <f>('[3]Проверочная  таблица'!AR27+'[3]Проверочная  таблица'!BA27+'[3]Прочая  субсидия_МР  и  ГО'!AA23+'[3]Прочая  субсидия_БП'!AA23)/1000</f>
        <v>12335.933600000002</v>
      </c>
      <c r="EW29" s="250">
        <f t="shared" si="38"/>
        <v>99.597544952515236</v>
      </c>
      <c r="EX29" s="175">
        <v>22976.115760000001</v>
      </c>
      <c r="EY29" s="175">
        <f>'[3]Проверочная  таблица'!AN27/1000</f>
        <v>30123.595069999999</v>
      </c>
      <c r="EZ29" s="175">
        <f>'[3]Проверочная  таблица'!AS27/1000</f>
        <v>20228.11204</v>
      </c>
      <c r="FA29" s="250">
        <f t="shared" si="39"/>
        <v>67.150391555173698</v>
      </c>
      <c r="FB29" s="175">
        <v>31350</v>
      </c>
      <c r="FC29" s="175">
        <f>'[3]Прочая  субсидия_МР  и  ГО'!AB23/1000</f>
        <v>40850</v>
      </c>
      <c r="FD29" s="175">
        <f>'[3]Прочая  субсидия_МР  и  ГО'!AC23/1000</f>
        <v>40850</v>
      </c>
      <c r="FE29" s="250">
        <f t="shared" si="40"/>
        <v>100</v>
      </c>
      <c r="FF29" s="175">
        <v>0</v>
      </c>
      <c r="FG29" s="175">
        <f>'[3]Прочая  субсидия_МР  и  ГО'!AD23/1000</f>
        <v>0</v>
      </c>
      <c r="FH29" s="175">
        <f>'[3]Прочая  субсидия_МР  и  ГО'!AE23/1000</f>
        <v>0</v>
      </c>
      <c r="FI29" s="250">
        <f t="shared" si="41"/>
        <v>0</v>
      </c>
      <c r="FJ29" s="249"/>
      <c r="FK29" s="175">
        <f>'[3]Проверочная  таблица'!CU27/1000</f>
        <v>3945</v>
      </c>
      <c r="FL29" s="175">
        <f>'[3]Проверочная  таблица'!CV27/1000</f>
        <v>3945</v>
      </c>
      <c r="FM29" s="250">
        <f t="shared" si="42"/>
        <v>100</v>
      </c>
      <c r="FN29" s="249"/>
      <c r="FO29" s="175">
        <f>'[3]Проверочная  таблица'!DG27/1000</f>
        <v>2100.0682700000002</v>
      </c>
      <c r="FP29" s="175">
        <f>'[3]Проверочная  таблица'!DJ27/1000</f>
        <v>2100.0682700000002</v>
      </c>
      <c r="FQ29" s="250">
        <f t="shared" si="43"/>
        <v>100</v>
      </c>
      <c r="FR29" s="249"/>
      <c r="FS29" s="175">
        <f>'[3]Прочая  субсидия_МР  и  ГО'!AF23/1000</f>
        <v>0</v>
      </c>
      <c r="FT29" s="175">
        <f>'[3]Прочая  субсидия_МР  и  ГО'!AG23/1000</f>
        <v>0</v>
      </c>
      <c r="FU29" s="250">
        <f t="shared" si="44"/>
        <v>0</v>
      </c>
      <c r="FV29" s="249"/>
      <c r="FW29" s="175">
        <f>'[3]Прочая  субсидия_МР  и  ГО'!AH23/1000</f>
        <v>0</v>
      </c>
      <c r="FX29" s="175">
        <f>'[3]Прочая  субсидия_МР  и  ГО'!AI23/1000</f>
        <v>0</v>
      </c>
      <c r="FY29" s="250">
        <f t="shared" si="45"/>
        <v>0</v>
      </c>
      <c r="FZ29" s="175">
        <v>10126.408589999999</v>
      </c>
      <c r="GA29" s="175">
        <f>('[3]Проверочная  таблица'!CO27+'[3]Проверочная  таблица'!CM27)/1000</f>
        <v>9130.9439499999989</v>
      </c>
      <c r="GB29" s="175">
        <f>('[3]Проверочная  таблица'!CP27+'[3]Проверочная  таблица'!CN27)/1000</f>
        <v>9130.9439499999989</v>
      </c>
      <c r="GC29" s="250">
        <f t="shared" si="46"/>
        <v>100</v>
      </c>
      <c r="GD29" s="175">
        <v>2587.7866899999999</v>
      </c>
      <c r="GE29" s="175">
        <f>('[3]Проверочная  таблица'!CW27+'[3]Проверочная  таблица'!CY27)/1000</f>
        <v>2321.11202</v>
      </c>
      <c r="GF29" s="175">
        <f>('[3]Проверочная  таблица'!CZ27+'[3]Проверочная  таблица'!CX27)/1000</f>
        <v>2321.11202</v>
      </c>
      <c r="GG29" s="250">
        <f t="shared" si="47"/>
        <v>100</v>
      </c>
      <c r="GH29" s="175">
        <v>153570.10683</v>
      </c>
      <c r="GI29" s="175">
        <f>'[3]Проверочная  таблица'!GU27/1000</f>
        <v>50278.301920000005</v>
      </c>
      <c r="GJ29" s="175">
        <f>'[3]Проверочная  таблица'!GX27/1000</f>
        <v>50278.301920000005</v>
      </c>
      <c r="GK29" s="250">
        <f t="shared" si="48"/>
        <v>100</v>
      </c>
      <c r="GL29" s="175">
        <v>111.98416</v>
      </c>
      <c r="GM29" s="175">
        <f>'[3]Прочая  субсидия_МР  и  ГО'!AJ23/1000</f>
        <v>111.98416</v>
      </c>
      <c r="GN29" s="175">
        <f>'[3]Прочая  субсидия_МР  и  ГО'!AK23/1000</f>
        <v>111.98416</v>
      </c>
      <c r="GO29" s="250">
        <f t="shared" si="49"/>
        <v>100</v>
      </c>
      <c r="GP29" s="175">
        <v>0</v>
      </c>
      <c r="GQ29" s="175">
        <f>('[3]Проверочная  таблица'!HH27+'[3]Проверочная  таблица'!HI27+'[3]Проверочная  таблица'!HN27+'[3]Проверочная  таблица'!HO27)/1000</f>
        <v>0</v>
      </c>
      <c r="GR29" s="175">
        <f>('[3]Проверочная  таблица'!HK27+'[3]Проверочная  таблица'!HL27+'[3]Проверочная  таблица'!HQ27+'[3]Проверочная  таблица'!HR27)/1000</f>
        <v>0</v>
      </c>
      <c r="GS29" s="250">
        <f t="shared" si="50"/>
        <v>0</v>
      </c>
      <c r="GT29" s="249"/>
      <c r="GU29" s="175">
        <f>('[3]Прочая  субсидия_МР  и  ГО'!AL23+'[3]Прочая  субсидия_БП'!AF23)/1000</f>
        <v>257.60000000000002</v>
      </c>
      <c r="GV29" s="175">
        <f>('[3]Прочая  субсидия_МР  и  ГО'!AM23+'[3]Прочая  субсидия_БП'!AG23)/1000</f>
        <v>257.60000000000002</v>
      </c>
      <c r="GW29" s="250">
        <f t="shared" si="51"/>
        <v>100</v>
      </c>
      <c r="GX29" s="175">
        <v>160.25454000000002</v>
      </c>
      <c r="GY29" s="175">
        <f>('[3]Прочая  субсидия_МР  и  ГО'!AN23+'[3]Прочая  субсидия_БП'!AL23)/1000</f>
        <v>160.25454000000002</v>
      </c>
      <c r="GZ29" s="175">
        <f>('[3]Прочая  субсидия_МР  и  ГО'!AO23+'[3]Прочая  субсидия_БП'!AM23)/1000</f>
        <v>160.25454000000002</v>
      </c>
      <c r="HA29" s="250">
        <f t="shared" si="52"/>
        <v>100</v>
      </c>
      <c r="HB29" s="175">
        <v>0</v>
      </c>
      <c r="HC29" s="175">
        <f>('[3]Прочая  субсидия_МР  и  ГО'!AP23+'[3]Прочая  субсидия_БП'!AR23)/1000</f>
        <v>0</v>
      </c>
      <c r="HD29" s="175">
        <f>('[3]Прочая  субсидия_МР  и  ГО'!AQ23+'[3]Прочая  субсидия_БП'!AS23)/1000</f>
        <v>0</v>
      </c>
      <c r="HE29" s="250">
        <f t="shared" si="53"/>
        <v>0</v>
      </c>
      <c r="HF29" s="175">
        <v>0</v>
      </c>
      <c r="HG29" s="175">
        <f>('[3]Прочая  субсидия_МР  и  ГО'!AR23)/1000</f>
        <v>0</v>
      </c>
      <c r="HH29" s="175">
        <f>('[3]Прочая  субсидия_МР  и  ГО'!AS23)/1000</f>
        <v>0</v>
      </c>
      <c r="HI29" s="250">
        <f t="shared" si="54"/>
        <v>0</v>
      </c>
      <c r="HJ29" s="175">
        <v>753.32961999999998</v>
      </c>
      <c r="HK29" s="175">
        <f>'[3]Прочая  субсидия_МР  и  ГО'!AT23/1000</f>
        <v>3561.96207</v>
      </c>
      <c r="HL29" s="175">
        <f>'[3]Прочая  субсидия_МР  и  ГО'!AU23/1000</f>
        <v>3561.96207</v>
      </c>
      <c r="HM29" s="250">
        <f t="shared" si="55"/>
        <v>100</v>
      </c>
      <c r="HN29" s="175">
        <v>0</v>
      </c>
      <c r="HO29" s="175">
        <f>('[3]Проверочная  таблица'!KN27+'[3]Проверочная  таблица'!KO27+'[3]Проверочная  таблица'!KT27+'[3]Проверочная  таблица'!KU27)/1000</f>
        <v>0</v>
      </c>
      <c r="HP29" s="175">
        <f>('[3]Проверочная  таблица'!KQ27+'[3]Проверочная  таблица'!KR27+'[3]Проверочная  таблица'!KW27+'[3]Проверочная  таблица'!KX27)/1000</f>
        <v>0</v>
      </c>
      <c r="HQ29" s="250">
        <f t="shared" si="56"/>
        <v>0</v>
      </c>
      <c r="HR29" s="175">
        <v>19085</v>
      </c>
      <c r="HS29" s="175">
        <f>('[3]Проверочная  таблица'!BT27+'[3]Проверочная  таблица'!CB27)/1000</f>
        <v>19085</v>
      </c>
      <c r="HT29" s="175">
        <f>('[3]Проверочная  таблица'!BX27+'[3]Проверочная  таблица'!CF27)/1000</f>
        <v>18989.575000000001</v>
      </c>
      <c r="HU29" s="250">
        <f t="shared" si="57"/>
        <v>99.5</v>
      </c>
      <c r="HV29" s="175">
        <v>44189.337520000001</v>
      </c>
      <c r="HW29" s="175">
        <f>('[3]Проверочная  таблица'!BU27+'[3]Проверочная  таблица'!CC27)/1000</f>
        <v>65060.581020000005</v>
      </c>
      <c r="HX29" s="175">
        <f>('[3]Проверочная  таблица'!BY27+'[3]Проверочная  таблица'!CG27)/1000</f>
        <v>64897.557460000004</v>
      </c>
      <c r="HY29" s="250">
        <f t="shared" si="58"/>
        <v>99.749428060056999</v>
      </c>
      <c r="HZ29" s="175">
        <v>0</v>
      </c>
      <c r="IA29" s="175">
        <f>('[3]Прочая  субсидия_МР  и  ГО'!AX23)/1000</f>
        <v>0</v>
      </c>
      <c r="IB29" s="175">
        <f>('[3]Прочая  субсидия_МР  и  ГО'!AY23)/1000</f>
        <v>0</v>
      </c>
      <c r="IC29" s="250">
        <f t="shared" si="59"/>
        <v>0</v>
      </c>
      <c r="ID29" s="175">
        <v>0</v>
      </c>
      <c r="IE29" s="175">
        <f>('[3]Проверочная  таблица'!IR27+'[3]Проверочная  таблица'!IS27)/1000</f>
        <v>0</v>
      </c>
      <c r="IF29" s="175">
        <f>('[3]Проверочная  таблица'!IU27+'[3]Проверочная  таблица'!IV27)/1000</f>
        <v>0</v>
      </c>
      <c r="IG29" s="250">
        <f t="shared" si="60"/>
        <v>0</v>
      </c>
      <c r="IH29" s="175">
        <v>0</v>
      </c>
      <c r="II29" s="175">
        <f>('[3]Проверочная  таблица'!BV27+'[3]Проверочная  таблица'!CD27)/1000</f>
        <v>0</v>
      </c>
      <c r="IJ29" s="175">
        <f>('[3]Проверочная  таблица'!BZ27+'[3]Проверочная  таблица'!CH27)/1000</f>
        <v>0</v>
      </c>
      <c r="IK29" s="250">
        <f t="shared" si="61"/>
        <v>0</v>
      </c>
      <c r="IL29" s="249"/>
      <c r="IM29" s="175">
        <f>'[3]Проверочная  таблица'!IW27/1000</f>
        <v>0</v>
      </c>
      <c r="IN29" s="175">
        <f>'[3]Проверочная  таблица'!IZ27/1000</f>
        <v>0</v>
      </c>
      <c r="IO29" s="250">
        <f t="shared" si="62"/>
        <v>0</v>
      </c>
      <c r="IP29" s="249"/>
      <c r="IQ29" s="175">
        <f>('[3]Прочая  субсидия_МР  и  ГО'!AZ23+'[3]Прочая  субсидия_БП'!AX23)/1000</f>
        <v>0</v>
      </c>
      <c r="IR29" s="175">
        <f>('[3]Прочая  субсидия_МР  и  ГО'!BA23+'[3]Прочая  субсидия_БП'!AY23)/1000</f>
        <v>0</v>
      </c>
      <c r="IS29" s="250">
        <f t="shared" si="63"/>
        <v>0</v>
      </c>
      <c r="IT29" s="175">
        <v>0</v>
      </c>
      <c r="IU29" s="175">
        <f>('[3]Прочая  субсидия_МР  и  ГО'!BB23+'[3]Прочая  субсидия_БП'!BD23)/1000</f>
        <v>0</v>
      </c>
      <c r="IV29" s="175">
        <f>('[3]Прочая  субсидия_МР  и  ГО'!BC23+'[3]Прочая  субсидия_БП'!BE23)/1000</f>
        <v>0</v>
      </c>
      <c r="IW29" s="250">
        <f t="shared" si="64"/>
        <v>0</v>
      </c>
      <c r="IX29" s="175">
        <v>0</v>
      </c>
      <c r="IY29" s="175">
        <f>('[3]Проверочная  таблица'!GE27+'[3]Проверочная  таблица'!GK27)/1000</f>
        <v>0</v>
      </c>
      <c r="IZ29" s="175">
        <f>('[3]Проверочная  таблица'!GH27+'[3]Проверочная  таблица'!GN27)/1000</f>
        <v>0</v>
      </c>
      <c r="JA29" s="250">
        <f t="shared" si="65"/>
        <v>0</v>
      </c>
      <c r="JB29" s="175">
        <v>871.03535999999997</v>
      </c>
      <c r="JC29" s="175">
        <f>('[3]Прочая  субсидия_БП'!BJ23+'[3]Прочая  субсидия_МР  и  ГО'!BD23)/1000</f>
        <v>871.03535999999997</v>
      </c>
      <c r="JD29" s="175">
        <f>('[3]Прочая  субсидия_БП'!BK23+'[3]Прочая  субсидия_МР  и  ГО'!BE23)/1000</f>
        <v>849.71397000000002</v>
      </c>
      <c r="JE29" s="250">
        <f t="shared" si="66"/>
        <v>97.552178593530343</v>
      </c>
      <c r="JF29" s="249"/>
      <c r="JG29" s="175">
        <f>('[3]Прочая  субсидия_БП'!BQ23+'[3]Прочая  субсидия_МР  и  ГО'!BF23)/1000</f>
        <v>2700</v>
      </c>
      <c r="JH29" s="175">
        <f>('[3]Прочая  субсидия_БП'!BR23+'[3]Прочая  субсидия_МР  и  ГО'!BG23)/1000</f>
        <v>0</v>
      </c>
      <c r="JI29" s="250">
        <f t="shared" si="67"/>
        <v>0</v>
      </c>
      <c r="JJ29" s="175">
        <v>0</v>
      </c>
      <c r="JK29" s="175">
        <f>('[3]Прочая  субсидия_МР  и  ГО'!BH23+'[3]Прочая  субсидия_БП'!BW23)/1000</f>
        <v>0</v>
      </c>
      <c r="JL29" s="175">
        <f>('[3]Прочая  субсидия_МР  и  ГО'!BI23+'[3]Прочая  субсидия_БП'!BX23)/1000</f>
        <v>0</v>
      </c>
      <c r="JM29" s="250">
        <f t="shared" si="68"/>
        <v>0</v>
      </c>
      <c r="JN29" s="175">
        <v>17399.999909999999</v>
      </c>
      <c r="JO29" s="175">
        <f>('[3]Проверочная  таблица'!OH27+'[3]Проверочная  таблица'!OI27+'[3]Проверочная  таблица'!OP27+'[3]Проверочная  таблица'!OQ27)/1000</f>
        <v>17399.999909999999</v>
      </c>
      <c r="JP29" s="175">
        <f>('[3]Проверочная  таблица'!OL27+'[3]Проверочная  таблица'!OM27+'[3]Проверочная  таблица'!OT27+'[3]Проверочная  таблица'!OU27)/1000</f>
        <v>17399.999909999999</v>
      </c>
      <c r="JQ29" s="250">
        <f t="shared" si="69"/>
        <v>100</v>
      </c>
      <c r="JR29" s="175">
        <v>16216.82936</v>
      </c>
      <c r="JS29" s="175">
        <f>('[3]Проверочная  таблица'!OJ27+'[3]Проверочная  таблица'!OR27)/1000</f>
        <v>16216.82936</v>
      </c>
      <c r="JT29" s="175">
        <f>('[3]Проверочная  таблица'!ON27+'[3]Проверочная  таблица'!OV27)/1000</f>
        <v>16216.82936</v>
      </c>
      <c r="JU29" s="250">
        <f t="shared" si="70"/>
        <v>100</v>
      </c>
      <c r="JV29" s="175">
        <v>0</v>
      </c>
      <c r="JW29" s="175">
        <f>('[3]Проверочная  таблица'!TF27+'[3]Проверочная  таблица'!TG27+'[3]Проверочная  таблица'!SJ27+'[3]Проверочная  таблица'!SK27)/1000</f>
        <v>0</v>
      </c>
      <c r="JX29" s="175">
        <f>('[3]Проверочная  таблица'!TO27+'[3]Проверочная  таблица'!TP27+'[3]Проверочная  таблица'!SU27+'[3]Проверочная  таблица'!SV27)/1000</f>
        <v>0</v>
      </c>
      <c r="JY29" s="250">
        <f t="shared" si="71"/>
        <v>0</v>
      </c>
      <c r="JZ29" s="175">
        <v>1915.6956</v>
      </c>
      <c r="KA29" s="175">
        <f>('[3]Проверочная  таблица'!PN27+'[3]Проверочная  таблица'!PO27)/1000</f>
        <v>1358.1602100000002</v>
      </c>
      <c r="KB29" s="175">
        <f>('[3]Проверочная  таблица'!PQ27+'[3]Проверочная  таблица'!PR27)/1000</f>
        <v>1358.1602100000002</v>
      </c>
      <c r="KC29" s="250">
        <f t="shared" si="72"/>
        <v>100</v>
      </c>
      <c r="KD29" s="249"/>
      <c r="KE29" s="175">
        <f>'[3]Проверочная  таблица'!IK27/1000</f>
        <v>0</v>
      </c>
      <c r="KF29" s="175">
        <f>'[3]Проверочная  таблица'!IN27/1000</f>
        <v>0</v>
      </c>
      <c r="KG29" s="250">
        <f t="shared" si="73"/>
        <v>0</v>
      </c>
      <c r="KH29" s="175">
        <v>0</v>
      </c>
      <c r="KI29" s="175">
        <f>('[3]Проверочная  таблица'!SN27+'[3]Проверочная  таблица'!SO27+'[3]Проверочная  таблица'!TJ27+'[3]Проверочная  таблица'!TK27)/1000</f>
        <v>0</v>
      </c>
      <c r="KJ29" s="175">
        <f>('[3]Проверочная  таблица'!SY27+'[3]Проверочная  таблица'!SZ27+'[3]Проверочная  таблица'!TS27+'[3]Проверочная  таблица'!TT27)/1000</f>
        <v>0</v>
      </c>
      <c r="KK29" s="250">
        <f t="shared" si="74"/>
        <v>0</v>
      </c>
    </row>
    <row r="30" spans="1:299" ht="21.75" customHeight="1" x14ac:dyDescent="0.35">
      <c r="A30" s="251" t="s">
        <v>44</v>
      </c>
      <c r="B30" s="252">
        <f t="shared" si="0"/>
        <v>111827.62035000001</v>
      </c>
      <c r="C30" s="253">
        <f t="shared" si="0"/>
        <v>141893.25063999998</v>
      </c>
      <c r="D30" s="254">
        <f t="shared" si="0"/>
        <v>141746.30556000001</v>
      </c>
      <c r="E30" s="248">
        <f t="shared" si="1"/>
        <v>99.896439697210965</v>
      </c>
      <c r="F30" s="249"/>
      <c r="G30" s="175">
        <f>'[3]Проверочная  таблица'!EL28/1000</f>
        <v>0</v>
      </c>
      <c r="H30" s="175">
        <f>'[3]Проверочная  таблица'!EP28/1000</f>
        <v>0</v>
      </c>
      <c r="I30" s="250">
        <f t="shared" si="9"/>
        <v>0</v>
      </c>
      <c r="J30" s="175">
        <v>804.6105500000001</v>
      </c>
      <c r="K30" s="175">
        <f>'[3]Проверочная  таблица'!EM28/1000</f>
        <v>804.6105500000001</v>
      </c>
      <c r="L30" s="175">
        <f>'[3]Проверочная  таблица'!EQ28/1000</f>
        <v>804.6105500000001</v>
      </c>
      <c r="M30" s="250">
        <f t="shared" si="10"/>
        <v>100</v>
      </c>
      <c r="N30" s="175">
        <v>0</v>
      </c>
      <c r="O30" s="193">
        <f>'[3]Проверочная  таблица'!EN28/1000</f>
        <v>0</v>
      </c>
      <c r="P30" s="175">
        <f>'[3]Проверочная  таблица'!ER28/1000</f>
        <v>0</v>
      </c>
      <c r="Q30" s="250">
        <f t="shared" si="11"/>
        <v>0</v>
      </c>
      <c r="R30" s="175">
        <v>0</v>
      </c>
      <c r="S30" s="175">
        <f>'[3]Проверочная  таблица'!RW28/1000</f>
        <v>0</v>
      </c>
      <c r="T30" s="175">
        <f>'[3]Проверочная  таблица'!RZ28/1000</f>
        <v>0</v>
      </c>
      <c r="U30" s="250">
        <f t="shared" si="12"/>
        <v>0</v>
      </c>
      <c r="V30" s="175">
        <v>222.46453</v>
      </c>
      <c r="W30" s="175">
        <f>('[3]Прочая  субсидия_МР  и  ГО'!D24)/1000</f>
        <v>222.46453</v>
      </c>
      <c r="X30" s="175">
        <f>('[3]Прочая  субсидия_МР  и  ГО'!E24)/1000</f>
        <v>222.46453</v>
      </c>
      <c r="Y30" s="250">
        <f t="shared" si="13"/>
        <v>100</v>
      </c>
      <c r="Z30" s="249"/>
      <c r="AA30" s="175">
        <f>'[3]Проверочная  таблица'!SC28/1000</f>
        <v>0</v>
      </c>
      <c r="AB30" s="175">
        <f>'[3]Проверочная  таблица'!SF28/1000</f>
        <v>0</v>
      </c>
      <c r="AC30" s="250">
        <f t="shared" si="14"/>
        <v>0</v>
      </c>
      <c r="AD30" s="175">
        <v>0</v>
      </c>
      <c r="AE30" s="175">
        <f>('[3]Проверочная  таблица'!FD28+'[3]Проверочная  таблица'!FE28)/1000</f>
        <v>0</v>
      </c>
      <c r="AF30" s="175">
        <f>('[3]Проверочная  таблица'!FK28+'[3]Проверочная  таблица'!FL28)/1000</f>
        <v>0</v>
      </c>
      <c r="AG30" s="250">
        <f t="shared" si="15"/>
        <v>0</v>
      </c>
      <c r="AH30" s="175">
        <v>0</v>
      </c>
      <c r="AI30" s="175">
        <f>'[3]Прочая  субсидия_МР  и  ГО'!F24/1000</f>
        <v>0</v>
      </c>
      <c r="AJ30" s="175">
        <f>'[3]Прочая  субсидия_МР  и  ГО'!G24/1000</f>
        <v>0</v>
      </c>
      <c r="AK30" s="250">
        <f t="shared" si="16"/>
        <v>0</v>
      </c>
      <c r="AL30" s="175">
        <v>0</v>
      </c>
      <c r="AM30" s="175">
        <f>'[3]Прочая  субсидия_МР  и  ГО'!H24/1000</f>
        <v>0</v>
      </c>
      <c r="AN30" s="175">
        <f>'[3]Прочая  субсидия_МР  и  ГО'!I24/1000</f>
        <v>0</v>
      </c>
      <c r="AO30" s="250">
        <f t="shared" si="17"/>
        <v>0</v>
      </c>
      <c r="AP30" s="175">
        <v>124.05837</v>
      </c>
      <c r="AQ30" s="175">
        <f>'[3]Прочая  субсидия_МР  и  ГО'!J24/1000</f>
        <v>124.05837</v>
      </c>
      <c r="AR30" s="175">
        <f>'[3]Прочая  субсидия_МР  и  ГО'!K24/1000</f>
        <v>124.05837</v>
      </c>
      <c r="AS30" s="250">
        <f t="shared" si="18"/>
        <v>100</v>
      </c>
      <c r="AT30" s="175">
        <v>706.79781000000003</v>
      </c>
      <c r="AU30" s="175">
        <f>'[3]Прочая  субсидия_МР  и  ГО'!L24/1000</f>
        <v>706.79781000000003</v>
      </c>
      <c r="AV30" s="175">
        <f>'[3]Прочая  субсидия_МР  и  ГО'!M24/1000</f>
        <v>600.66458</v>
      </c>
      <c r="AW30" s="250">
        <f t="shared" si="19"/>
        <v>84.983933382589285</v>
      </c>
      <c r="AX30" s="175">
        <v>883</v>
      </c>
      <c r="AY30" s="175">
        <f>'[3]Прочая  субсидия_МР  и  ГО'!N24/1000</f>
        <v>883</v>
      </c>
      <c r="AZ30" s="175">
        <f>'[3]Прочая  субсидия_МР  и  ГО'!O24/1000</f>
        <v>883</v>
      </c>
      <c r="BA30" s="250">
        <f t="shared" si="2"/>
        <v>100</v>
      </c>
      <c r="BB30" s="175">
        <v>0</v>
      </c>
      <c r="BC30" s="175">
        <f>'[3]Прочая  субсидия_МР  и  ГО'!P24/1000</f>
        <v>0</v>
      </c>
      <c r="BD30" s="175">
        <f>'[3]Прочая  субсидия_МР  и  ГО'!Q24/1000</f>
        <v>0</v>
      </c>
      <c r="BE30" s="250">
        <f t="shared" si="3"/>
        <v>0</v>
      </c>
      <c r="BF30" s="249"/>
      <c r="BG30" s="175">
        <f>'[3]Проверочная  таблица'!RP28/1000</f>
        <v>0</v>
      </c>
      <c r="BH30" s="175">
        <f>'[3]Проверочная  таблица'!RT28/1000</f>
        <v>0</v>
      </c>
      <c r="BI30" s="250">
        <f t="shared" si="4"/>
        <v>0</v>
      </c>
      <c r="BJ30" s="249"/>
      <c r="BK30" s="175">
        <f>('[3]Проверочная  таблица'!RQ28+'[3]Проверочная  таблица'!RR28)/1000</f>
        <v>0</v>
      </c>
      <c r="BL30" s="175">
        <f>('[3]Проверочная  таблица'!RU28+'[3]Проверочная  таблица'!RV28)/1000</f>
        <v>0</v>
      </c>
      <c r="BM30" s="250">
        <f t="shared" si="5"/>
        <v>0</v>
      </c>
      <c r="BN30" s="175">
        <v>0</v>
      </c>
      <c r="BO30" s="175">
        <f>'[3]Проверочная  таблица'!ES28/1000</f>
        <v>0</v>
      </c>
      <c r="BP30" s="175">
        <f>'[3]Проверочная  таблица'!EV28/1000</f>
        <v>0</v>
      </c>
      <c r="BQ30" s="250">
        <f t="shared" si="20"/>
        <v>0</v>
      </c>
      <c r="BR30" s="249"/>
      <c r="BS30" s="175">
        <f>'[3]Проверочная  таблица'!FY28/1000</f>
        <v>0</v>
      </c>
      <c r="BT30" s="175">
        <f>'[3]Проверочная  таблица'!GB28/1000</f>
        <v>0</v>
      </c>
      <c r="BU30" s="250">
        <f t="shared" si="21"/>
        <v>0</v>
      </c>
      <c r="BV30" s="175">
        <v>238.875</v>
      </c>
      <c r="BW30" s="175">
        <f>('[3]Проверочная  таблица'!MW28+'[3]Проверочная  таблица'!MX28+'[3]Проверочная  таблица'!NH28+'[3]Проверочная  таблица'!NI28)/1000</f>
        <v>238.875</v>
      </c>
      <c r="BX30" s="175">
        <f>('[3]Проверочная  таблица'!NK28+'[3]Проверочная  таблица'!NL28+'[3]Проверочная  таблица'!NE28+'[3]Проверочная  таблица'!NF28)/1000</f>
        <v>238.875</v>
      </c>
      <c r="BY30" s="250">
        <f t="shared" si="22"/>
        <v>100</v>
      </c>
      <c r="BZ30" s="175">
        <v>0</v>
      </c>
      <c r="CA30" s="175">
        <f>('[3]Проверочная  таблица'!JC28)/1000</f>
        <v>0</v>
      </c>
      <c r="CB30" s="175">
        <f>('[3]Проверочная  таблица'!JF28)/1000</f>
        <v>0</v>
      </c>
      <c r="CC30" s="250">
        <f t="shared" si="6"/>
        <v>0</v>
      </c>
      <c r="CD30" s="175">
        <v>0</v>
      </c>
      <c r="CE30" s="175">
        <f>('[3]Проверочная  таблица'!LU28+'[3]Проверочная  таблица'!LV28+'[3]Проверочная  таблица'!LM28+'[3]Проверочная  таблица'!LN28)/1000</f>
        <v>0</v>
      </c>
      <c r="CF30" s="175">
        <f>('[3]Проверочная  таблица'!LQ28+'[3]Проверочная  таблица'!LR28+'[3]Проверочная  таблица'!LY28+'[3]Проверочная  таблица'!LZ28)/1000</f>
        <v>0</v>
      </c>
      <c r="CG30" s="250">
        <f t="shared" si="7"/>
        <v>0</v>
      </c>
      <c r="CH30" s="175">
        <v>0</v>
      </c>
      <c r="CI30" s="175">
        <f>('[3]Проверочная  таблица'!MR28+'[3]Проверочная  таблица'!MS28)/1000</f>
        <v>0</v>
      </c>
      <c r="CJ30" s="175">
        <f>('[3]Проверочная  таблица'!MZ28+'[3]Проверочная  таблица'!NA28)/1000</f>
        <v>0</v>
      </c>
      <c r="CK30" s="250">
        <f t="shared" si="8"/>
        <v>0</v>
      </c>
      <c r="CL30" s="175">
        <v>0</v>
      </c>
      <c r="CM30" s="175">
        <f>('[3]Проверочная  таблица'!MT28+'[3]Проверочная  таблица'!MU28)/1000</f>
        <v>0</v>
      </c>
      <c r="CN30" s="175">
        <f>('[3]Проверочная  таблица'!NB28+'[3]Проверочная  таблица'!NC28)/1000</f>
        <v>0</v>
      </c>
      <c r="CO30" s="250">
        <f t="shared" si="23"/>
        <v>0</v>
      </c>
      <c r="CP30" s="249"/>
      <c r="CQ30" s="175">
        <f>'[3]Проверочная  таблица'!QE28/1000</f>
        <v>0</v>
      </c>
      <c r="CR30" s="175">
        <f>'[3]Проверочная  таблица'!QH28/1000</f>
        <v>0</v>
      </c>
      <c r="CS30" s="250">
        <f t="shared" si="24"/>
        <v>0</v>
      </c>
      <c r="CT30" s="175">
        <v>0</v>
      </c>
      <c r="CU30" s="175">
        <f>('[3]Проверочная  таблица'!QK28+'[3]Проверочная  таблица'!QQ28)/1000</f>
        <v>0</v>
      </c>
      <c r="CV30" s="175">
        <f>('[3]Проверочная  таблица'!QN28+'[3]Проверочная  таблица'!QT28)/1000</f>
        <v>0</v>
      </c>
      <c r="CW30" s="250">
        <f t="shared" si="25"/>
        <v>0</v>
      </c>
      <c r="CX30" s="175">
        <v>18.34862</v>
      </c>
      <c r="CY30" s="175">
        <f>('[3]Прочая  субсидия_МР  и  ГО'!R24+'[3]Прочая  субсидия_БП'!H24)/1000</f>
        <v>18.34862</v>
      </c>
      <c r="CZ30" s="175">
        <f>('[3]Прочая  субсидия_МР  и  ГО'!S24+'[3]Прочая  субсидия_БП'!I24)/1000</f>
        <v>18.34862</v>
      </c>
      <c r="DA30" s="250">
        <f t="shared" si="26"/>
        <v>100</v>
      </c>
      <c r="DB30" s="249"/>
      <c r="DC30" s="175">
        <f>'[3]Проверочная  таблица'!IE28/1000</f>
        <v>0</v>
      </c>
      <c r="DD30" s="175">
        <f>'[3]Проверочная  таблица'!IH28/1000</f>
        <v>0</v>
      </c>
      <c r="DE30" s="250">
        <f t="shared" si="27"/>
        <v>0</v>
      </c>
      <c r="DF30" s="175">
        <v>605.48981000000003</v>
      </c>
      <c r="DG30" s="175">
        <f>'[3]Прочая  субсидия_МР  и  ГО'!T24/1000</f>
        <v>521.66197000000011</v>
      </c>
      <c r="DH30" s="175">
        <f>'[3]Прочая  субсидия_МР  и  ГО'!U24/1000</f>
        <v>521.66197</v>
      </c>
      <c r="DI30" s="250">
        <f t="shared" si="28"/>
        <v>99.999999999999972</v>
      </c>
      <c r="DJ30" s="175">
        <v>0</v>
      </c>
      <c r="DK30" s="175">
        <f>('[3]Прочая  субсидия_МР  и  ГО'!V24+'[3]Прочая  субсидия_БП'!N24)/1000</f>
        <v>0</v>
      </c>
      <c r="DL30" s="175">
        <f>('[3]Прочая  субсидия_МР  и  ГО'!W24+'[3]Прочая  субсидия_БП'!O24)/1000</f>
        <v>0</v>
      </c>
      <c r="DM30" s="250">
        <f t="shared" si="29"/>
        <v>0</v>
      </c>
      <c r="DN30" s="249"/>
      <c r="DO30" s="175">
        <f>('[3]Проверочная  таблица'!DL28+'[3]Проверочная  таблица'!DM28)/1000</f>
        <v>0</v>
      </c>
      <c r="DP30" s="175">
        <f>('[3]Проверочная  таблица'!DY28+'[3]Проверочная  таблица'!DZ28)/1000</f>
        <v>0</v>
      </c>
      <c r="DQ30" s="250">
        <f t="shared" si="30"/>
        <v>0</v>
      </c>
      <c r="DR30" s="249"/>
      <c r="DS30" s="175">
        <f>('[3]Проверочная  таблица'!DN28+'[3]Проверочная  таблица'!DO28)/1000</f>
        <v>0</v>
      </c>
      <c r="DT30" s="175">
        <f>('[3]Проверочная  таблица'!EA28+'[3]Проверочная  таблица'!EB28)/1000</f>
        <v>0</v>
      </c>
      <c r="DU30" s="250">
        <f t="shared" si="31"/>
        <v>0</v>
      </c>
      <c r="DV30" s="249"/>
      <c r="DW30" s="175">
        <f>'[3]Проверочная  таблица'!DU28/1000</f>
        <v>0</v>
      </c>
      <c r="DX30" s="175">
        <f>'[3]Проверочная  таблица'!EH28/1000</f>
        <v>0</v>
      </c>
      <c r="DY30" s="250">
        <f t="shared" si="32"/>
        <v>0</v>
      </c>
      <c r="DZ30" s="249"/>
      <c r="EA30" s="175">
        <f>'[3]Проверочная  таблица'!DV28/1000</f>
        <v>0</v>
      </c>
      <c r="EB30" s="175">
        <f>'[3]Проверочная  таблица'!EI28/1000</f>
        <v>0</v>
      </c>
      <c r="EC30" s="250">
        <f t="shared" si="33"/>
        <v>0</v>
      </c>
      <c r="ED30" s="249"/>
      <c r="EE30" s="175">
        <f>'[3]Проверочная  таблица'!DW28/1000</f>
        <v>0</v>
      </c>
      <c r="EF30" s="175">
        <f>'[3]Проверочная  таблица'!EJ28/1000</f>
        <v>0</v>
      </c>
      <c r="EG30" s="250">
        <f t="shared" si="34"/>
        <v>0</v>
      </c>
      <c r="EH30" s="249"/>
      <c r="EI30" s="175">
        <f>'[3]Проверочная  таблица'!DR28/1000</f>
        <v>0</v>
      </c>
      <c r="EJ30" s="175">
        <f>'[3]Проверочная  таблица'!EE28/1000</f>
        <v>0</v>
      </c>
      <c r="EK30" s="250">
        <f t="shared" si="35"/>
        <v>0</v>
      </c>
      <c r="EL30" s="249"/>
      <c r="EM30" s="175">
        <f>'[3]Проверочная  таблица'!DS28/1000</f>
        <v>0</v>
      </c>
      <c r="EN30" s="175">
        <f>'[3]Проверочная  таблица'!EF28/1000</f>
        <v>0</v>
      </c>
      <c r="EO30" s="250">
        <f t="shared" si="36"/>
        <v>0</v>
      </c>
      <c r="EP30" s="249"/>
      <c r="EQ30" s="175">
        <f>'[3]Проверочная  таблица'!DT28/1000</f>
        <v>0</v>
      </c>
      <c r="ER30" s="175">
        <f>'[3]Проверочная  таблица'!EG28/1000</f>
        <v>0</v>
      </c>
      <c r="ES30" s="250">
        <f t="shared" si="37"/>
        <v>0</v>
      </c>
      <c r="ET30" s="175">
        <v>28112.744600000002</v>
      </c>
      <c r="EU30" s="175">
        <f>('[3]Проверочная  таблица'!AM28+'[3]Проверочная  таблица'!AW28+'[3]Прочая  субсидия_МР  и  ГО'!Z24+'[3]Прочая  субсидия_БП'!Z24)/1000</f>
        <v>28112.744600000002</v>
      </c>
      <c r="EV30" s="175">
        <f>('[3]Проверочная  таблица'!AR28+'[3]Проверочная  таблица'!BA28+'[3]Прочая  субсидия_МР  и  ГО'!AA24+'[3]Прочая  субсидия_БП'!AA24)/1000</f>
        <v>28112.744600000002</v>
      </c>
      <c r="EW30" s="250">
        <f t="shared" si="38"/>
        <v>100</v>
      </c>
      <c r="EX30" s="175">
        <v>11439</v>
      </c>
      <c r="EY30" s="175">
        <f>'[3]Проверочная  таблица'!AN28/1000</f>
        <v>11439</v>
      </c>
      <c r="EZ30" s="175">
        <f>'[3]Проверочная  таблица'!AS28/1000</f>
        <v>11439</v>
      </c>
      <c r="FA30" s="250">
        <f t="shared" si="39"/>
        <v>100</v>
      </c>
      <c r="FB30" s="175">
        <v>28086</v>
      </c>
      <c r="FC30" s="175">
        <f>'[3]Прочая  субсидия_МР  и  ГО'!AB24/1000</f>
        <v>28086</v>
      </c>
      <c r="FD30" s="175">
        <f>'[3]Прочая  субсидия_МР  и  ГО'!AC24/1000</f>
        <v>28086</v>
      </c>
      <c r="FE30" s="250">
        <f t="shared" si="40"/>
        <v>100</v>
      </c>
      <c r="FF30" s="175">
        <v>0</v>
      </c>
      <c r="FG30" s="175">
        <f>'[3]Прочая  субсидия_МР  и  ГО'!AD24/1000</f>
        <v>0</v>
      </c>
      <c r="FH30" s="175">
        <f>'[3]Прочая  субсидия_МР  и  ГО'!AE24/1000</f>
        <v>0</v>
      </c>
      <c r="FI30" s="250">
        <f t="shared" si="41"/>
        <v>0</v>
      </c>
      <c r="FJ30" s="249"/>
      <c r="FK30" s="175">
        <f>'[3]Проверочная  таблица'!CU28/1000</f>
        <v>0</v>
      </c>
      <c r="FL30" s="175">
        <f>'[3]Проверочная  таблица'!CV28/1000</f>
        <v>0</v>
      </c>
      <c r="FM30" s="250">
        <f t="shared" si="42"/>
        <v>0</v>
      </c>
      <c r="FN30" s="249"/>
      <c r="FO30" s="175">
        <f>'[3]Проверочная  таблица'!DG28/1000</f>
        <v>0</v>
      </c>
      <c r="FP30" s="175">
        <f>'[3]Проверочная  таблица'!DJ28/1000</f>
        <v>0</v>
      </c>
      <c r="FQ30" s="250">
        <f t="shared" si="43"/>
        <v>0</v>
      </c>
      <c r="FR30" s="249"/>
      <c r="FS30" s="175">
        <f>'[3]Прочая  субсидия_МР  и  ГО'!AF24/1000</f>
        <v>0</v>
      </c>
      <c r="FT30" s="175">
        <f>'[3]Прочая  субсидия_МР  и  ГО'!AG24/1000</f>
        <v>0</v>
      </c>
      <c r="FU30" s="250">
        <f t="shared" si="44"/>
        <v>0</v>
      </c>
      <c r="FV30" s="249"/>
      <c r="FW30" s="175">
        <f>'[3]Прочая  субсидия_МР  и  ГО'!AH24/1000</f>
        <v>0</v>
      </c>
      <c r="FX30" s="175">
        <f>'[3]Прочая  субсидия_МР  и  ГО'!AI24/1000</f>
        <v>0</v>
      </c>
      <c r="FY30" s="250">
        <f t="shared" si="45"/>
        <v>0</v>
      </c>
      <c r="FZ30" s="175">
        <v>0</v>
      </c>
      <c r="GA30" s="175">
        <f>('[3]Проверочная  таблица'!CO28+'[3]Проверочная  таблица'!CM28)/1000</f>
        <v>0</v>
      </c>
      <c r="GB30" s="175">
        <f>('[3]Проверочная  таблица'!CP28+'[3]Проверочная  таблица'!CN28)/1000</f>
        <v>0</v>
      </c>
      <c r="GC30" s="250">
        <f t="shared" si="46"/>
        <v>0</v>
      </c>
      <c r="GD30" s="175">
        <v>0</v>
      </c>
      <c r="GE30" s="175">
        <f>('[3]Проверочная  таблица'!CW28+'[3]Проверочная  таблица'!CY28)/1000</f>
        <v>0</v>
      </c>
      <c r="GF30" s="175">
        <f>('[3]Проверочная  таблица'!CZ28+'[3]Проверочная  таблица'!CX28)/1000</f>
        <v>0</v>
      </c>
      <c r="GG30" s="250">
        <f t="shared" si="47"/>
        <v>0</v>
      </c>
      <c r="GH30" s="175">
        <v>0</v>
      </c>
      <c r="GI30" s="175">
        <f>'[3]Проверочная  таблица'!GU28/1000</f>
        <v>0</v>
      </c>
      <c r="GJ30" s="175">
        <f>'[3]Проверочная  таблица'!GX28/1000</f>
        <v>0</v>
      </c>
      <c r="GK30" s="250">
        <f t="shared" si="48"/>
        <v>0</v>
      </c>
      <c r="GL30" s="175">
        <v>0</v>
      </c>
      <c r="GM30" s="175">
        <f>'[3]Прочая  субсидия_МР  и  ГО'!AJ24/1000</f>
        <v>0</v>
      </c>
      <c r="GN30" s="175">
        <f>'[3]Прочая  субсидия_МР  и  ГО'!AK24/1000</f>
        <v>0</v>
      </c>
      <c r="GO30" s="250">
        <f t="shared" si="49"/>
        <v>0</v>
      </c>
      <c r="GP30" s="175">
        <v>0</v>
      </c>
      <c r="GQ30" s="175">
        <f>('[3]Проверочная  таблица'!HH28+'[3]Проверочная  таблица'!HI28+'[3]Проверочная  таблица'!HN28+'[3]Проверочная  таблица'!HO28)/1000</f>
        <v>0</v>
      </c>
      <c r="GR30" s="175">
        <f>('[3]Проверочная  таблица'!HK28+'[3]Проверочная  таблица'!HL28+'[3]Проверочная  таблица'!HQ28+'[3]Проверочная  таблица'!HR28)/1000</f>
        <v>0</v>
      </c>
      <c r="GS30" s="250">
        <f t="shared" si="50"/>
        <v>0</v>
      </c>
      <c r="GT30" s="249"/>
      <c r="GU30" s="175">
        <f>('[3]Прочая  субсидия_МР  и  ГО'!AL24+'[3]Прочая  субсидия_БП'!AF24)/1000</f>
        <v>756.76599999999996</v>
      </c>
      <c r="GV30" s="175">
        <f>('[3]Прочая  субсидия_МР  и  ГО'!AM24+'[3]Прочая  субсидия_БП'!AG24)/1000</f>
        <v>756.76599999999996</v>
      </c>
      <c r="GW30" s="250">
        <f t="shared" si="51"/>
        <v>100</v>
      </c>
      <c r="GX30" s="175">
        <v>89.223399999999998</v>
      </c>
      <c r="GY30" s="175">
        <f>('[3]Прочая  субсидия_МР  и  ГО'!AN24+'[3]Прочая  субсидия_БП'!AL24)/1000</f>
        <v>89.223399999999998</v>
      </c>
      <c r="GZ30" s="175">
        <f>('[3]Прочая  субсидия_МР  и  ГО'!AO24+'[3]Прочая  субсидия_БП'!AM24)/1000</f>
        <v>89.223399999999998</v>
      </c>
      <c r="HA30" s="250">
        <f t="shared" si="52"/>
        <v>100</v>
      </c>
      <c r="HB30" s="175">
        <v>0</v>
      </c>
      <c r="HC30" s="175">
        <f>('[3]Прочая  субсидия_МР  и  ГО'!AP24+'[3]Прочая  субсидия_БП'!AR24)/1000</f>
        <v>953.68280000000004</v>
      </c>
      <c r="HD30" s="175">
        <f>('[3]Прочая  субсидия_МР  и  ГО'!AQ24+'[3]Прочая  субсидия_БП'!AS24)/1000</f>
        <v>953.68280000000004</v>
      </c>
      <c r="HE30" s="250">
        <f t="shared" si="53"/>
        <v>100</v>
      </c>
      <c r="HF30" s="175">
        <v>0</v>
      </c>
      <c r="HG30" s="175">
        <f>('[3]Прочая  субсидия_МР  и  ГО'!AR24)/1000</f>
        <v>0</v>
      </c>
      <c r="HH30" s="175">
        <f>('[3]Прочая  субсидия_МР  и  ГО'!AS24)/1000</f>
        <v>0</v>
      </c>
      <c r="HI30" s="250">
        <f t="shared" si="54"/>
        <v>0</v>
      </c>
      <c r="HJ30" s="175">
        <v>274.44709</v>
      </c>
      <c r="HK30" s="175">
        <f>'[3]Прочая  субсидия_МР  и  ГО'!AT24/1000</f>
        <v>316.62597</v>
      </c>
      <c r="HL30" s="175">
        <f>'[3]Прочая  субсидия_МР  и  ГО'!AU24/1000</f>
        <v>316.62597</v>
      </c>
      <c r="HM30" s="250">
        <f t="shared" si="55"/>
        <v>100</v>
      </c>
      <c r="HN30" s="175">
        <v>0</v>
      </c>
      <c r="HO30" s="175">
        <f>('[3]Проверочная  таблица'!KN28+'[3]Проверочная  таблица'!KO28+'[3]Проверочная  таблица'!KT28+'[3]Проверочная  таблица'!KU28)/1000</f>
        <v>0</v>
      </c>
      <c r="HP30" s="175">
        <f>('[3]Проверочная  таблица'!KQ28+'[3]Проверочная  таблица'!KR28+'[3]Проверочная  таблица'!KW28+'[3]Проверочная  таблица'!KX28)/1000</f>
        <v>0</v>
      </c>
      <c r="HQ30" s="250">
        <f t="shared" si="56"/>
        <v>0</v>
      </c>
      <c r="HR30" s="175">
        <v>0</v>
      </c>
      <c r="HS30" s="175">
        <f>('[3]Проверочная  таблица'!BT28+'[3]Проверочная  таблица'!CB28)/1000</f>
        <v>0</v>
      </c>
      <c r="HT30" s="175">
        <f>('[3]Проверочная  таблица'!BX28+'[3]Проверочная  таблица'!CF28)/1000</f>
        <v>0</v>
      </c>
      <c r="HU30" s="250">
        <f t="shared" si="57"/>
        <v>0</v>
      </c>
      <c r="HV30" s="175">
        <v>24980.015190000002</v>
      </c>
      <c r="HW30" s="175">
        <f>('[3]Проверочная  таблица'!BU28+'[3]Проверочная  таблица'!CC28)/1000</f>
        <v>47595.015189999998</v>
      </c>
      <c r="HX30" s="175">
        <f>('[3]Проверочная  таблица'!BY28+'[3]Проверочная  таблица'!CG28)/1000</f>
        <v>47595.015189999998</v>
      </c>
      <c r="HY30" s="250">
        <f t="shared" si="58"/>
        <v>100</v>
      </c>
      <c r="HZ30" s="175">
        <v>0</v>
      </c>
      <c r="IA30" s="175">
        <f>('[3]Прочая  субсидия_МР  и  ГО'!AX24)/1000</f>
        <v>0</v>
      </c>
      <c r="IB30" s="175">
        <f>('[3]Прочая  субсидия_МР  и  ГО'!AY24)/1000</f>
        <v>0</v>
      </c>
      <c r="IC30" s="250">
        <f t="shared" si="59"/>
        <v>0</v>
      </c>
      <c r="ID30" s="175">
        <v>0</v>
      </c>
      <c r="IE30" s="175">
        <f>('[3]Проверочная  таблица'!IR28+'[3]Проверочная  таблица'!IS28)/1000</f>
        <v>0</v>
      </c>
      <c r="IF30" s="175">
        <f>('[3]Проверочная  таблица'!IU28+'[3]Проверочная  таблица'!IV28)/1000</f>
        <v>0</v>
      </c>
      <c r="IG30" s="250">
        <f t="shared" si="60"/>
        <v>0</v>
      </c>
      <c r="IH30" s="175">
        <v>0</v>
      </c>
      <c r="II30" s="175">
        <f>('[3]Проверочная  таблица'!BV28+'[3]Проверочная  таблица'!CD28)/1000</f>
        <v>0</v>
      </c>
      <c r="IJ30" s="175">
        <f>('[3]Проверочная  таблица'!BZ28+'[3]Проверочная  таблица'!CH28)/1000</f>
        <v>0</v>
      </c>
      <c r="IK30" s="250">
        <f t="shared" si="61"/>
        <v>0</v>
      </c>
      <c r="IL30" s="249"/>
      <c r="IM30" s="175">
        <f>'[3]Проверочная  таблица'!IW28/1000</f>
        <v>0</v>
      </c>
      <c r="IN30" s="175">
        <f>'[3]Проверочная  таблица'!IZ28/1000</f>
        <v>0</v>
      </c>
      <c r="IO30" s="250">
        <f t="shared" si="62"/>
        <v>0</v>
      </c>
      <c r="IP30" s="249"/>
      <c r="IQ30" s="175">
        <f>('[3]Прочая  субсидия_МР  и  ГО'!AZ24+'[3]Прочая  субсидия_БП'!AX24)/1000</f>
        <v>0</v>
      </c>
      <c r="IR30" s="175">
        <f>('[3]Прочая  субсидия_МР  и  ГО'!BA24+'[3]Прочая  субсидия_БП'!AY24)/1000</f>
        <v>0</v>
      </c>
      <c r="IS30" s="250">
        <f t="shared" si="63"/>
        <v>0</v>
      </c>
      <c r="IT30" s="175">
        <v>650</v>
      </c>
      <c r="IU30" s="175">
        <f>('[3]Прочая  субсидия_МР  и  ГО'!BB24+'[3]Прочая  субсидия_БП'!BD24)/1000</f>
        <v>650</v>
      </c>
      <c r="IV30" s="175">
        <f>('[3]Прочая  субсидия_МР  и  ГО'!BC24+'[3]Прочая  субсидия_БП'!BE24)/1000</f>
        <v>649.99982</v>
      </c>
      <c r="IW30" s="250">
        <f t="shared" si="64"/>
        <v>99.999972307692303</v>
      </c>
      <c r="IX30" s="175">
        <v>0</v>
      </c>
      <c r="IY30" s="175">
        <f>('[3]Проверочная  таблица'!GE28+'[3]Проверочная  таблица'!GK28)/1000</f>
        <v>0</v>
      </c>
      <c r="IZ30" s="175">
        <f>('[3]Проверочная  таблица'!GH28+'[3]Проверочная  таблица'!GN28)/1000</f>
        <v>0</v>
      </c>
      <c r="JA30" s="250">
        <f t="shared" si="65"/>
        <v>0</v>
      </c>
      <c r="JB30" s="175">
        <v>998.44268999999997</v>
      </c>
      <c r="JC30" s="175">
        <f>('[3]Прочая  субсидия_БП'!BJ24+'[3]Прочая  субсидия_МР  и  ГО'!BD24)/1000</f>
        <v>998.44268999999997</v>
      </c>
      <c r="JD30" s="175">
        <f>('[3]Прочая  субсидия_БП'!BK24+'[3]Прочая  субсидия_МР  и  ГО'!BE24)/1000</f>
        <v>957.63102000000003</v>
      </c>
      <c r="JE30" s="250">
        <f t="shared" si="66"/>
        <v>95.912467444676281</v>
      </c>
      <c r="JF30" s="249"/>
      <c r="JG30" s="175">
        <f>('[3]Прочая  субсидия_БП'!BQ24+'[3]Прочая  субсидия_МР  и  ГО'!BF24)/1000</f>
        <v>60</v>
      </c>
      <c r="JH30" s="175">
        <f>('[3]Прочая  субсидия_БП'!BR24+'[3]Прочая  субсидия_МР  и  ГО'!BG24)/1000</f>
        <v>60</v>
      </c>
      <c r="JI30" s="250">
        <f t="shared" si="67"/>
        <v>100</v>
      </c>
      <c r="JJ30" s="175">
        <v>6275.28532</v>
      </c>
      <c r="JK30" s="175">
        <f>('[3]Прочая  субсидия_МР  и  ГО'!BH24+'[3]Прочая  субсидия_БП'!BW24)/1000</f>
        <v>6275.28532</v>
      </c>
      <c r="JL30" s="175">
        <f>('[3]Прочая  субсидия_МР  и  ГО'!BI24+'[3]Прочая  субсидия_БП'!BX24)/1000</f>
        <v>6275.28532</v>
      </c>
      <c r="JM30" s="250">
        <f t="shared" si="68"/>
        <v>100</v>
      </c>
      <c r="JN30" s="175">
        <v>0</v>
      </c>
      <c r="JO30" s="175">
        <f>('[3]Проверочная  таблица'!OH28+'[3]Проверочная  таблица'!OI28+'[3]Проверочная  таблица'!OP28+'[3]Проверочная  таблица'!OQ28)/1000</f>
        <v>0</v>
      </c>
      <c r="JP30" s="175">
        <f>('[3]Проверочная  таблица'!OL28+'[3]Проверочная  таблица'!OM28+'[3]Проверочная  таблица'!OT28+'[3]Проверочная  таблица'!OU28)/1000</f>
        <v>0</v>
      </c>
      <c r="JQ30" s="250">
        <f t="shared" si="69"/>
        <v>0</v>
      </c>
      <c r="JR30" s="175">
        <v>6260.0669900000003</v>
      </c>
      <c r="JS30" s="175">
        <f>('[3]Проверочная  таблица'!OJ28+'[3]Проверочная  таблица'!OR28)/1000</f>
        <v>6260.0669900000003</v>
      </c>
      <c r="JT30" s="175">
        <f>('[3]Проверочная  таблица'!ON28+'[3]Проверочная  таблица'!OV28)/1000</f>
        <v>6260.0669900000003</v>
      </c>
      <c r="JU30" s="250">
        <f t="shared" si="70"/>
        <v>100</v>
      </c>
      <c r="JV30" s="175">
        <v>0</v>
      </c>
      <c r="JW30" s="175">
        <f>('[3]Проверочная  таблица'!TF28+'[3]Проверочная  таблица'!TG28+'[3]Проверочная  таблица'!SJ28+'[3]Проверочная  таблица'!SK28)/1000</f>
        <v>5788.7679600000001</v>
      </c>
      <c r="JX30" s="175">
        <f>('[3]Проверочная  таблица'!TO28+'[3]Проверочная  таблица'!TP28+'[3]Проверочная  таблица'!SU28+'[3]Проверочная  таблица'!SV28)/1000</f>
        <v>5788.7679600000001</v>
      </c>
      <c r="JY30" s="250">
        <f t="shared" si="71"/>
        <v>100</v>
      </c>
      <c r="JZ30" s="175">
        <v>1058.75038</v>
      </c>
      <c r="KA30" s="175">
        <f>('[3]Проверочная  таблица'!PN28+'[3]Проверочная  таблица'!PO28)/1000</f>
        <v>991.81286999999998</v>
      </c>
      <c r="KB30" s="175">
        <f>('[3]Проверочная  таблица'!PQ28+'[3]Проверочная  таблица'!PR28)/1000</f>
        <v>991.81286999999998</v>
      </c>
      <c r="KC30" s="250">
        <f t="shared" si="72"/>
        <v>100</v>
      </c>
      <c r="KD30" s="249"/>
      <c r="KE30" s="175">
        <f>'[3]Проверочная  таблица'!IK28/1000</f>
        <v>0</v>
      </c>
      <c r="KF30" s="175">
        <f>'[3]Проверочная  таблица'!IN28/1000</f>
        <v>0</v>
      </c>
      <c r="KG30" s="250">
        <f t="shared" si="73"/>
        <v>0</v>
      </c>
      <c r="KH30" s="175">
        <v>0</v>
      </c>
      <c r="KI30" s="175">
        <f>('[3]Проверочная  таблица'!SN28+'[3]Проверочная  таблица'!SO28+'[3]Проверочная  таблица'!TJ28+'[3]Проверочная  таблица'!TK28)/1000</f>
        <v>0</v>
      </c>
      <c r="KJ30" s="175">
        <f>('[3]Проверочная  таблица'!SY28+'[3]Проверочная  таблица'!SZ28+'[3]Проверочная  таблица'!TS28+'[3]Проверочная  таблица'!TT28)/1000</f>
        <v>0</v>
      </c>
      <c r="KK30" s="250">
        <f t="shared" si="74"/>
        <v>0</v>
      </c>
      <c r="KM30" s="176"/>
    </row>
    <row r="31" spans="1:299" ht="21.75" customHeight="1" thickBot="1" x14ac:dyDescent="0.4">
      <c r="A31" s="255" t="s">
        <v>45</v>
      </c>
      <c r="B31" s="256">
        <f t="shared" si="0"/>
        <v>612910.88009999995</v>
      </c>
      <c r="C31" s="257">
        <f t="shared" si="0"/>
        <v>627801.59329000011</v>
      </c>
      <c r="D31" s="258">
        <f t="shared" si="0"/>
        <v>625023.29430000007</v>
      </c>
      <c r="E31" s="184">
        <f t="shared" si="1"/>
        <v>99.557455887386283</v>
      </c>
      <c r="F31" s="249"/>
      <c r="G31" s="175">
        <f>'[3]Проверочная  таблица'!EL29/1000</f>
        <v>0</v>
      </c>
      <c r="H31" s="175">
        <f>'[3]Проверочная  таблица'!EP29/1000</f>
        <v>0</v>
      </c>
      <c r="I31" s="250">
        <f t="shared" si="9"/>
        <v>0</v>
      </c>
      <c r="J31" s="175">
        <v>0</v>
      </c>
      <c r="K31" s="175">
        <f>'[3]Проверочная  таблица'!EM29/1000</f>
        <v>0</v>
      </c>
      <c r="L31" s="175">
        <f>'[3]Проверочная  таблица'!EQ29/1000</f>
        <v>0</v>
      </c>
      <c r="M31" s="250">
        <f t="shared" si="10"/>
        <v>0</v>
      </c>
      <c r="N31" s="175">
        <v>1343.4536799999998</v>
      </c>
      <c r="O31" s="193">
        <f>'[3]Проверочная  таблица'!EN29/1000</f>
        <v>1343.4536799999998</v>
      </c>
      <c r="P31" s="175">
        <f>'[3]Проверочная  таблица'!ER29/1000</f>
        <v>1343.4536799999998</v>
      </c>
      <c r="Q31" s="250">
        <f t="shared" si="11"/>
        <v>100</v>
      </c>
      <c r="R31" s="175">
        <v>0</v>
      </c>
      <c r="S31" s="175">
        <f>'[3]Проверочная  таблица'!RW29/1000</f>
        <v>0</v>
      </c>
      <c r="T31" s="175">
        <f>'[3]Проверочная  таблица'!RZ29/1000</f>
        <v>0</v>
      </c>
      <c r="U31" s="250">
        <f t="shared" si="12"/>
        <v>0</v>
      </c>
      <c r="V31" s="175">
        <v>232.75351000000001</v>
      </c>
      <c r="W31" s="175">
        <f>('[3]Прочая  субсидия_МР  и  ГО'!D25)/1000</f>
        <v>232.75351000000001</v>
      </c>
      <c r="X31" s="175">
        <f>('[3]Прочая  субсидия_МР  и  ГО'!E25)/1000</f>
        <v>232.75351000000001</v>
      </c>
      <c r="Y31" s="250">
        <f t="shared" si="13"/>
        <v>100</v>
      </c>
      <c r="Z31" s="249"/>
      <c r="AA31" s="175">
        <f>'[3]Проверочная  таблица'!SC29/1000</f>
        <v>0</v>
      </c>
      <c r="AB31" s="175">
        <f>'[3]Проверочная  таблица'!SF29/1000</f>
        <v>0</v>
      </c>
      <c r="AC31" s="250">
        <f t="shared" si="14"/>
        <v>0</v>
      </c>
      <c r="AD31" s="175">
        <v>0</v>
      </c>
      <c r="AE31" s="175">
        <f>('[3]Проверочная  таблица'!FD29+'[3]Проверочная  таблица'!FE29)/1000</f>
        <v>0</v>
      </c>
      <c r="AF31" s="175">
        <f>('[3]Проверочная  таблица'!FK29+'[3]Проверочная  таблица'!FL29)/1000</f>
        <v>0</v>
      </c>
      <c r="AG31" s="250">
        <f t="shared" si="15"/>
        <v>0</v>
      </c>
      <c r="AH31" s="175">
        <v>0</v>
      </c>
      <c r="AI31" s="175">
        <f>'[3]Прочая  субсидия_МР  и  ГО'!F25/1000</f>
        <v>0</v>
      </c>
      <c r="AJ31" s="175">
        <f>'[3]Прочая  субсидия_МР  и  ГО'!G25/1000</f>
        <v>0</v>
      </c>
      <c r="AK31" s="250">
        <f t="shared" si="16"/>
        <v>0</v>
      </c>
      <c r="AL31" s="175">
        <v>0</v>
      </c>
      <c r="AM31" s="175">
        <f>'[3]Прочая  субсидия_МР  и  ГО'!H25/1000</f>
        <v>0</v>
      </c>
      <c r="AN31" s="175">
        <f>'[3]Прочая  субсидия_МР  и  ГО'!I25/1000</f>
        <v>0</v>
      </c>
      <c r="AO31" s="250">
        <f t="shared" si="17"/>
        <v>0</v>
      </c>
      <c r="AP31" s="175">
        <v>153.74501999999998</v>
      </c>
      <c r="AQ31" s="175">
        <f>'[3]Прочая  субсидия_МР  и  ГО'!J25/1000</f>
        <v>153.74501999999998</v>
      </c>
      <c r="AR31" s="175">
        <f>'[3]Прочая  субсидия_МР  и  ГО'!K25/1000</f>
        <v>153.74501999999998</v>
      </c>
      <c r="AS31" s="250">
        <f t="shared" si="18"/>
        <v>100</v>
      </c>
      <c r="AT31" s="175">
        <v>714.4</v>
      </c>
      <c r="AU31" s="175">
        <f>'[3]Прочая  субсидия_МР  и  ГО'!L25/1000</f>
        <v>714.4</v>
      </c>
      <c r="AV31" s="175">
        <f>'[3]Прочая  субсидия_МР  и  ГО'!M25/1000</f>
        <v>584.50462000000005</v>
      </c>
      <c r="AW31" s="250">
        <f t="shared" si="19"/>
        <v>81.817555991041445</v>
      </c>
      <c r="AX31" s="175">
        <v>3600</v>
      </c>
      <c r="AY31" s="175">
        <f>'[3]Прочая  субсидия_МР  и  ГО'!N25/1000</f>
        <v>3600</v>
      </c>
      <c r="AZ31" s="175">
        <f>'[3]Прочая  субсидия_МР  и  ГО'!O25/1000</f>
        <v>3513.68939</v>
      </c>
      <c r="BA31" s="250">
        <f t="shared" si="2"/>
        <v>97.602483055555552</v>
      </c>
      <c r="BB31" s="175">
        <v>0</v>
      </c>
      <c r="BC31" s="175">
        <f>'[3]Прочая  субсидия_МР  и  ГО'!P25/1000</f>
        <v>0</v>
      </c>
      <c r="BD31" s="175">
        <f>'[3]Прочая  субсидия_МР  и  ГО'!Q25/1000</f>
        <v>0</v>
      </c>
      <c r="BE31" s="250">
        <f t="shared" si="3"/>
        <v>0</v>
      </c>
      <c r="BF31" s="249"/>
      <c r="BG31" s="175">
        <f>'[3]Проверочная  таблица'!RP29/1000</f>
        <v>0</v>
      </c>
      <c r="BH31" s="175">
        <f>'[3]Проверочная  таблица'!RT29/1000</f>
        <v>0</v>
      </c>
      <c r="BI31" s="250">
        <f t="shared" si="4"/>
        <v>0</v>
      </c>
      <c r="BJ31" s="249"/>
      <c r="BK31" s="175">
        <f>('[3]Проверочная  таблица'!RQ29+'[3]Проверочная  таблица'!RR29)/1000</f>
        <v>0</v>
      </c>
      <c r="BL31" s="175">
        <f>('[3]Проверочная  таблица'!RU29+'[3]Проверочная  таблица'!RV29)/1000</f>
        <v>0</v>
      </c>
      <c r="BM31" s="250">
        <f t="shared" si="5"/>
        <v>0</v>
      </c>
      <c r="BN31" s="175">
        <v>0</v>
      </c>
      <c r="BO31" s="175">
        <f>'[3]Проверочная  таблица'!ES29/1000</f>
        <v>0</v>
      </c>
      <c r="BP31" s="175">
        <f>'[3]Проверочная  таблица'!EV29/1000</f>
        <v>0</v>
      </c>
      <c r="BQ31" s="250">
        <f t="shared" si="20"/>
        <v>0</v>
      </c>
      <c r="BR31" s="249"/>
      <c r="BS31" s="175">
        <f>'[3]Проверочная  таблица'!FY29/1000</f>
        <v>0</v>
      </c>
      <c r="BT31" s="175">
        <f>'[3]Проверочная  таблица'!GB29/1000</f>
        <v>0</v>
      </c>
      <c r="BU31" s="250">
        <f t="shared" si="21"/>
        <v>0</v>
      </c>
      <c r="BV31" s="175">
        <v>318.5</v>
      </c>
      <c r="BW31" s="175">
        <f>('[3]Проверочная  таблица'!MW29+'[3]Проверочная  таблица'!MX29+'[3]Проверочная  таблица'!NH29+'[3]Проверочная  таблица'!NI29)/1000</f>
        <v>318.5</v>
      </c>
      <c r="BX31" s="175">
        <f>('[3]Проверочная  таблица'!NK29+'[3]Проверочная  таблица'!NL29+'[3]Проверочная  таблица'!NE29+'[3]Проверочная  таблица'!NF29)/1000</f>
        <v>318.5</v>
      </c>
      <c r="BY31" s="250">
        <f t="shared" si="22"/>
        <v>100</v>
      </c>
      <c r="BZ31" s="175">
        <v>0</v>
      </c>
      <c r="CA31" s="175">
        <f>('[3]Проверочная  таблица'!JC29)/1000</f>
        <v>0</v>
      </c>
      <c r="CB31" s="175">
        <f>('[3]Проверочная  таблица'!JF29)/1000</f>
        <v>0</v>
      </c>
      <c r="CC31" s="250">
        <f t="shared" si="6"/>
        <v>0</v>
      </c>
      <c r="CD31" s="175">
        <v>22885.945949999998</v>
      </c>
      <c r="CE31" s="175">
        <f>('[3]Проверочная  таблица'!LU29+'[3]Проверочная  таблица'!LV29+'[3]Проверочная  таблица'!LM29+'[3]Проверочная  таблица'!LN29)/1000</f>
        <v>22885.945949999998</v>
      </c>
      <c r="CF31" s="175">
        <f>('[3]Проверочная  таблица'!LQ29+'[3]Проверочная  таблица'!LR29+'[3]Проверочная  таблица'!LY29+'[3]Проверочная  таблица'!LZ29)/1000</f>
        <v>22885.945949999998</v>
      </c>
      <c r="CG31" s="250">
        <f t="shared" si="7"/>
        <v>100</v>
      </c>
      <c r="CH31" s="175">
        <v>0</v>
      </c>
      <c r="CI31" s="175">
        <f>('[3]Проверочная  таблица'!MR29+'[3]Проверочная  таблица'!MS29)/1000</f>
        <v>0</v>
      </c>
      <c r="CJ31" s="175">
        <f>('[3]Проверочная  таблица'!MZ29+'[3]Проверочная  таблица'!NA29)/1000</f>
        <v>0</v>
      </c>
      <c r="CK31" s="250">
        <f t="shared" si="8"/>
        <v>0</v>
      </c>
      <c r="CL31" s="175">
        <v>0</v>
      </c>
      <c r="CM31" s="175">
        <f>('[3]Проверочная  таблица'!MT29+'[3]Проверочная  таблица'!MU29)/1000</f>
        <v>0</v>
      </c>
      <c r="CN31" s="175">
        <f>('[3]Проверочная  таблица'!NB29+'[3]Проверочная  таблица'!NC29)/1000</f>
        <v>0</v>
      </c>
      <c r="CO31" s="250">
        <f t="shared" si="23"/>
        <v>0</v>
      </c>
      <c r="CP31" s="249"/>
      <c r="CQ31" s="175">
        <f>'[3]Проверочная  таблица'!QE29/1000</f>
        <v>0</v>
      </c>
      <c r="CR31" s="175">
        <f>'[3]Проверочная  таблица'!QH29/1000</f>
        <v>0</v>
      </c>
      <c r="CS31" s="250">
        <f t="shared" si="24"/>
        <v>0</v>
      </c>
      <c r="CT31" s="175">
        <v>0</v>
      </c>
      <c r="CU31" s="175">
        <f>('[3]Проверочная  таблица'!QK29+'[3]Проверочная  таблица'!QQ29)/1000</f>
        <v>0</v>
      </c>
      <c r="CV31" s="175">
        <f>('[3]Проверочная  таблица'!QN29+'[3]Проверочная  таблица'!QT29)/1000</f>
        <v>0</v>
      </c>
      <c r="CW31" s="250">
        <f t="shared" si="25"/>
        <v>0</v>
      </c>
      <c r="CX31" s="175">
        <v>11.009169999999999</v>
      </c>
      <c r="CY31" s="175">
        <f>('[3]Прочая  субсидия_МР  и  ГО'!R25+'[3]Прочая  субсидия_БП'!H25)/1000</f>
        <v>11.009169999999999</v>
      </c>
      <c r="CZ31" s="175">
        <f>('[3]Прочая  субсидия_МР  и  ГО'!S25+'[3]Прочая  субсидия_БП'!I25)/1000</f>
        <v>11.009169999999999</v>
      </c>
      <c r="DA31" s="250">
        <f t="shared" si="26"/>
        <v>100</v>
      </c>
      <c r="DB31" s="249"/>
      <c r="DC31" s="175">
        <f>'[3]Проверочная  таблица'!IE29/1000</f>
        <v>0</v>
      </c>
      <c r="DD31" s="175">
        <f>'[3]Проверочная  таблица'!IH29/1000</f>
        <v>0</v>
      </c>
      <c r="DE31" s="250">
        <f t="shared" si="27"/>
        <v>0</v>
      </c>
      <c r="DF31" s="175">
        <v>1788.5536599999998</v>
      </c>
      <c r="DG31" s="175">
        <f>'[3]Прочая  субсидия_МР  и  ГО'!T25/1000</f>
        <v>1788.5536599999998</v>
      </c>
      <c r="DH31" s="175">
        <f>'[3]Прочая  субсидия_МР  и  ГО'!U25/1000</f>
        <v>1788.5536599999998</v>
      </c>
      <c r="DI31" s="250">
        <f t="shared" si="28"/>
        <v>100</v>
      </c>
      <c r="DJ31" s="175">
        <v>0</v>
      </c>
      <c r="DK31" s="175">
        <f>('[3]Прочая  субсидия_МР  и  ГО'!V25+'[3]Прочая  субсидия_БП'!N25)/1000</f>
        <v>0</v>
      </c>
      <c r="DL31" s="175">
        <f>('[3]Прочая  субсидия_МР  и  ГО'!W25+'[3]Прочая  субсидия_БП'!O25)/1000</f>
        <v>0</v>
      </c>
      <c r="DM31" s="250">
        <f t="shared" si="29"/>
        <v>0</v>
      </c>
      <c r="DN31" s="249"/>
      <c r="DO31" s="175">
        <f>('[3]Проверочная  таблица'!DL29+'[3]Проверочная  таблица'!DM29)/1000</f>
        <v>0</v>
      </c>
      <c r="DP31" s="175">
        <f>('[3]Проверочная  таблица'!DY29+'[3]Проверочная  таблица'!DZ29)/1000</f>
        <v>0</v>
      </c>
      <c r="DQ31" s="250">
        <f t="shared" si="30"/>
        <v>0</v>
      </c>
      <c r="DR31" s="249"/>
      <c r="DS31" s="175">
        <f>('[3]Проверочная  таблица'!DN29+'[3]Проверочная  таблица'!DO29)/1000</f>
        <v>0</v>
      </c>
      <c r="DT31" s="175">
        <f>('[3]Проверочная  таблица'!EA29+'[3]Проверочная  таблица'!EB29)/1000</f>
        <v>0</v>
      </c>
      <c r="DU31" s="250">
        <f t="shared" si="31"/>
        <v>0</v>
      </c>
      <c r="DV31" s="249"/>
      <c r="DW31" s="175">
        <f>'[3]Проверочная  таблица'!DU29/1000</f>
        <v>0</v>
      </c>
      <c r="DX31" s="175">
        <f>'[3]Проверочная  таблица'!EH29/1000</f>
        <v>0</v>
      </c>
      <c r="DY31" s="250">
        <f t="shared" si="32"/>
        <v>0</v>
      </c>
      <c r="DZ31" s="249"/>
      <c r="EA31" s="175">
        <f>'[3]Проверочная  таблица'!DV29/1000</f>
        <v>0</v>
      </c>
      <c r="EB31" s="175">
        <f>'[3]Проверочная  таблица'!EI29/1000</f>
        <v>0</v>
      </c>
      <c r="EC31" s="250">
        <f t="shared" si="33"/>
        <v>0</v>
      </c>
      <c r="ED31" s="249"/>
      <c r="EE31" s="175">
        <f>'[3]Проверочная  таблица'!DW29/1000</f>
        <v>0</v>
      </c>
      <c r="EF31" s="175">
        <f>'[3]Проверочная  таблица'!EJ29/1000</f>
        <v>0</v>
      </c>
      <c r="EG31" s="250">
        <f t="shared" si="34"/>
        <v>0</v>
      </c>
      <c r="EH31" s="249"/>
      <c r="EI31" s="175">
        <f>'[3]Проверочная  таблица'!DR29/1000</f>
        <v>0</v>
      </c>
      <c r="EJ31" s="175">
        <f>'[3]Проверочная  таблица'!EE29/1000</f>
        <v>0</v>
      </c>
      <c r="EK31" s="250">
        <f t="shared" si="35"/>
        <v>0</v>
      </c>
      <c r="EL31" s="249"/>
      <c r="EM31" s="175">
        <f>'[3]Проверочная  таблица'!DS29/1000</f>
        <v>0</v>
      </c>
      <c r="EN31" s="175">
        <f>'[3]Проверочная  таблица'!EF29/1000</f>
        <v>0</v>
      </c>
      <c r="EO31" s="250">
        <f t="shared" si="36"/>
        <v>0</v>
      </c>
      <c r="EP31" s="249"/>
      <c r="EQ31" s="175">
        <f>'[3]Проверочная  таблица'!DT29/1000</f>
        <v>0</v>
      </c>
      <c r="ER31" s="175">
        <f>'[3]Проверочная  таблица'!EG29/1000</f>
        <v>0</v>
      </c>
      <c r="ES31" s="250">
        <f t="shared" si="37"/>
        <v>0</v>
      </c>
      <c r="ET31" s="175">
        <v>113084.40640000001</v>
      </c>
      <c r="EU31" s="175">
        <f>('[3]Проверочная  таблица'!AM29+'[3]Проверочная  таблица'!AW29+'[3]Прочая  субсидия_МР  и  ГО'!Z25+'[3]Прочая  субсидия_БП'!Z25)/1000</f>
        <v>113084.40640000001</v>
      </c>
      <c r="EV31" s="175">
        <f>('[3]Проверочная  таблица'!AR29+'[3]Проверочная  таблица'!BA29+'[3]Прочая  субсидия_МР  и  ГО'!AA25+'[3]Прочая  субсидия_БП'!AA25)/1000</f>
        <v>113084.40640000001</v>
      </c>
      <c r="EW31" s="250">
        <f t="shared" si="38"/>
        <v>100</v>
      </c>
      <c r="EX31" s="175">
        <v>49592.026740000001</v>
      </c>
      <c r="EY31" s="175">
        <f>'[3]Проверочная  таблица'!AN29/1000</f>
        <v>51425.026740000001</v>
      </c>
      <c r="EZ31" s="175">
        <f>'[3]Проверочная  таблица'!AS29/1000</f>
        <v>48985.965259999997</v>
      </c>
      <c r="FA31" s="250">
        <f t="shared" si="39"/>
        <v>95.257053550342974</v>
      </c>
      <c r="FB31" s="175">
        <v>25784.8979</v>
      </c>
      <c r="FC31" s="175">
        <f>'[3]Прочая  субсидия_МР  и  ГО'!AB25/1000</f>
        <v>30907.846049999996</v>
      </c>
      <c r="FD31" s="175">
        <f>'[3]Прочая  субсидия_МР  и  ГО'!AC25/1000</f>
        <v>30907.846049999996</v>
      </c>
      <c r="FE31" s="250">
        <f t="shared" si="40"/>
        <v>100</v>
      </c>
      <c r="FF31" s="175">
        <v>0</v>
      </c>
      <c r="FG31" s="175">
        <f>'[3]Прочая  субсидия_МР  и  ГО'!AD25/1000</f>
        <v>0</v>
      </c>
      <c r="FH31" s="175">
        <f>'[3]Прочая  субсидия_МР  и  ГО'!AE25/1000</f>
        <v>0</v>
      </c>
      <c r="FI31" s="250">
        <f t="shared" si="41"/>
        <v>0</v>
      </c>
      <c r="FJ31" s="249"/>
      <c r="FK31" s="175">
        <f>'[3]Проверочная  таблица'!CU29/1000</f>
        <v>3021</v>
      </c>
      <c r="FL31" s="175">
        <f>'[3]Проверочная  таблица'!CV29/1000</f>
        <v>3021</v>
      </c>
      <c r="FM31" s="250">
        <f t="shared" si="42"/>
        <v>100</v>
      </c>
      <c r="FN31" s="249"/>
      <c r="FO31" s="175">
        <f>'[3]Проверочная  таблица'!DG29/1000</f>
        <v>1394.5533400000002</v>
      </c>
      <c r="FP31" s="175">
        <f>'[3]Проверочная  таблица'!DJ29/1000</f>
        <v>1394.5533400000002</v>
      </c>
      <c r="FQ31" s="250">
        <f t="shared" si="43"/>
        <v>100</v>
      </c>
      <c r="FR31" s="249"/>
      <c r="FS31" s="175">
        <f>'[3]Прочая  субсидия_МР  и  ГО'!AF25/1000</f>
        <v>0</v>
      </c>
      <c r="FT31" s="175">
        <f>'[3]Прочая  субсидия_МР  и  ГО'!AG25/1000</f>
        <v>0</v>
      </c>
      <c r="FU31" s="250">
        <f t="shared" si="44"/>
        <v>0</v>
      </c>
      <c r="FV31" s="249"/>
      <c r="FW31" s="175">
        <f>'[3]Прочая  субсидия_МР  и  ГО'!AH25/1000</f>
        <v>0</v>
      </c>
      <c r="FX31" s="175">
        <f>'[3]Прочая  субсидия_МР  и  ГО'!AI25/1000</f>
        <v>0</v>
      </c>
      <c r="FY31" s="250">
        <f t="shared" si="45"/>
        <v>0</v>
      </c>
      <c r="FZ31" s="175">
        <v>1402.25938</v>
      </c>
      <c r="GA31" s="175">
        <f>('[3]Проверочная  таблица'!CO29+'[3]Проверочная  таблица'!CM29)/1000</f>
        <v>136.32358999999985</v>
      </c>
      <c r="GB31" s="175">
        <f>('[3]Проверочная  таблица'!CP29+'[3]Проверочная  таблица'!CN29)/1000</f>
        <v>136.32359</v>
      </c>
      <c r="GC31" s="250">
        <f t="shared" si="46"/>
        <v>100.00000000000011</v>
      </c>
      <c r="GD31" s="175">
        <v>385.83077000000003</v>
      </c>
      <c r="GE31" s="175">
        <f>('[3]Проверочная  таблица'!CW29+'[3]Проверочная  таблица'!CY29)/1000</f>
        <v>45.308390000000017</v>
      </c>
      <c r="GF31" s="175">
        <f>('[3]Проверочная  таблица'!CZ29+'[3]Проверочная  таблица'!CX29)/1000</f>
        <v>45.308390000000003</v>
      </c>
      <c r="GG31" s="250">
        <f t="shared" si="47"/>
        <v>99.999999999999972</v>
      </c>
      <c r="GH31" s="175">
        <v>0</v>
      </c>
      <c r="GI31" s="175">
        <f>'[3]Проверочная  таблица'!GU29/1000</f>
        <v>0</v>
      </c>
      <c r="GJ31" s="175">
        <f>'[3]Проверочная  таблица'!GX29/1000</f>
        <v>0</v>
      </c>
      <c r="GK31" s="250">
        <f t="shared" si="48"/>
        <v>0</v>
      </c>
      <c r="GL31" s="175">
        <v>0</v>
      </c>
      <c r="GM31" s="175">
        <f>'[3]Прочая  субсидия_МР  и  ГО'!AJ25/1000</f>
        <v>0</v>
      </c>
      <c r="GN31" s="175">
        <f>'[3]Прочая  субсидия_МР  и  ГО'!AK25/1000</f>
        <v>0</v>
      </c>
      <c r="GO31" s="250">
        <f t="shared" si="49"/>
        <v>0</v>
      </c>
      <c r="GP31" s="175">
        <v>571.20000000000005</v>
      </c>
      <c r="GQ31" s="175">
        <f>('[3]Проверочная  таблица'!HH29+'[3]Проверочная  таблица'!HI29+'[3]Проверочная  таблица'!HN29+'[3]Проверочная  таблица'!HO29)/1000</f>
        <v>571.20000000000005</v>
      </c>
      <c r="GR31" s="175">
        <f>('[3]Проверочная  таблица'!HK29+'[3]Проверочная  таблица'!HL29+'[3]Проверочная  таблица'!HQ29+'[3]Проверочная  таблица'!HR29)/1000</f>
        <v>571.20000000000005</v>
      </c>
      <c r="GS31" s="250">
        <f t="shared" si="50"/>
        <v>100</v>
      </c>
      <c r="GT31" s="249"/>
      <c r="GU31" s="175">
        <f>('[3]Прочая  субсидия_МР  и  ГО'!AL25+'[3]Прочая  субсидия_БП'!AF25)/1000</f>
        <v>0</v>
      </c>
      <c r="GV31" s="175">
        <f>('[3]Прочая  субсидия_МР  и  ГО'!AM25+'[3]Прочая  субсидия_БП'!AG25)/1000</f>
        <v>0</v>
      </c>
      <c r="GW31" s="250">
        <f t="shared" si="51"/>
        <v>0</v>
      </c>
      <c r="GX31" s="175">
        <v>0</v>
      </c>
      <c r="GY31" s="175">
        <f>('[3]Прочая  субсидия_МР  и  ГО'!AN25+'[3]Прочая  субсидия_БП'!AL25)/1000</f>
        <v>0</v>
      </c>
      <c r="GZ31" s="175">
        <f>('[3]Прочая  субсидия_МР  и  ГО'!AO25+'[3]Прочая  субсидия_БП'!AM25)/1000</f>
        <v>0</v>
      </c>
      <c r="HA31" s="250">
        <f t="shared" si="52"/>
        <v>0</v>
      </c>
      <c r="HB31" s="175">
        <v>18400</v>
      </c>
      <c r="HC31" s="175">
        <f>('[3]Прочая  субсидия_МР  и  ГО'!AP25+'[3]Прочая  субсидия_БП'!AR25)/1000</f>
        <v>16824.726899999998</v>
      </c>
      <c r="HD31" s="175">
        <f>('[3]Прочая  субсидия_МР  и  ГО'!AQ25+'[3]Прочая  субсидия_БП'!AS25)/1000</f>
        <v>16701.695380000001</v>
      </c>
      <c r="HE31" s="250">
        <f t="shared" si="53"/>
        <v>99.268745812450618</v>
      </c>
      <c r="HF31" s="175">
        <v>0</v>
      </c>
      <c r="HG31" s="175">
        <f>('[3]Прочая  субсидия_МР  и  ГО'!AR25)/1000</f>
        <v>0</v>
      </c>
      <c r="HH31" s="175">
        <f>('[3]Прочая  субсидия_МР  и  ГО'!AS25)/1000</f>
        <v>0</v>
      </c>
      <c r="HI31" s="250">
        <f t="shared" si="54"/>
        <v>0</v>
      </c>
      <c r="HJ31" s="175">
        <v>492.29215000000005</v>
      </c>
      <c r="HK31" s="175">
        <f>'[3]Прочая  субсидия_МР  и  ГО'!AT25/1000</f>
        <v>490.49889999999999</v>
      </c>
      <c r="HL31" s="175">
        <f>'[3]Прочая  субсидия_МР  и  ГО'!AU25/1000</f>
        <v>490.49890000000005</v>
      </c>
      <c r="HM31" s="250">
        <f t="shared" si="55"/>
        <v>100.00000000000003</v>
      </c>
      <c r="HN31" s="175">
        <v>0</v>
      </c>
      <c r="HO31" s="175">
        <f>('[3]Проверочная  таблица'!KN29+'[3]Проверочная  таблица'!KO29+'[3]Проверочная  таблица'!KT29+'[3]Проверочная  таблица'!KU29)/1000</f>
        <v>0</v>
      </c>
      <c r="HP31" s="175">
        <f>('[3]Проверочная  таблица'!KQ29+'[3]Проверочная  таблица'!KR29+'[3]Проверочная  таблица'!KW29+'[3]Проверочная  таблица'!KX29)/1000</f>
        <v>0</v>
      </c>
      <c r="HQ31" s="250">
        <f t="shared" si="56"/>
        <v>0</v>
      </c>
      <c r="HR31" s="175">
        <v>22512</v>
      </c>
      <c r="HS31" s="175">
        <f>('[3]Проверочная  таблица'!BT29+'[3]Проверочная  таблица'!CB29)/1000</f>
        <v>18141.3786</v>
      </c>
      <c r="HT31" s="175">
        <f>('[3]Проверочная  таблица'!BX29+'[3]Проверочная  таблица'!CF29)/1000</f>
        <v>18141.3786</v>
      </c>
      <c r="HU31" s="250">
        <f t="shared" si="57"/>
        <v>100</v>
      </c>
      <c r="HV31" s="175">
        <v>29696.641319999999</v>
      </c>
      <c r="HW31" s="175">
        <f>('[3]Проверочная  таблица'!BU29+'[3]Проверочная  таблица'!CC29)/1000</f>
        <v>41337.61032</v>
      </c>
      <c r="HX31" s="175">
        <f>('[3]Проверочная  таблица'!BY29+'[3]Проверочная  таблица'!CG29)/1000</f>
        <v>41337.61032</v>
      </c>
      <c r="HY31" s="250">
        <f t="shared" si="58"/>
        <v>100</v>
      </c>
      <c r="HZ31" s="175">
        <v>0</v>
      </c>
      <c r="IA31" s="175">
        <f>('[3]Прочая  субсидия_МР  и  ГО'!AX25)/1000</f>
        <v>0</v>
      </c>
      <c r="IB31" s="175">
        <f>('[3]Прочая  субсидия_МР  и  ГО'!AY25)/1000</f>
        <v>0</v>
      </c>
      <c r="IC31" s="250">
        <f t="shared" si="59"/>
        <v>0</v>
      </c>
      <c r="ID31" s="175">
        <v>270686.77019999997</v>
      </c>
      <c r="IE31" s="175">
        <f>('[3]Проверочная  таблица'!IR29+'[3]Проверочная  таблица'!IS29)/1000</f>
        <v>270684.14098000003</v>
      </c>
      <c r="IF31" s="175">
        <f>('[3]Проверочная  таблица'!IU29+'[3]Проверочная  таблица'!IV29)/1000</f>
        <v>270684.14098000003</v>
      </c>
      <c r="IG31" s="250">
        <f t="shared" si="60"/>
        <v>100</v>
      </c>
      <c r="IH31" s="175">
        <v>0</v>
      </c>
      <c r="II31" s="175">
        <f>('[3]Проверочная  таблица'!BV29+'[3]Проверочная  таблица'!CD29)/1000</f>
        <v>0</v>
      </c>
      <c r="IJ31" s="175">
        <f>('[3]Проверочная  таблица'!BZ29+'[3]Проверочная  таблица'!CH29)/1000</f>
        <v>0</v>
      </c>
      <c r="IK31" s="250">
        <f t="shared" si="61"/>
        <v>0</v>
      </c>
      <c r="IL31" s="249"/>
      <c r="IM31" s="175">
        <f>'[3]Проверочная  таблица'!IW29/1000</f>
        <v>0</v>
      </c>
      <c r="IN31" s="175">
        <f>'[3]Проверочная  таблица'!IZ29/1000</f>
        <v>0</v>
      </c>
      <c r="IO31" s="250">
        <f t="shared" si="62"/>
        <v>0</v>
      </c>
      <c r="IP31" s="249"/>
      <c r="IQ31" s="175">
        <f>('[3]Прочая  субсидия_МР  и  ГО'!AZ25+'[3]Прочая  субсидия_БП'!AX25)/1000</f>
        <v>0</v>
      </c>
      <c r="IR31" s="175">
        <f>('[3]Прочая  субсидия_МР  и  ГО'!BA25+'[3]Прочая  субсидия_БП'!AY25)/1000</f>
        <v>0</v>
      </c>
      <c r="IS31" s="250">
        <f t="shared" si="63"/>
        <v>0</v>
      </c>
      <c r="IT31" s="175">
        <v>0</v>
      </c>
      <c r="IU31" s="175">
        <f>('[3]Прочая  субсидия_МР  и  ГО'!BB25+'[3]Прочая  субсидия_БП'!BD25)/1000</f>
        <v>0</v>
      </c>
      <c r="IV31" s="175">
        <f>('[3]Прочая  субсидия_МР  и  ГО'!BC25+'[3]Прочая  субсидия_БП'!BE25)/1000</f>
        <v>0</v>
      </c>
      <c r="IW31" s="250">
        <f t="shared" si="64"/>
        <v>0</v>
      </c>
      <c r="IX31" s="175">
        <v>0</v>
      </c>
      <c r="IY31" s="175">
        <f>('[3]Проверочная  таблица'!GE29+'[3]Проверочная  таблица'!GK29)/1000</f>
        <v>0</v>
      </c>
      <c r="IZ31" s="175">
        <f>('[3]Проверочная  таблица'!GH29+'[3]Проверочная  таблица'!GN29)/1000</f>
        <v>0</v>
      </c>
      <c r="JA31" s="250">
        <f t="shared" si="65"/>
        <v>0</v>
      </c>
      <c r="JB31" s="175">
        <v>559.52864999999997</v>
      </c>
      <c r="JC31" s="175">
        <f>('[3]Прочая  субсидия_БП'!BJ25+'[3]Прочая  субсидия_МР  и  ГО'!BD25)/1000</f>
        <v>559.52864999999997</v>
      </c>
      <c r="JD31" s="175">
        <f>('[3]Прочая  субсидия_БП'!BK25+'[3]Прочая  субсидия_МР  и  ГО'!BE25)/1000</f>
        <v>559.52864999999997</v>
      </c>
      <c r="JE31" s="250">
        <f t="shared" si="66"/>
        <v>100</v>
      </c>
      <c r="JF31" s="249"/>
      <c r="JG31" s="175">
        <f>('[3]Прочая  субсидия_БП'!BQ25+'[3]Прочая  субсидия_МР  и  ГО'!BF25)/1000</f>
        <v>380</v>
      </c>
      <c r="JH31" s="175">
        <f>('[3]Прочая  субсидия_БП'!BR25+'[3]Прочая  субсидия_МР  и  ГО'!BG25)/1000</f>
        <v>380</v>
      </c>
      <c r="JI31" s="250">
        <f t="shared" si="67"/>
        <v>100</v>
      </c>
      <c r="JJ31" s="175">
        <v>4005.8593999999998</v>
      </c>
      <c r="JK31" s="175">
        <f>('[3]Прочая  субсидия_МР  и  ГО'!BH25+'[3]Прочая  субсидия_БП'!BW25)/1000</f>
        <v>4005.8593999999998</v>
      </c>
      <c r="JL31" s="175">
        <f>('[3]Прочая  субсидия_МР  и  ГО'!BI25+'[3]Прочая  субсидия_БП'!BX25)/1000</f>
        <v>4005.8593999999998</v>
      </c>
      <c r="JM31" s="250">
        <f t="shared" si="68"/>
        <v>100</v>
      </c>
      <c r="JN31" s="175">
        <v>17399.999909999999</v>
      </c>
      <c r="JO31" s="175">
        <f>('[3]Проверочная  таблица'!OH29+'[3]Проверочная  таблица'!OI29+'[3]Проверочная  таблица'!OP29+'[3]Проверочная  таблица'!OQ29)/1000</f>
        <v>17399.999909999999</v>
      </c>
      <c r="JP31" s="175">
        <f>('[3]Проверочная  таблица'!OL29+'[3]Проверочная  таблица'!OM29+'[3]Проверочная  таблица'!OT29+'[3]Проверочная  таблица'!OU29)/1000</f>
        <v>17399.999909999999</v>
      </c>
      <c r="JQ31" s="250">
        <f t="shared" si="69"/>
        <v>100</v>
      </c>
      <c r="JR31" s="175">
        <v>12449.81127</v>
      </c>
      <c r="JS31" s="175">
        <f>('[3]Проверочная  таблица'!OJ29+'[3]Проверочная  таблица'!OR29)/1000</f>
        <v>12449.81127</v>
      </c>
      <c r="JT31" s="175">
        <f>('[3]Проверочная  таблица'!ON29+'[3]Проверочная  таблица'!OV29)/1000</f>
        <v>12449.81127</v>
      </c>
      <c r="JU31" s="250">
        <f t="shared" si="70"/>
        <v>100</v>
      </c>
      <c r="JV31" s="175">
        <v>13376.31422</v>
      </c>
      <c r="JW31" s="175">
        <f>('[3]Проверочная  таблица'!TF29+'[3]Проверочная  таблица'!TG29+'[3]Проверочная  таблица'!SJ29+'[3]Проверочная  таблица'!SK29)/1000</f>
        <v>12965.92122</v>
      </c>
      <c r="JX31" s="175">
        <f>('[3]Проверочная  таблица'!TO29+'[3]Проверочная  таблица'!TP29+'[3]Проверочная  таблица'!SU29+'[3]Проверочная  таблица'!SV29)/1000</f>
        <v>12965.92122</v>
      </c>
      <c r="JY31" s="250">
        <f t="shared" si="71"/>
        <v>100</v>
      </c>
      <c r="JZ31" s="175">
        <v>1462.6808000000001</v>
      </c>
      <c r="KA31" s="175">
        <f>('[3]Проверочная  таблица'!PN29+'[3]Проверочная  таблица'!PO29)/1000</f>
        <v>928.09163999999998</v>
      </c>
      <c r="KB31" s="175">
        <f>('[3]Проверочная  таблица'!PQ29+'[3]Проверочная  таблица'!PR29)/1000</f>
        <v>928.09163999999998</v>
      </c>
      <c r="KC31" s="250">
        <f t="shared" si="72"/>
        <v>100</v>
      </c>
      <c r="KD31" s="249"/>
      <c r="KE31" s="175">
        <f>'[3]Проверочная  таблица'!IK29/1000</f>
        <v>0</v>
      </c>
      <c r="KF31" s="175">
        <f>'[3]Проверочная  таблица'!IN29/1000</f>
        <v>0</v>
      </c>
      <c r="KG31" s="250">
        <f t="shared" si="73"/>
        <v>0</v>
      </c>
      <c r="KH31" s="175">
        <v>0</v>
      </c>
      <c r="KI31" s="175">
        <f>('[3]Проверочная  таблица'!SN29+'[3]Проверочная  таблица'!SO29+'[3]Проверочная  таблица'!TJ29+'[3]Проверочная  таблица'!TK29)/1000</f>
        <v>0</v>
      </c>
      <c r="KJ31" s="175">
        <f>('[3]Проверочная  таблица'!SY29+'[3]Проверочная  таблица'!SZ29+'[3]Проверочная  таблица'!TS29+'[3]Проверочная  таблица'!TT29)/1000</f>
        <v>0</v>
      </c>
      <c r="KK31" s="250">
        <f t="shared" si="74"/>
        <v>0</v>
      </c>
      <c r="KM31" s="176"/>
    </row>
    <row r="32" spans="1:299" s="30" customFormat="1" ht="21.75" customHeight="1" thickBot="1" x14ac:dyDescent="0.3">
      <c r="A32" s="259" t="s">
        <v>46</v>
      </c>
      <c r="B32" s="260">
        <f>SUM(B14:B31)</f>
        <v>4391634.09717</v>
      </c>
      <c r="C32" s="261">
        <f>SUM(C14:C31)</f>
        <v>5714510.0150000006</v>
      </c>
      <c r="D32" s="261">
        <f>SUM(D14:D31)</f>
        <v>5059848.9612599993</v>
      </c>
      <c r="E32" s="262">
        <f t="shared" si="1"/>
        <v>88.543881242283533</v>
      </c>
      <c r="F32" s="178">
        <f>SUM(F14:F31)</f>
        <v>0</v>
      </c>
      <c r="G32" s="178">
        <f>SUM(G14:G31)</f>
        <v>0</v>
      </c>
      <c r="H32" s="178">
        <f>SUM(H14:H31)</f>
        <v>0</v>
      </c>
      <c r="I32" s="263">
        <f t="shared" si="9"/>
        <v>0</v>
      </c>
      <c r="J32" s="178">
        <v>6827.08637</v>
      </c>
      <c r="K32" s="178">
        <f>SUM(K14:K31)</f>
        <v>6827.08637</v>
      </c>
      <c r="L32" s="178">
        <f>SUM(L14:L31)</f>
        <v>6274.4435800000001</v>
      </c>
      <c r="M32" s="263">
        <f t="shared" si="10"/>
        <v>91.905144302429562</v>
      </c>
      <c r="N32" s="178">
        <v>5682.3970299999992</v>
      </c>
      <c r="O32" s="181">
        <f>SUM(O14:O31)</f>
        <v>6093.4911899999988</v>
      </c>
      <c r="P32" s="178">
        <f>SUM(P14:P31)</f>
        <v>6093.4910499999996</v>
      </c>
      <c r="Q32" s="263">
        <f t="shared" si="11"/>
        <v>99.99999770246653</v>
      </c>
      <c r="R32" s="178">
        <v>0</v>
      </c>
      <c r="S32" s="178">
        <f>SUM(S14:S31)</f>
        <v>0</v>
      </c>
      <c r="T32" s="178">
        <f>SUM(T14:T31)</f>
        <v>0</v>
      </c>
      <c r="U32" s="263">
        <f t="shared" si="12"/>
        <v>0</v>
      </c>
      <c r="V32" s="178">
        <v>4221.4275900000011</v>
      </c>
      <c r="W32" s="178">
        <f>SUM(W14:W31)</f>
        <v>4221.4275900000011</v>
      </c>
      <c r="X32" s="178">
        <f>SUM(X14:X31)</f>
        <v>4220.3585100000009</v>
      </c>
      <c r="Y32" s="263">
        <f t="shared" si="13"/>
        <v>99.974674917970106</v>
      </c>
      <c r="Z32" s="178">
        <f>SUM(Z14:Z31)</f>
        <v>0</v>
      </c>
      <c r="AA32" s="178">
        <f>SUM(AA14:AA31)</f>
        <v>44269.91863</v>
      </c>
      <c r="AB32" s="178">
        <f>SUM(AB14:AB31)</f>
        <v>44269.91863</v>
      </c>
      <c r="AC32" s="263">
        <f t="shared" si="14"/>
        <v>100</v>
      </c>
      <c r="AD32" s="178">
        <v>7641.8414499999999</v>
      </c>
      <c r="AE32" s="178">
        <f>SUM(AE14:AE31)</f>
        <v>5707.6437900000001</v>
      </c>
      <c r="AF32" s="178">
        <f>SUM(AF14:AF31)</f>
        <v>5707.6437900000001</v>
      </c>
      <c r="AG32" s="263">
        <f t="shared" si="15"/>
        <v>100</v>
      </c>
      <c r="AH32" s="178">
        <v>500.89661000000001</v>
      </c>
      <c r="AI32" s="178">
        <f>SUM(AI14:AI31)</f>
        <v>431.71919000000003</v>
      </c>
      <c r="AJ32" s="178">
        <f>SUM(AJ14:AJ31)</f>
        <v>431.71919000000003</v>
      </c>
      <c r="AK32" s="263">
        <f t="shared" si="16"/>
        <v>100</v>
      </c>
      <c r="AL32" s="178">
        <v>26845.200000000001</v>
      </c>
      <c r="AM32" s="178">
        <f>SUM(AM14:AM31)</f>
        <v>24382.720259999998</v>
      </c>
      <c r="AN32" s="178">
        <f>SUM(AN14:AN31)</f>
        <v>21756.736319999996</v>
      </c>
      <c r="AO32" s="263">
        <f t="shared" si="17"/>
        <v>89.230143675527685</v>
      </c>
      <c r="AP32" s="178">
        <v>2659.5507500000003</v>
      </c>
      <c r="AQ32" s="178">
        <f>SUM(AQ14:AQ31)</f>
        <v>2659.5507500000003</v>
      </c>
      <c r="AR32" s="178">
        <f>SUM(AR14:AR31)</f>
        <v>2563.0717300000001</v>
      </c>
      <c r="AS32" s="263">
        <f t="shared" si="18"/>
        <v>96.372356496675224</v>
      </c>
      <c r="AT32" s="178">
        <v>25633.84</v>
      </c>
      <c r="AU32" s="178">
        <f>SUM(AU14:AU31)</f>
        <v>25033.84</v>
      </c>
      <c r="AV32" s="178">
        <f>SUM(AV14:AV31)</f>
        <v>24426.567760000002</v>
      </c>
      <c r="AW32" s="263">
        <f t="shared" si="19"/>
        <v>97.574194610175667</v>
      </c>
      <c r="AX32" s="178">
        <v>54943</v>
      </c>
      <c r="AY32" s="178">
        <f t="shared" ref="AY32:AZ32" si="75">SUM(AY14:AY31)</f>
        <v>63550.949659999998</v>
      </c>
      <c r="AZ32" s="178">
        <f t="shared" si="75"/>
        <v>63127.459080000001</v>
      </c>
      <c r="BA32" s="263">
        <f t="shared" si="2"/>
        <v>99.333620375044447</v>
      </c>
      <c r="BB32" s="178">
        <v>100000</v>
      </c>
      <c r="BC32" s="178">
        <f t="shared" ref="BC32:BL32" si="76">SUM(BC14:BC31)</f>
        <v>30000</v>
      </c>
      <c r="BD32" s="178">
        <f t="shared" si="76"/>
        <v>29338.77144</v>
      </c>
      <c r="BE32" s="263">
        <f t="shared" si="3"/>
        <v>97.795904800000002</v>
      </c>
      <c r="BF32" s="178">
        <f>SUM(BF14:BF31)</f>
        <v>0</v>
      </c>
      <c r="BG32" s="178">
        <f t="shared" ref="BG32:BH32" si="77">SUM(BG14:BG31)</f>
        <v>0</v>
      </c>
      <c r="BH32" s="178">
        <f t="shared" si="77"/>
        <v>0</v>
      </c>
      <c r="BI32" s="263">
        <f t="shared" si="4"/>
        <v>0</v>
      </c>
      <c r="BJ32" s="178">
        <f>SUM(BJ14:BJ31)</f>
        <v>0</v>
      </c>
      <c r="BK32" s="178">
        <f t="shared" si="76"/>
        <v>0</v>
      </c>
      <c r="BL32" s="178">
        <f t="shared" si="76"/>
        <v>0</v>
      </c>
      <c r="BM32" s="263">
        <f t="shared" si="5"/>
        <v>0</v>
      </c>
      <c r="BN32" s="178">
        <v>5216.6315800000002</v>
      </c>
      <c r="BO32" s="178">
        <f>SUM(BO14:BO31)</f>
        <v>5216.6315800000002</v>
      </c>
      <c r="BP32" s="178">
        <f>SUM(BP14:BP31)</f>
        <v>5216.6315800000002</v>
      </c>
      <c r="BQ32" s="263">
        <f t="shared" si="20"/>
        <v>100</v>
      </c>
      <c r="BR32" s="178">
        <f>SUM(BR14:BR31)</f>
        <v>0</v>
      </c>
      <c r="BS32" s="178">
        <f>SUM(BS14:BS31)</f>
        <v>0</v>
      </c>
      <c r="BT32" s="178">
        <f>SUM(BT14:BT31)</f>
        <v>0</v>
      </c>
      <c r="BU32" s="263">
        <f t="shared" si="21"/>
        <v>0</v>
      </c>
      <c r="BV32" s="178">
        <v>5005</v>
      </c>
      <c r="BW32" s="178">
        <f>SUM(BW14:BW31)</f>
        <v>5005</v>
      </c>
      <c r="BX32" s="178">
        <f>SUM(BX14:BX31)</f>
        <v>5005</v>
      </c>
      <c r="BY32" s="263">
        <f t="shared" si="22"/>
        <v>100</v>
      </c>
      <c r="BZ32" s="178">
        <v>0</v>
      </c>
      <c r="CA32" s="178">
        <f>SUM(CA14:CA31)</f>
        <v>0</v>
      </c>
      <c r="CB32" s="178">
        <f>SUM(CB14:CB31)</f>
        <v>0</v>
      </c>
      <c r="CC32" s="263">
        <f t="shared" si="6"/>
        <v>0</v>
      </c>
      <c r="CD32" s="178">
        <v>40657.027029999997</v>
      </c>
      <c r="CE32" s="178">
        <f>SUM(CE14:CE31)</f>
        <v>40657.027029999997</v>
      </c>
      <c r="CF32" s="178">
        <f>SUM(CF14:CF31)</f>
        <v>40657.027019999994</v>
      </c>
      <c r="CG32" s="263">
        <f t="shared" si="7"/>
        <v>99.999999975403995</v>
      </c>
      <c r="CH32" s="178">
        <v>23117.21804</v>
      </c>
      <c r="CI32" s="178">
        <f>SUM(CI14:CI31)</f>
        <v>23117.218039999996</v>
      </c>
      <c r="CJ32" s="178">
        <f>SUM(CJ14:CJ31)</f>
        <v>23117.218039999996</v>
      </c>
      <c r="CK32" s="263">
        <f t="shared" si="8"/>
        <v>100</v>
      </c>
      <c r="CL32" s="178">
        <v>100916.48649000001</v>
      </c>
      <c r="CM32" s="178">
        <f>SUM(CM14:CM31)</f>
        <v>100916.48649000001</v>
      </c>
      <c r="CN32" s="178">
        <f>SUM(CN14:CN31)</f>
        <v>100916.48649000001</v>
      </c>
      <c r="CO32" s="263">
        <f t="shared" si="23"/>
        <v>100</v>
      </c>
      <c r="CP32" s="178">
        <f>SUM(CP14:CP31)</f>
        <v>0</v>
      </c>
      <c r="CQ32" s="178">
        <f>SUM(CQ14:CQ31)</f>
        <v>0</v>
      </c>
      <c r="CR32" s="178">
        <f>SUM(CR14:CR31)</f>
        <v>0</v>
      </c>
      <c r="CS32" s="263">
        <f t="shared" si="24"/>
        <v>0</v>
      </c>
      <c r="CT32" s="178">
        <v>19394.736840000001</v>
      </c>
      <c r="CU32" s="178">
        <f>SUM(CU14:CU31)</f>
        <v>6120.7368399999996</v>
      </c>
      <c r="CV32" s="178">
        <f>SUM(CV14:CV31)</f>
        <v>6120.7368399999996</v>
      </c>
      <c r="CW32" s="263">
        <f t="shared" si="25"/>
        <v>100</v>
      </c>
      <c r="CX32" s="178">
        <v>387.15595999999994</v>
      </c>
      <c r="CY32" s="178">
        <f>SUM(CY14:CY31)</f>
        <v>387.15595999999994</v>
      </c>
      <c r="CZ32" s="178">
        <f>SUM(CZ14:CZ31)</f>
        <v>387.15595999999994</v>
      </c>
      <c r="DA32" s="263">
        <f t="shared" si="26"/>
        <v>100</v>
      </c>
      <c r="DB32" s="178">
        <f>SUM(DB14:DB31)</f>
        <v>0</v>
      </c>
      <c r="DC32" s="178">
        <f>SUM(DC14:DC31)</f>
        <v>0</v>
      </c>
      <c r="DD32" s="178">
        <f>SUM(DD14:DD31)</f>
        <v>0</v>
      </c>
      <c r="DE32" s="263">
        <f t="shared" si="27"/>
        <v>0</v>
      </c>
      <c r="DF32" s="178">
        <v>14700.000000000002</v>
      </c>
      <c r="DG32" s="178">
        <f>SUM(DG14:DG31)</f>
        <v>13281.292510000001</v>
      </c>
      <c r="DH32" s="178">
        <f>SUM(DH14:DH31)</f>
        <v>13281.292510000001</v>
      </c>
      <c r="DI32" s="263">
        <f t="shared" si="28"/>
        <v>100</v>
      </c>
      <c r="DJ32" s="178">
        <v>210000</v>
      </c>
      <c r="DK32" s="178">
        <f>SUM(DK14:DK31)</f>
        <v>626.33293999999989</v>
      </c>
      <c r="DL32" s="178">
        <f>SUM(DL14:DL31)</f>
        <v>626.33293999999989</v>
      </c>
      <c r="DM32" s="263">
        <f t="shared" si="29"/>
        <v>100</v>
      </c>
      <c r="DN32" s="178">
        <f>SUM(DN14:DN31)</f>
        <v>0</v>
      </c>
      <c r="DO32" s="178">
        <f>SUM(DO14:DO31)</f>
        <v>43693.263159999995</v>
      </c>
      <c r="DP32" s="178">
        <f>SUM(DP14:DP31)</f>
        <v>38785.005070000007</v>
      </c>
      <c r="DQ32" s="263">
        <f t="shared" si="30"/>
        <v>88.766556363560028</v>
      </c>
      <c r="DR32" s="178">
        <f>SUM(DR14:DR31)</f>
        <v>0</v>
      </c>
      <c r="DS32" s="178">
        <f>SUM(DS14:DS31)</f>
        <v>54466.168920000004</v>
      </c>
      <c r="DT32" s="178">
        <f>SUM(DT14:DT31)</f>
        <v>54466.168919999996</v>
      </c>
      <c r="DU32" s="263">
        <f t="shared" si="31"/>
        <v>99.999999999999986</v>
      </c>
      <c r="DV32" s="178">
        <f>SUM(DV14:DV31)</f>
        <v>0</v>
      </c>
      <c r="DW32" s="178">
        <f>SUM(DW14:DW31)</f>
        <v>346282.19999999995</v>
      </c>
      <c r="DX32" s="178">
        <f>SUM(DX14:DX31)</f>
        <v>343895.19919000001</v>
      </c>
      <c r="DY32" s="263">
        <f>IF(ISERROR(DX32/DW32*100),,DX32/DW32*100)</f>
        <v>99.310677588972254</v>
      </c>
      <c r="DZ32" s="178">
        <f>SUM(DZ14:DZ31)</f>
        <v>0</v>
      </c>
      <c r="EA32" s="178">
        <f>SUM(EA14:EA31)</f>
        <v>0</v>
      </c>
      <c r="EB32" s="178">
        <f>SUM(EB14:EB31)</f>
        <v>0</v>
      </c>
      <c r="EC32" s="263">
        <f>IF(ISERROR(EB32/EA32*100),,EB32/EA32*100)</f>
        <v>0</v>
      </c>
      <c r="ED32" s="178">
        <f>SUM(ED14:ED31)</f>
        <v>0</v>
      </c>
      <c r="EE32" s="178">
        <f>SUM(EE14:EE31)</f>
        <v>0</v>
      </c>
      <c r="EF32" s="178">
        <f>SUM(EF14:EF31)</f>
        <v>0</v>
      </c>
      <c r="EG32" s="263">
        <f>IF(ISERROR(EF32/EE32*100),,EF32/EE32*100)</f>
        <v>0</v>
      </c>
      <c r="EH32" s="178">
        <f>SUM(EH14:EH31)</f>
        <v>0</v>
      </c>
      <c r="EI32" s="178">
        <f>SUM(EI14:EI31)</f>
        <v>19681.150000000001</v>
      </c>
      <c r="EJ32" s="178">
        <f>SUM(EJ14:EJ31)</f>
        <v>18825.737889999997</v>
      </c>
      <c r="EK32" s="263">
        <f>IF(ISERROR(EJ32/EI32*100),,EJ32/EI32*100)</f>
        <v>95.653647728918259</v>
      </c>
      <c r="EL32" s="178">
        <f>SUM(EL14:EL31)</f>
        <v>0</v>
      </c>
      <c r="EM32" s="178">
        <f>SUM(EM14:EM31)</f>
        <v>0</v>
      </c>
      <c r="EN32" s="178">
        <f>SUM(EN14:EN31)</f>
        <v>0</v>
      </c>
      <c r="EO32" s="263">
        <f>IF(ISERROR(EN32/EM32*100),,EN32/EM32*100)</f>
        <v>0</v>
      </c>
      <c r="EP32" s="178">
        <f>SUM(EP14:EP31)</f>
        <v>0</v>
      </c>
      <c r="EQ32" s="178">
        <f>SUM(EQ14:EQ31)</f>
        <v>0</v>
      </c>
      <c r="ER32" s="178">
        <f>SUM(ER14:ER31)</f>
        <v>0</v>
      </c>
      <c r="ES32" s="263">
        <f>IF(ISERROR(ER32/EQ32*100),,ER32/EQ32*100)</f>
        <v>0</v>
      </c>
      <c r="ET32" s="178">
        <v>408020.37968999997</v>
      </c>
      <c r="EU32" s="178">
        <f>SUM(EU14:EU31)</f>
        <v>407466.09112999996</v>
      </c>
      <c r="EV32" s="178">
        <f>SUM(EV14:EV31)</f>
        <v>395201.32647999993</v>
      </c>
      <c r="EW32" s="263">
        <f t="shared" si="38"/>
        <v>96.989991334987664</v>
      </c>
      <c r="EX32" s="178">
        <v>531099.92403999995</v>
      </c>
      <c r="EY32" s="178">
        <f>SUM(EY14:EY31)</f>
        <v>767023.11287000007</v>
      </c>
      <c r="EZ32" s="178">
        <f>SUM(EZ14:EZ31)</f>
        <v>461983.82985999994</v>
      </c>
      <c r="FA32" s="263">
        <f t="shared" si="39"/>
        <v>60.230757340724338</v>
      </c>
      <c r="FB32" s="178">
        <v>460000</v>
      </c>
      <c r="FC32" s="178">
        <f>SUM(FC14:FC31)</f>
        <v>563523.71270000003</v>
      </c>
      <c r="FD32" s="178">
        <f>SUM(FD14:FD31)</f>
        <v>563173.71270000003</v>
      </c>
      <c r="FE32" s="263">
        <f t="shared" si="40"/>
        <v>99.937890812380715</v>
      </c>
      <c r="FF32" s="178">
        <v>95742.515349999987</v>
      </c>
      <c r="FG32" s="178">
        <f>SUM(FG14:FG31)</f>
        <v>121937.95083999999</v>
      </c>
      <c r="FH32" s="178">
        <f>SUM(FH14:FH31)</f>
        <v>48699.154829999999</v>
      </c>
      <c r="FI32" s="263">
        <f t="shared" si="41"/>
        <v>39.937652301456374</v>
      </c>
      <c r="FJ32" s="178">
        <f>SUM(FJ14:FJ31)</f>
        <v>0</v>
      </c>
      <c r="FK32" s="178">
        <f>SUM(FK14:FK31)</f>
        <v>100000</v>
      </c>
      <c r="FL32" s="178">
        <f>SUM(FL14:FL31)</f>
        <v>100000</v>
      </c>
      <c r="FM32" s="263">
        <f t="shared" si="42"/>
        <v>100</v>
      </c>
      <c r="FN32" s="178">
        <f>SUM(FN14:FN31)</f>
        <v>0</v>
      </c>
      <c r="FO32" s="178">
        <f>SUM(FO14:FO31)</f>
        <v>62749.237690000009</v>
      </c>
      <c r="FP32" s="178">
        <f>SUM(FP14:FP31)</f>
        <v>62749.237690000009</v>
      </c>
      <c r="FQ32" s="263">
        <f t="shared" si="43"/>
        <v>100</v>
      </c>
      <c r="FR32" s="178">
        <f>SUM(FR14:FR31)</f>
        <v>0</v>
      </c>
      <c r="FS32" s="178">
        <f>SUM(FS14:FS31)</f>
        <v>0</v>
      </c>
      <c r="FT32" s="178">
        <f>SUM(FT14:FT31)</f>
        <v>0</v>
      </c>
      <c r="FU32" s="263">
        <f t="shared" si="44"/>
        <v>0</v>
      </c>
      <c r="FV32" s="178">
        <f>SUM(FV14:FV31)</f>
        <v>0</v>
      </c>
      <c r="FW32" s="178">
        <f>SUM(FW14:FW31)</f>
        <v>295248.89</v>
      </c>
      <c r="FX32" s="178">
        <f>SUM(FX14:FX31)</f>
        <v>69835.928700000004</v>
      </c>
      <c r="FY32" s="263">
        <f t="shared" si="45"/>
        <v>23.6532400511311</v>
      </c>
      <c r="FZ32" s="178">
        <v>45403.10211</v>
      </c>
      <c r="GA32" s="178">
        <f>SUM(GA14:GA31)</f>
        <v>56760.552199999998</v>
      </c>
      <c r="GB32" s="178">
        <f>SUM(GB14:GB31)</f>
        <v>56760.552199999998</v>
      </c>
      <c r="GC32" s="263">
        <f t="shared" si="46"/>
        <v>100</v>
      </c>
      <c r="GD32" s="178">
        <v>8683.7175000000007</v>
      </c>
      <c r="GE32" s="178">
        <f>SUM(GE14:GE31)</f>
        <v>3880.5623700000001</v>
      </c>
      <c r="GF32" s="178">
        <f>SUM(GF14:GF31)</f>
        <v>3880.5623700000001</v>
      </c>
      <c r="GG32" s="263">
        <f t="shared" si="47"/>
        <v>100</v>
      </c>
      <c r="GH32" s="178">
        <v>296514.77963</v>
      </c>
      <c r="GI32" s="178">
        <f>SUM(GI14:GI31)</f>
        <v>50278.301920000005</v>
      </c>
      <c r="GJ32" s="178">
        <f>SUM(GJ14:GJ31)</f>
        <v>50278.301920000005</v>
      </c>
      <c r="GK32" s="263">
        <f t="shared" si="48"/>
        <v>100</v>
      </c>
      <c r="GL32" s="178">
        <v>964.77079000000015</v>
      </c>
      <c r="GM32" s="178">
        <f>SUM(GM14:GM31)</f>
        <v>964.77079000000015</v>
      </c>
      <c r="GN32" s="178">
        <f>SUM(GN14:GN31)</f>
        <v>964.77079000000015</v>
      </c>
      <c r="GO32" s="263">
        <f t="shared" si="49"/>
        <v>100</v>
      </c>
      <c r="GP32" s="178">
        <v>11683.04</v>
      </c>
      <c r="GQ32" s="178">
        <f>SUM(GQ14:GQ31)</f>
        <v>11683.04</v>
      </c>
      <c r="GR32" s="178">
        <f>SUM(GR14:GR31)</f>
        <v>11683.04</v>
      </c>
      <c r="GS32" s="263">
        <f t="shared" si="50"/>
        <v>100</v>
      </c>
      <c r="GT32" s="178">
        <f>SUM(GT14:GT31)</f>
        <v>0</v>
      </c>
      <c r="GU32" s="178">
        <f>SUM(GU14:GU31)</f>
        <v>2104.8178600000001</v>
      </c>
      <c r="GV32" s="178">
        <f>SUM(GV14:GV31)</f>
        <v>2104.8178600000001</v>
      </c>
      <c r="GW32" s="263">
        <f t="shared" si="51"/>
        <v>100</v>
      </c>
      <c r="GX32" s="178">
        <v>1129.18595</v>
      </c>
      <c r="GY32" s="178">
        <f>SUM(GY14:GY31)</f>
        <v>1129.18595</v>
      </c>
      <c r="GZ32" s="178">
        <f>SUM(GZ14:GZ31)</f>
        <v>1129.18595</v>
      </c>
      <c r="HA32" s="263">
        <f t="shared" si="52"/>
        <v>100</v>
      </c>
      <c r="HB32" s="178">
        <v>110154.74999999999</v>
      </c>
      <c r="HC32" s="178">
        <f>SUM(HC14:HC31)</f>
        <v>120154.75</v>
      </c>
      <c r="HD32" s="178">
        <f>SUM(HD14:HD31)</f>
        <v>119157.74505</v>
      </c>
      <c r="HE32" s="263">
        <f t="shared" si="53"/>
        <v>99.170232595881558</v>
      </c>
      <c r="HF32" s="178">
        <v>0</v>
      </c>
      <c r="HG32" s="178">
        <f>SUM(HG14:HG31)</f>
        <v>0</v>
      </c>
      <c r="HH32" s="178">
        <f>SUM(HH14:HH31)</f>
        <v>0</v>
      </c>
      <c r="HI32" s="263">
        <f t="shared" si="54"/>
        <v>0</v>
      </c>
      <c r="HJ32" s="178">
        <v>19680.600000000006</v>
      </c>
      <c r="HK32" s="178">
        <f>SUM(HK14:HK31)</f>
        <v>19680.599999999999</v>
      </c>
      <c r="HL32" s="178">
        <f>SUM(HL14:HL31)</f>
        <v>19626.759269999999</v>
      </c>
      <c r="HM32" s="263">
        <f t="shared" si="55"/>
        <v>99.726427395506235</v>
      </c>
      <c r="HN32" s="178">
        <v>15.67568</v>
      </c>
      <c r="HO32" s="178">
        <f>SUM(HO14:HO31)</f>
        <v>15.67568</v>
      </c>
      <c r="HP32" s="178">
        <f>SUM(HP14:HP31)</f>
        <v>0</v>
      </c>
      <c r="HQ32" s="263">
        <f t="shared" si="56"/>
        <v>0</v>
      </c>
      <c r="HR32" s="178">
        <v>222668</v>
      </c>
      <c r="HS32" s="178">
        <f>SUM(HS14:HS31)</f>
        <v>238674</v>
      </c>
      <c r="HT32" s="178">
        <f>SUM(HT14:HT31)</f>
        <v>232630.43945000001</v>
      </c>
      <c r="HU32" s="263">
        <f t="shared" si="57"/>
        <v>97.467859695651811</v>
      </c>
      <c r="HV32" s="178">
        <v>524543.60522000003</v>
      </c>
      <c r="HW32" s="178">
        <f>SUM(HW14:HW31)</f>
        <v>777128.17599999998</v>
      </c>
      <c r="HX32" s="178">
        <f>SUM(HX14:HX31)</f>
        <v>772223.73227000004</v>
      </c>
      <c r="HY32" s="263">
        <f t="shared" si="58"/>
        <v>99.368901568433159</v>
      </c>
      <c r="HZ32" s="178">
        <v>0</v>
      </c>
      <c r="IA32" s="178">
        <f>SUM(IA14:IA31)</f>
        <v>0</v>
      </c>
      <c r="IB32" s="178">
        <f>SUM(IB14:IB31)</f>
        <v>0</v>
      </c>
      <c r="IC32" s="263">
        <f t="shared" si="59"/>
        <v>0</v>
      </c>
      <c r="ID32" s="178">
        <v>270686.77019999997</v>
      </c>
      <c r="IE32" s="178">
        <f>SUM(IE14:IE31)</f>
        <v>270684.14098000003</v>
      </c>
      <c r="IF32" s="178">
        <f>SUM(IF14:IF31)</f>
        <v>270684.14098000003</v>
      </c>
      <c r="IG32" s="263">
        <f t="shared" si="60"/>
        <v>100</v>
      </c>
      <c r="IH32" s="178">
        <v>307347.35389999999</v>
      </c>
      <c r="II32" s="178">
        <f>SUM(II14:II31)</f>
        <v>350056.42015000002</v>
      </c>
      <c r="IJ32" s="178">
        <f>SUM(IJ14:IJ31)</f>
        <v>350056.42014999996</v>
      </c>
      <c r="IK32" s="263">
        <f t="shared" si="61"/>
        <v>99.999999999999986</v>
      </c>
      <c r="IL32" s="178">
        <f>SUM(IL14:IL31)</f>
        <v>0</v>
      </c>
      <c r="IM32" s="178">
        <f>SUM(IM14:IM31)</f>
        <v>0</v>
      </c>
      <c r="IN32" s="178">
        <f>SUM(IN14:IN31)</f>
        <v>0</v>
      </c>
      <c r="IO32" s="263">
        <f t="shared" si="62"/>
        <v>0</v>
      </c>
      <c r="IP32" s="178">
        <f>SUM(IP14:IP31)</f>
        <v>0</v>
      </c>
      <c r="IQ32" s="178">
        <f>SUM(IQ14:IQ31)</f>
        <v>556.37165000000005</v>
      </c>
      <c r="IR32" s="178">
        <f>SUM(IR14:IR31)</f>
        <v>0</v>
      </c>
      <c r="IS32" s="263">
        <f t="shared" si="63"/>
        <v>0</v>
      </c>
      <c r="IT32" s="178">
        <v>3900</v>
      </c>
      <c r="IU32" s="178">
        <f>SUM(IU14:IU31)</f>
        <v>3900</v>
      </c>
      <c r="IV32" s="178">
        <f>SUM(IV14:IV31)</f>
        <v>3891.1085699999999</v>
      </c>
      <c r="IW32" s="263">
        <f t="shared" si="64"/>
        <v>99.772014615384606</v>
      </c>
      <c r="IX32" s="178">
        <v>0</v>
      </c>
      <c r="IY32" s="178">
        <f>SUM(IY14:IY31)</f>
        <v>0</v>
      </c>
      <c r="IZ32" s="178">
        <f>SUM(IZ14:IZ31)</f>
        <v>0</v>
      </c>
      <c r="JA32" s="263">
        <f t="shared" si="65"/>
        <v>0</v>
      </c>
      <c r="JB32" s="178">
        <v>12740.974190000003</v>
      </c>
      <c r="JC32" s="178">
        <f>SUM(JC14:JC31)</f>
        <v>12740.974190000001</v>
      </c>
      <c r="JD32" s="178">
        <f>SUM(JD14:JD31)</f>
        <v>12391.979490000002</v>
      </c>
      <c r="JE32" s="263">
        <f t="shared" si="66"/>
        <v>97.260847602423411</v>
      </c>
      <c r="JF32" s="178">
        <f>SUM(JF14:JF31)</f>
        <v>0</v>
      </c>
      <c r="JG32" s="178">
        <f>SUM(JG14:JG31)</f>
        <v>13290</v>
      </c>
      <c r="JH32" s="178">
        <f>SUM(JH14:JH31)</f>
        <v>5240.2198899999994</v>
      </c>
      <c r="JI32" s="263">
        <f t="shared" si="67"/>
        <v>39.42979601203912</v>
      </c>
      <c r="JJ32" s="178">
        <v>26304.213319999999</v>
      </c>
      <c r="JK32" s="178">
        <f>SUM(JK14:JK31)</f>
        <v>26304.213319999999</v>
      </c>
      <c r="JL32" s="178">
        <f>SUM(JL14:JL31)</f>
        <v>26304.213319999999</v>
      </c>
      <c r="JM32" s="263">
        <f t="shared" si="68"/>
        <v>100</v>
      </c>
      <c r="JN32" s="178">
        <v>115907.26256</v>
      </c>
      <c r="JO32" s="178">
        <f>SUM(JO14:JO31)</f>
        <v>115907.26256</v>
      </c>
      <c r="JP32" s="178">
        <f>SUM(JP14:JP31)</f>
        <v>115907.26256</v>
      </c>
      <c r="JQ32" s="263">
        <f t="shared" si="69"/>
        <v>100</v>
      </c>
      <c r="JR32" s="178">
        <v>116431.77078000001</v>
      </c>
      <c r="JS32" s="178">
        <f>SUM(JS14:JS31)</f>
        <v>116431.77078000001</v>
      </c>
      <c r="JT32" s="178">
        <f>SUM(JT14:JT31)</f>
        <v>116431.77042000002</v>
      </c>
      <c r="JU32" s="263">
        <f t="shared" si="70"/>
        <v>99.99999969080605</v>
      </c>
      <c r="JV32" s="178">
        <v>59678.947369999994</v>
      </c>
      <c r="JW32" s="178">
        <f>SUM(JW14:JW31)</f>
        <v>108770.73684</v>
      </c>
      <c r="JX32" s="178">
        <f>SUM(JX14:JX31)</f>
        <v>104512.90667000001</v>
      </c>
      <c r="JY32" s="263">
        <f t="shared" si="71"/>
        <v>96.085500297508148</v>
      </c>
      <c r="JZ32" s="178">
        <v>22907.157890000002</v>
      </c>
      <c r="KA32" s="178">
        <f>SUM(KA14:KA31)</f>
        <v>21438.315790000004</v>
      </c>
      <c r="KB32" s="178">
        <f>SUM(KB14:KB31)</f>
        <v>21438.298450000006</v>
      </c>
      <c r="KC32" s="263">
        <f t="shared" si="72"/>
        <v>99.999919116780589</v>
      </c>
      <c r="KD32" s="178">
        <f>SUM(KD14:KD31)</f>
        <v>0</v>
      </c>
      <c r="KE32" s="178">
        <f>SUM(KE14:KE31)</f>
        <v>141052.21195</v>
      </c>
      <c r="KF32" s="178">
        <f>SUM(KF14:KF31)</f>
        <v>141052.21195</v>
      </c>
      <c r="KG32" s="263">
        <f t="shared" si="73"/>
        <v>100</v>
      </c>
      <c r="KH32" s="178">
        <v>65076.105259999997</v>
      </c>
      <c r="KI32" s="178">
        <f>SUM(KI14:KI31)</f>
        <v>60345.157890000002</v>
      </c>
      <c r="KJ32" s="178">
        <f>SUM(KJ14:KJ31)</f>
        <v>60345.157890000002</v>
      </c>
      <c r="KK32" s="263">
        <f t="shared" si="74"/>
        <v>100</v>
      </c>
    </row>
    <row r="33" spans="1:297" ht="21.75" customHeight="1" x14ac:dyDescent="0.25">
      <c r="A33" s="264"/>
      <c r="B33" s="265"/>
      <c r="C33" s="266"/>
      <c r="D33" s="267"/>
      <c r="E33" s="267"/>
      <c r="F33" s="268"/>
      <c r="G33" s="179"/>
      <c r="H33" s="179"/>
      <c r="I33" s="183"/>
      <c r="J33" s="179"/>
      <c r="K33" s="179"/>
      <c r="L33" s="179"/>
      <c r="M33" s="183"/>
      <c r="N33" s="179"/>
      <c r="O33" s="186"/>
      <c r="P33" s="179"/>
      <c r="Q33" s="183"/>
      <c r="R33" s="179"/>
      <c r="S33" s="179"/>
      <c r="T33" s="179"/>
      <c r="U33" s="183"/>
      <c r="V33" s="179"/>
      <c r="W33" s="179"/>
      <c r="X33" s="179"/>
      <c r="Y33" s="183"/>
      <c r="Z33" s="268"/>
      <c r="AA33" s="179"/>
      <c r="AB33" s="179"/>
      <c r="AC33" s="183"/>
      <c r="AD33" s="179"/>
      <c r="AE33" s="179"/>
      <c r="AF33" s="179"/>
      <c r="AG33" s="183"/>
      <c r="AH33" s="179"/>
      <c r="AI33" s="179"/>
      <c r="AJ33" s="179"/>
      <c r="AK33" s="183"/>
      <c r="AL33" s="179"/>
      <c r="AM33" s="179"/>
      <c r="AN33" s="179"/>
      <c r="AO33" s="183"/>
      <c r="AP33" s="179"/>
      <c r="AQ33" s="179"/>
      <c r="AR33" s="179"/>
      <c r="AS33" s="183"/>
      <c r="AT33" s="179"/>
      <c r="AU33" s="179"/>
      <c r="AV33" s="179"/>
      <c r="AW33" s="183"/>
      <c r="AX33" s="179"/>
      <c r="AY33" s="179"/>
      <c r="AZ33" s="179"/>
      <c r="BA33" s="267"/>
      <c r="BB33" s="179"/>
      <c r="BC33" s="179"/>
      <c r="BD33" s="179"/>
      <c r="BE33" s="267"/>
      <c r="BF33" s="268"/>
      <c r="BG33" s="179"/>
      <c r="BH33" s="179"/>
      <c r="BI33" s="267"/>
      <c r="BJ33" s="268"/>
      <c r="BK33" s="179"/>
      <c r="BL33" s="179"/>
      <c r="BM33" s="267"/>
      <c r="BN33" s="179"/>
      <c r="BO33" s="179"/>
      <c r="BP33" s="179"/>
      <c r="BQ33" s="183"/>
      <c r="BR33" s="268"/>
      <c r="BS33" s="179"/>
      <c r="BT33" s="179"/>
      <c r="BU33" s="183"/>
      <c r="BV33" s="179"/>
      <c r="BW33" s="179"/>
      <c r="BX33" s="179"/>
      <c r="BY33" s="183"/>
      <c r="BZ33" s="179"/>
      <c r="CA33" s="179"/>
      <c r="CB33" s="179"/>
      <c r="CC33" s="183"/>
      <c r="CD33" s="179"/>
      <c r="CE33" s="179"/>
      <c r="CF33" s="179"/>
      <c r="CG33" s="183"/>
      <c r="CH33" s="179"/>
      <c r="CI33" s="179"/>
      <c r="CJ33" s="179"/>
      <c r="CK33" s="183"/>
      <c r="CL33" s="179"/>
      <c r="CM33" s="179"/>
      <c r="CN33" s="179"/>
      <c r="CO33" s="183"/>
      <c r="CP33" s="268"/>
      <c r="CQ33" s="179"/>
      <c r="CR33" s="179"/>
      <c r="CS33" s="183"/>
      <c r="CT33" s="179"/>
      <c r="CU33" s="179"/>
      <c r="CV33" s="179"/>
      <c r="CW33" s="183"/>
      <c r="CX33" s="179"/>
      <c r="CY33" s="179"/>
      <c r="CZ33" s="179"/>
      <c r="DA33" s="183"/>
      <c r="DB33" s="268"/>
      <c r="DC33" s="179"/>
      <c r="DD33" s="179"/>
      <c r="DE33" s="183"/>
      <c r="DF33" s="179"/>
      <c r="DG33" s="179"/>
      <c r="DH33" s="179"/>
      <c r="DI33" s="183"/>
      <c r="DJ33" s="179"/>
      <c r="DK33" s="179"/>
      <c r="DL33" s="179"/>
      <c r="DM33" s="183"/>
      <c r="DN33" s="268"/>
      <c r="DO33" s="179"/>
      <c r="DP33" s="179"/>
      <c r="DQ33" s="183"/>
      <c r="DR33" s="268"/>
      <c r="DS33" s="179"/>
      <c r="DT33" s="179"/>
      <c r="DU33" s="183"/>
      <c r="DV33" s="268"/>
      <c r="DW33" s="179"/>
      <c r="DX33" s="179"/>
      <c r="DY33" s="267"/>
      <c r="DZ33" s="268"/>
      <c r="EA33" s="179"/>
      <c r="EB33" s="179"/>
      <c r="EC33" s="267"/>
      <c r="ED33" s="268"/>
      <c r="EE33" s="179"/>
      <c r="EF33" s="179"/>
      <c r="EG33" s="267"/>
      <c r="EH33" s="268"/>
      <c r="EI33" s="179"/>
      <c r="EJ33" s="179"/>
      <c r="EK33" s="267"/>
      <c r="EL33" s="268"/>
      <c r="EM33" s="179"/>
      <c r="EN33" s="179"/>
      <c r="EO33" s="267"/>
      <c r="EP33" s="268"/>
      <c r="EQ33" s="179"/>
      <c r="ER33" s="179"/>
      <c r="ES33" s="267"/>
      <c r="ET33" s="179"/>
      <c r="EU33" s="179"/>
      <c r="EV33" s="179"/>
      <c r="EW33" s="183"/>
      <c r="EX33" s="179"/>
      <c r="EY33" s="179"/>
      <c r="EZ33" s="179"/>
      <c r="FA33" s="183"/>
      <c r="FB33" s="179"/>
      <c r="FC33" s="179"/>
      <c r="FD33" s="179"/>
      <c r="FE33" s="183"/>
      <c r="FF33" s="179"/>
      <c r="FG33" s="179"/>
      <c r="FH33" s="179"/>
      <c r="FI33" s="183"/>
      <c r="FJ33" s="268"/>
      <c r="FK33" s="179"/>
      <c r="FL33" s="179"/>
      <c r="FM33" s="183"/>
      <c r="FN33" s="268"/>
      <c r="FO33" s="179"/>
      <c r="FP33" s="179"/>
      <c r="FQ33" s="183"/>
      <c r="FR33" s="268"/>
      <c r="FS33" s="179"/>
      <c r="FT33" s="179"/>
      <c r="FU33" s="183"/>
      <c r="FV33" s="268"/>
      <c r="FW33" s="179"/>
      <c r="FX33" s="179"/>
      <c r="FY33" s="183"/>
      <c r="FZ33" s="179"/>
      <c r="GA33" s="179"/>
      <c r="GB33" s="179"/>
      <c r="GC33" s="183"/>
      <c r="GD33" s="179"/>
      <c r="GE33" s="179"/>
      <c r="GF33" s="179"/>
      <c r="GG33" s="183"/>
      <c r="GH33" s="179"/>
      <c r="GI33" s="179"/>
      <c r="GJ33" s="179"/>
      <c r="GK33" s="183"/>
      <c r="GL33" s="179"/>
      <c r="GM33" s="179"/>
      <c r="GN33" s="179"/>
      <c r="GO33" s="183"/>
      <c r="GP33" s="179"/>
      <c r="GQ33" s="179"/>
      <c r="GR33" s="179"/>
      <c r="GS33" s="183"/>
      <c r="GT33" s="268"/>
      <c r="GU33" s="179"/>
      <c r="GV33" s="179"/>
      <c r="GW33" s="183"/>
      <c r="GX33" s="179"/>
      <c r="GY33" s="179"/>
      <c r="GZ33" s="179"/>
      <c r="HA33" s="183"/>
      <c r="HB33" s="179"/>
      <c r="HC33" s="179"/>
      <c r="HD33" s="179"/>
      <c r="HE33" s="183"/>
      <c r="HF33" s="179"/>
      <c r="HG33" s="179"/>
      <c r="HH33" s="179"/>
      <c r="HI33" s="183"/>
      <c r="HJ33" s="179"/>
      <c r="HK33" s="179"/>
      <c r="HL33" s="179"/>
      <c r="HM33" s="183"/>
      <c r="HN33" s="179"/>
      <c r="HO33" s="179"/>
      <c r="HP33" s="179"/>
      <c r="HQ33" s="183"/>
      <c r="HR33" s="179"/>
      <c r="HS33" s="179"/>
      <c r="HT33" s="179"/>
      <c r="HU33" s="183"/>
      <c r="HV33" s="179"/>
      <c r="HW33" s="179"/>
      <c r="HX33" s="179"/>
      <c r="HY33" s="183"/>
      <c r="HZ33" s="179"/>
      <c r="IA33" s="179"/>
      <c r="IB33" s="179"/>
      <c r="IC33" s="183"/>
      <c r="ID33" s="179"/>
      <c r="IE33" s="179"/>
      <c r="IF33" s="179"/>
      <c r="IG33" s="183"/>
      <c r="IH33" s="179"/>
      <c r="II33" s="179"/>
      <c r="IJ33" s="179"/>
      <c r="IK33" s="183"/>
      <c r="IL33" s="268"/>
      <c r="IM33" s="179"/>
      <c r="IN33" s="179"/>
      <c r="IO33" s="183"/>
      <c r="IP33" s="268"/>
      <c r="IQ33" s="179"/>
      <c r="IR33" s="179"/>
      <c r="IS33" s="183"/>
      <c r="IT33" s="179"/>
      <c r="IU33" s="179"/>
      <c r="IV33" s="179"/>
      <c r="IW33" s="183"/>
      <c r="IX33" s="179"/>
      <c r="IY33" s="179"/>
      <c r="IZ33" s="179"/>
      <c r="JA33" s="183"/>
      <c r="JB33" s="179"/>
      <c r="JC33" s="179"/>
      <c r="JD33" s="179"/>
      <c r="JE33" s="183"/>
      <c r="JF33" s="268"/>
      <c r="JG33" s="179"/>
      <c r="JH33" s="179"/>
      <c r="JI33" s="183"/>
      <c r="JJ33" s="179"/>
      <c r="JK33" s="179"/>
      <c r="JL33" s="179"/>
      <c r="JM33" s="183"/>
      <c r="JN33" s="179"/>
      <c r="JO33" s="179"/>
      <c r="JP33" s="179"/>
      <c r="JQ33" s="183"/>
      <c r="JR33" s="179"/>
      <c r="JS33" s="179"/>
      <c r="JT33" s="179"/>
      <c r="JU33" s="183"/>
      <c r="JV33" s="179"/>
      <c r="JW33" s="179"/>
      <c r="JX33" s="179"/>
      <c r="JY33" s="183"/>
      <c r="JZ33" s="179"/>
      <c r="KA33" s="179"/>
      <c r="KB33" s="179"/>
      <c r="KC33" s="183"/>
      <c r="KD33" s="268"/>
      <c r="KE33" s="179"/>
      <c r="KF33" s="179"/>
      <c r="KG33" s="183"/>
      <c r="KH33" s="179"/>
      <c r="KI33" s="179"/>
      <c r="KJ33" s="179"/>
      <c r="KK33" s="183"/>
    </row>
    <row r="34" spans="1:297" ht="21.75" customHeight="1" x14ac:dyDescent="0.25">
      <c r="A34" s="269" t="s">
        <v>47</v>
      </c>
      <c r="B34" s="252">
        <f t="shared" ref="B34:D35" si="78">J34+N34+V34+AL34+AP34+AT34+BN34+CD34+CX34+BV34+BZ34+DF34+ET34+FZ34+GD34+EX34+GL34+GX34+HB34+HF34+HJ34+HR34+HV34+IH34+IP34+IT34+JB34+JN34+JR34+JJ34+Z34+BR34+IX34+AH34+GP34+JV34+JZ34+CH34+CL34+HZ34+AX34+BB34+GH34+AD34+KH34+FB34+DJ34+DR34+R34+FF34+ID34+GT34+HN34+BJ34+CT34+FN34+KD34+CP34+F34+IL34+JF34+DB34+DV34+DZ34+ED34+EH34+EL34+EP34+BF34+FR34+FV34+FJ34+DN34</f>
        <v>446860.00550000003</v>
      </c>
      <c r="C34" s="253">
        <f t="shared" si="78"/>
        <v>899672.19321000017</v>
      </c>
      <c r="D34" s="254">
        <f t="shared" si="78"/>
        <v>886962.18091999996</v>
      </c>
      <c r="E34" s="254">
        <f>IF(ISERROR(D34/C34*100),,D34/C34*100)</f>
        <v>98.587261850935803</v>
      </c>
      <c r="F34" s="252"/>
      <c r="G34" s="180">
        <f>'[3]Проверочная  таблица'!EL32/1000</f>
        <v>0</v>
      </c>
      <c r="H34" s="198">
        <f>'[3]Проверочная  таблица'!EP32/1000</f>
        <v>0</v>
      </c>
      <c r="I34" s="253">
        <f t="shared" ref="I34:I35" si="79">IF(ISERROR(H34/G34*100),,H34/G34*100)</f>
        <v>0</v>
      </c>
      <c r="J34" s="180">
        <v>724.74378000000002</v>
      </c>
      <c r="K34" s="180">
        <f>'[3]Проверочная  таблица'!EM32/1000</f>
        <v>724.74378000000002</v>
      </c>
      <c r="L34" s="180">
        <f>'[3]Проверочная  таблица'!EQ32/1000</f>
        <v>724.74378000000002</v>
      </c>
      <c r="M34" s="253">
        <f t="shared" ref="M34:M35" si="80">IF(ISERROR(L34/K34*100),,L34/K34*100)</f>
        <v>100</v>
      </c>
      <c r="N34" s="180">
        <v>554.99172999999996</v>
      </c>
      <c r="O34" s="198">
        <f>'[3]Проверочная  таблица'!EN32/1000</f>
        <v>554.99172999999996</v>
      </c>
      <c r="P34" s="180">
        <f>'[3]Проверочная  таблица'!ER32/1000</f>
        <v>554.99172999999996</v>
      </c>
      <c r="Q34" s="253">
        <f t="shared" ref="Q34:Q35" si="81">IF(ISERROR(P34/O34*100),,P34/O34*100)</f>
        <v>100</v>
      </c>
      <c r="R34" s="180">
        <v>0</v>
      </c>
      <c r="S34" s="180">
        <f>'[3]Проверочная  таблица'!RW32/1000</f>
        <v>0</v>
      </c>
      <c r="T34" s="198">
        <f>'[3]Проверочная  таблица'!RZ32/1000</f>
        <v>0</v>
      </c>
      <c r="U34" s="253">
        <f t="shared" ref="U34:U35" si="82">IF(ISERROR(T34/S34*100),,T34/S34*100)</f>
        <v>0</v>
      </c>
      <c r="V34" s="180">
        <v>605.30912999999998</v>
      </c>
      <c r="W34" s="180">
        <f>('[3]Прочая  субсидия_МР  и  ГО'!D28)/1000</f>
        <v>605.30912999999998</v>
      </c>
      <c r="X34" s="180">
        <f>('[3]Прочая  субсидия_МР  и  ГО'!E28)/1000</f>
        <v>605.30912999999998</v>
      </c>
      <c r="Y34" s="253">
        <f t="shared" ref="Y34:Y35" si="83">IF(ISERROR(X34/W34*100),,X34/W34*100)</f>
        <v>100</v>
      </c>
      <c r="Z34" s="252"/>
      <c r="AA34" s="180">
        <f>'[3]Проверочная  таблица'!SC32/1000</f>
        <v>0</v>
      </c>
      <c r="AB34" s="180">
        <f>'[3]Проверочная  таблица'!SF32/1000</f>
        <v>0</v>
      </c>
      <c r="AC34" s="253">
        <f t="shared" ref="AC34:AC35" si="84">IF(ISERROR(AB34/AA34*100),,AB34/AA34*100)</f>
        <v>0</v>
      </c>
      <c r="AD34" s="180">
        <v>0</v>
      </c>
      <c r="AE34" s="180">
        <f>('[3]Проверочная  таблица'!FD32+'[3]Проверочная  таблица'!FE32)/1000</f>
        <v>0</v>
      </c>
      <c r="AF34" s="180">
        <f>('[3]Проверочная  таблица'!FK32+'[3]Проверочная  таблица'!FL32)/1000</f>
        <v>0</v>
      </c>
      <c r="AG34" s="253">
        <f t="shared" ref="AG34:AG35" si="85">IF(ISERROR(AF34/AE34*100),,AF34/AE34*100)</f>
        <v>0</v>
      </c>
      <c r="AH34" s="180">
        <v>1835.35601</v>
      </c>
      <c r="AI34" s="180">
        <f>'[3]Прочая  субсидия_МР  и  ГО'!F28/1000</f>
        <v>2082.0411100000001</v>
      </c>
      <c r="AJ34" s="180">
        <f>'[3]Прочая  субсидия_МР  и  ГО'!G28/1000</f>
        <v>2082.0411100000001</v>
      </c>
      <c r="AK34" s="253">
        <f t="shared" ref="AK34:AK35" si="86">IF(ISERROR(AJ34/AI34*100),,AJ34/AI34*100)</f>
        <v>100</v>
      </c>
      <c r="AL34" s="180">
        <v>0</v>
      </c>
      <c r="AM34" s="180">
        <f>'[3]Прочая  субсидия_МР  и  ГО'!H28/1000</f>
        <v>0</v>
      </c>
      <c r="AN34" s="180">
        <f>'[3]Прочая  субсидия_МР  и  ГО'!I28/1000</f>
        <v>0</v>
      </c>
      <c r="AO34" s="253">
        <f t="shared" ref="AO34:AO35" si="87">IF(ISERROR(AN34/AM34*100),,AN34/AM34*100)</f>
        <v>0</v>
      </c>
      <c r="AP34" s="180">
        <v>377.64792</v>
      </c>
      <c r="AQ34" s="180">
        <f>'[3]Прочая  субсидия_МР  и  ГО'!J28/1000</f>
        <v>377.64792</v>
      </c>
      <c r="AR34" s="180">
        <f>'[3]Прочая  субсидия_МР  и  ГО'!K28/1000</f>
        <v>377.64792</v>
      </c>
      <c r="AS34" s="253">
        <f t="shared" ref="AS34:AS35" si="88">IF(ISERROR(AR34/AQ34*100),,AR34/AQ34*100)</f>
        <v>100</v>
      </c>
      <c r="AT34" s="180">
        <v>6992</v>
      </c>
      <c r="AU34" s="180">
        <f>'[3]Прочая  субсидия_МР  и  ГО'!L28/1000</f>
        <v>10679.912</v>
      </c>
      <c r="AV34" s="180">
        <f>'[3]Прочая  субсидия_МР  и  ГО'!M28/1000</f>
        <v>10679.912</v>
      </c>
      <c r="AW34" s="253">
        <f t="shared" ref="AW34:AW35" si="89">IF(ISERROR(AV34/AU34*100),,AV34/AU34*100)</f>
        <v>100</v>
      </c>
      <c r="AX34" s="180">
        <v>22000</v>
      </c>
      <c r="AY34" s="180">
        <f>'[3]Прочая  субсидия_МР  и  ГО'!N28/1000</f>
        <v>22988.976139999999</v>
      </c>
      <c r="AZ34" s="180">
        <f>'[3]Прочая  субсидия_МР  и  ГО'!O28/1000</f>
        <v>22988.976139999999</v>
      </c>
      <c r="BA34" s="253">
        <f t="shared" ref="BA34:BA36" si="90">IF(ISERROR(AZ34/AY34*100),,AZ34/AY34*100)</f>
        <v>100</v>
      </c>
      <c r="BB34" s="180">
        <v>0</v>
      </c>
      <c r="BC34" s="180">
        <f>'[3]Прочая  субсидия_МР  и  ГО'!P28/1000</f>
        <v>0</v>
      </c>
      <c r="BD34" s="180">
        <f>'[3]Прочая  субсидия_МР  и  ГО'!Q28/1000</f>
        <v>0</v>
      </c>
      <c r="BE34" s="253">
        <f t="shared" ref="BE34:BE36" si="91">IF(ISERROR(BD34/BC34*100),,BD34/BC34*100)</f>
        <v>0</v>
      </c>
      <c r="BF34" s="252"/>
      <c r="BG34" s="180">
        <f>'[3]Проверочная  таблица'!RP32/1000</f>
        <v>0</v>
      </c>
      <c r="BH34" s="198">
        <f>'[3]Проверочная  таблица'!RT32/1000</f>
        <v>0</v>
      </c>
      <c r="BI34" s="253">
        <f t="shared" ref="BI34:BI36" si="92">IF(ISERROR(BH34/BG34*100),,BH34/BG34*100)</f>
        <v>0</v>
      </c>
      <c r="BJ34" s="252"/>
      <c r="BK34" s="180">
        <f>('[3]Проверочная  таблица'!RQ32+'[3]Проверочная  таблица'!RR32)/1000</f>
        <v>0</v>
      </c>
      <c r="BL34" s="198">
        <f>('[3]Проверочная  таблица'!RU32+'[3]Проверочная  таблица'!RV32)/1000</f>
        <v>0</v>
      </c>
      <c r="BM34" s="253">
        <f t="shared" ref="BM34:BM36" si="93">IF(ISERROR(BL34/BK34*100),,BL34/BK34*100)</f>
        <v>0</v>
      </c>
      <c r="BN34" s="180">
        <v>0</v>
      </c>
      <c r="BO34" s="180">
        <f>'[3]Проверочная  таблица'!ES32/1000</f>
        <v>0</v>
      </c>
      <c r="BP34" s="180">
        <f>'[3]Проверочная  таблица'!EV32/1000</f>
        <v>0</v>
      </c>
      <c r="BQ34" s="253">
        <f t="shared" ref="BQ34:BQ35" si="94">IF(ISERROR(BP34/BO34*100),,BP34/BO34*100)</f>
        <v>0</v>
      </c>
      <c r="BR34" s="252"/>
      <c r="BS34" s="180">
        <f>'[3]Проверочная  таблица'!FY32/1000</f>
        <v>0</v>
      </c>
      <c r="BT34" s="180">
        <f>'[3]Проверочная  таблица'!GB32/1000</f>
        <v>0</v>
      </c>
      <c r="BU34" s="253">
        <f t="shared" ref="BU34:BU35" si="95">IF(ISERROR(BT34/BS34*100),,BT34/BS34*100)</f>
        <v>0</v>
      </c>
      <c r="BV34" s="180">
        <v>147.875</v>
      </c>
      <c r="BW34" s="180">
        <f>('[3]Проверочная  таблица'!MW32+'[3]Проверочная  таблица'!MX32+'[3]Проверочная  таблица'!NH32+'[3]Проверочная  таблица'!NI32)/1000</f>
        <v>147.875</v>
      </c>
      <c r="BX34" s="180">
        <f>('[3]Проверочная  таблица'!NK32+'[3]Проверочная  таблица'!NL32+'[3]Проверочная  таблица'!NE32+'[3]Проверочная  таблица'!NF32)/1000</f>
        <v>147.875</v>
      </c>
      <c r="BY34" s="253">
        <f t="shared" ref="BY34:BY35" si="96">IF(ISERROR(BX34/BW34*100),,BX34/BW34*100)</f>
        <v>100</v>
      </c>
      <c r="BZ34" s="180">
        <v>983.78377999999998</v>
      </c>
      <c r="CA34" s="180">
        <f>('[3]Проверочная  таблица'!JC32)/1000</f>
        <v>983.78377999999998</v>
      </c>
      <c r="CB34" s="180">
        <f>('[3]Проверочная  таблица'!JF32)/1000</f>
        <v>983.78377999999998</v>
      </c>
      <c r="CC34" s="253">
        <f t="shared" ref="CC34:CC35" si="97">IF(ISERROR(CB34/CA34*100),,CB34/CA34*100)</f>
        <v>100</v>
      </c>
      <c r="CD34" s="180">
        <v>0</v>
      </c>
      <c r="CE34" s="180">
        <f>('[3]Проверочная  таблица'!LU32+'[3]Проверочная  таблица'!LV32+'[3]Проверочная  таблица'!LM32+'[3]Проверочная  таблица'!LN32)/1000</f>
        <v>0</v>
      </c>
      <c r="CF34" s="180">
        <f>('[3]Проверочная  таблица'!LQ32+'[3]Проверочная  таблица'!LR32+'[3]Проверочная  таблица'!LY32+'[3]Проверочная  таблица'!LZ32)/1000</f>
        <v>0</v>
      </c>
      <c r="CG34" s="253">
        <f t="shared" ref="CG34:CG35" si="98">IF(ISERROR(CF34/CE34*100),,CF34/CE34*100)</f>
        <v>0</v>
      </c>
      <c r="CH34" s="180">
        <v>0</v>
      </c>
      <c r="CI34" s="180">
        <f>('[3]Проверочная  таблица'!MR32+'[3]Проверочная  таблица'!MS32)/1000</f>
        <v>0</v>
      </c>
      <c r="CJ34" s="180">
        <f>('[3]Проверочная  таблица'!MZ32+'[3]Проверочная  таблица'!NA32)/1000</f>
        <v>0</v>
      </c>
      <c r="CK34" s="253">
        <f t="shared" ref="CK34:CK35" si="99">IF(ISERROR(CJ34/CI34*100),,CJ34/CI34*100)</f>
        <v>0</v>
      </c>
      <c r="CL34" s="180">
        <v>0</v>
      </c>
      <c r="CM34" s="180">
        <f>('[3]Проверочная  таблица'!MT32+'[3]Проверочная  таблица'!MU32)/1000</f>
        <v>0</v>
      </c>
      <c r="CN34" s="180">
        <f>('[3]Проверочная  таблица'!NB32+'[3]Проверочная  таблица'!NC32)/1000</f>
        <v>0</v>
      </c>
      <c r="CO34" s="253">
        <f t="shared" ref="CO34:CO35" si="100">IF(ISERROR(CN34/CM34*100),,CN34/CM34*100)</f>
        <v>0</v>
      </c>
      <c r="CP34" s="252"/>
      <c r="CQ34" s="180">
        <f>'[3]Проверочная  таблица'!QE32/1000</f>
        <v>0</v>
      </c>
      <c r="CR34" s="198">
        <f>'[3]Проверочная  таблица'!QH32/1000</f>
        <v>0</v>
      </c>
      <c r="CS34" s="253">
        <f t="shared" ref="CS34:CS35" si="101">IF(ISERROR(CR34/CQ34*100),,CR34/CQ34*100)</f>
        <v>0</v>
      </c>
      <c r="CT34" s="180">
        <v>0</v>
      </c>
      <c r="CU34" s="180">
        <f>('[3]Проверочная  таблица'!QK32+'[3]Проверочная  таблица'!QQ32)/1000</f>
        <v>11084.10526</v>
      </c>
      <c r="CV34" s="180">
        <f>('[3]Проверочная  таблица'!QN32+'[3]Проверочная  таблица'!QT32)/1000</f>
        <v>11084.10526</v>
      </c>
      <c r="CW34" s="253">
        <f t="shared" ref="CW34:CW35" si="102">IF(ISERROR(CV34/CU34*100),,CV34/CU34*100)</f>
        <v>100</v>
      </c>
      <c r="CX34" s="180">
        <v>82.568809999999999</v>
      </c>
      <c r="CY34" s="180">
        <f>('[3]Прочая  субсидия_МР  и  ГО'!R28)/1000</f>
        <v>82.568809999999999</v>
      </c>
      <c r="CZ34" s="180">
        <f>('[3]Прочая  субсидия_МР  и  ГО'!S28)/1000</f>
        <v>82.568809999999999</v>
      </c>
      <c r="DA34" s="253">
        <f t="shared" ref="DA34:DA35" si="103">IF(ISERROR(CZ34/CY34*100),,CZ34/CY34*100)</f>
        <v>100</v>
      </c>
      <c r="DB34" s="252"/>
      <c r="DC34" s="180">
        <f>'[3]Проверочная  таблица'!IE32/1000</f>
        <v>217420.73684</v>
      </c>
      <c r="DD34" s="198">
        <f>'[3]Проверочная  таблица'!IH32/1000</f>
        <v>217420.73684</v>
      </c>
      <c r="DE34" s="253">
        <f t="shared" ref="DE34:DE35" si="104">IF(ISERROR(DD34/DC34*100),,DD34/DC34*100)</f>
        <v>100</v>
      </c>
      <c r="DF34" s="180">
        <v>0</v>
      </c>
      <c r="DG34" s="180">
        <f>'[3]Прочая  субсидия_МР  и  ГО'!T28/1000</f>
        <v>0</v>
      </c>
      <c r="DH34" s="180">
        <f>'[3]Прочая  субсидия_МР  и  ГО'!U28/1000</f>
        <v>0</v>
      </c>
      <c r="DI34" s="253">
        <f t="shared" ref="DI34:DI35" si="105">IF(ISERROR(DH34/DG34*100),,DH34/DG34*100)</f>
        <v>0</v>
      </c>
      <c r="DJ34" s="180">
        <v>0</v>
      </c>
      <c r="DK34" s="180">
        <f>('[3]Прочая  субсидия_МР  и  ГО'!V28)/1000</f>
        <v>4325.4144299999998</v>
      </c>
      <c r="DL34" s="180">
        <f>('[3]Прочая  субсидия_МР  и  ГО'!W28)/1000</f>
        <v>4325.4144299999998</v>
      </c>
      <c r="DM34" s="253">
        <f t="shared" ref="DM34:DM35" si="106">IF(ISERROR(DL34/DK34*100),,DL34/DK34*100)</f>
        <v>100</v>
      </c>
      <c r="DN34" s="252"/>
      <c r="DO34" s="180">
        <f>('[3]Проверочная  таблица'!DL32+'[3]Проверочная  таблица'!DM32)/1000</f>
        <v>0</v>
      </c>
      <c r="DP34" s="180">
        <f>('[3]Проверочная  таблица'!DY32+'[3]Проверочная  таблица'!DZ32)/1000</f>
        <v>0</v>
      </c>
      <c r="DQ34" s="253">
        <f t="shared" ref="DQ34:DQ35" si="107">IF(ISERROR(DP34/DO34*100),,DP34/DO34*100)</f>
        <v>0</v>
      </c>
      <c r="DR34" s="252"/>
      <c r="DS34" s="180">
        <f>('[3]Проверочная  таблица'!DN32+'[3]Проверочная  таблица'!DO32)/1000</f>
        <v>0</v>
      </c>
      <c r="DT34" s="198">
        <f>('[3]Проверочная  таблица'!EA32+'[3]Проверочная  таблица'!EB32)/1000</f>
        <v>0</v>
      </c>
      <c r="DU34" s="253">
        <f t="shared" ref="DU34:DU35" si="108">IF(ISERROR(DT34/DS34*100),,DT34/DS34*100)</f>
        <v>0</v>
      </c>
      <c r="DV34" s="252"/>
      <c r="DW34" s="180">
        <f>'[3]Проверочная  таблица'!DU32/1000</f>
        <v>0</v>
      </c>
      <c r="DX34" s="198">
        <f>'[3]Проверочная  таблица'!EH32/1000</f>
        <v>0</v>
      </c>
      <c r="DY34" s="253">
        <f t="shared" ref="DY34:DY35" si="109">IF(ISERROR(DX34/DW34*100),,DX34/DW34*100)</f>
        <v>0</v>
      </c>
      <c r="DZ34" s="252"/>
      <c r="EA34" s="180">
        <f>'[3]Проверочная  таблица'!DV32/1000</f>
        <v>0</v>
      </c>
      <c r="EB34" s="198">
        <f>'[3]Проверочная  таблица'!EI32/1000</f>
        <v>0</v>
      </c>
      <c r="EC34" s="253">
        <f t="shared" ref="EC34:EC35" si="110">IF(ISERROR(EB34/EA34*100),,EB34/EA34*100)</f>
        <v>0</v>
      </c>
      <c r="ED34" s="252"/>
      <c r="EE34" s="180">
        <f>'[3]Проверочная  таблица'!DW32/1000</f>
        <v>0</v>
      </c>
      <c r="EF34" s="198">
        <f>'[3]Проверочная  таблица'!EJ32/1000</f>
        <v>0</v>
      </c>
      <c r="EG34" s="253">
        <f t="shared" ref="EG34:EG35" si="111">IF(ISERROR(EF34/EE34*100),,EF34/EE34*100)</f>
        <v>0</v>
      </c>
      <c r="EH34" s="252"/>
      <c r="EI34" s="180">
        <f>'[3]Проверочная  таблица'!DR32/1000</f>
        <v>0</v>
      </c>
      <c r="EJ34" s="198">
        <f>'[3]Проверочная  таблица'!EE32/1000</f>
        <v>0</v>
      </c>
      <c r="EK34" s="253">
        <f t="shared" ref="EK34:EK35" si="112">IF(ISERROR(EJ34/EI34*100),,EJ34/EI34*100)</f>
        <v>0</v>
      </c>
      <c r="EL34" s="252"/>
      <c r="EM34" s="180">
        <f>'[3]Проверочная  таблица'!DS32/1000</f>
        <v>0</v>
      </c>
      <c r="EN34" s="198">
        <f>'[3]Проверочная  таблица'!EF32/1000</f>
        <v>0</v>
      </c>
      <c r="EO34" s="253">
        <f t="shared" ref="EO34:EO35" si="113">IF(ISERROR(EN34/EM34*100),,EN34/EM34*100)</f>
        <v>0</v>
      </c>
      <c r="EP34" s="252"/>
      <c r="EQ34" s="180">
        <f>'[3]Проверочная  таблица'!DT32/1000</f>
        <v>0</v>
      </c>
      <c r="ER34" s="198">
        <f>'[3]Проверочная  таблица'!EG32/1000</f>
        <v>0</v>
      </c>
      <c r="ES34" s="253">
        <f t="shared" ref="ES34:ES35" si="114">IF(ISERROR(ER34/EQ34*100),,ER34/EQ34*100)</f>
        <v>0</v>
      </c>
      <c r="ET34" s="180">
        <v>0</v>
      </c>
      <c r="EU34" s="180">
        <f>('[3]Проверочная  таблица'!AM32+'[3]Проверочная  таблица'!AW32+'[3]Прочая  субсидия_МР  и  ГО'!Z28)/1000</f>
        <v>0</v>
      </c>
      <c r="EV34" s="180">
        <f>('[3]Проверочная  таблица'!AR32+'[3]Проверочная  таблица'!BA32+'[3]Прочая  субсидия_МР  и  ГО'!AA28)/1000</f>
        <v>0</v>
      </c>
      <c r="EW34" s="253">
        <f t="shared" ref="EW34:EW35" si="115">IF(ISERROR(EV34/EU34*100),,EV34/EU34*100)</f>
        <v>0</v>
      </c>
      <c r="EX34" s="180">
        <v>0</v>
      </c>
      <c r="EY34" s="180">
        <f>'[3]Проверочная  таблица'!AN32/1000</f>
        <v>0</v>
      </c>
      <c r="EZ34" s="180">
        <f>'[3]Проверочная  таблица'!AS32/1000</f>
        <v>0</v>
      </c>
      <c r="FA34" s="253">
        <f t="shared" ref="FA34:FA35" si="116">IF(ISERROR(EZ34/EY34*100),,EZ34/EY34*100)</f>
        <v>0</v>
      </c>
      <c r="FB34" s="180">
        <v>0</v>
      </c>
      <c r="FC34" s="180">
        <f>'[3]Прочая  субсидия_МР  и  ГО'!AB28/1000</f>
        <v>0</v>
      </c>
      <c r="FD34" s="198">
        <f>'[3]Прочая  субсидия_МР  и  ГО'!AC28/1000</f>
        <v>0</v>
      </c>
      <c r="FE34" s="253">
        <f t="shared" ref="FE34:FE35" si="117">IF(ISERROR(FD34/FC34*100),,FD34/FC34*100)</f>
        <v>0</v>
      </c>
      <c r="FF34" s="180">
        <v>0</v>
      </c>
      <c r="FG34" s="180">
        <f>'[3]Прочая  субсидия_МР  и  ГО'!AD28/1000</f>
        <v>0</v>
      </c>
      <c r="FH34" s="198">
        <f>'[3]Прочая  субсидия_МР  и  ГО'!AE28/1000</f>
        <v>0</v>
      </c>
      <c r="FI34" s="253">
        <f t="shared" ref="FI34:FI35" si="118">IF(ISERROR(FH34/FG34*100),,FH34/FG34*100)</f>
        <v>0</v>
      </c>
      <c r="FJ34" s="252"/>
      <c r="FK34" s="180">
        <f>'[3]Проверочная  таблица'!CU32/1000</f>
        <v>0</v>
      </c>
      <c r="FL34" s="198">
        <f>'[3]Проверочная  таблица'!CV32/1000</f>
        <v>0</v>
      </c>
      <c r="FM34" s="253">
        <f t="shared" ref="FM34:FM35" si="119">IF(ISERROR(FL34/FK34*100),,FL34/FK34*100)</f>
        <v>0</v>
      </c>
      <c r="FN34" s="252"/>
      <c r="FO34" s="180">
        <f>'[3]Проверочная  таблица'!DG32/1000</f>
        <v>0</v>
      </c>
      <c r="FP34" s="198">
        <f>'[3]Проверочная  таблица'!DJ32/1000</f>
        <v>0</v>
      </c>
      <c r="FQ34" s="253">
        <f t="shared" ref="FQ34:FQ35" si="120">IF(ISERROR(FP34/FO34*100),,FP34/FO34*100)</f>
        <v>0</v>
      </c>
      <c r="FR34" s="252"/>
      <c r="FS34" s="180">
        <f>'[3]Прочая  субсидия_МР  и  ГО'!AF28/1000</f>
        <v>0</v>
      </c>
      <c r="FT34" s="180">
        <f>'[3]Прочая  субсидия_МР  и  ГО'!AG28/1000</f>
        <v>0</v>
      </c>
      <c r="FU34" s="253">
        <f t="shared" ref="FU34:FU35" si="121">IF(ISERROR(FT34/FS34*100),,FT34/FS34*100)</f>
        <v>0</v>
      </c>
      <c r="FV34" s="252"/>
      <c r="FW34" s="180">
        <f>'[3]Прочая  субсидия_МР  и  ГО'!AH28/1000</f>
        <v>0</v>
      </c>
      <c r="FX34" s="198">
        <f>'[3]Прочая  субсидия_МР  и  ГО'!AI28/1000</f>
        <v>0</v>
      </c>
      <c r="FY34" s="253">
        <f t="shared" ref="FY34:FY35" si="122">IF(ISERROR(FX34/FW34*100),,FX34/FW34*100)</f>
        <v>0</v>
      </c>
      <c r="FZ34" s="180">
        <v>9473.8683199999996</v>
      </c>
      <c r="GA34" s="198">
        <f>('[3]Проверочная  таблица'!CO32+'[3]Проверочная  таблица'!CM32)/1000</f>
        <v>3702.0944800000007</v>
      </c>
      <c r="GB34" s="180">
        <f>('[3]Проверочная  таблица'!CP32+'[3]Проверочная  таблица'!CN32)/1000</f>
        <v>2651.89671</v>
      </c>
      <c r="GC34" s="253">
        <f t="shared" ref="GC34:GC35" si="123">IF(ISERROR(GB34/GA34*100),,GB34/GA34*100)</f>
        <v>71.632334731770527</v>
      </c>
      <c r="GD34" s="180">
        <v>1727.7775300000001</v>
      </c>
      <c r="GE34" s="180">
        <f>('[3]Проверочная  таблица'!CW32+'[3]Проверочная  таблица'!CY32)/1000</f>
        <v>675.16197999999997</v>
      </c>
      <c r="GF34" s="180">
        <f>('[3]Проверочная  таблица'!CZ32+'[3]Проверочная  таблица'!CX32)/1000</f>
        <v>483.63428999999996</v>
      </c>
      <c r="GG34" s="253">
        <f t="shared" ref="GG34:GG35" si="124">IF(ISERROR(GF34/GE34*100),,GF34/GE34*100)</f>
        <v>71.632334806530423</v>
      </c>
      <c r="GH34" s="180">
        <v>0</v>
      </c>
      <c r="GI34" s="180">
        <f>'[3]Проверочная  таблица'!GU32/1000</f>
        <v>0</v>
      </c>
      <c r="GJ34" s="180">
        <f>'[3]Проверочная  таблица'!GX32/1000</f>
        <v>0</v>
      </c>
      <c r="GK34" s="253">
        <f t="shared" ref="GK34:GK35" si="125">IF(ISERROR(GJ34/GI34*100),,GJ34/GI34*100)</f>
        <v>0</v>
      </c>
      <c r="GL34" s="180">
        <v>0</v>
      </c>
      <c r="GM34" s="180">
        <f>'[3]Прочая  субсидия_МР  и  ГО'!AJ28/1000</f>
        <v>178.04073</v>
      </c>
      <c r="GN34" s="180">
        <f>'[3]Прочая  субсидия_МР  и  ГО'!AK28/1000</f>
        <v>178.04073</v>
      </c>
      <c r="GO34" s="253">
        <f t="shared" ref="GO34:GO35" si="126">IF(ISERROR(GN34/GM34*100),,GN34/GM34*100)</f>
        <v>100</v>
      </c>
      <c r="GP34" s="180">
        <v>0</v>
      </c>
      <c r="GQ34" s="180">
        <f>('[3]Проверочная  таблица'!HH32+'[3]Проверочная  таблица'!HI32+'[3]Проверочная  таблица'!HN32+'[3]Проверочная  таблица'!HO32)/1000</f>
        <v>0</v>
      </c>
      <c r="GR34" s="180">
        <f>('[3]Проверочная  таблица'!HK32+'[3]Проверочная  таблица'!HL32+'[3]Проверочная  таблица'!HQ32+'[3]Проверочная  таблица'!HR32)/1000</f>
        <v>0</v>
      </c>
      <c r="GS34" s="253">
        <f t="shared" ref="GS34:GS35" si="127">IF(ISERROR(GR34/GQ34*100),,GR34/GQ34*100)</f>
        <v>0</v>
      </c>
      <c r="GT34" s="252"/>
      <c r="GU34" s="180">
        <f>('[3]Прочая  субсидия_МР  и  ГО'!AL28)/1000</f>
        <v>0</v>
      </c>
      <c r="GV34" s="180">
        <f>('[3]Прочая  субсидия_МР  и  ГО'!AM28)/1000</f>
        <v>0</v>
      </c>
      <c r="GW34" s="253">
        <f t="shared" ref="GW34:GW35" si="128">IF(ISERROR(GV34/GU34*100),,GV34/GU34*100)</f>
        <v>0</v>
      </c>
      <c r="GX34" s="180">
        <v>170.81404999999998</v>
      </c>
      <c r="GY34" s="180">
        <f>('[3]Прочая  субсидия_МР  и  ГО'!AN28)/1000</f>
        <v>170.81404999999998</v>
      </c>
      <c r="GZ34" s="180">
        <f>('[3]Прочая  субсидия_МР  и  ГО'!AO28)/1000</f>
        <v>170.81404999999998</v>
      </c>
      <c r="HA34" s="253">
        <f t="shared" ref="HA34:HA35" si="129">IF(ISERROR(GZ34/GY34*100),,GZ34/GY34*100)</f>
        <v>100</v>
      </c>
      <c r="HB34" s="180">
        <v>0</v>
      </c>
      <c r="HC34" s="180">
        <f>('[3]Прочая  субсидия_МР  и  ГО'!AP28)/1000</f>
        <v>0</v>
      </c>
      <c r="HD34" s="180">
        <f>('[3]Прочая  субсидия_МР  и  ГО'!AQ28)/1000</f>
        <v>0</v>
      </c>
      <c r="HE34" s="253">
        <f t="shared" ref="HE34:HE35" si="130">IF(ISERROR(HD34/HC34*100),,HD34/HC34*100)</f>
        <v>0</v>
      </c>
      <c r="HF34" s="180">
        <v>0</v>
      </c>
      <c r="HG34" s="180">
        <f>('[3]Прочая  субсидия_МР  и  ГО'!AR28)/1000</f>
        <v>0</v>
      </c>
      <c r="HH34" s="180">
        <f>('[3]Прочая  субсидия_МР  и  ГО'!AS28)/1000</f>
        <v>0</v>
      </c>
      <c r="HI34" s="253">
        <f t="shared" ref="HI34:HI35" si="131">IF(ISERROR(HH34/HG34*100),,HH34/HG34*100)</f>
        <v>0</v>
      </c>
      <c r="HJ34" s="180">
        <v>0</v>
      </c>
      <c r="HK34" s="180">
        <f>'[3]Прочая  субсидия_МР  и  ГО'!AT28/1000</f>
        <v>0</v>
      </c>
      <c r="HL34" s="180">
        <f>'[3]Прочая  субсидия_МР  и  ГО'!AU28/1000</f>
        <v>0</v>
      </c>
      <c r="HM34" s="253">
        <f t="shared" ref="HM34:HM35" si="132">IF(ISERROR(HL34/HK34*100),,HL34/HK34*100)</f>
        <v>0</v>
      </c>
      <c r="HN34" s="180">
        <v>0</v>
      </c>
      <c r="HO34" s="180">
        <f>('[3]Проверочная  таблица'!KN32+'[3]Проверочная  таблица'!KO32+'[3]Проверочная  таблица'!KT32+'[3]Проверочная  таблица'!KU32)/1000</f>
        <v>0</v>
      </c>
      <c r="HP34" s="198">
        <f>('[3]Проверочная  таблица'!KQ32+'[3]Проверочная  таблица'!KR32+'[3]Проверочная  таблица'!KW32+'[3]Проверочная  таблица'!KX32)/1000</f>
        <v>0</v>
      </c>
      <c r="HQ34" s="253">
        <f t="shared" ref="HQ34:HQ35" si="133">IF(ISERROR(HP34/HO34*100),,HP34/HO34*100)</f>
        <v>0</v>
      </c>
      <c r="HR34" s="180">
        <v>0</v>
      </c>
      <c r="HS34" s="180">
        <f>('[3]Проверочная  таблица'!BT32+'[3]Проверочная  таблица'!CB32)/1000</f>
        <v>10580</v>
      </c>
      <c r="HT34" s="180">
        <f>('[3]Проверочная  таблица'!BX32+'[3]Проверочная  таблица'!CF32)/1000</f>
        <v>10580</v>
      </c>
      <c r="HU34" s="253">
        <f t="shared" ref="HU34:HU35" si="134">IF(ISERROR(HT34/HS34*100),,HT34/HS34*100)</f>
        <v>100</v>
      </c>
      <c r="HV34" s="180">
        <v>0</v>
      </c>
      <c r="HW34" s="180">
        <f>('[3]Проверочная  таблица'!BU32+'[3]Проверочная  таблица'!CC32)/1000</f>
        <v>18968.464239999998</v>
      </c>
      <c r="HX34" s="180">
        <f>('[3]Проверочная  таблица'!BY32+'[3]Проверочная  таблица'!CG32)/1000</f>
        <v>10132.366739999999</v>
      </c>
      <c r="HY34" s="253">
        <f t="shared" ref="HY34:HY35" si="135">IF(ISERROR(HX34/HW34*100),,HX34/HW34*100)</f>
        <v>53.416906143794385</v>
      </c>
      <c r="HZ34" s="180">
        <v>34977.508740000005</v>
      </c>
      <c r="IA34" s="180">
        <f>('[3]Прочая  субсидия_МР  и  ГО'!AX28)/1000</f>
        <v>102396.95214000001</v>
      </c>
      <c r="IB34" s="198">
        <f>('[3]Прочая  субсидия_МР  и  ГО'!AY28)/1000</f>
        <v>102396.95213999999</v>
      </c>
      <c r="IC34" s="253">
        <f t="shared" ref="IC34:IC35" si="136">IF(ISERROR(IB34/IA34*100),,IB34/IA34*100)</f>
        <v>99.999999999999986</v>
      </c>
      <c r="ID34" s="180">
        <v>0</v>
      </c>
      <c r="IE34" s="180">
        <f>('[3]Проверочная  таблица'!IR32+'[3]Проверочная  таблица'!IS32)/1000</f>
        <v>0</v>
      </c>
      <c r="IF34" s="198">
        <f>('[3]Проверочная  таблица'!IU32+'[3]Проверочная  таблица'!IV32)/1000</f>
        <v>0</v>
      </c>
      <c r="IG34" s="253">
        <f t="shared" ref="IG34:IG35" si="137">IF(ISERROR(IF34/IE34*100),,IF34/IE34*100)</f>
        <v>0</v>
      </c>
      <c r="IH34" s="180">
        <v>153800</v>
      </c>
      <c r="II34" s="180">
        <f>('[3]Проверочная  таблица'!BV32+'[3]Проверочная  таблица'!CD32)/1000</f>
        <v>271400</v>
      </c>
      <c r="IJ34" s="180">
        <f>('[3]Проверочная  таблица'!BZ32+'[3]Проверочная  таблица'!CH32)/1000</f>
        <v>271107.49806999997</v>
      </c>
      <c r="IK34" s="253">
        <f t="shared" ref="IK34:IK35" si="138">IF(ISERROR(IJ34/II34*100),,IJ34/II34*100)</f>
        <v>99.892224786293284</v>
      </c>
      <c r="IL34" s="252"/>
      <c r="IM34" s="180">
        <f>'[3]Проверочная  таблица'!IW32/1000</f>
        <v>0</v>
      </c>
      <c r="IN34" s="198">
        <f>'[3]Проверочная  таблица'!IZ32/1000</f>
        <v>0</v>
      </c>
      <c r="IO34" s="253">
        <f t="shared" ref="IO34:IO35" si="139">IF(ISERROR(IN34/IM34*100),,IN34/IM34*100)</f>
        <v>0</v>
      </c>
      <c r="IP34" s="252"/>
      <c r="IQ34" s="180">
        <f>('[3]Прочая  субсидия_МР  и  ГО'!AZ28)/1000</f>
        <v>0</v>
      </c>
      <c r="IR34" s="180">
        <f>('[3]Прочая  субсидия_МР  и  ГО'!BA28)/1000</f>
        <v>0</v>
      </c>
      <c r="IS34" s="253">
        <f t="shared" ref="IS34:IS35" si="140">IF(ISERROR(IR34/IQ34*100),,IR34/IQ34*100)</f>
        <v>0</v>
      </c>
      <c r="IT34" s="180">
        <v>0</v>
      </c>
      <c r="IU34" s="180">
        <f>('[3]Прочая  субсидия_МР  и  ГО'!BB28)/1000</f>
        <v>0</v>
      </c>
      <c r="IV34" s="180">
        <f>('[3]Прочая  субсидия_МР  и  ГО'!BC28)/1000</f>
        <v>0</v>
      </c>
      <c r="IW34" s="253">
        <f t="shared" ref="IW34:IW35" si="141">IF(ISERROR(IV34/IU34*100),,IV34/IU34*100)</f>
        <v>0</v>
      </c>
      <c r="IX34" s="180">
        <v>151900.946</v>
      </c>
      <c r="IY34" s="180">
        <f>('[3]Проверочная  таблица'!GE32+'[3]Проверочная  таблица'!GK32)/1000</f>
        <v>151105.64116</v>
      </c>
      <c r="IZ34" s="180">
        <f>('[3]Проверочная  таблица'!GH32+'[3]Проверочная  таблица'!GN32)/1000</f>
        <v>151105.50602</v>
      </c>
      <c r="JA34" s="253">
        <f t="shared" ref="JA34:JA35" si="142">IF(ISERROR(IZ34/IY34*100),,IZ34/IY34*100)</f>
        <v>99.999910565880285</v>
      </c>
      <c r="JB34" s="180">
        <v>786.98802000000001</v>
      </c>
      <c r="JC34" s="180">
        <f>('[3]Прочая  субсидия_МР  и  ГО'!BD28)/1000</f>
        <v>786.98802000000001</v>
      </c>
      <c r="JD34" s="180">
        <f>('[3]Прочая  субсидия_МР  и  ГО'!BE28)/1000</f>
        <v>786.98802000000001</v>
      </c>
      <c r="JE34" s="253">
        <f t="shared" ref="JE34:JE35" si="143">IF(ISERROR(JD34/JC34*100),,JD34/JC34*100)</f>
        <v>100</v>
      </c>
      <c r="JF34" s="252"/>
      <c r="JG34" s="180">
        <f>('[3]Прочая  субсидия_МР  и  ГО'!BF28)/1000</f>
        <v>5850</v>
      </c>
      <c r="JH34" s="198">
        <f>('[3]Прочая  субсидия_МР  и  ГО'!BG28)/1000</f>
        <v>3510.4477400000001</v>
      </c>
      <c r="JI34" s="253">
        <f t="shared" ref="JI34:JI35" si="144">IF(ISERROR(JH34/JG34*100),,JH34/JG34*100)</f>
        <v>60.007653675213682</v>
      </c>
      <c r="JJ34" s="180">
        <v>0</v>
      </c>
      <c r="JK34" s="180">
        <f>('[3]Прочая  субсидия_МР  и  ГО'!BH28)/1000</f>
        <v>0</v>
      </c>
      <c r="JL34" s="180">
        <f>('[3]Прочая  субсидия_МР  и  ГО'!BI28)/1000</f>
        <v>0</v>
      </c>
      <c r="JM34" s="253">
        <f t="shared" ref="JM34:JM35" si="145">IF(ISERROR(JL34/JK34*100),,JL34/JK34*100)</f>
        <v>0</v>
      </c>
      <c r="JN34" s="180">
        <v>32164.736679999998</v>
      </c>
      <c r="JO34" s="180">
        <f>('[3]Проверочная  таблица'!OH32+'[3]Проверочная  таблица'!OI32+'[3]Проверочная  таблица'!OP32+'[3]Проверочная  таблица'!OQ32)/1000</f>
        <v>32164.736679999998</v>
      </c>
      <c r="JP34" s="180">
        <f>('[3]Проверочная  таблица'!OL32+'[3]Проверочная  таблица'!OM32+'[3]Проверочная  таблица'!OT32+'[3]Проверочная  таблица'!OU32)/1000</f>
        <v>32164.736679999998</v>
      </c>
      <c r="JQ34" s="253">
        <f t="shared" ref="JQ34:JQ35" si="146">IF(ISERROR(JP34/JO34*100),,JP34/JO34*100)</f>
        <v>100</v>
      </c>
      <c r="JR34" s="180">
        <v>27553.09</v>
      </c>
      <c r="JS34" s="180">
        <f>('[3]Проверочная  таблица'!OJ32+'[3]Проверочная  таблица'!OR32)/1000</f>
        <v>29635.193800000001</v>
      </c>
      <c r="JT34" s="180">
        <f>('[3]Проверочная  таблица'!ON32+'[3]Проверочная  таблица'!OV32)/1000</f>
        <v>29635.193800000001</v>
      </c>
      <c r="JU34" s="253">
        <f t="shared" ref="JU34:JU35" si="147">IF(ISERROR(JT34/JS34*100),,JT34/JS34*100)</f>
        <v>100</v>
      </c>
      <c r="JV34" s="180">
        <v>0</v>
      </c>
      <c r="JW34" s="180">
        <f>('[3]Проверочная  таблица'!TF32+'[3]Проверочная  таблица'!TG32+'[3]Проверочная  таблица'!SJ32+'[3]Проверочная  таблица'!SK32)/1000</f>
        <v>0</v>
      </c>
      <c r="JX34" s="198">
        <f>('[3]Проверочная  таблица'!TO32+'[3]Проверочная  таблица'!TP32+'[3]Проверочная  таблица'!SU32+'[3]Проверочная  таблица'!SV32)/1000</f>
        <v>0</v>
      </c>
      <c r="JY34" s="253">
        <f t="shared" ref="JY34:JY35" si="148">IF(ISERROR(JX34/JW34*100),,JX34/JW34*100)</f>
        <v>0</v>
      </c>
      <c r="JZ34" s="180">
        <v>0</v>
      </c>
      <c r="KA34" s="180">
        <f>('[3]Проверочная  таблица'!PN32+'[3]Проверочная  таблица'!PO32)/1000</f>
        <v>0</v>
      </c>
      <c r="KB34" s="180">
        <f>('[3]Проверочная  таблица'!PQ32+'[3]Проверочная  таблица'!PR32)/1000</f>
        <v>0</v>
      </c>
      <c r="KC34" s="253">
        <f t="shared" ref="KC34:KC35" si="149">IF(ISERROR(KB34/KA34*100),,KB34/KA34*100)</f>
        <v>0</v>
      </c>
      <c r="KD34" s="252"/>
      <c r="KE34" s="180">
        <f>'[3]Проверочная  таблица'!IK32/1000</f>
        <v>0</v>
      </c>
      <c r="KF34" s="198">
        <f>'[3]Проверочная  таблица'!IN32/1000</f>
        <v>0</v>
      </c>
      <c r="KG34" s="253">
        <f t="shared" ref="KG34:KG35" si="150">IF(ISERROR(KF34/KE34*100),,KF34/KE34*100)</f>
        <v>0</v>
      </c>
      <c r="KH34" s="180">
        <v>0</v>
      </c>
      <c r="KI34" s="180">
        <f>('[3]Проверочная  таблица'!SN32+'[3]Проверочная  таблица'!SO32+'[3]Проверочная  таблица'!TJ32+'[3]Проверочная  таблица'!TK32)/1000</f>
        <v>0</v>
      </c>
      <c r="KJ34" s="198">
        <f>('[3]Проверочная  таблица'!SY32+'[3]Проверочная  таблица'!SZ32+'[3]Проверочная  таблица'!TS32+'[3]Проверочная  таблица'!TT32)/1000</f>
        <v>0</v>
      </c>
      <c r="KK34" s="253">
        <f t="shared" ref="KK34:KK35" si="151">IF(ISERROR(KJ34/KI34*100),,KJ34/KI34*100)</f>
        <v>0</v>
      </c>
    </row>
    <row r="35" spans="1:297" ht="21.75" customHeight="1" thickBot="1" x14ac:dyDescent="0.3">
      <c r="A35" s="270" t="s">
        <v>48</v>
      </c>
      <c r="B35" s="252">
        <f t="shared" si="78"/>
        <v>3076859.27024</v>
      </c>
      <c r="C35" s="253">
        <f t="shared" si="78"/>
        <v>7930603.2847999996</v>
      </c>
      <c r="D35" s="254">
        <f t="shared" si="78"/>
        <v>6843622.7125200005</v>
      </c>
      <c r="E35" s="248">
        <f>IF(ISERROR(D35/C35*100),,D35/C35*100)</f>
        <v>86.293847602195228</v>
      </c>
      <c r="F35" s="249"/>
      <c r="G35" s="175">
        <f>'[3]Проверочная  таблица'!EL33/1000</f>
        <v>10128.6</v>
      </c>
      <c r="H35" s="175">
        <f>'[3]Проверочная  таблица'!EP33/1000</f>
        <v>0</v>
      </c>
      <c r="I35" s="250">
        <f t="shared" si="79"/>
        <v>0</v>
      </c>
      <c r="J35" s="180">
        <v>2348.1698500000002</v>
      </c>
      <c r="K35" s="175">
        <f>'[3]Проверочная  таблица'!EM33/1000</f>
        <v>2348.1698500000002</v>
      </c>
      <c r="L35" s="175">
        <f>'[3]Проверочная  таблица'!EQ33/1000</f>
        <v>2348.1698500000002</v>
      </c>
      <c r="M35" s="250">
        <f t="shared" si="80"/>
        <v>100</v>
      </c>
      <c r="N35" s="180">
        <v>1762.61124</v>
      </c>
      <c r="O35" s="193">
        <f>'[3]Проверочная  таблица'!EN33/1000</f>
        <v>1762.61124</v>
      </c>
      <c r="P35" s="175">
        <f>'[3]Проверочная  таблица'!ER33/1000</f>
        <v>1762.61124</v>
      </c>
      <c r="Q35" s="250">
        <f t="shared" si="81"/>
        <v>100</v>
      </c>
      <c r="R35" s="180">
        <v>105406</v>
      </c>
      <c r="S35" s="175">
        <f>'[3]Проверочная  таблица'!RW33/1000</f>
        <v>105406</v>
      </c>
      <c r="T35" s="175">
        <f>'[3]Проверочная  таблица'!RZ33/1000</f>
        <v>105406</v>
      </c>
      <c r="U35" s="250">
        <f t="shared" si="82"/>
        <v>100</v>
      </c>
      <c r="V35" s="180">
        <v>573.26328000000001</v>
      </c>
      <c r="W35" s="175">
        <f>('[3]Прочая  субсидия_МР  и  ГО'!D29)/1000</f>
        <v>573.26328000000001</v>
      </c>
      <c r="X35" s="175">
        <f>('[3]Прочая  субсидия_МР  и  ГО'!E29)/1000</f>
        <v>573.26320999999996</v>
      </c>
      <c r="Y35" s="250">
        <f t="shared" si="83"/>
        <v>99.999987789205676</v>
      </c>
      <c r="Z35" s="249"/>
      <c r="AA35" s="175">
        <f>'[3]Проверочная  таблица'!SC33/1000</f>
        <v>0</v>
      </c>
      <c r="AB35" s="175">
        <f>'[3]Проверочная  таблица'!SF33/1000</f>
        <v>0</v>
      </c>
      <c r="AC35" s="250">
        <f t="shared" si="84"/>
        <v>0</v>
      </c>
      <c r="AD35" s="180">
        <v>0</v>
      </c>
      <c r="AE35" s="175">
        <f>('[3]Проверочная  таблица'!FD33+'[3]Проверочная  таблица'!FE33)/1000</f>
        <v>0</v>
      </c>
      <c r="AF35" s="175">
        <f>('[3]Проверочная  таблица'!FK33+'[3]Проверочная  таблица'!FL33)/1000</f>
        <v>0</v>
      </c>
      <c r="AG35" s="250">
        <f t="shared" si="85"/>
        <v>0</v>
      </c>
      <c r="AH35" s="180">
        <v>5686.9473799999996</v>
      </c>
      <c r="AI35" s="175">
        <f>'[3]Прочая  субсидия_МР  и  ГО'!F29/1000</f>
        <v>5509.4396999999999</v>
      </c>
      <c r="AJ35" s="175">
        <f>'[3]Прочая  субсидия_МР  и  ГО'!G29/1000</f>
        <v>5509.4396999999999</v>
      </c>
      <c r="AK35" s="250">
        <f t="shared" si="86"/>
        <v>100</v>
      </c>
      <c r="AL35" s="180">
        <v>0</v>
      </c>
      <c r="AM35" s="175">
        <f>'[3]Прочая  субсидия_МР  и  ГО'!H29/1000</f>
        <v>0</v>
      </c>
      <c r="AN35" s="175">
        <f>'[3]Прочая  субсидия_МР  и  ГО'!I29/1000</f>
        <v>0</v>
      </c>
      <c r="AO35" s="250">
        <f t="shared" si="87"/>
        <v>0</v>
      </c>
      <c r="AP35" s="180">
        <v>1962.80133</v>
      </c>
      <c r="AQ35" s="175">
        <f>'[3]Прочая  субсидия_МР  и  ГО'!J29/1000</f>
        <v>1962.80133</v>
      </c>
      <c r="AR35" s="175">
        <f>'[3]Прочая  субсидия_МР  и  ГО'!K29/1000</f>
        <v>1962.80133</v>
      </c>
      <c r="AS35" s="250">
        <f t="shared" si="88"/>
        <v>100</v>
      </c>
      <c r="AT35" s="180">
        <v>148838.41</v>
      </c>
      <c r="AU35" s="175">
        <f>'[3]Прочая  субсидия_МР  и  ГО'!L29/1000</f>
        <v>149438.41</v>
      </c>
      <c r="AV35" s="175">
        <f>'[3]Прочая  субсидия_МР  и  ГО'!M29/1000</f>
        <v>135052.34187999999</v>
      </c>
      <c r="AW35" s="250">
        <f t="shared" si="89"/>
        <v>90.373245994788078</v>
      </c>
      <c r="AX35" s="180">
        <v>73057</v>
      </c>
      <c r="AY35" s="175">
        <f>'[3]Прочая  субсидия_МР  и  ГО'!N29/1000</f>
        <v>73057</v>
      </c>
      <c r="AZ35" s="175">
        <f>'[3]Прочая  субсидия_МР  и  ГО'!O29/1000</f>
        <v>72937.262310000006</v>
      </c>
      <c r="BA35" s="250">
        <f t="shared" si="90"/>
        <v>99.836103740914638</v>
      </c>
      <c r="BB35" s="180">
        <v>0</v>
      </c>
      <c r="BC35" s="175">
        <f>'[3]Прочая  субсидия_МР  и  ГО'!P29/1000</f>
        <v>0</v>
      </c>
      <c r="BD35" s="175">
        <f>'[3]Прочая  субсидия_МР  и  ГО'!Q29/1000</f>
        <v>0</v>
      </c>
      <c r="BE35" s="250">
        <f t="shared" si="91"/>
        <v>0</v>
      </c>
      <c r="BF35" s="249"/>
      <c r="BG35" s="175">
        <f>'[3]Проверочная  таблица'!RP33/1000</f>
        <v>197000</v>
      </c>
      <c r="BH35" s="175">
        <f>'[3]Проверочная  таблица'!RT33/1000</f>
        <v>196999.92116</v>
      </c>
      <c r="BI35" s="250">
        <f t="shared" si="92"/>
        <v>99.999959979695433</v>
      </c>
      <c r="BJ35" s="249"/>
      <c r="BK35" s="175">
        <f>('[3]Проверочная  таблица'!RQ33+'[3]Проверочная  таблица'!RR33)/1000</f>
        <v>76611.111120000001</v>
      </c>
      <c r="BL35" s="175">
        <f>('[3]Проверочная  таблица'!RU33+'[3]Проверочная  таблица'!RV33)/1000</f>
        <v>76611.080470000001</v>
      </c>
      <c r="BM35" s="250">
        <f t="shared" si="93"/>
        <v>99.999959992748373</v>
      </c>
      <c r="BN35" s="180">
        <v>0</v>
      </c>
      <c r="BO35" s="175">
        <f>'[3]Проверочная  таблица'!ES33/1000</f>
        <v>0</v>
      </c>
      <c r="BP35" s="175">
        <f>'[3]Проверочная  таблица'!EV33/1000</f>
        <v>0</v>
      </c>
      <c r="BQ35" s="250">
        <f t="shared" si="94"/>
        <v>0</v>
      </c>
      <c r="BR35" s="249"/>
      <c r="BS35" s="175">
        <f>'[3]Проверочная  таблица'!FY33/1000</f>
        <v>316704</v>
      </c>
      <c r="BT35" s="175">
        <f>'[3]Проверочная  таблица'!GB33/1000</f>
        <v>316704</v>
      </c>
      <c r="BU35" s="250">
        <f t="shared" si="95"/>
        <v>100</v>
      </c>
      <c r="BV35" s="180">
        <v>307.125</v>
      </c>
      <c r="BW35" s="175">
        <f>('[3]Проверочная  таблица'!MW33+'[3]Проверочная  таблица'!MX33+'[3]Проверочная  таблица'!NH33+'[3]Проверочная  таблица'!NI33)/1000</f>
        <v>307.125</v>
      </c>
      <c r="BX35" s="175">
        <f>('[3]Проверочная  таблица'!NK33+'[3]Проверочная  таблица'!NL33+'[3]Проверочная  таблица'!NE33+'[3]Проверочная  таблица'!NF33)/1000</f>
        <v>307.125</v>
      </c>
      <c r="BY35" s="250">
        <f t="shared" si="96"/>
        <v>100</v>
      </c>
      <c r="BZ35" s="180">
        <v>0</v>
      </c>
      <c r="CA35" s="175">
        <f>('[3]Проверочная  таблица'!JC33)/1000</f>
        <v>0</v>
      </c>
      <c r="CB35" s="175">
        <f>('[3]Проверочная  таблица'!JF33)/1000</f>
        <v>0</v>
      </c>
      <c r="CC35" s="250">
        <f t="shared" si="97"/>
        <v>0</v>
      </c>
      <c r="CD35" s="180">
        <v>0</v>
      </c>
      <c r="CE35" s="175">
        <f>('[3]Проверочная  таблица'!LU33+'[3]Проверочная  таблица'!LV33+'[3]Проверочная  таблица'!LM33+'[3]Проверочная  таблица'!LN33)/1000</f>
        <v>0</v>
      </c>
      <c r="CF35" s="175">
        <f>('[3]Проверочная  таблица'!LQ33+'[3]Проверочная  таблица'!LR33+'[3]Проверочная  таблица'!LY33+'[3]Проверочная  таблица'!LZ33)/1000</f>
        <v>0</v>
      </c>
      <c r="CG35" s="250">
        <f t="shared" si="98"/>
        <v>0</v>
      </c>
      <c r="CH35" s="180">
        <v>0</v>
      </c>
      <c r="CI35" s="175">
        <f>('[3]Проверочная  таблица'!MR33+'[3]Проверочная  таблица'!MS33)/1000</f>
        <v>0</v>
      </c>
      <c r="CJ35" s="175">
        <f>('[3]Проверочная  таблица'!MZ33+'[3]Проверочная  таблица'!NA33)/1000</f>
        <v>0</v>
      </c>
      <c r="CK35" s="250">
        <f t="shared" si="99"/>
        <v>0</v>
      </c>
      <c r="CL35" s="180">
        <v>0</v>
      </c>
      <c r="CM35" s="175">
        <f>('[3]Проверочная  таблица'!MT33+'[3]Проверочная  таблица'!MU33)/1000</f>
        <v>0</v>
      </c>
      <c r="CN35" s="175">
        <f>('[3]Проверочная  таблица'!NB33+'[3]Проверочная  таблица'!NC33)/1000</f>
        <v>0</v>
      </c>
      <c r="CO35" s="250">
        <f t="shared" si="100"/>
        <v>0</v>
      </c>
      <c r="CP35" s="249"/>
      <c r="CQ35" s="175">
        <f>'[3]Проверочная  таблица'!QE33/1000</f>
        <v>20654.421050000001</v>
      </c>
      <c r="CR35" s="175">
        <f>'[3]Проверочная  таблица'!QH33/1000</f>
        <v>20654.421050000001</v>
      </c>
      <c r="CS35" s="250">
        <f t="shared" si="101"/>
        <v>100</v>
      </c>
      <c r="CT35" s="180">
        <v>0</v>
      </c>
      <c r="CU35" s="175">
        <f>('[3]Проверочная  таблица'!QK33+'[3]Проверочная  таблица'!QQ33)/1000</f>
        <v>2189.8947400000002</v>
      </c>
      <c r="CV35" s="175">
        <f>('[3]Проверочная  таблица'!QN33+'[3]Проверочная  таблица'!QT33)/1000</f>
        <v>2189.8947400000002</v>
      </c>
      <c r="CW35" s="250">
        <f t="shared" si="102"/>
        <v>100</v>
      </c>
      <c r="CX35" s="180">
        <v>130.27522999999999</v>
      </c>
      <c r="CY35" s="180">
        <f>('[3]Прочая  субсидия_МР  и  ГО'!R29)/1000</f>
        <v>130.27522999999999</v>
      </c>
      <c r="CZ35" s="180">
        <f>('[3]Прочая  субсидия_МР  и  ГО'!S29)/1000</f>
        <v>130.27522999999999</v>
      </c>
      <c r="DA35" s="250">
        <f t="shared" si="103"/>
        <v>100</v>
      </c>
      <c r="DB35" s="249"/>
      <c r="DC35" s="175">
        <f>'[3]Проверочная  таблица'!IE33/1000</f>
        <v>0</v>
      </c>
      <c r="DD35" s="175">
        <f>'[3]Проверочная  таблица'!IH33/1000</f>
        <v>0</v>
      </c>
      <c r="DE35" s="250">
        <f t="shared" si="104"/>
        <v>0</v>
      </c>
      <c r="DF35" s="180">
        <v>0</v>
      </c>
      <c r="DG35" s="175">
        <f>'[3]Прочая  субсидия_МР  и  ГО'!T29/1000</f>
        <v>0</v>
      </c>
      <c r="DH35" s="175">
        <f>'[3]Прочая  субсидия_МР  и  ГО'!U29/1000</f>
        <v>0</v>
      </c>
      <c r="DI35" s="250">
        <f t="shared" si="105"/>
        <v>0</v>
      </c>
      <c r="DJ35" s="180">
        <v>564774.38228000002</v>
      </c>
      <c r="DK35" s="180">
        <f>('[3]Прочая  субсидия_МР  и  ГО'!V29)/1000</f>
        <v>774774.38228000002</v>
      </c>
      <c r="DL35" s="180">
        <f>('[3]Прочая  субсидия_МР  и  ГО'!W29)/1000</f>
        <v>774774.38228000002</v>
      </c>
      <c r="DM35" s="250">
        <f t="shared" si="106"/>
        <v>100</v>
      </c>
      <c r="DN35" s="249"/>
      <c r="DO35" s="175">
        <f>('[3]Проверочная  таблица'!DL33+'[3]Проверочная  таблица'!DM33)/1000</f>
        <v>0</v>
      </c>
      <c r="DP35" s="175">
        <f>('[3]Проверочная  таблица'!DY33+'[3]Проверочная  таблица'!DZ33)/1000</f>
        <v>0</v>
      </c>
      <c r="DQ35" s="250">
        <f t="shared" si="107"/>
        <v>0</v>
      </c>
      <c r="DR35" s="249"/>
      <c r="DS35" s="175">
        <f>('[3]Проверочная  таблица'!DN33+'[3]Проверочная  таблица'!DO33)/1000</f>
        <v>0</v>
      </c>
      <c r="DT35" s="175">
        <f>('[3]Проверочная  таблица'!EA33+'[3]Проверочная  таблица'!EB33)/1000</f>
        <v>0</v>
      </c>
      <c r="DU35" s="250">
        <f t="shared" si="108"/>
        <v>0</v>
      </c>
      <c r="DV35" s="249"/>
      <c r="DW35" s="175">
        <f>'[3]Проверочная  таблица'!DU33/1000</f>
        <v>515796.7</v>
      </c>
      <c r="DX35" s="175">
        <f>'[3]Проверочная  таблица'!EH33/1000</f>
        <v>473743.00886</v>
      </c>
      <c r="DY35" s="250">
        <f t="shared" si="109"/>
        <v>91.846847577737506</v>
      </c>
      <c r="DZ35" s="249"/>
      <c r="EA35" s="175">
        <f>'[3]Проверочная  таблица'!DV33/1000</f>
        <v>0</v>
      </c>
      <c r="EB35" s="175">
        <f>'[3]Проверочная  таблица'!EI33/1000</f>
        <v>0</v>
      </c>
      <c r="EC35" s="250">
        <f t="shared" si="110"/>
        <v>0</v>
      </c>
      <c r="ED35" s="249"/>
      <c r="EE35" s="175">
        <f>'[3]Проверочная  таблица'!DW33/1000</f>
        <v>432929.6</v>
      </c>
      <c r="EF35" s="175">
        <f>'[3]Проверочная  таблица'!EJ33/1000</f>
        <v>326249.42138999997</v>
      </c>
      <c r="EG35" s="250">
        <f t="shared" si="111"/>
        <v>75.358538984167396</v>
      </c>
      <c r="EH35" s="249"/>
      <c r="EI35" s="175">
        <f>'[3]Проверочная  таблица'!DR33/1000</f>
        <v>27147.200000000001</v>
      </c>
      <c r="EJ35" s="175">
        <f>'[3]Проверочная  таблица'!EE33/1000</f>
        <v>24933.843850000001</v>
      </c>
      <c r="EK35" s="250">
        <f t="shared" si="112"/>
        <v>91.846834480167388</v>
      </c>
      <c r="EL35" s="249"/>
      <c r="EM35" s="175">
        <f>'[3]Проверочная  таблица'!DS33/1000</f>
        <v>0</v>
      </c>
      <c r="EN35" s="175">
        <f>'[3]Проверочная  таблица'!EF33/1000</f>
        <v>0</v>
      </c>
      <c r="EO35" s="250">
        <f t="shared" si="113"/>
        <v>0</v>
      </c>
      <c r="EP35" s="249"/>
      <c r="EQ35" s="175">
        <f>'[3]Проверочная  таблица'!DT33/1000</f>
        <v>22785.769</v>
      </c>
      <c r="ER35" s="175">
        <f>'[3]Проверочная  таблица'!EG33/1000</f>
        <v>17171.077590000001</v>
      </c>
      <c r="ES35" s="250">
        <f t="shared" si="114"/>
        <v>75.358780254464975</v>
      </c>
      <c r="ET35" s="180">
        <v>0</v>
      </c>
      <c r="EU35" s="180">
        <f>('[3]Проверочная  таблица'!AM33+'[3]Проверочная  таблица'!AW33+'[3]Прочая  субсидия_МР  и  ГО'!Z29)/1000</f>
        <v>0</v>
      </c>
      <c r="EV35" s="180">
        <f>('[3]Проверочная  таблица'!AR33+'[3]Проверочная  таблица'!BA33+'[3]Прочая  субсидия_МР  и  ГО'!AA29)/1000</f>
        <v>0</v>
      </c>
      <c r="EW35" s="250">
        <f t="shared" si="115"/>
        <v>0</v>
      </c>
      <c r="EX35" s="180">
        <v>0</v>
      </c>
      <c r="EY35" s="175">
        <f>'[3]Проверочная  таблица'!AN33/1000</f>
        <v>0</v>
      </c>
      <c r="EZ35" s="175">
        <f>'[3]Проверочная  таблица'!AS33/1000</f>
        <v>0</v>
      </c>
      <c r="FA35" s="250">
        <f t="shared" si="116"/>
        <v>0</v>
      </c>
      <c r="FB35" s="180">
        <v>0</v>
      </c>
      <c r="FC35" s="175">
        <f>'[3]Прочая  субсидия_МР  и  ГО'!AB29/1000</f>
        <v>0</v>
      </c>
      <c r="FD35" s="175">
        <f>'[3]Прочая  субсидия_МР  и  ГО'!AC29/1000</f>
        <v>0</v>
      </c>
      <c r="FE35" s="250">
        <f t="shared" si="117"/>
        <v>0</v>
      </c>
      <c r="FF35" s="180">
        <v>0</v>
      </c>
      <c r="FG35" s="175">
        <f>'[3]Прочая  субсидия_МР  и  ГО'!AD29/1000</f>
        <v>9761.9760000000006</v>
      </c>
      <c r="FH35" s="175">
        <f>'[3]Прочая  субсидия_МР  и  ГО'!AE29/1000</f>
        <v>4189.8082199999999</v>
      </c>
      <c r="FI35" s="250">
        <f t="shared" si="118"/>
        <v>42.919673434968495</v>
      </c>
      <c r="FJ35" s="249"/>
      <c r="FK35" s="175">
        <f>'[3]Проверочная  таблица'!CU33/1000</f>
        <v>0</v>
      </c>
      <c r="FL35" s="175">
        <f>'[3]Проверочная  таблица'!CV33/1000</f>
        <v>0</v>
      </c>
      <c r="FM35" s="250">
        <f t="shared" si="119"/>
        <v>0</v>
      </c>
      <c r="FN35" s="249"/>
      <c r="FO35" s="175">
        <f>'[3]Проверочная  таблица'!DG33/1000</f>
        <v>0</v>
      </c>
      <c r="FP35" s="175">
        <f>'[3]Проверочная  таблица'!DJ33/1000</f>
        <v>0</v>
      </c>
      <c r="FQ35" s="250">
        <f t="shared" si="120"/>
        <v>0</v>
      </c>
      <c r="FR35" s="249"/>
      <c r="FS35" s="175">
        <f>'[3]Прочая  субсидия_МР  и  ГО'!AF29/1000</f>
        <v>360000</v>
      </c>
      <c r="FT35" s="175">
        <f>'[3]Прочая  субсидия_МР  и  ГО'!AG29/1000</f>
        <v>0</v>
      </c>
      <c r="FU35" s="250">
        <f t="shared" si="121"/>
        <v>0</v>
      </c>
      <c r="FV35" s="249"/>
      <c r="FW35" s="175">
        <f>'[3]Прочая  субсидия_МР  и  ГО'!AH29/1000</f>
        <v>440147.47210000001</v>
      </c>
      <c r="FX35" s="175">
        <f>'[3]Прочая  субсидия_МР  и  ГО'!AI29/1000</f>
        <v>0</v>
      </c>
      <c r="FY35" s="250">
        <f t="shared" si="122"/>
        <v>0</v>
      </c>
      <c r="FZ35" s="180">
        <v>104957.74081999999</v>
      </c>
      <c r="GA35" s="175">
        <f>('[3]Проверочная  таблица'!CO33+'[3]Проверочная  таблица'!CM33)/1000</f>
        <v>240457.49706999998</v>
      </c>
      <c r="GB35" s="175">
        <f>('[3]Проверочная  таблица'!CP33+'[3]Проверочная  таблица'!CN33)/1000</f>
        <v>240457.49706999998</v>
      </c>
      <c r="GC35" s="250">
        <f t="shared" si="123"/>
        <v>100</v>
      </c>
      <c r="GD35" s="180">
        <v>17039.178250000001</v>
      </c>
      <c r="GE35" s="175">
        <f>('[3]Проверочная  таблица'!CW33+'[3]Проверочная  таблица'!CY33)/1000</f>
        <v>16715.91332</v>
      </c>
      <c r="GF35" s="175">
        <f>('[3]Проверочная  таблица'!CZ33+'[3]Проверочная  таблица'!CX33)/1000</f>
        <v>16715.91332</v>
      </c>
      <c r="GG35" s="250">
        <f t="shared" si="124"/>
        <v>100</v>
      </c>
      <c r="GH35" s="180">
        <v>214711.24</v>
      </c>
      <c r="GI35" s="175">
        <f>'[3]Проверочная  таблица'!GU33/1000</f>
        <v>219958</v>
      </c>
      <c r="GJ35" s="175">
        <f>'[3]Проверочная  таблица'!GX33/1000</f>
        <v>219958</v>
      </c>
      <c r="GK35" s="250">
        <f t="shared" si="125"/>
        <v>100</v>
      </c>
      <c r="GL35" s="180">
        <v>1035.22921</v>
      </c>
      <c r="GM35" s="175">
        <f>'[3]Прочая  субсидия_МР  и  ГО'!AJ29/1000</f>
        <v>857.18848000000003</v>
      </c>
      <c r="GN35" s="175">
        <f>'[3]Прочая  субсидия_МР  и  ГО'!AK29/1000</f>
        <v>857.18848000000003</v>
      </c>
      <c r="GO35" s="250">
        <f t="shared" si="126"/>
        <v>100</v>
      </c>
      <c r="GP35" s="180">
        <v>571.55999999999995</v>
      </c>
      <c r="GQ35" s="175">
        <f>('[3]Проверочная  таблица'!HH33+'[3]Проверочная  таблица'!HI33+'[3]Проверочная  таблица'!HN33+'[3]Проверочная  таблица'!HO33)/1000</f>
        <v>571.55999999999995</v>
      </c>
      <c r="GR35" s="175">
        <f>('[3]Проверочная  таблица'!HK33+'[3]Проверочная  таблица'!HL33+'[3]Проверочная  таблица'!HQ33+'[3]Проверочная  таблица'!HR33)/1000</f>
        <v>554.41322000000002</v>
      </c>
      <c r="GS35" s="250">
        <f t="shared" si="127"/>
        <v>97.000003499195202</v>
      </c>
      <c r="GT35" s="249"/>
      <c r="GU35" s="175">
        <f>('[3]Прочая  субсидия_МР  и  ГО'!AL29)/1000</f>
        <v>67.5</v>
      </c>
      <c r="GV35" s="175">
        <f>('[3]Прочая  субсидия_МР  и  ГО'!AM29)/1000</f>
        <v>67.162499999999994</v>
      </c>
      <c r="GW35" s="250">
        <f t="shared" si="128"/>
        <v>99.499999999999986</v>
      </c>
      <c r="GX35" s="180">
        <v>0</v>
      </c>
      <c r="GY35" s="180">
        <f>('[3]Прочая  субсидия_МР  и  ГО'!AN29)/1000</f>
        <v>0</v>
      </c>
      <c r="GZ35" s="180">
        <f>('[3]Прочая  субсидия_МР  и  ГО'!AO29)/1000</f>
        <v>0</v>
      </c>
      <c r="HA35" s="250">
        <f t="shared" si="129"/>
        <v>0</v>
      </c>
      <c r="HB35" s="180">
        <v>22061.25</v>
      </c>
      <c r="HC35" s="180">
        <f>('[3]Прочая  субсидия_МР  и  ГО'!AP29)/1000</f>
        <v>18880.169180000001</v>
      </c>
      <c r="HD35" s="180">
        <f>('[3]Прочая  субсидия_МР  и  ГО'!AQ29)/1000</f>
        <v>17967.326960000002</v>
      </c>
      <c r="HE35" s="250">
        <f t="shared" si="130"/>
        <v>95.165073939236819</v>
      </c>
      <c r="HF35" s="180">
        <v>14000</v>
      </c>
      <c r="HG35" s="175">
        <f>('[3]Прочая  субсидия_МР  и  ГО'!AR29)/1000</f>
        <v>12241.76253</v>
      </c>
      <c r="HH35" s="175">
        <f>('[3]Прочая  субсидия_МР  и  ГО'!AS29)/1000</f>
        <v>10804.74064</v>
      </c>
      <c r="HI35" s="250">
        <f t="shared" si="131"/>
        <v>88.261315423507085</v>
      </c>
      <c r="HJ35" s="180">
        <v>0</v>
      </c>
      <c r="HK35" s="175">
        <f>'[3]Прочая  субсидия_МР  и  ГО'!AT29/1000</f>
        <v>0</v>
      </c>
      <c r="HL35" s="175">
        <f>'[3]Прочая  субсидия_МР  и  ГО'!AU29/1000</f>
        <v>0</v>
      </c>
      <c r="HM35" s="250">
        <f t="shared" si="132"/>
        <v>0</v>
      </c>
      <c r="HN35" s="180">
        <v>0</v>
      </c>
      <c r="HO35" s="175">
        <f>('[3]Проверочная  таблица'!KN33+'[3]Проверочная  таблица'!KO33+'[3]Проверочная  таблица'!KT33+'[3]Проверочная  таблица'!KU33)/1000</f>
        <v>0</v>
      </c>
      <c r="HP35" s="175">
        <f>('[3]Проверочная  таблица'!KQ33+'[3]Проверочная  таблица'!KR33+'[3]Проверочная  таблица'!KW33+'[3]Проверочная  таблица'!KX33)/1000</f>
        <v>0</v>
      </c>
      <c r="HQ35" s="250">
        <f t="shared" si="133"/>
        <v>0</v>
      </c>
      <c r="HR35" s="180">
        <v>0</v>
      </c>
      <c r="HS35" s="175">
        <f>('[3]Проверочная  таблица'!BT33+'[3]Проверочная  таблица'!CB33)/1000</f>
        <v>25200</v>
      </c>
      <c r="HT35" s="175">
        <f>('[3]Проверочная  таблица'!BX33+'[3]Проверочная  таблица'!CF33)/1000</f>
        <v>7560</v>
      </c>
      <c r="HU35" s="250">
        <f t="shared" si="134"/>
        <v>30</v>
      </c>
      <c r="HV35" s="180">
        <v>0</v>
      </c>
      <c r="HW35" s="175">
        <f>('[3]Проверочная  таблица'!BU33+'[3]Проверочная  таблица'!CC33)/1000</f>
        <v>11520</v>
      </c>
      <c r="HX35" s="175">
        <f>('[3]Проверочная  таблица'!BY33+'[3]Проверочная  таблица'!CG33)/1000</f>
        <v>0</v>
      </c>
      <c r="HY35" s="250">
        <f t="shared" si="135"/>
        <v>0</v>
      </c>
      <c r="HZ35" s="180">
        <v>115022.49126000001</v>
      </c>
      <c r="IA35" s="175">
        <f>('[3]Прочая  субсидия_МР  и  ГО'!AX29)/1000</f>
        <v>147603.04786000002</v>
      </c>
      <c r="IB35" s="175">
        <f>('[3]Прочая  субсидия_МР  и  ГО'!AY29)/1000</f>
        <v>147602.48986999999</v>
      </c>
      <c r="IC35" s="250">
        <f t="shared" si="136"/>
        <v>99.999621965800756</v>
      </c>
      <c r="ID35" s="180">
        <v>175900.84528000001</v>
      </c>
      <c r="IE35" s="175">
        <f>('[3]Проверочная  таблица'!IR33+'[3]Проверочная  таблица'!IS33)/1000</f>
        <v>175900.84312999999</v>
      </c>
      <c r="IF35" s="175">
        <f>('[3]Проверочная  таблица'!IU33+'[3]Проверочная  таблица'!IV33)/1000</f>
        <v>175900.84312999999</v>
      </c>
      <c r="IG35" s="250">
        <f t="shared" si="137"/>
        <v>100</v>
      </c>
      <c r="IH35" s="180">
        <v>1118449.48453</v>
      </c>
      <c r="II35" s="175">
        <f>('[3]Проверочная  таблица'!BV33+'[3]Проверочная  таблица'!CD33)/1000</f>
        <v>1209610.78241</v>
      </c>
      <c r="IJ35" s="175">
        <f>('[3]Проверочная  таблица'!BZ33+'[3]Проверочная  таблица'!CH33)/1000</f>
        <v>1173941.0105899998</v>
      </c>
      <c r="IK35" s="250">
        <f t="shared" si="138"/>
        <v>97.051136420185301</v>
      </c>
      <c r="IL35" s="249"/>
      <c r="IM35" s="175">
        <f>'[3]Проверочная  таблица'!IW33/1000</f>
        <v>1904728.4159199998</v>
      </c>
      <c r="IN35" s="175">
        <f>'[3]Проверочная  таблица'!IZ33/1000</f>
        <v>1904728.4159200001</v>
      </c>
      <c r="IO35" s="250">
        <f t="shared" si="139"/>
        <v>100.00000000000003</v>
      </c>
      <c r="IP35" s="249"/>
      <c r="IQ35" s="180">
        <f>('[3]Прочая  субсидия_МР  и  ГО'!AZ29)/1000</f>
        <v>0</v>
      </c>
      <c r="IR35" s="180">
        <f>('[3]Прочая  субсидия_МР  и  ГО'!BA29)/1000</f>
        <v>0</v>
      </c>
      <c r="IS35" s="250">
        <f t="shared" si="140"/>
        <v>0</v>
      </c>
      <c r="IT35" s="180">
        <v>1100</v>
      </c>
      <c r="IU35" s="180">
        <f>('[3]Прочая  субсидия_МР  и  ГО'!BB29)/1000</f>
        <v>1100</v>
      </c>
      <c r="IV35" s="180">
        <f>('[3]Прочая  субсидия_МР  и  ГО'!BC29)/1000</f>
        <v>1091.133</v>
      </c>
      <c r="IW35" s="250">
        <f t="shared" si="141"/>
        <v>99.193909090909088</v>
      </c>
      <c r="IX35" s="180">
        <v>43128.154000000002</v>
      </c>
      <c r="IY35" s="175">
        <f>('[3]Проверочная  таблица'!GE33+'[3]Проверочная  таблица'!GK33)/1000</f>
        <v>31463.412940000002</v>
      </c>
      <c r="IZ35" s="175">
        <f>('[3]Проверочная  таблица'!GH33+'[3]Проверочная  таблица'!GN33)/1000</f>
        <v>31463.412940000002</v>
      </c>
      <c r="JA35" s="250">
        <f t="shared" si="142"/>
        <v>100</v>
      </c>
      <c r="JB35" s="180">
        <v>1836.0377900000001</v>
      </c>
      <c r="JC35" s="180">
        <f>('[3]Прочая  субсидия_МР  и  ГО'!BD29)/1000</f>
        <v>1836.0377900000001</v>
      </c>
      <c r="JD35" s="180">
        <f>('[3]Прочая  субсидия_МР  и  ГО'!BE29)/1000</f>
        <v>1836.03747</v>
      </c>
      <c r="JE35" s="250">
        <f t="shared" si="143"/>
        <v>99.999982571164821</v>
      </c>
      <c r="JF35" s="249"/>
      <c r="JG35" s="175">
        <f>('[3]Прочая  субсидия_МР  и  ГО'!BF29)/1000</f>
        <v>860</v>
      </c>
      <c r="JH35" s="175">
        <f>('[3]Прочая  субсидия_МР  и  ГО'!BG29)/1000</f>
        <v>776.4533100000001</v>
      </c>
      <c r="JI35" s="250">
        <f t="shared" si="144"/>
        <v>90.285268604651165</v>
      </c>
      <c r="JJ35" s="180">
        <v>0</v>
      </c>
      <c r="JK35" s="180">
        <f>('[3]Прочая  субсидия_МР  и  ГО'!BH29)/1000</f>
        <v>0</v>
      </c>
      <c r="JL35" s="180">
        <f>('[3]Прочая  субсидия_МР  и  ГО'!BI29)/1000</f>
        <v>0</v>
      </c>
      <c r="JM35" s="250">
        <f t="shared" si="145"/>
        <v>0</v>
      </c>
      <c r="JN35" s="180">
        <v>157512.63077000002</v>
      </c>
      <c r="JO35" s="175">
        <f>('[3]Проверочная  таблица'!OH33+'[3]Проверочная  таблица'!OI33+'[3]Проверочная  таблица'!OP33+'[3]Проверочная  таблица'!OQ33)/1000</f>
        <v>157512.63077000002</v>
      </c>
      <c r="JP35" s="175">
        <f>('[3]Проверочная  таблица'!OL33+'[3]Проверочная  таблица'!OM33+'[3]Проверочная  таблица'!OT33+'[3]Проверочная  таблица'!OU33)/1000</f>
        <v>157512.63077000002</v>
      </c>
      <c r="JQ35" s="250">
        <f t="shared" si="146"/>
        <v>100</v>
      </c>
      <c r="JR35" s="180">
        <v>184686.44274</v>
      </c>
      <c r="JS35" s="175">
        <f>('[3]Проверочная  таблица'!OJ33+'[3]Проверочная  таблица'!OR33)/1000</f>
        <v>206392.30148000002</v>
      </c>
      <c r="JT35" s="175">
        <f>('[3]Проверочная  таблица'!ON33+'[3]Проверочная  таблица'!OV33)/1000</f>
        <v>173617.89397</v>
      </c>
      <c r="JU35" s="250">
        <f t="shared" si="147"/>
        <v>84.120334297848814</v>
      </c>
      <c r="JV35" s="180">
        <v>0</v>
      </c>
      <c r="JW35" s="175">
        <f>('[3]Проверочная  таблица'!TF33+'[3]Проверочная  таблица'!TG33+'[3]Проверочная  таблица'!SJ33+'[3]Проверочная  таблица'!SK33)/1000</f>
        <v>0</v>
      </c>
      <c r="JX35" s="175">
        <f>('[3]Проверочная  таблица'!TO33+'[3]Проверочная  таблица'!TP33+'[3]Проверочная  таблица'!SU33+'[3]Проверочная  таблица'!SV33)/1000</f>
        <v>0</v>
      </c>
      <c r="JY35" s="250">
        <f t="shared" si="148"/>
        <v>0</v>
      </c>
      <c r="JZ35" s="180">
        <v>0</v>
      </c>
      <c r="KA35" s="175">
        <f>('[3]Проверочная  таблица'!PN33+'[3]Проверочная  таблица'!PO33)/1000</f>
        <v>0</v>
      </c>
      <c r="KB35" s="175">
        <f>('[3]Проверочная  таблица'!PQ33+'[3]Проверочная  таблица'!PR33)/1000</f>
        <v>0</v>
      </c>
      <c r="KC35" s="250">
        <f t="shared" si="149"/>
        <v>0</v>
      </c>
      <c r="KD35" s="249"/>
      <c r="KE35" s="175">
        <f>'[3]Проверочная  таблица'!IK33/1000</f>
        <v>0</v>
      </c>
      <c r="KF35" s="175">
        <f>'[3]Проверочная  таблица'!IN33/1000</f>
        <v>0</v>
      </c>
      <c r="KG35" s="250">
        <f t="shared" si="150"/>
        <v>0</v>
      </c>
      <c r="KH35" s="180">
        <v>0</v>
      </c>
      <c r="KI35" s="175">
        <f>('[3]Проверочная  таблица'!SN33+'[3]Проверочная  таблица'!SO33+'[3]Проверочная  таблица'!TJ33+'[3]Проверочная  таблица'!TK33)/1000</f>
        <v>0</v>
      </c>
      <c r="KJ35" s="175">
        <f>('[3]Проверочная  таблица'!SY33+'[3]Проверочная  таблица'!SZ33+'[3]Проверочная  таблица'!TS33+'[3]Проверочная  таблица'!TT33)/1000</f>
        <v>0</v>
      </c>
      <c r="KK35" s="250">
        <f t="shared" si="151"/>
        <v>0</v>
      </c>
    </row>
    <row r="36" spans="1:297" ht="21.75" customHeight="1" thickBot="1" x14ac:dyDescent="0.3">
      <c r="A36" s="271" t="s">
        <v>49</v>
      </c>
      <c r="B36" s="181">
        <f t="shared" ref="B36:C36" si="152">SUM(B34:B35)</f>
        <v>3523719.27574</v>
      </c>
      <c r="C36" s="272">
        <f t="shared" si="152"/>
        <v>8830275.4780099988</v>
      </c>
      <c r="D36" s="181">
        <f>SUM(D34:D35)</f>
        <v>7730584.8934400007</v>
      </c>
      <c r="E36" s="263">
        <f>IF(ISERROR(D36/C36*100),,D36/C36*100)</f>
        <v>87.546361522825038</v>
      </c>
      <c r="F36" s="273">
        <f>SUM(F34:F35)</f>
        <v>0</v>
      </c>
      <c r="G36" s="181">
        <f>SUM(G34:G35)</f>
        <v>10128.6</v>
      </c>
      <c r="H36" s="181">
        <f>SUM(H34:H35)</f>
        <v>0</v>
      </c>
      <c r="I36" s="263">
        <f>IF(ISERROR(H36/G36*100),,H36/G36*100)</f>
        <v>0</v>
      </c>
      <c r="J36" s="181">
        <v>3072.91363</v>
      </c>
      <c r="K36" s="181">
        <f>SUM(K34:K35)</f>
        <v>3072.91363</v>
      </c>
      <c r="L36" s="181">
        <f>SUM(L34:L35)</f>
        <v>3072.91363</v>
      </c>
      <c r="M36" s="263">
        <f>IF(ISERROR(L36/K36*100),,L36/K36*100)</f>
        <v>100</v>
      </c>
      <c r="N36" s="181">
        <v>2317.6029699999999</v>
      </c>
      <c r="O36" s="181">
        <f>SUM(O34:O35)</f>
        <v>2317.6029699999999</v>
      </c>
      <c r="P36" s="181">
        <f>SUM(P34:P35)</f>
        <v>2317.6029699999999</v>
      </c>
      <c r="Q36" s="263">
        <f>IF(ISERROR(P36/O36*100),,P36/O36*100)</f>
        <v>100</v>
      </c>
      <c r="R36" s="181">
        <v>105406</v>
      </c>
      <c r="S36" s="274">
        <f>SUM(S34:S35)</f>
        <v>105406</v>
      </c>
      <c r="T36" s="274">
        <f>SUM(T34:T35)</f>
        <v>105406</v>
      </c>
      <c r="U36" s="263">
        <f>IF(ISERROR(T36/S36*100),,T36/S36*100)</f>
        <v>100</v>
      </c>
      <c r="V36" s="181">
        <v>1178.57241</v>
      </c>
      <c r="W36" s="274">
        <f>SUM(W34:W35)</f>
        <v>1178.57241</v>
      </c>
      <c r="X36" s="274">
        <f>SUM(X34:X35)</f>
        <v>1178.5723399999999</v>
      </c>
      <c r="Y36" s="263">
        <f>IF(ISERROR(X36/W36*100),,X36/W36*100)</f>
        <v>99.999994060611002</v>
      </c>
      <c r="Z36" s="273">
        <f>SUM(Z34:Z35)</f>
        <v>0</v>
      </c>
      <c r="AA36" s="274">
        <f>SUM(AA34:AA35)</f>
        <v>0</v>
      </c>
      <c r="AB36" s="274">
        <f>SUM(AB34:AB35)</f>
        <v>0</v>
      </c>
      <c r="AC36" s="263">
        <f>IF(ISERROR(AB36/AA36*100),,AB36/AA36*100)</f>
        <v>0</v>
      </c>
      <c r="AD36" s="181">
        <v>0</v>
      </c>
      <c r="AE36" s="274">
        <f>SUM(AE34:AE35)</f>
        <v>0</v>
      </c>
      <c r="AF36" s="274">
        <f>SUM(AF34:AF35)</f>
        <v>0</v>
      </c>
      <c r="AG36" s="263">
        <f>IF(ISERROR(AF36/AE36*100),,AF36/AE36*100)</f>
        <v>0</v>
      </c>
      <c r="AH36" s="181">
        <v>7522.3033899999991</v>
      </c>
      <c r="AI36" s="274">
        <f>SUM(AI34:AI35)</f>
        <v>7591.48081</v>
      </c>
      <c r="AJ36" s="274">
        <f>SUM(AJ34:AJ35)</f>
        <v>7591.48081</v>
      </c>
      <c r="AK36" s="263">
        <f>IF(ISERROR(AJ36/AI36*100),,AJ36/AI36*100)</f>
        <v>100</v>
      </c>
      <c r="AL36" s="181">
        <v>0</v>
      </c>
      <c r="AM36" s="274">
        <f>SUM(AM34:AM35)</f>
        <v>0</v>
      </c>
      <c r="AN36" s="274">
        <f>SUM(AN34:AN35)</f>
        <v>0</v>
      </c>
      <c r="AO36" s="263">
        <f>IF(ISERROR(AN36/AM36*100),,AN36/AM36*100)</f>
        <v>0</v>
      </c>
      <c r="AP36" s="181">
        <v>2340.4492500000001</v>
      </c>
      <c r="AQ36" s="274">
        <f>SUM(AQ34:AQ35)</f>
        <v>2340.4492500000001</v>
      </c>
      <c r="AR36" s="274">
        <f>SUM(AR34:AR35)</f>
        <v>2340.4492500000001</v>
      </c>
      <c r="AS36" s="263">
        <f>IF(ISERROR(AR36/AQ36*100),,AR36/AQ36*100)</f>
        <v>100</v>
      </c>
      <c r="AT36" s="181">
        <v>155830.41</v>
      </c>
      <c r="AU36" s="274">
        <f>SUM(AU34:AU35)</f>
        <v>160118.32200000001</v>
      </c>
      <c r="AV36" s="274">
        <f>SUM(AV34:AV35)</f>
        <v>145732.25388</v>
      </c>
      <c r="AW36" s="263">
        <f>IF(ISERROR(AV36/AU36*100),,AV36/AU36*100)</f>
        <v>91.01535168473724</v>
      </c>
      <c r="AX36" s="181">
        <v>95057</v>
      </c>
      <c r="AY36" s="274">
        <f t="shared" ref="AY36:AZ36" si="153">SUM(AY34:AY35)</f>
        <v>96045.976139999999</v>
      </c>
      <c r="AZ36" s="274">
        <f t="shared" si="153"/>
        <v>95926.238450000004</v>
      </c>
      <c r="BA36" s="263">
        <f t="shared" si="90"/>
        <v>99.875332944895618</v>
      </c>
      <c r="BB36" s="181">
        <v>0</v>
      </c>
      <c r="BC36" s="274">
        <f t="shared" ref="BC36:BD36" si="154">SUM(BC34:BC35)</f>
        <v>0</v>
      </c>
      <c r="BD36" s="274">
        <f t="shared" si="154"/>
        <v>0</v>
      </c>
      <c r="BE36" s="263">
        <f t="shared" si="91"/>
        <v>0</v>
      </c>
      <c r="BF36" s="273">
        <f>SUM(BF34:BF35)</f>
        <v>0</v>
      </c>
      <c r="BG36" s="274">
        <f t="shared" ref="BG36:BH36" si="155">SUM(BG34:BG35)</f>
        <v>197000</v>
      </c>
      <c r="BH36" s="274">
        <f t="shared" si="155"/>
        <v>196999.92116</v>
      </c>
      <c r="BI36" s="263">
        <f t="shared" si="92"/>
        <v>99.999959979695433</v>
      </c>
      <c r="BJ36" s="273">
        <f>SUM(BJ34:BJ35)</f>
        <v>0</v>
      </c>
      <c r="BK36" s="274">
        <f t="shared" ref="BK36:BL36" si="156">SUM(BK34:BK35)</f>
        <v>76611.111120000001</v>
      </c>
      <c r="BL36" s="274">
        <f t="shared" si="156"/>
        <v>76611.080470000001</v>
      </c>
      <c r="BM36" s="263">
        <f t="shared" si="93"/>
        <v>99.999959992748373</v>
      </c>
      <c r="BN36" s="181">
        <v>0</v>
      </c>
      <c r="BO36" s="274">
        <f>SUM(BO34:BO35)</f>
        <v>0</v>
      </c>
      <c r="BP36" s="274">
        <f>SUM(BP34:BP35)</f>
        <v>0</v>
      </c>
      <c r="BQ36" s="263">
        <f>IF(ISERROR(BP36/BO36*100),,BP36/BO36*100)</f>
        <v>0</v>
      </c>
      <c r="BR36" s="273">
        <f>SUM(BR34:BR35)</f>
        <v>0</v>
      </c>
      <c r="BS36" s="274">
        <f>SUM(BS34:BS35)</f>
        <v>316704</v>
      </c>
      <c r="BT36" s="274">
        <f>SUM(BT34:BT35)</f>
        <v>316704</v>
      </c>
      <c r="BU36" s="263">
        <f>IF(ISERROR(BT36/BS36*100),,BT36/BS36*100)</f>
        <v>100</v>
      </c>
      <c r="BV36" s="181">
        <v>455</v>
      </c>
      <c r="BW36" s="274">
        <f>SUM(BW34:BW35)</f>
        <v>455</v>
      </c>
      <c r="BX36" s="274">
        <f>SUM(BX34:BX35)</f>
        <v>455</v>
      </c>
      <c r="BY36" s="263">
        <f>IF(ISERROR(BX36/BW36*100),,BX36/BW36*100)</f>
        <v>100</v>
      </c>
      <c r="BZ36" s="181">
        <v>983.78377999999998</v>
      </c>
      <c r="CA36" s="274">
        <f>SUM(CA34:CA35)</f>
        <v>983.78377999999998</v>
      </c>
      <c r="CB36" s="274">
        <f>SUM(CB34:CB35)</f>
        <v>983.78377999999998</v>
      </c>
      <c r="CC36" s="263">
        <f>IF(ISERROR(CB36/CA36*100),,CB36/CA36*100)</f>
        <v>100</v>
      </c>
      <c r="CD36" s="181">
        <v>0</v>
      </c>
      <c r="CE36" s="274">
        <f>SUM(CE34:CE35)</f>
        <v>0</v>
      </c>
      <c r="CF36" s="274">
        <f>SUM(CF34:CF35)</f>
        <v>0</v>
      </c>
      <c r="CG36" s="263">
        <f>IF(ISERROR(CF36/CE36*100),,CF36/CE36*100)</f>
        <v>0</v>
      </c>
      <c r="CH36" s="181">
        <v>0</v>
      </c>
      <c r="CI36" s="274">
        <f>SUM(CI34:CI35)</f>
        <v>0</v>
      </c>
      <c r="CJ36" s="274">
        <f>SUM(CJ34:CJ35)</f>
        <v>0</v>
      </c>
      <c r="CK36" s="263">
        <f>IF(ISERROR(CJ36/CI36*100),,CJ36/CI36*100)</f>
        <v>0</v>
      </c>
      <c r="CL36" s="181">
        <v>0</v>
      </c>
      <c r="CM36" s="274">
        <f>SUM(CM34:CM35)</f>
        <v>0</v>
      </c>
      <c r="CN36" s="274">
        <f>SUM(CN34:CN35)</f>
        <v>0</v>
      </c>
      <c r="CO36" s="263">
        <f>IF(ISERROR(CN36/CM36*100),,CN36/CM36*100)</f>
        <v>0</v>
      </c>
      <c r="CP36" s="273">
        <f>SUM(CP34:CP35)</f>
        <v>0</v>
      </c>
      <c r="CQ36" s="274">
        <f>SUM(CQ34:CQ35)</f>
        <v>20654.421050000001</v>
      </c>
      <c r="CR36" s="274">
        <f>SUM(CR34:CR35)</f>
        <v>20654.421050000001</v>
      </c>
      <c r="CS36" s="263">
        <f>IF(ISERROR(CR36/CQ36*100),,CR36/CQ36*100)</f>
        <v>100</v>
      </c>
      <c r="CT36" s="181">
        <v>0</v>
      </c>
      <c r="CU36" s="274">
        <f>SUM(CU34:CU35)</f>
        <v>13274</v>
      </c>
      <c r="CV36" s="274">
        <f>SUM(CV34:CV35)</f>
        <v>13274</v>
      </c>
      <c r="CW36" s="263">
        <f>IF(ISERROR(CV36/CU36*100),,CV36/CU36*100)</f>
        <v>100</v>
      </c>
      <c r="CX36" s="181">
        <v>212.84404000000001</v>
      </c>
      <c r="CY36" s="274">
        <f>SUM(CY34:CY35)</f>
        <v>212.84404000000001</v>
      </c>
      <c r="CZ36" s="274">
        <f>SUM(CZ34:CZ35)</f>
        <v>212.84404000000001</v>
      </c>
      <c r="DA36" s="263">
        <f>IF(ISERROR(CZ36/CY36*100),,CZ36/CY36*100)</f>
        <v>100</v>
      </c>
      <c r="DB36" s="273">
        <f>SUM(DB34:DB35)</f>
        <v>0</v>
      </c>
      <c r="DC36" s="274">
        <f>SUM(DC34:DC35)</f>
        <v>217420.73684</v>
      </c>
      <c r="DD36" s="274">
        <f>SUM(DD34:DD35)</f>
        <v>217420.73684</v>
      </c>
      <c r="DE36" s="263">
        <f>IF(ISERROR(DD36/DC36*100),,DD36/DC36*100)</f>
        <v>100</v>
      </c>
      <c r="DF36" s="181">
        <v>0</v>
      </c>
      <c r="DG36" s="274">
        <f>SUM(DG34:DG35)</f>
        <v>0</v>
      </c>
      <c r="DH36" s="274">
        <f>SUM(DH34:DH35)</f>
        <v>0</v>
      </c>
      <c r="DI36" s="263">
        <f>IF(ISERROR(DH36/DG36*100),,DH36/DG36*100)</f>
        <v>0</v>
      </c>
      <c r="DJ36" s="181">
        <v>564774.38228000002</v>
      </c>
      <c r="DK36" s="274">
        <f>SUM(DK34:DK35)</f>
        <v>779099.79671000002</v>
      </c>
      <c r="DL36" s="274">
        <f>SUM(DL34:DL35)</f>
        <v>779099.79671000002</v>
      </c>
      <c r="DM36" s="263">
        <f>IF(ISERROR(DL36/DK36*100),,DL36/DK36*100)</f>
        <v>100</v>
      </c>
      <c r="DN36" s="273">
        <f>SUM(DN34:DN35)</f>
        <v>0</v>
      </c>
      <c r="DO36" s="274">
        <f>SUM(DO34:DO35)</f>
        <v>0</v>
      </c>
      <c r="DP36" s="274">
        <f>SUM(DP34:DP35)</f>
        <v>0</v>
      </c>
      <c r="DQ36" s="263">
        <f>IF(ISERROR(DP36/DO36*100),,DP36/DO36*100)</f>
        <v>0</v>
      </c>
      <c r="DR36" s="273">
        <f>SUM(DR34:DR35)</f>
        <v>0</v>
      </c>
      <c r="DS36" s="274">
        <f>SUM(DS34:DS35)</f>
        <v>0</v>
      </c>
      <c r="DT36" s="274">
        <f>SUM(DT34:DT35)</f>
        <v>0</v>
      </c>
      <c r="DU36" s="263">
        <f>IF(ISERROR(DT36/DS36*100),,DT36/DS36*100)</f>
        <v>0</v>
      </c>
      <c r="DV36" s="273">
        <f>SUM(DV34:DV35)</f>
        <v>0</v>
      </c>
      <c r="DW36" s="274">
        <f>SUM(DW34:DW35)</f>
        <v>515796.7</v>
      </c>
      <c r="DX36" s="274">
        <f>SUM(DX34:DX35)</f>
        <v>473743.00886</v>
      </c>
      <c r="DY36" s="263">
        <f>IF(ISERROR(DX36/DW36*100),,DX36/DW36*100)</f>
        <v>91.846847577737506</v>
      </c>
      <c r="DZ36" s="273">
        <f>SUM(DZ34:DZ35)</f>
        <v>0</v>
      </c>
      <c r="EA36" s="274">
        <f>SUM(EA34:EA35)</f>
        <v>0</v>
      </c>
      <c r="EB36" s="274">
        <f>SUM(EB34:EB35)</f>
        <v>0</v>
      </c>
      <c r="EC36" s="263">
        <f>IF(ISERROR(EB36/EA36*100),,EB36/EA36*100)</f>
        <v>0</v>
      </c>
      <c r="ED36" s="273">
        <f>SUM(ED34:ED35)</f>
        <v>0</v>
      </c>
      <c r="EE36" s="274">
        <f>SUM(EE34:EE35)</f>
        <v>432929.6</v>
      </c>
      <c r="EF36" s="274">
        <f>SUM(EF34:EF35)</f>
        <v>326249.42138999997</v>
      </c>
      <c r="EG36" s="263">
        <f>IF(ISERROR(EF36/EE36*100),,EF36/EE36*100)</f>
        <v>75.358538984167396</v>
      </c>
      <c r="EH36" s="273">
        <f>SUM(EH34:EH35)</f>
        <v>0</v>
      </c>
      <c r="EI36" s="274">
        <f>SUM(EI34:EI35)</f>
        <v>27147.200000000001</v>
      </c>
      <c r="EJ36" s="274">
        <f>SUM(EJ34:EJ35)</f>
        <v>24933.843850000001</v>
      </c>
      <c r="EK36" s="263">
        <f>IF(ISERROR(EJ36/EI36*100),,EJ36/EI36*100)</f>
        <v>91.846834480167388</v>
      </c>
      <c r="EL36" s="273">
        <f>SUM(EL34:EL35)</f>
        <v>0</v>
      </c>
      <c r="EM36" s="274">
        <f>SUM(EM34:EM35)</f>
        <v>0</v>
      </c>
      <c r="EN36" s="274">
        <f>SUM(EN34:EN35)</f>
        <v>0</v>
      </c>
      <c r="EO36" s="263">
        <f>IF(ISERROR(EN36/EM36*100),,EN36/EM36*100)</f>
        <v>0</v>
      </c>
      <c r="EP36" s="273">
        <f>SUM(EP34:EP35)</f>
        <v>0</v>
      </c>
      <c r="EQ36" s="274">
        <f>SUM(EQ34:EQ35)</f>
        <v>22785.769</v>
      </c>
      <c r="ER36" s="274">
        <f>SUM(ER34:ER35)</f>
        <v>17171.077590000001</v>
      </c>
      <c r="ES36" s="263">
        <f>IF(ISERROR(ER36/EQ36*100),,ER36/EQ36*100)</f>
        <v>75.358780254464975</v>
      </c>
      <c r="ET36" s="181">
        <v>0</v>
      </c>
      <c r="EU36" s="274">
        <f>SUM(EU34:EU35)</f>
        <v>0</v>
      </c>
      <c r="EV36" s="274">
        <f>SUM(EV34:EV35)</f>
        <v>0</v>
      </c>
      <c r="EW36" s="263">
        <f>IF(ISERROR(EV36/EU36*100),,EV36/EU36*100)</f>
        <v>0</v>
      </c>
      <c r="EX36" s="181">
        <v>0</v>
      </c>
      <c r="EY36" s="274">
        <f>SUM(EY34:EY35)</f>
        <v>0</v>
      </c>
      <c r="EZ36" s="274">
        <f>SUM(EZ34:EZ35)</f>
        <v>0</v>
      </c>
      <c r="FA36" s="263">
        <f>IF(ISERROR(EZ36/EY36*100),,EZ36/EY36*100)</f>
        <v>0</v>
      </c>
      <c r="FB36" s="181">
        <v>0</v>
      </c>
      <c r="FC36" s="274">
        <f>SUM(FC34:FC35)</f>
        <v>0</v>
      </c>
      <c r="FD36" s="274">
        <f>SUM(FD34:FD35)</f>
        <v>0</v>
      </c>
      <c r="FE36" s="263">
        <f>IF(ISERROR(FD36/FC36*100),,FD36/FC36*100)</f>
        <v>0</v>
      </c>
      <c r="FF36" s="181">
        <v>0</v>
      </c>
      <c r="FG36" s="274">
        <f>SUM(FG34:FG35)</f>
        <v>9761.9760000000006</v>
      </c>
      <c r="FH36" s="274">
        <f>SUM(FH34:FH35)</f>
        <v>4189.8082199999999</v>
      </c>
      <c r="FI36" s="263">
        <f>IF(ISERROR(FH36/FG36*100),,FH36/FG36*100)</f>
        <v>42.919673434968495</v>
      </c>
      <c r="FJ36" s="273">
        <f>SUM(FJ34:FJ35)</f>
        <v>0</v>
      </c>
      <c r="FK36" s="274">
        <f>SUM(FK34:FK35)</f>
        <v>0</v>
      </c>
      <c r="FL36" s="274">
        <f>SUM(FL34:FL35)</f>
        <v>0</v>
      </c>
      <c r="FM36" s="263">
        <f>IF(ISERROR(FL36/FK36*100),,FL36/FK36*100)</f>
        <v>0</v>
      </c>
      <c r="FN36" s="273">
        <f>SUM(FN34:FN35)</f>
        <v>0</v>
      </c>
      <c r="FO36" s="274">
        <f>SUM(FO34:FO35)</f>
        <v>0</v>
      </c>
      <c r="FP36" s="274">
        <f>SUM(FP34:FP35)</f>
        <v>0</v>
      </c>
      <c r="FQ36" s="263">
        <f>IF(ISERROR(FP36/FO36*100),,FP36/FO36*100)</f>
        <v>0</v>
      </c>
      <c r="FR36" s="273">
        <f>SUM(FR34:FR35)</f>
        <v>0</v>
      </c>
      <c r="FS36" s="274">
        <f>SUM(FS34:FS35)</f>
        <v>360000</v>
      </c>
      <c r="FT36" s="274">
        <f>SUM(FT34:FT35)</f>
        <v>0</v>
      </c>
      <c r="FU36" s="263">
        <f>IF(ISERROR(FT36/FS36*100),,FT36/FS36*100)</f>
        <v>0</v>
      </c>
      <c r="FV36" s="273">
        <f>SUM(FV34:FV35)</f>
        <v>0</v>
      </c>
      <c r="FW36" s="274">
        <f>SUM(FW34:FW35)</f>
        <v>440147.47210000001</v>
      </c>
      <c r="FX36" s="274">
        <f>SUM(FX34:FX35)</f>
        <v>0</v>
      </c>
      <c r="FY36" s="263">
        <f>IF(ISERROR(FX36/FW36*100),,FX36/FW36*100)</f>
        <v>0</v>
      </c>
      <c r="FZ36" s="181">
        <v>114431.60913999999</v>
      </c>
      <c r="GA36" s="274">
        <f>SUM(GA34:GA35)</f>
        <v>244159.59154999998</v>
      </c>
      <c r="GB36" s="274">
        <f>SUM(GB34:GB35)</f>
        <v>243109.39377999998</v>
      </c>
      <c r="GC36" s="263">
        <f>IF(ISERROR(GB36/GA36*100),,GB36/GA36*100)</f>
        <v>99.569872408725374</v>
      </c>
      <c r="GD36" s="181">
        <v>18766.95578</v>
      </c>
      <c r="GE36" s="274">
        <f>SUM(GE34:GE35)</f>
        <v>17391.0753</v>
      </c>
      <c r="GF36" s="274">
        <f>SUM(GF34:GF35)</f>
        <v>17199.547610000001</v>
      </c>
      <c r="GG36" s="263">
        <f>IF(ISERROR(GF36/GE36*100),,GF36/GE36*100)</f>
        <v>98.898701278120512</v>
      </c>
      <c r="GH36" s="181">
        <v>214711.24</v>
      </c>
      <c r="GI36" s="274">
        <f>SUM(GI34:GI35)</f>
        <v>219958</v>
      </c>
      <c r="GJ36" s="274">
        <f>SUM(GJ34:GJ35)</f>
        <v>219958</v>
      </c>
      <c r="GK36" s="263">
        <f>IF(ISERROR(GJ36/GI36*100),,GJ36/GI36*100)</f>
        <v>100</v>
      </c>
      <c r="GL36" s="181">
        <v>1035.22921</v>
      </c>
      <c r="GM36" s="274">
        <f>SUM(GM34:GM35)</f>
        <v>1035.22921</v>
      </c>
      <c r="GN36" s="274">
        <f>SUM(GN34:GN35)</f>
        <v>1035.22921</v>
      </c>
      <c r="GO36" s="263">
        <f>IF(ISERROR(GN36/GM36*100),,GN36/GM36*100)</f>
        <v>100</v>
      </c>
      <c r="GP36" s="181">
        <v>571.55999999999995</v>
      </c>
      <c r="GQ36" s="274">
        <f>SUM(GQ34:GQ35)</f>
        <v>571.55999999999995</v>
      </c>
      <c r="GR36" s="274">
        <f>SUM(GR34:GR35)</f>
        <v>554.41322000000002</v>
      </c>
      <c r="GS36" s="263">
        <f>IF(ISERROR(GR36/GQ36*100),,GR36/GQ36*100)</f>
        <v>97.000003499195202</v>
      </c>
      <c r="GT36" s="273">
        <f>SUM(GT34:GT35)</f>
        <v>0</v>
      </c>
      <c r="GU36" s="274">
        <f>SUM(GU34:GU35)</f>
        <v>67.5</v>
      </c>
      <c r="GV36" s="274">
        <f>SUM(GV34:GV35)</f>
        <v>67.162499999999994</v>
      </c>
      <c r="GW36" s="263">
        <f>IF(ISERROR(GV36/GU36*100),,GV36/GU36*100)</f>
        <v>99.499999999999986</v>
      </c>
      <c r="GX36" s="181">
        <v>170.81404999999998</v>
      </c>
      <c r="GY36" s="274">
        <f>SUM(GY34:GY35)</f>
        <v>170.81404999999998</v>
      </c>
      <c r="GZ36" s="274">
        <f>SUM(GZ34:GZ35)</f>
        <v>170.81404999999998</v>
      </c>
      <c r="HA36" s="263">
        <f>IF(ISERROR(GZ36/GY36*100),,GZ36/GY36*100)</f>
        <v>100</v>
      </c>
      <c r="HB36" s="181">
        <v>22061.25</v>
      </c>
      <c r="HC36" s="274">
        <f>SUM(HC34:HC35)</f>
        <v>18880.169180000001</v>
      </c>
      <c r="HD36" s="274">
        <f>SUM(HD34:HD35)</f>
        <v>17967.326960000002</v>
      </c>
      <c r="HE36" s="263">
        <f>IF(ISERROR(HD36/HC36*100),,HD36/HC36*100)</f>
        <v>95.165073939236819</v>
      </c>
      <c r="HF36" s="181">
        <v>14000</v>
      </c>
      <c r="HG36" s="274">
        <f>SUM(HG34:HG35)</f>
        <v>12241.76253</v>
      </c>
      <c r="HH36" s="274">
        <f>SUM(HH34:HH35)</f>
        <v>10804.74064</v>
      </c>
      <c r="HI36" s="263">
        <f>IF(ISERROR(HH36/HG36*100),,HH36/HG36*100)</f>
        <v>88.261315423507085</v>
      </c>
      <c r="HJ36" s="181">
        <v>0</v>
      </c>
      <c r="HK36" s="274">
        <f>SUM(HK34:HK35)</f>
        <v>0</v>
      </c>
      <c r="HL36" s="274">
        <f>SUM(HL34:HL35)</f>
        <v>0</v>
      </c>
      <c r="HM36" s="263">
        <f>IF(ISERROR(HL36/HK36*100),,HL36/HK36*100)</f>
        <v>0</v>
      </c>
      <c r="HN36" s="181">
        <v>0</v>
      </c>
      <c r="HO36" s="274">
        <f>SUM(HO34:HO35)</f>
        <v>0</v>
      </c>
      <c r="HP36" s="274">
        <f>SUM(HP34:HP35)</f>
        <v>0</v>
      </c>
      <c r="HQ36" s="263">
        <f>IF(ISERROR(HP36/HO36*100),,HP36/HO36*100)</f>
        <v>0</v>
      </c>
      <c r="HR36" s="181">
        <v>0</v>
      </c>
      <c r="HS36" s="274">
        <f>SUM(HS34:HS35)</f>
        <v>35780</v>
      </c>
      <c r="HT36" s="274">
        <f>SUM(HT34:HT35)</f>
        <v>18140</v>
      </c>
      <c r="HU36" s="263">
        <f>IF(ISERROR(HT36/HS36*100),,HT36/HS36*100)</f>
        <v>50.698714365567355</v>
      </c>
      <c r="HV36" s="181">
        <v>0</v>
      </c>
      <c r="HW36" s="274">
        <f>SUM(HW34:HW35)</f>
        <v>30488.464239999998</v>
      </c>
      <c r="HX36" s="274">
        <f>SUM(HX34:HX35)</f>
        <v>10132.366739999999</v>
      </c>
      <c r="HY36" s="263">
        <f>IF(ISERROR(HX36/HW36*100),,HX36/HW36*100)</f>
        <v>33.233444165110235</v>
      </c>
      <c r="HZ36" s="181">
        <v>150000</v>
      </c>
      <c r="IA36" s="274">
        <f>SUM(IA34:IA35)</f>
        <v>250000.00000000003</v>
      </c>
      <c r="IB36" s="274">
        <f>SUM(IB34:IB35)</f>
        <v>249999.44201</v>
      </c>
      <c r="IC36" s="263">
        <f>IF(ISERROR(IB36/IA36*100),,IB36/IA36*100)</f>
        <v>99.999776803999978</v>
      </c>
      <c r="ID36" s="181">
        <v>175900.84528000001</v>
      </c>
      <c r="IE36" s="274">
        <f>SUM(IE34:IE35)</f>
        <v>175900.84312999999</v>
      </c>
      <c r="IF36" s="274">
        <f>SUM(IF34:IF35)</f>
        <v>175900.84312999999</v>
      </c>
      <c r="IG36" s="263">
        <f>IF(ISERROR(IF36/IE36*100),,IF36/IE36*100)</f>
        <v>100</v>
      </c>
      <c r="IH36" s="181">
        <v>1272249.48453</v>
      </c>
      <c r="II36" s="274">
        <f>SUM(II34:II35)</f>
        <v>1481010.78241</v>
      </c>
      <c r="IJ36" s="274">
        <f>SUM(IJ34:IJ35)</f>
        <v>1445048.5086599998</v>
      </c>
      <c r="IK36" s="263">
        <f>IF(ISERROR(IJ36/II36*100),,IJ36/II36*100)</f>
        <v>97.571775021686207</v>
      </c>
      <c r="IL36" s="273">
        <f>SUM(IL34:IL35)</f>
        <v>0</v>
      </c>
      <c r="IM36" s="274">
        <f>SUM(IM34:IM35)</f>
        <v>1904728.4159199998</v>
      </c>
      <c r="IN36" s="274">
        <f>SUM(IN34:IN35)</f>
        <v>1904728.4159200001</v>
      </c>
      <c r="IO36" s="263">
        <f>IF(ISERROR(IN36/IM36*100),,IN36/IM36*100)</f>
        <v>100.00000000000003</v>
      </c>
      <c r="IP36" s="273">
        <f>SUM(IP34:IP35)</f>
        <v>0</v>
      </c>
      <c r="IQ36" s="274">
        <f>SUM(IQ34:IQ35)</f>
        <v>0</v>
      </c>
      <c r="IR36" s="274">
        <f>SUM(IR34:IR35)</f>
        <v>0</v>
      </c>
      <c r="IS36" s="263">
        <f>IF(ISERROR(IR36/IQ36*100),,IR36/IQ36*100)</f>
        <v>0</v>
      </c>
      <c r="IT36" s="181">
        <v>1100</v>
      </c>
      <c r="IU36" s="274">
        <f>SUM(IU34:IU35)</f>
        <v>1100</v>
      </c>
      <c r="IV36" s="274">
        <f>SUM(IV34:IV35)</f>
        <v>1091.133</v>
      </c>
      <c r="IW36" s="263">
        <f>IF(ISERROR(IV36/IU36*100),,IV36/IU36*100)</f>
        <v>99.193909090909088</v>
      </c>
      <c r="IX36" s="181">
        <v>195029.1</v>
      </c>
      <c r="IY36" s="274">
        <f>SUM(IY34:IY35)</f>
        <v>182569.05410000001</v>
      </c>
      <c r="IZ36" s="274">
        <f>SUM(IZ34:IZ35)</f>
        <v>182568.91896000001</v>
      </c>
      <c r="JA36" s="263">
        <f>IF(ISERROR(IZ36/IY36*100),,IZ36/IY36*100)</f>
        <v>99.999925978693014</v>
      </c>
      <c r="JB36" s="181">
        <v>2623.0258100000001</v>
      </c>
      <c r="JC36" s="274">
        <f>SUM(JC34:JC35)</f>
        <v>2623.0258100000001</v>
      </c>
      <c r="JD36" s="274">
        <f>SUM(JD34:JD35)</f>
        <v>2623.02549</v>
      </c>
      <c r="JE36" s="263">
        <f>IF(ISERROR(JD36/JC36*100),,JD36/JC36*100)</f>
        <v>99.999987800348791</v>
      </c>
      <c r="JF36" s="273">
        <f>SUM(JF34:JF35)</f>
        <v>0</v>
      </c>
      <c r="JG36" s="274">
        <f>SUM(JG34:JG35)</f>
        <v>6710</v>
      </c>
      <c r="JH36" s="274">
        <f>SUM(JH34:JH35)</f>
        <v>4286.9010500000004</v>
      </c>
      <c r="JI36" s="263">
        <f>IF(ISERROR(JH36/JG36*100),,JH36/JG36*100)</f>
        <v>63.888242175856938</v>
      </c>
      <c r="JJ36" s="181">
        <v>0</v>
      </c>
      <c r="JK36" s="274">
        <f>SUM(JK34:JK35)</f>
        <v>0</v>
      </c>
      <c r="JL36" s="274">
        <f>SUM(JL34:JL35)</f>
        <v>0</v>
      </c>
      <c r="JM36" s="263">
        <f>IF(ISERROR(JL36/JK36*100),,JL36/JK36*100)</f>
        <v>0</v>
      </c>
      <c r="JN36" s="181">
        <v>189677.36745000002</v>
      </c>
      <c r="JO36" s="274">
        <f>SUM(JO34:JO35)</f>
        <v>189677.36745000002</v>
      </c>
      <c r="JP36" s="274">
        <f>SUM(JP34:JP35)</f>
        <v>189677.36745000002</v>
      </c>
      <c r="JQ36" s="263">
        <f>IF(ISERROR(JP36/JO36*100),,JP36/JO36*100)</f>
        <v>100</v>
      </c>
      <c r="JR36" s="181">
        <v>212239.53274</v>
      </c>
      <c r="JS36" s="274">
        <f>SUM(JS34:JS35)</f>
        <v>236027.49528000003</v>
      </c>
      <c r="JT36" s="274">
        <f>SUM(JT34:JT35)</f>
        <v>203253.08777000001</v>
      </c>
      <c r="JU36" s="263">
        <f>IF(ISERROR(JT36/JS36*100),,JT36/JS36*100)</f>
        <v>86.114156966704385</v>
      </c>
      <c r="JV36" s="181">
        <v>0</v>
      </c>
      <c r="JW36" s="274">
        <f>SUM(JW34:JW35)</f>
        <v>0</v>
      </c>
      <c r="JX36" s="274">
        <f>SUM(JX34:JX35)</f>
        <v>0</v>
      </c>
      <c r="JY36" s="263">
        <f>IF(ISERROR(JX36/JW36*100),,JX36/JW36*100)</f>
        <v>0</v>
      </c>
      <c r="JZ36" s="181">
        <v>0</v>
      </c>
      <c r="KA36" s="274">
        <f>SUM(KA34:KA35)</f>
        <v>0</v>
      </c>
      <c r="KB36" s="274">
        <f>SUM(KB34:KB35)</f>
        <v>0</v>
      </c>
      <c r="KC36" s="263">
        <f>IF(ISERROR(KB36/KA36*100),,KB36/KA36*100)</f>
        <v>0</v>
      </c>
      <c r="KD36" s="273">
        <f>SUM(KD34:KD35)</f>
        <v>0</v>
      </c>
      <c r="KE36" s="274">
        <f>SUM(KE34:KE35)</f>
        <v>0</v>
      </c>
      <c r="KF36" s="274">
        <f>SUM(KF34:KF35)</f>
        <v>0</v>
      </c>
      <c r="KG36" s="263">
        <f>IF(ISERROR(KF36/KE36*100),,KF36/KE36*100)</f>
        <v>0</v>
      </c>
      <c r="KH36" s="181">
        <v>0</v>
      </c>
      <c r="KI36" s="274">
        <f>SUM(KI34:KI35)</f>
        <v>0</v>
      </c>
      <c r="KJ36" s="274">
        <f>SUM(KJ34:KJ35)</f>
        <v>0</v>
      </c>
      <c r="KK36" s="263">
        <f>IF(ISERROR(KJ36/KI36*100),,KJ36/KI36*100)</f>
        <v>0</v>
      </c>
    </row>
    <row r="37" spans="1:297" ht="21.75" customHeight="1" x14ac:dyDescent="0.25">
      <c r="A37" s="275"/>
      <c r="B37" s="183"/>
      <c r="C37" s="276"/>
      <c r="D37" s="183"/>
      <c r="E37" s="277"/>
      <c r="F37" s="273"/>
      <c r="G37" s="274"/>
      <c r="H37" s="274"/>
      <c r="I37" s="274"/>
      <c r="J37" s="273"/>
      <c r="K37" s="274"/>
      <c r="L37" s="274"/>
      <c r="M37" s="274"/>
      <c r="N37" s="273"/>
      <c r="O37" s="274"/>
      <c r="P37" s="274"/>
      <c r="Q37" s="274"/>
      <c r="R37" s="273"/>
      <c r="S37" s="274"/>
      <c r="T37" s="274"/>
      <c r="U37" s="274"/>
      <c r="V37" s="273"/>
      <c r="W37" s="274"/>
      <c r="X37" s="274"/>
      <c r="Y37" s="274"/>
      <c r="Z37" s="273"/>
      <c r="AA37" s="274"/>
      <c r="AB37" s="274"/>
      <c r="AC37" s="274"/>
      <c r="AD37" s="273"/>
      <c r="AE37" s="274"/>
      <c r="AF37" s="274"/>
      <c r="AG37" s="274"/>
      <c r="AH37" s="273"/>
      <c r="AI37" s="274"/>
      <c r="AJ37" s="274"/>
      <c r="AK37" s="274"/>
      <c r="AL37" s="273"/>
      <c r="AM37" s="274"/>
      <c r="AN37" s="274"/>
      <c r="AO37" s="274"/>
      <c r="AP37" s="273"/>
      <c r="AQ37" s="274"/>
      <c r="AR37" s="274"/>
      <c r="AS37" s="274"/>
      <c r="AT37" s="273"/>
      <c r="AU37" s="274"/>
      <c r="AV37" s="274"/>
      <c r="AW37" s="274"/>
      <c r="AX37" s="273"/>
      <c r="AY37" s="274"/>
      <c r="AZ37" s="274"/>
      <c r="BA37" s="274"/>
      <c r="BB37" s="273"/>
      <c r="BC37" s="274"/>
      <c r="BD37" s="274"/>
      <c r="BE37" s="274"/>
      <c r="BF37" s="273"/>
      <c r="BG37" s="274"/>
      <c r="BH37" s="274"/>
      <c r="BI37" s="274"/>
      <c r="BJ37" s="273"/>
      <c r="BK37" s="274"/>
      <c r="BL37" s="274"/>
      <c r="BM37" s="274"/>
      <c r="BN37" s="273"/>
      <c r="BO37" s="274"/>
      <c r="BP37" s="274"/>
      <c r="BQ37" s="274"/>
      <c r="BR37" s="273"/>
      <c r="BS37" s="274"/>
      <c r="BT37" s="274"/>
      <c r="BU37" s="274"/>
      <c r="BV37" s="273"/>
      <c r="BW37" s="274"/>
      <c r="BX37" s="274"/>
      <c r="BY37" s="274"/>
      <c r="BZ37" s="273"/>
      <c r="CA37" s="274"/>
      <c r="CB37" s="274"/>
      <c r="CC37" s="274"/>
      <c r="CD37" s="273"/>
      <c r="CE37" s="274"/>
      <c r="CF37" s="274"/>
      <c r="CG37" s="274"/>
      <c r="CH37" s="273"/>
      <c r="CI37" s="274"/>
      <c r="CJ37" s="274"/>
      <c r="CK37" s="274"/>
      <c r="CL37" s="273"/>
      <c r="CM37" s="274"/>
      <c r="CN37" s="274"/>
      <c r="CO37" s="274"/>
      <c r="CP37" s="273"/>
      <c r="CQ37" s="274"/>
      <c r="CR37" s="274"/>
      <c r="CS37" s="274"/>
      <c r="CT37" s="273"/>
      <c r="CU37" s="274"/>
      <c r="CV37" s="274"/>
      <c r="CW37" s="274"/>
      <c r="CX37" s="273"/>
      <c r="CY37" s="274"/>
      <c r="CZ37" s="274"/>
      <c r="DA37" s="274"/>
      <c r="DB37" s="273"/>
      <c r="DC37" s="274"/>
      <c r="DD37" s="274"/>
      <c r="DE37" s="274"/>
      <c r="DF37" s="273"/>
      <c r="DG37" s="274"/>
      <c r="DH37" s="274"/>
      <c r="DI37" s="274"/>
      <c r="DJ37" s="273"/>
      <c r="DK37" s="274"/>
      <c r="DL37" s="274"/>
      <c r="DM37" s="274"/>
      <c r="DN37" s="273"/>
      <c r="DO37" s="274"/>
      <c r="DP37" s="274"/>
      <c r="DQ37" s="274"/>
      <c r="DR37" s="273"/>
      <c r="DS37" s="274"/>
      <c r="DT37" s="274"/>
      <c r="DU37" s="274"/>
      <c r="DV37" s="273"/>
      <c r="DW37" s="274"/>
      <c r="DX37" s="274"/>
      <c r="DY37" s="274"/>
      <c r="DZ37" s="273"/>
      <c r="EA37" s="274"/>
      <c r="EB37" s="274"/>
      <c r="EC37" s="274"/>
      <c r="ED37" s="273"/>
      <c r="EE37" s="274"/>
      <c r="EF37" s="274"/>
      <c r="EG37" s="274"/>
      <c r="EH37" s="273"/>
      <c r="EI37" s="274"/>
      <c r="EJ37" s="274"/>
      <c r="EK37" s="274"/>
      <c r="EL37" s="273"/>
      <c r="EM37" s="274"/>
      <c r="EN37" s="274"/>
      <c r="EO37" s="274"/>
      <c r="EP37" s="273"/>
      <c r="EQ37" s="274"/>
      <c r="ER37" s="274"/>
      <c r="ES37" s="274"/>
      <c r="ET37" s="273"/>
      <c r="EU37" s="274"/>
      <c r="EV37" s="274"/>
      <c r="EW37" s="274"/>
      <c r="EX37" s="273"/>
      <c r="EY37" s="274"/>
      <c r="EZ37" s="274"/>
      <c r="FA37" s="274"/>
      <c r="FB37" s="273"/>
      <c r="FC37" s="274"/>
      <c r="FD37" s="274"/>
      <c r="FE37" s="274"/>
      <c r="FF37" s="273"/>
      <c r="FG37" s="274"/>
      <c r="FH37" s="274"/>
      <c r="FI37" s="274"/>
      <c r="FJ37" s="273"/>
      <c r="FK37" s="274"/>
      <c r="FL37" s="274"/>
      <c r="FM37" s="274"/>
      <c r="FN37" s="273"/>
      <c r="FO37" s="274"/>
      <c r="FP37" s="274"/>
      <c r="FQ37" s="274"/>
      <c r="FR37" s="273"/>
      <c r="FS37" s="274"/>
      <c r="FT37" s="274"/>
      <c r="FU37" s="274"/>
      <c r="FV37" s="273"/>
      <c r="FW37" s="274"/>
      <c r="FX37" s="274"/>
      <c r="FY37" s="274"/>
      <c r="FZ37" s="273"/>
      <c r="GA37" s="274"/>
      <c r="GB37" s="274"/>
      <c r="GC37" s="274"/>
      <c r="GD37" s="273"/>
      <c r="GE37" s="274"/>
      <c r="GF37" s="274"/>
      <c r="GG37" s="274"/>
      <c r="GH37" s="273"/>
      <c r="GI37" s="274"/>
      <c r="GJ37" s="274"/>
      <c r="GK37" s="274"/>
      <c r="GL37" s="273"/>
      <c r="GM37" s="274"/>
      <c r="GN37" s="274"/>
      <c r="GO37" s="274"/>
      <c r="GP37" s="273"/>
      <c r="GQ37" s="274"/>
      <c r="GR37" s="274"/>
      <c r="GS37" s="274"/>
      <c r="GT37" s="273"/>
      <c r="GU37" s="274"/>
      <c r="GV37" s="274"/>
      <c r="GW37" s="274"/>
      <c r="GX37" s="273"/>
      <c r="GY37" s="274"/>
      <c r="GZ37" s="274"/>
      <c r="HA37" s="274"/>
      <c r="HB37" s="273"/>
      <c r="HC37" s="274"/>
      <c r="HD37" s="274"/>
      <c r="HE37" s="274"/>
      <c r="HF37" s="273"/>
      <c r="HG37" s="274"/>
      <c r="HH37" s="274"/>
      <c r="HI37" s="274"/>
      <c r="HJ37" s="273"/>
      <c r="HK37" s="274"/>
      <c r="HL37" s="274"/>
      <c r="HM37" s="274"/>
      <c r="HN37" s="273"/>
      <c r="HO37" s="274"/>
      <c r="HP37" s="274"/>
      <c r="HQ37" s="274"/>
      <c r="HR37" s="273"/>
      <c r="HS37" s="274"/>
      <c r="HT37" s="274"/>
      <c r="HU37" s="274"/>
      <c r="HV37" s="273"/>
      <c r="HW37" s="274"/>
      <c r="HX37" s="274"/>
      <c r="HY37" s="274"/>
      <c r="HZ37" s="273"/>
      <c r="IA37" s="274"/>
      <c r="IB37" s="274"/>
      <c r="IC37" s="274"/>
      <c r="ID37" s="273"/>
      <c r="IE37" s="274"/>
      <c r="IF37" s="274"/>
      <c r="IG37" s="274"/>
      <c r="IH37" s="273"/>
      <c r="II37" s="274"/>
      <c r="IJ37" s="274"/>
      <c r="IK37" s="274"/>
      <c r="IL37" s="273"/>
      <c r="IM37" s="274"/>
      <c r="IN37" s="274"/>
      <c r="IO37" s="274"/>
      <c r="IP37" s="273"/>
      <c r="IQ37" s="274"/>
      <c r="IR37" s="274"/>
      <c r="IS37" s="274"/>
      <c r="IT37" s="273"/>
      <c r="IU37" s="274"/>
      <c r="IV37" s="274"/>
      <c r="IW37" s="274"/>
      <c r="IX37" s="273"/>
      <c r="IY37" s="274"/>
      <c r="IZ37" s="274"/>
      <c r="JA37" s="274"/>
      <c r="JB37" s="273"/>
      <c r="JC37" s="274"/>
      <c r="JD37" s="274"/>
      <c r="JE37" s="274"/>
      <c r="JF37" s="273"/>
      <c r="JG37" s="274"/>
      <c r="JH37" s="274"/>
      <c r="JI37" s="274"/>
      <c r="JJ37" s="273"/>
      <c r="JK37" s="274"/>
      <c r="JL37" s="274"/>
      <c r="JM37" s="274"/>
      <c r="JN37" s="273"/>
      <c r="JO37" s="274"/>
      <c r="JP37" s="274"/>
      <c r="JQ37" s="274"/>
      <c r="JR37" s="273"/>
      <c r="JS37" s="274"/>
      <c r="JT37" s="274"/>
      <c r="JU37" s="274"/>
      <c r="JV37" s="273"/>
      <c r="JW37" s="274"/>
      <c r="JX37" s="274"/>
      <c r="JY37" s="274"/>
      <c r="JZ37" s="273"/>
      <c r="KA37" s="274"/>
      <c r="KB37" s="274"/>
      <c r="KC37" s="274"/>
      <c r="KD37" s="273"/>
      <c r="KE37" s="274"/>
      <c r="KF37" s="274"/>
      <c r="KG37" s="274"/>
      <c r="KH37" s="273"/>
      <c r="KI37" s="274"/>
      <c r="KJ37" s="274"/>
      <c r="KK37" s="274"/>
    </row>
    <row r="38" spans="1:297" ht="31.5" x14ac:dyDescent="0.25">
      <c r="A38" s="182" t="s">
        <v>50</v>
      </c>
      <c r="B38" s="183">
        <f t="shared" ref="B38:C38" si="157">J38+N38+V38+AL38+AP38+AT38+BN38+CD38+CX38+BV38+BZ38+DF38+ET38+FZ38+GD38+EX38+GL38+GX38+HB38+HF38+HJ38+HR38+HV38+IH38+IP38+IT38+JB38+JN38+JR38+JJ38+Z38+BR38+IX38+AH38+GP38+JV38+JZ38+CH38+CL38+HZ38+AX38+BB38+GH38+AD38+KH38+FB38+DJ38+DR38+R38+FF38+ID38+GT38+HN38+BJ38+CT38+FN38+KD38+CP38+F38+IL38+JF38+DB38+DV38+DZ38+ED38+EH38+EL38+EP38+BF38+FR38+FV38+FJ38+DN38</f>
        <v>93051.677950000012</v>
      </c>
      <c r="C38" s="276">
        <f t="shared" si="157"/>
        <v>476283.06492000062</v>
      </c>
      <c r="D38" s="183"/>
      <c r="E38" s="184"/>
      <c r="F38" s="185"/>
      <c r="G38" s="186">
        <v>0.35999999999876309</v>
      </c>
      <c r="H38" s="186"/>
      <c r="I38" s="186"/>
      <c r="J38" s="185"/>
      <c r="K38" s="186"/>
      <c r="L38" s="186"/>
      <c r="M38" s="186"/>
      <c r="N38" s="185"/>
      <c r="O38" s="186"/>
      <c r="P38" s="186"/>
      <c r="Q38" s="186"/>
      <c r="R38" s="185"/>
      <c r="S38" s="186"/>
      <c r="T38" s="186"/>
      <c r="U38" s="186"/>
      <c r="V38" s="185"/>
      <c r="W38" s="186"/>
      <c r="X38" s="186"/>
      <c r="Y38" s="186"/>
      <c r="Z38" s="185"/>
      <c r="AA38" s="186"/>
      <c r="AB38" s="186"/>
      <c r="AC38" s="186"/>
      <c r="AD38" s="185"/>
      <c r="AE38" s="186">
        <v>1934.1976599999989</v>
      </c>
      <c r="AF38" s="186"/>
      <c r="AG38" s="186"/>
      <c r="AH38" s="185"/>
      <c r="AI38" s="186"/>
      <c r="AJ38" s="186"/>
      <c r="AK38" s="186"/>
      <c r="AL38" s="185"/>
      <c r="AM38" s="186"/>
      <c r="AN38" s="186"/>
      <c r="AO38" s="186"/>
      <c r="AP38" s="185"/>
      <c r="AQ38" s="186"/>
      <c r="AR38" s="186"/>
      <c r="AS38" s="186"/>
      <c r="AT38" s="185"/>
      <c r="AU38" s="186"/>
      <c r="AV38" s="186"/>
      <c r="AW38" s="186"/>
      <c r="AX38" s="185"/>
      <c r="AY38" s="186"/>
      <c r="AZ38" s="186"/>
      <c r="BA38" s="186"/>
      <c r="BB38" s="185"/>
      <c r="BC38" s="186"/>
      <c r="BD38" s="186"/>
      <c r="BE38" s="186"/>
      <c r="BF38" s="185"/>
      <c r="BG38" s="186"/>
      <c r="BH38" s="186"/>
      <c r="BI38" s="186"/>
      <c r="BJ38" s="185"/>
      <c r="BK38" s="186"/>
      <c r="BL38" s="186"/>
      <c r="BM38" s="186"/>
      <c r="BN38" s="185"/>
      <c r="BO38" s="186"/>
      <c r="BP38" s="186"/>
      <c r="BQ38" s="186"/>
      <c r="BR38" s="185"/>
      <c r="BS38" s="186"/>
      <c r="BT38" s="186"/>
      <c r="BU38" s="186"/>
      <c r="BV38" s="185"/>
      <c r="BW38" s="186"/>
      <c r="BX38" s="186"/>
      <c r="BY38" s="186"/>
      <c r="BZ38" s="185"/>
      <c r="CA38" s="186"/>
      <c r="CB38" s="186"/>
      <c r="CC38" s="186"/>
      <c r="CD38" s="185"/>
      <c r="CE38" s="186"/>
      <c r="CF38" s="186"/>
      <c r="CG38" s="186"/>
      <c r="CH38" s="185"/>
      <c r="CI38" s="186"/>
      <c r="CJ38" s="186"/>
      <c r="CK38" s="186"/>
      <c r="CL38" s="185"/>
      <c r="CM38" s="186"/>
      <c r="CN38" s="186"/>
      <c r="CO38" s="186"/>
      <c r="CP38" s="185"/>
      <c r="CQ38" s="186"/>
      <c r="CR38" s="186"/>
      <c r="CS38" s="186"/>
      <c r="CT38" s="185"/>
      <c r="CU38" s="186"/>
      <c r="CV38" s="186"/>
      <c r="CW38" s="186"/>
      <c r="CX38" s="185"/>
      <c r="CY38" s="186"/>
      <c r="CZ38" s="186"/>
      <c r="DA38" s="186"/>
      <c r="DB38" s="185"/>
      <c r="DC38" s="186"/>
      <c r="DD38" s="186"/>
      <c r="DE38" s="186"/>
      <c r="DF38" s="185"/>
      <c r="DG38" s="186"/>
      <c r="DH38" s="186"/>
      <c r="DI38" s="186"/>
      <c r="DJ38" s="185"/>
      <c r="DK38" s="186"/>
      <c r="DL38" s="186"/>
      <c r="DM38" s="186"/>
      <c r="DN38" s="185"/>
      <c r="DO38" s="186"/>
      <c r="DP38" s="186"/>
      <c r="DQ38" s="186"/>
      <c r="DR38" s="185">
        <v>54209.157890000002</v>
      </c>
      <c r="DS38" s="186">
        <v>988.643839999997</v>
      </c>
      <c r="DT38" s="186"/>
      <c r="DU38" s="186"/>
      <c r="DV38" s="185"/>
      <c r="DW38" s="186"/>
      <c r="DX38" s="186"/>
      <c r="DY38" s="186"/>
      <c r="DZ38" s="185"/>
      <c r="EA38" s="186"/>
      <c r="EB38" s="186"/>
      <c r="EC38" s="186"/>
      <c r="ED38" s="185"/>
      <c r="EE38" s="186"/>
      <c r="EF38" s="186"/>
      <c r="EG38" s="186"/>
      <c r="EH38" s="185"/>
      <c r="EI38" s="186"/>
      <c r="EJ38" s="186"/>
      <c r="EK38" s="186"/>
      <c r="EL38" s="185"/>
      <c r="EM38" s="186">
        <v>14500</v>
      </c>
      <c r="EN38" s="186"/>
      <c r="EO38" s="186"/>
      <c r="EP38" s="185"/>
      <c r="EQ38" s="186"/>
      <c r="ER38" s="186"/>
      <c r="ES38" s="186"/>
      <c r="ET38" s="185"/>
      <c r="EU38" s="186"/>
      <c r="EV38" s="186"/>
      <c r="EW38" s="186"/>
      <c r="EX38" s="185"/>
      <c r="EY38" s="186">
        <v>1931.3110200002557</v>
      </c>
      <c r="EZ38" s="186"/>
      <c r="FA38" s="186"/>
      <c r="FB38" s="185"/>
      <c r="FC38" s="186">
        <v>5.1850000163540244E-2</v>
      </c>
      <c r="FD38" s="186"/>
      <c r="FE38" s="186"/>
      <c r="FF38" s="185"/>
      <c r="FG38" s="186">
        <v>14646.423559999996</v>
      </c>
      <c r="FH38" s="186"/>
      <c r="FI38" s="186"/>
      <c r="FJ38" s="185"/>
      <c r="FK38" s="186"/>
      <c r="FL38" s="186"/>
      <c r="FM38" s="186"/>
      <c r="FN38" s="185"/>
      <c r="FO38" s="186">
        <v>2632.7791699999943</v>
      </c>
      <c r="FP38" s="186"/>
      <c r="FQ38" s="186"/>
      <c r="FR38" s="185"/>
      <c r="FS38" s="186"/>
      <c r="FT38" s="186"/>
      <c r="FU38" s="186"/>
      <c r="FV38" s="185"/>
      <c r="FW38" s="186">
        <v>159852.52789999999</v>
      </c>
      <c r="FX38" s="186"/>
      <c r="FY38" s="186"/>
      <c r="FZ38" s="185"/>
      <c r="GA38" s="186"/>
      <c r="GB38" s="186"/>
      <c r="GC38" s="186"/>
      <c r="GD38" s="185"/>
      <c r="GE38" s="186"/>
      <c r="GF38" s="186"/>
      <c r="GG38" s="186"/>
      <c r="GH38" s="185"/>
      <c r="GI38" s="186">
        <v>205419.66723000002</v>
      </c>
      <c r="GJ38" s="186"/>
      <c r="GK38" s="186"/>
      <c r="GL38" s="185"/>
      <c r="GM38" s="186"/>
      <c r="GN38" s="186"/>
      <c r="GO38" s="186"/>
      <c r="GP38" s="185"/>
      <c r="GQ38" s="186"/>
      <c r="GR38" s="186"/>
      <c r="GS38" s="186"/>
      <c r="GT38" s="185"/>
      <c r="GU38" s="186"/>
      <c r="GV38" s="186"/>
      <c r="GW38" s="186"/>
      <c r="GX38" s="185"/>
      <c r="GY38" s="186"/>
      <c r="GZ38" s="186"/>
      <c r="HA38" s="186"/>
      <c r="HB38" s="185"/>
      <c r="HC38" s="186">
        <v>56181.080820000003</v>
      </c>
      <c r="HD38" s="186"/>
      <c r="HE38" s="186"/>
      <c r="HF38" s="185"/>
      <c r="HG38" s="186">
        <v>1758.23747</v>
      </c>
      <c r="HH38" s="186"/>
      <c r="HI38" s="186"/>
      <c r="HJ38" s="185"/>
      <c r="HK38" s="186"/>
      <c r="HL38" s="186"/>
      <c r="HM38" s="186"/>
      <c r="HN38" s="185"/>
      <c r="HO38" s="186"/>
      <c r="HP38" s="186"/>
      <c r="HQ38" s="186"/>
      <c r="HR38" s="185"/>
      <c r="HS38" s="186"/>
      <c r="HT38" s="186"/>
      <c r="HU38" s="186"/>
      <c r="HV38" s="185">
        <v>27607.55817</v>
      </c>
      <c r="HW38" s="186"/>
      <c r="HX38" s="186"/>
      <c r="HY38" s="186"/>
      <c r="HZ38" s="185"/>
      <c r="IA38" s="186"/>
      <c r="IB38" s="186"/>
      <c r="IC38" s="186"/>
      <c r="ID38" s="185"/>
      <c r="IE38" s="186">
        <v>0.13137000001734123</v>
      </c>
      <c r="IF38" s="186"/>
      <c r="IG38" s="186"/>
      <c r="IH38" s="185">
        <v>11062.6461</v>
      </c>
      <c r="II38" s="186">
        <v>9979.81958999997</v>
      </c>
      <c r="IJ38" s="186"/>
      <c r="IK38" s="186"/>
      <c r="IL38" s="185"/>
      <c r="IM38" s="186">
        <v>159.88408000022173</v>
      </c>
      <c r="IN38" s="186"/>
      <c r="IO38" s="186"/>
      <c r="IP38" s="185"/>
      <c r="IQ38" s="186">
        <v>1566.6383500000002</v>
      </c>
      <c r="IR38" s="186"/>
      <c r="IS38" s="186"/>
      <c r="IT38" s="185"/>
      <c r="IU38" s="186"/>
      <c r="IV38" s="186"/>
      <c r="IW38" s="186"/>
      <c r="IX38" s="185"/>
      <c r="IY38" s="186"/>
      <c r="IZ38" s="186"/>
      <c r="JA38" s="186"/>
      <c r="JB38" s="185"/>
      <c r="JC38" s="186"/>
      <c r="JD38" s="186"/>
      <c r="JE38" s="186"/>
      <c r="JF38" s="185"/>
      <c r="JG38" s="186"/>
      <c r="JH38" s="186"/>
      <c r="JI38" s="186"/>
      <c r="JJ38" s="185"/>
      <c r="JK38" s="186"/>
      <c r="JL38" s="186"/>
      <c r="JM38" s="186"/>
      <c r="JN38" s="185"/>
      <c r="JO38" s="186"/>
      <c r="JP38" s="186"/>
      <c r="JQ38" s="186"/>
      <c r="JR38" s="185"/>
      <c r="JS38" s="186"/>
      <c r="JT38" s="186"/>
      <c r="JU38" s="186"/>
      <c r="JV38" s="185">
        <v>172.31578999999999</v>
      </c>
      <c r="JW38" s="186">
        <v>343.05263000000559</v>
      </c>
      <c r="JX38" s="186"/>
      <c r="JY38" s="186"/>
      <c r="JZ38" s="185"/>
      <c r="KA38" s="186">
        <v>1468.8421000000017</v>
      </c>
      <c r="KB38" s="186"/>
      <c r="KC38" s="186"/>
      <c r="KD38" s="185"/>
      <c r="KE38" s="186">
        <v>4.7860000020591542E-2</v>
      </c>
      <c r="KF38" s="186"/>
      <c r="KG38" s="186"/>
      <c r="KH38" s="185"/>
      <c r="KI38" s="186">
        <v>2919.3684199999998</v>
      </c>
      <c r="KJ38" s="186"/>
      <c r="KK38" s="186"/>
    </row>
    <row r="39" spans="1:297" ht="21.75" customHeight="1" thickBot="1" x14ac:dyDescent="0.3">
      <c r="A39" s="271"/>
      <c r="B39" s="183"/>
      <c r="C39" s="276"/>
      <c r="D39" s="183"/>
      <c r="E39" s="184"/>
      <c r="F39" s="278"/>
      <c r="G39" s="261"/>
      <c r="H39" s="261"/>
      <c r="I39" s="261"/>
      <c r="J39" s="278"/>
      <c r="K39" s="261"/>
      <c r="L39" s="261"/>
      <c r="M39" s="261"/>
      <c r="N39" s="278"/>
      <c r="O39" s="261"/>
      <c r="P39" s="261"/>
      <c r="Q39" s="261"/>
      <c r="R39" s="278"/>
      <c r="S39" s="261"/>
      <c r="T39" s="261"/>
      <c r="U39" s="261"/>
      <c r="V39" s="278"/>
      <c r="W39" s="261"/>
      <c r="X39" s="261"/>
      <c r="Y39" s="261"/>
      <c r="Z39" s="278"/>
      <c r="AA39" s="261"/>
      <c r="AB39" s="261"/>
      <c r="AC39" s="261"/>
      <c r="AD39" s="278"/>
      <c r="AE39" s="261"/>
      <c r="AF39" s="261"/>
      <c r="AG39" s="261"/>
      <c r="AH39" s="278"/>
      <c r="AI39" s="261"/>
      <c r="AJ39" s="261"/>
      <c r="AK39" s="261"/>
      <c r="AL39" s="278"/>
      <c r="AM39" s="261"/>
      <c r="AN39" s="261"/>
      <c r="AO39" s="261"/>
      <c r="AP39" s="278"/>
      <c r="AQ39" s="261"/>
      <c r="AR39" s="261"/>
      <c r="AS39" s="261"/>
      <c r="AT39" s="278"/>
      <c r="AU39" s="261"/>
      <c r="AV39" s="261"/>
      <c r="AW39" s="261"/>
      <c r="AX39" s="278"/>
      <c r="AY39" s="261"/>
      <c r="AZ39" s="261"/>
      <c r="BA39" s="261"/>
      <c r="BB39" s="278"/>
      <c r="BC39" s="261"/>
      <c r="BD39" s="261"/>
      <c r="BE39" s="261"/>
      <c r="BF39" s="278"/>
      <c r="BG39" s="261"/>
      <c r="BH39" s="261"/>
      <c r="BI39" s="261"/>
      <c r="BJ39" s="278"/>
      <c r="BK39" s="261"/>
      <c r="BL39" s="261"/>
      <c r="BM39" s="261"/>
      <c r="BN39" s="278"/>
      <c r="BO39" s="261"/>
      <c r="BP39" s="261"/>
      <c r="BQ39" s="261"/>
      <c r="BR39" s="278"/>
      <c r="BS39" s="261"/>
      <c r="BT39" s="261"/>
      <c r="BU39" s="261"/>
      <c r="BV39" s="278"/>
      <c r="BW39" s="261"/>
      <c r="BX39" s="261"/>
      <c r="BY39" s="261"/>
      <c r="BZ39" s="278"/>
      <c r="CA39" s="261"/>
      <c r="CB39" s="261"/>
      <c r="CC39" s="261"/>
      <c r="CD39" s="278"/>
      <c r="CE39" s="261"/>
      <c r="CF39" s="261"/>
      <c r="CG39" s="261"/>
      <c r="CH39" s="278"/>
      <c r="CI39" s="261"/>
      <c r="CJ39" s="261"/>
      <c r="CK39" s="261"/>
      <c r="CL39" s="278"/>
      <c r="CM39" s="261"/>
      <c r="CN39" s="261"/>
      <c r="CO39" s="261"/>
      <c r="CP39" s="278"/>
      <c r="CQ39" s="261"/>
      <c r="CR39" s="261"/>
      <c r="CS39" s="261"/>
      <c r="CT39" s="278"/>
      <c r="CU39" s="261"/>
      <c r="CV39" s="261"/>
      <c r="CW39" s="261"/>
      <c r="CX39" s="278"/>
      <c r="CY39" s="261"/>
      <c r="CZ39" s="261"/>
      <c r="DA39" s="261"/>
      <c r="DB39" s="278"/>
      <c r="DC39" s="261"/>
      <c r="DD39" s="261"/>
      <c r="DE39" s="261"/>
      <c r="DF39" s="278"/>
      <c r="DG39" s="261"/>
      <c r="DH39" s="261"/>
      <c r="DI39" s="261"/>
      <c r="DJ39" s="278"/>
      <c r="DK39" s="261"/>
      <c r="DL39" s="261"/>
      <c r="DM39" s="261"/>
      <c r="DN39" s="278"/>
      <c r="DO39" s="261"/>
      <c r="DP39" s="261"/>
      <c r="DQ39" s="261"/>
      <c r="DR39" s="278"/>
      <c r="DS39" s="261"/>
      <c r="DT39" s="261"/>
      <c r="DU39" s="261"/>
      <c r="DV39" s="278"/>
      <c r="DW39" s="261"/>
      <c r="DX39" s="261"/>
      <c r="DY39" s="261"/>
      <c r="DZ39" s="278"/>
      <c r="EA39" s="261"/>
      <c r="EB39" s="261"/>
      <c r="EC39" s="261"/>
      <c r="ED39" s="278"/>
      <c r="EE39" s="261"/>
      <c r="EF39" s="261"/>
      <c r="EG39" s="261"/>
      <c r="EH39" s="278"/>
      <c r="EI39" s="261"/>
      <c r="EJ39" s="261"/>
      <c r="EK39" s="261"/>
      <c r="EL39" s="278"/>
      <c r="EM39" s="261"/>
      <c r="EN39" s="261"/>
      <c r="EO39" s="261"/>
      <c r="EP39" s="278"/>
      <c r="EQ39" s="261"/>
      <c r="ER39" s="261"/>
      <c r="ES39" s="261"/>
      <c r="ET39" s="278"/>
      <c r="EU39" s="261"/>
      <c r="EV39" s="261"/>
      <c r="EW39" s="261"/>
      <c r="EX39" s="278"/>
      <c r="EY39" s="261"/>
      <c r="EZ39" s="261"/>
      <c r="FA39" s="261"/>
      <c r="FB39" s="278"/>
      <c r="FC39" s="261"/>
      <c r="FD39" s="261"/>
      <c r="FE39" s="261"/>
      <c r="FF39" s="278"/>
      <c r="FG39" s="261"/>
      <c r="FH39" s="261"/>
      <c r="FI39" s="261"/>
      <c r="FJ39" s="278"/>
      <c r="FK39" s="261"/>
      <c r="FL39" s="261"/>
      <c r="FM39" s="261"/>
      <c r="FN39" s="278"/>
      <c r="FO39" s="261"/>
      <c r="FP39" s="261"/>
      <c r="FQ39" s="261"/>
      <c r="FR39" s="278"/>
      <c r="FS39" s="261"/>
      <c r="FT39" s="261"/>
      <c r="FU39" s="261"/>
      <c r="FV39" s="278"/>
      <c r="FW39" s="261"/>
      <c r="FX39" s="261"/>
      <c r="FY39" s="261"/>
      <c r="FZ39" s="278"/>
      <c r="GA39" s="261"/>
      <c r="GB39" s="261"/>
      <c r="GC39" s="261"/>
      <c r="GD39" s="278"/>
      <c r="GE39" s="261"/>
      <c r="GF39" s="261"/>
      <c r="GG39" s="261"/>
      <c r="GH39" s="278"/>
      <c r="GI39" s="261"/>
      <c r="GJ39" s="261"/>
      <c r="GK39" s="261"/>
      <c r="GL39" s="278"/>
      <c r="GM39" s="261"/>
      <c r="GN39" s="261"/>
      <c r="GO39" s="261"/>
      <c r="GP39" s="278"/>
      <c r="GQ39" s="261"/>
      <c r="GR39" s="261"/>
      <c r="GS39" s="261"/>
      <c r="GT39" s="278"/>
      <c r="GU39" s="261"/>
      <c r="GV39" s="261"/>
      <c r="GW39" s="261"/>
      <c r="GX39" s="278"/>
      <c r="GY39" s="261"/>
      <c r="GZ39" s="261"/>
      <c r="HA39" s="261"/>
      <c r="HB39" s="278"/>
      <c r="HC39" s="261"/>
      <c r="HD39" s="261"/>
      <c r="HE39" s="261"/>
      <c r="HF39" s="278"/>
      <c r="HG39" s="261"/>
      <c r="HH39" s="261"/>
      <c r="HI39" s="261"/>
      <c r="HJ39" s="278"/>
      <c r="HK39" s="261"/>
      <c r="HL39" s="261"/>
      <c r="HM39" s="261"/>
      <c r="HN39" s="278"/>
      <c r="HO39" s="261"/>
      <c r="HP39" s="261"/>
      <c r="HQ39" s="261"/>
      <c r="HR39" s="278"/>
      <c r="HS39" s="261"/>
      <c r="HT39" s="261"/>
      <c r="HU39" s="261"/>
      <c r="HV39" s="278"/>
      <c r="HW39" s="261"/>
      <c r="HX39" s="261"/>
      <c r="HY39" s="261"/>
      <c r="HZ39" s="278"/>
      <c r="IA39" s="261"/>
      <c r="IB39" s="261"/>
      <c r="IC39" s="261"/>
      <c r="ID39" s="278"/>
      <c r="IE39" s="261"/>
      <c r="IF39" s="261"/>
      <c r="IG39" s="261"/>
      <c r="IH39" s="278"/>
      <c r="II39" s="261"/>
      <c r="IJ39" s="261"/>
      <c r="IK39" s="261"/>
      <c r="IL39" s="278"/>
      <c r="IM39" s="261"/>
      <c r="IN39" s="261"/>
      <c r="IO39" s="261"/>
      <c r="IP39" s="278"/>
      <c r="IQ39" s="261"/>
      <c r="IR39" s="261"/>
      <c r="IS39" s="261"/>
      <c r="IT39" s="278"/>
      <c r="IU39" s="261"/>
      <c r="IV39" s="261"/>
      <c r="IW39" s="261"/>
      <c r="IX39" s="278"/>
      <c r="IY39" s="261"/>
      <c r="IZ39" s="261"/>
      <c r="JA39" s="261"/>
      <c r="JB39" s="278"/>
      <c r="JC39" s="261"/>
      <c r="JD39" s="261"/>
      <c r="JE39" s="261"/>
      <c r="JF39" s="278"/>
      <c r="JG39" s="261"/>
      <c r="JH39" s="261"/>
      <c r="JI39" s="261"/>
      <c r="JJ39" s="278"/>
      <c r="JK39" s="261"/>
      <c r="JL39" s="261"/>
      <c r="JM39" s="261"/>
      <c r="JN39" s="278"/>
      <c r="JO39" s="261"/>
      <c r="JP39" s="261"/>
      <c r="JQ39" s="261"/>
      <c r="JR39" s="278"/>
      <c r="JS39" s="261"/>
      <c r="JT39" s="261"/>
      <c r="JU39" s="261"/>
      <c r="JV39" s="278"/>
      <c r="JW39" s="261"/>
      <c r="JX39" s="261"/>
      <c r="JY39" s="261"/>
      <c r="JZ39" s="278"/>
      <c r="KA39" s="261"/>
      <c r="KB39" s="261"/>
      <c r="KC39" s="261"/>
      <c r="KD39" s="278"/>
      <c r="KE39" s="261"/>
      <c r="KF39" s="261"/>
      <c r="KG39" s="261"/>
      <c r="KH39" s="278"/>
      <c r="KI39" s="261"/>
      <c r="KJ39" s="261"/>
      <c r="KK39" s="261"/>
    </row>
    <row r="40" spans="1:297" ht="21.75" customHeight="1" thickBot="1" x14ac:dyDescent="0.3">
      <c r="A40" s="172" t="s">
        <v>51</v>
      </c>
      <c r="B40" s="279">
        <f t="shared" ref="B40:C40" si="158">B32+B36+B38</f>
        <v>8008405.0508600008</v>
      </c>
      <c r="C40" s="280">
        <f t="shared" si="158"/>
        <v>15021068.55793</v>
      </c>
      <c r="D40" s="181">
        <f>D32+D36</f>
        <v>12790433.854699999</v>
      </c>
      <c r="E40" s="262">
        <f>IF(ISERROR(D40/C40*100),,D40/C40*100)</f>
        <v>85.149959907130622</v>
      </c>
      <c r="F40" s="279">
        <f t="shared" ref="F40:G40" si="159">F32+F36+F38</f>
        <v>0</v>
      </c>
      <c r="G40" s="281">
        <f t="shared" si="159"/>
        <v>10128.959999999999</v>
      </c>
      <c r="H40" s="261">
        <f>H32+H36</f>
        <v>0</v>
      </c>
      <c r="I40" s="263">
        <f>IF(ISERROR(H40/G40*100),,H40/G40*100)</f>
        <v>0</v>
      </c>
      <c r="J40" s="279">
        <f t="shared" ref="J40:K40" si="160">J32+J36+J38</f>
        <v>9900</v>
      </c>
      <c r="K40" s="281">
        <f t="shared" si="160"/>
        <v>9900</v>
      </c>
      <c r="L40" s="261">
        <f>L32+L36</f>
        <v>9347.3572100000001</v>
      </c>
      <c r="M40" s="263">
        <f>IF(ISERROR(L40/K40*100),,L40/K40*100)</f>
        <v>94.417749595959606</v>
      </c>
      <c r="N40" s="279">
        <f t="shared" ref="N40:O40" si="161">N32+N36+N38</f>
        <v>7999.9999999999991</v>
      </c>
      <c r="O40" s="281">
        <f t="shared" si="161"/>
        <v>8411.0941599999987</v>
      </c>
      <c r="P40" s="261">
        <f>P32+P36</f>
        <v>8411.0940200000005</v>
      </c>
      <c r="Q40" s="263">
        <f>IF(ISERROR(P40/O40*100),,P40/O40*100)</f>
        <v>99.999998335531672</v>
      </c>
      <c r="R40" s="279">
        <f t="shared" ref="R40:S40" si="162">R32+R36+R38</f>
        <v>105406</v>
      </c>
      <c r="S40" s="281">
        <f t="shared" si="162"/>
        <v>105406</v>
      </c>
      <c r="T40" s="261">
        <f>T32+T36</f>
        <v>105406</v>
      </c>
      <c r="U40" s="263">
        <f>IF(ISERROR(T40/S40*100),,T40/S40*100)</f>
        <v>100</v>
      </c>
      <c r="V40" s="279">
        <f t="shared" ref="V40:W40" si="163">V32+V36+V38</f>
        <v>5400.0000000000009</v>
      </c>
      <c r="W40" s="281">
        <f t="shared" si="163"/>
        <v>5400.0000000000009</v>
      </c>
      <c r="X40" s="261">
        <f>X32+X36</f>
        <v>5398.9308500000006</v>
      </c>
      <c r="Y40" s="263">
        <f>IF(ISERROR(X40/W40*100),,X40/W40*100)</f>
        <v>99.980200925925928</v>
      </c>
      <c r="Z40" s="279">
        <f t="shared" ref="Z40:AA40" si="164">Z32+Z36+Z38</f>
        <v>0</v>
      </c>
      <c r="AA40" s="281">
        <f t="shared" si="164"/>
        <v>44269.91863</v>
      </c>
      <c r="AB40" s="261">
        <f>AB32+AB36</f>
        <v>44269.91863</v>
      </c>
      <c r="AC40" s="263">
        <f>IF(ISERROR(AB40/AA40*100),,AB40/AA40*100)</f>
        <v>100</v>
      </c>
      <c r="AD40" s="279">
        <f t="shared" ref="AD40:AE40" si="165">AD32+AD36+AD38</f>
        <v>7641.8414499999999</v>
      </c>
      <c r="AE40" s="281">
        <f t="shared" si="165"/>
        <v>7641.841449999999</v>
      </c>
      <c r="AF40" s="261">
        <f>AF32+AF36</f>
        <v>5707.6437900000001</v>
      </c>
      <c r="AG40" s="263">
        <f>IF(ISERROR(AF40/AE40*100),,AF40/AE40*100)</f>
        <v>74.689377257362494</v>
      </c>
      <c r="AH40" s="279">
        <f t="shared" ref="AH40:AI40" si="166">AH32+AH36+AH38</f>
        <v>8023.1999999999989</v>
      </c>
      <c r="AI40" s="281">
        <f t="shared" si="166"/>
        <v>8023.2</v>
      </c>
      <c r="AJ40" s="261">
        <f>AJ32+AJ36</f>
        <v>8023.2</v>
      </c>
      <c r="AK40" s="263">
        <f>IF(ISERROR(AJ40/AI40*100),,AJ40/AI40*100)</f>
        <v>100</v>
      </c>
      <c r="AL40" s="279">
        <f t="shared" ref="AL40:AM40" si="167">AL32+AL36+AL38</f>
        <v>26845.200000000001</v>
      </c>
      <c r="AM40" s="281">
        <f t="shared" si="167"/>
        <v>24382.720259999998</v>
      </c>
      <c r="AN40" s="261">
        <f>AN32+AN36</f>
        <v>21756.736319999996</v>
      </c>
      <c r="AO40" s="263">
        <f>IF(ISERROR(AN40/AM40*100),,AN40/AM40*100)</f>
        <v>89.230143675527685</v>
      </c>
      <c r="AP40" s="279">
        <f t="shared" ref="AP40:AQ40" si="168">AP32+AP36+AP38</f>
        <v>5000</v>
      </c>
      <c r="AQ40" s="281">
        <f t="shared" si="168"/>
        <v>5000</v>
      </c>
      <c r="AR40" s="261">
        <f>AR32+AR36</f>
        <v>4903.5209800000002</v>
      </c>
      <c r="AS40" s="263">
        <f>IF(ISERROR(AR40/AQ40*100),,AR40/AQ40*100)</f>
        <v>98.070419600000008</v>
      </c>
      <c r="AT40" s="279">
        <f t="shared" ref="AT40:AU40" si="169">AT32+AT36+AT38</f>
        <v>181464.25</v>
      </c>
      <c r="AU40" s="281">
        <f t="shared" si="169"/>
        <v>185152.16200000001</v>
      </c>
      <c r="AV40" s="261">
        <f>AV32+AV36</f>
        <v>170158.82164000001</v>
      </c>
      <c r="AW40" s="263">
        <f>IF(ISERROR(AV40/AU40*100),,AV40/AU40*100)</f>
        <v>91.902152155263522</v>
      </c>
      <c r="AX40" s="279">
        <f t="shared" ref="AX40:AY40" si="170">AX32+AX36+AX38</f>
        <v>150000</v>
      </c>
      <c r="AY40" s="281">
        <f t="shared" si="170"/>
        <v>159596.9258</v>
      </c>
      <c r="AZ40" s="261">
        <f t="shared" ref="AZ40" si="171">AZ32+AZ36</f>
        <v>159053.69753</v>
      </c>
      <c r="BA40" s="263">
        <f t="shared" ref="BA40" si="172">IF(ISERROR(AZ40/AY40*100),,AZ40/AY40*100)</f>
        <v>99.659624853500787</v>
      </c>
      <c r="BB40" s="279">
        <f t="shared" ref="BB40:BC40" si="173">BB32+BB36+BB38</f>
        <v>100000</v>
      </c>
      <c r="BC40" s="281">
        <f t="shared" si="173"/>
        <v>30000</v>
      </c>
      <c r="BD40" s="261">
        <f t="shared" ref="BD40" si="174">BD32+BD36</f>
        <v>29338.77144</v>
      </c>
      <c r="BE40" s="263">
        <f t="shared" ref="BE40" si="175">IF(ISERROR(BD40/BC40*100),,BD40/BC40*100)</f>
        <v>97.795904800000002</v>
      </c>
      <c r="BF40" s="279">
        <f t="shared" ref="BF40:BG40" si="176">BF32+BF36+BF38</f>
        <v>0</v>
      </c>
      <c r="BG40" s="281">
        <f t="shared" si="176"/>
        <v>197000</v>
      </c>
      <c r="BH40" s="261">
        <f t="shared" ref="BH40" si="177">BH32+BH36</f>
        <v>196999.92116</v>
      </c>
      <c r="BI40" s="263">
        <f t="shared" ref="BI40" si="178">IF(ISERROR(BH40/BG40*100),,BH40/BG40*100)</f>
        <v>99.999959979695433</v>
      </c>
      <c r="BJ40" s="279">
        <f t="shared" ref="BJ40:BK40" si="179">BJ32+BJ36+BJ38</f>
        <v>0</v>
      </c>
      <c r="BK40" s="281">
        <f t="shared" si="179"/>
        <v>76611.111120000001</v>
      </c>
      <c r="BL40" s="261">
        <f t="shared" ref="BL40" si="180">BL32+BL36</f>
        <v>76611.080470000001</v>
      </c>
      <c r="BM40" s="263">
        <f t="shared" ref="BM40" si="181">IF(ISERROR(BL40/BK40*100),,BL40/BK40*100)</f>
        <v>99.999959992748373</v>
      </c>
      <c r="BN40" s="279">
        <f t="shared" ref="BN40:BO40" si="182">BN32+BN36+BN38</f>
        <v>5216.6315800000002</v>
      </c>
      <c r="BO40" s="281">
        <f t="shared" si="182"/>
        <v>5216.6315800000002</v>
      </c>
      <c r="BP40" s="261">
        <f>BP32+BP36</f>
        <v>5216.6315800000002</v>
      </c>
      <c r="BQ40" s="263">
        <f>IF(ISERROR(BP40/BO40*100),,BP40/BO40*100)</f>
        <v>100</v>
      </c>
      <c r="BR40" s="279">
        <f t="shared" ref="BR40:BS40" si="183">BR32+BR36+BR38</f>
        <v>0</v>
      </c>
      <c r="BS40" s="281">
        <f t="shared" si="183"/>
        <v>316704</v>
      </c>
      <c r="BT40" s="261">
        <f>BT32+BT36</f>
        <v>316704</v>
      </c>
      <c r="BU40" s="263">
        <f>IF(ISERROR(BT40/BS40*100),,BT40/BS40*100)</f>
        <v>100</v>
      </c>
      <c r="BV40" s="279">
        <f t="shared" ref="BV40:BW40" si="184">BV32+BV36+BV38</f>
        <v>5460</v>
      </c>
      <c r="BW40" s="281">
        <f t="shared" si="184"/>
        <v>5460</v>
      </c>
      <c r="BX40" s="261">
        <f>BX32+BX36</f>
        <v>5460</v>
      </c>
      <c r="BY40" s="263">
        <f>IF(ISERROR(BX40/BW40*100),,BX40/BW40*100)</f>
        <v>100</v>
      </c>
      <c r="BZ40" s="279">
        <f t="shared" ref="BZ40:CA40" si="185">BZ32+BZ36+BZ38</f>
        <v>983.78377999999998</v>
      </c>
      <c r="CA40" s="281">
        <f t="shared" si="185"/>
        <v>983.78377999999998</v>
      </c>
      <c r="CB40" s="261">
        <f>CB32+CB36</f>
        <v>983.78377999999998</v>
      </c>
      <c r="CC40" s="263">
        <f>IF(ISERROR(CB40/CA40*100),,CB40/CA40*100)</f>
        <v>100</v>
      </c>
      <c r="CD40" s="279">
        <f t="shared" ref="CD40:CE40" si="186">CD32+CD36+CD38</f>
        <v>40657.027029999997</v>
      </c>
      <c r="CE40" s="281">
        <f t="shared" si="186"/>
        <v>40657.027029999997</v>
      </c>
      <c r="CF40" s="261">
        <f>CF32+CF36</f>
        <v>40657.027019999994</v>
      </c>
      <c r="CG40" s="263">
        <f>IF(ISERROR(CF40/CE40*100),,CF40/CE40*100)</f>
        <v>99.999999975403995</v>
      </c>
      <c r="CH40" s="279">
        <f t="shared" ref="CH40:CI40" si="187">CH32+CH36+CH38</f>
        <v>23117.21804</v>
      </c>
      <c r="CI40" s="281">
        <f t="shared" si="187"/>
        <v>23117.218039999996</v>
      </c>
      <c r="CJ40" s="261">
        <f>CJ32+CJ36</f>
        <v>23117.218039999996</v>
      </c>
      <c r="CK40" s="263">
        <f>IF(ISERROR(CJ40/CI40*100),,CJ40/CI40*100)</f>
        <v>100</v>
      </c>
      <c r="CL40" s="279">
        <f t="shared" ref="CL40:CM40" si="188">CL32+CL36+CL38</f>
        <v>100916.48649000001</v>
      </c>
      <c r="CM40" s="281">
        <f t="shared" si="188"/>
        <v>100916.48649000001</v>
      </c>
      <c r="CN40" s="261">
        <f>CN32+CN36</f>
        <v>100916.48649000001</v>
      </c>
      <c r="CO40" s="263">
        <f>IF(ISERROR(CN40/CM40*100),,CN40/CM40*100)</f>
        <v>100</v>
      </c>
      <c r="CP40" s="279">
        <f t="shared" ref="CP40:CQ40" si="189">CP32+CP36+CP38</f>
        <v>0</v>
      </c>
      <c r="CQ40" s="281">
        <f t="shared" si="189"/>
        <v>20654.421050000001</v>
      </c>
      <c r="CR40" s="261">
        <f>CR32+CR36</f>
        <v>20654.421050000001</v>
      </c>
      <c r="CS40" s="263">
        <f>IF(ISERROR(CR40/CQ40*100),,CR40/CQ40*100)</f>
        <v>100</v>
      </c>
      <c r="CT40" s="279">
        <f t="shared" ref="CT40:CU40" si="190">CT32+CT36+CT38</f>
        <v>19394.736840000001</v>
      </c>
      <c r="CU40" s="281">
        <f t="shared" si="190"/>
        <v>19394.736839999998</v>
      </c>
      <c r="CV40" s="261">
        <f>CV32+CV36</f>
        <v>19394.736839999998</v>
      </c>
      <c r="CW40" s="263">
        <f>IF(ISERROR(CV40/CU40*100),,CV40/CU40*100)</f>
        <v>100</v>
      </c>
      <c r="CX40" s="279">
        <f t="shared" ref="CX40:CY40" si="191">CX32+CX36+CX38</f>
        <v>600</v>
      </c>
      <c r="CY40" s="281">
        <f t="shared" si="191"/>
        <v>600</v>
      </c>
      <c r="CZ40" s="261">
        <f>CZ32+CZ36</f>
        <v>600</v>
      </c>
      <c r="DA40" s="263">
        <f>IF(ISERROR(CZ40/CY40*100),,CZ40/CY40*100)</f>
        <v>100</v>
      </c>
      <c r="DB40" s="279">
        <f t="shared" ref="DB40:DC40" si="192">DB32+DB36+DB38</f>
        <v>0</v>
      </c>
      <c r="DC40" s="281">
        <f t="shared" si="192"/>
        <v>217420.73684</v>
      </c>
      <c r="DD40" s="261">
        <f>DD32+DD36</f>
        <v>217420.73684</v>
      </c>
      <c r="DE40" s="263">
        <f>IF(ISERROR(DD40/DC40*100),,DD40/DC40*100)</f>
        <v>100</v>
      </c>
      <c r="DF40" s="279">
        <f t="shared" ref="DF40:DG40" si="193">DF32+DF36+DF38</f>
        <v>14700.000000000002</v>
      </c>
      <c r="DG40" s="281">
        <f t="shared" si="193"/>
        <v>13281.292510000001</v>
      </c>
      <c r="DH40" s="261">
        <f>DH32+DH36</f>
        <v>13281.292510000001</v>
      </c>
      <c r="DI40" s="263">
        <f>IF(ISERROR(DH40/DG40*100),,DH40/DG40*100)</f>
        <v>100</v>
      </c>
      <c r="DJ40" s="279">
        <f t="shared" ref="DJ40:DK40" si="194">DJ32+DJ36+DJ38</f>
        <v>774774.38228000002</v>
      </c>
      <c r="DK40" s="281">
        <f t="shared" si="194"/>
        <v>779726.12965000002</v>
      </c>
      <c r="DL40" s="261">
        <f>DL32+DL36</f>
        <v>779726.12965000002</v>
      </c>
      <c r="DM40" s="263">
        <f>IF(ISERROR(DL40/DK40*100),,DL40/DK40*100)</f>
        <v>100</v>
      </c>
      <c r="DN40" s="279">
        <f t="shared" ref="DN40:DO40" si="195">DN32+DN36+DN38</f>
        <v>0</v>
      </c>
      <c r="DO40" s="281">
        <f t="shared" si="195"/>
        <v>43693.263159999995</v>
      </c>
      <c r="DP40" s="261">
        <f>DP32+DP36</f>
        <v>38785.005070000007</v>
      </c>
      <c r="DQ40" s="263">
        <f>IF(ISERROR(DP40/DO40*100),,DP40/DO40*100)</f>
        <v>88.766556363560028</v>
      </c>
      <c r="DR40" s="279">
        <f t="shared" ref="DR40:DS40" si="196">DR32+DR36+DR38</f>
        <v>54209.157890000002</v>
      </c>
      <c r="DS40" s="281">
        <f t="shared" si="196"/>
        <v>55454.812760000001</v>
      </c>
      <c r="DT40" s="261">
        <f>DT32+DT36</f>
        <v>54466.168919999996</v>
      </c>
      <c r="DU40" s="263">
        <f>IF(ISERROR(DT40/DS40*100),,DT40/DS40*100)</f>
        <v>98.217208226310845</v>
      </c>
      <c r="DV40" s="279">
        <f t="shared" ref="DV40:DW40" si="197">DV32+DV36+DV38</f>
        <v>0</v>
      </c>
      <c r="DW40" s="281">
        <f t="shared" si="197"/>
        <v>862078.89999999991</v>
      </c>
      <c r="DX40" s="261">
        <f>DX32+DX36</f>
        <v>817638.20805000002</v>
      </c>
      <c r="DY40" s="263">
        <f>IF(ISERROR(DX40/DW40*100),,DX40/DW40*100)</f>
        <v>94.844939140721351</v>
      </c>
      <c r="DZ40" s="279">
        <f t="shared" ref="DZ40:EA40" si="198">DZ32+DZ36+DZ38</f>
        <v>0</v>
      </c>
      <c r="EA40" s="281">
        <f t="shared" si="198"/>
        <v>0</v>
      </c>
      <c r="EB40" s="261">
        <f>EB32+EB36</f>
        <v>0</v>
      </c>
      <c r="EC40" s="263">
        <f>IF(ISERROR(EB40/EA40*100),,EB40/EA40*100)</f>
        <v>0</v>
      </c>
      <c r="ED40" s="279">
        <f t="shared" ref="ED40:EE40" si="199">ED32+ED36+ED38</f>
        <v>0</v>
      </c>
      <c r="EE40" s="281">
        <f t="shared" si="199"/>
        <v>432929.6</v>
      </c>
      <c r="EF40" s="261">
        <f>EF32+EF36</f>
        <v>326249.42138999997</v>
      </c>
      <c r="EG40" s="263">
        <f>IF(ISERROR(EF40/EE40*100),,EF40/EE40*100)</f>
        <v>75.358538984167396</v>
      </c>
      <c r="EH40" s="279">
        <f t="shared" ref="EH40:EI40" si="200">EH32+EH36+EH38</f>
        <v>0</v>
      </c>
      <c r="EI40" s="281">
        <f t="shared" si="200"/>
        <v>46828.350000000006</v>
      </c>
      <c r="EJ40" s="261">
        <f>EJ32+EJ36</f>
        <v>43759.581739999994</v>
      </c>
      <c r="EK40" s="263">
        <f>IF(ISERROR(EJ40/EI40*100),,EJ40/EI40*100)</f>
        <v>93.446772606764895</v>
      </c>
      <c r="EL40" s="279">
        <f t="shared" ref="EL40:EN40" si="201">EL32+EL36+EL38</f>
        <v>0</v>
      </c>
      <c r="EM40" s="279">
        <f t="shared" si="201"/>
        <v>14500</v>
      </c>
      <c r="EN40" s="281">
        <f t="shared" si="201"/>
        <v>0</v>
      </c>
      <c r="EO40" s="263">
        <f>IF(ISERROR(EN40/EM40*100),,EN40/EM40*100)</f>
        <v>0</v>
      </c>
      <c r="EP40" s="279">
        <f t="shared" ref="EP40:EQ40" si="202">EP32+EP36+EP38</f>
        <v>0</v>
      </c>
      <c r="EQ40" s="281">
        <f t="shared" si="202"/>
        <v>22785.769</v>
      </c>
      <c r="ER40" s="261">
        <f>ER32+ER36</f>
        <v>17171.077590000001</v>
      </c>
      <c r="ES40" s="263">
        <f>IF(ISERROR(ER40/EQ40*100),,ER40/EQ40*100)</f>
        <v>75.358780254464975</v>
      </c>
      <c r="ET40" s="279">
        <f t="shared" ref="ET40:EU40" si="203">ET32+ET36+ET38</f>
        <v>408020.37968999997</v>
      </c>
      <c r="EU40" s="281">
        <f t="shared" si="203"/>
        <v>407466.09112999996</v>
      </c>
      <c r="EV40" s="261">
        <f>EV32+EV36</f>
        <v>395201.32647999993</v>
      </c>
      <c r="EW40" s="263">
        <f>IF(ISERROR(EV40/EU40*100),,EV40/EU40*100)</f>
        <v>96.989991334987664</v>
      </c>
      <c r="EX40" s="279">
        <f t="shared" ref="EX40:EY40" si="204">EX32+EX36+EX38</f>
        <v>531099.92403999995</v>
      </c>
      <c r="EY40" s="281">
        <f t="shared" si="204"/>
        <v>768954.42389000033</v>
      </c>
      <c r="EZ40" s="261">
        <f>EZ32+EZ36</f>
        <v>461983.82985999994</v>
      </c>
      <c r="FA40" s="263">
        <f>IF(ISERROR(EZ40/EY40*100),,EZ40/EY40*100)</f>
        <v>60.079481371978837</v>
      </c>
      <c r="FB40" s="279">
        <f t="shared" ref="FB40:FC40" si="205">FB32+FB36+FB38</f>
        <v>460000</v>
      </c>
      <c r="FC40" s="281">
        <f t="shared" si="205"/>
        <v>563523.7645500002</v>
      </c>
      <c r="FD40" s="261">
        <f>FD32+FD36</f>
        <v>563173.71270000003</v>
      </c>
      <c r="FE40" s="263">
        <f>IF(ISERROR(FD40/FC40*100),,FD40/FC40*100)</f>
        <v>99.937881617063709</v>
      </c>
      <c r="FF40" s="279">
        <f t="shared" ref="FF40:FG40" si="206">FF32+FF36+FF38</f>
        <v>95742.515349999987</v>
      </c>
      <c r="FG40" s="281">
        <f t="shared" si="206"/>
        <v>146346.3504</v>
      </c>
      <c r="FH40" s="261">
        <f>FH32+FH36</f>
        <v>52888.963049999998</v>
      </c>
      <c r="FI40" s="263">
        <f>IF(ISERROR(FH40/FG40*100),,FH40/FG40*100)</f>
        <v>36.139584557757445</v>
      </c>
      <c r="FJ40" s="279">
        <f t="shared" ref="FJ40:FK40" si="207">FJ32+FJ36+FJ38</f>
        <v>0</v>
      </c>
      <c r="FK40" s="281">
        <f t="shared" si="207"/>
        <v>100000</v>
      </c>
      <c r="FL40" s="261">
        <f>FL32+FL36</f>
        <v>100000</v>
      </c>
      <c r="FM40" s="263">
        <f>IF(ISERROR(FL40/FK40*100),,FL40/FK40*100)</f>
        <v>100</v>
      </c>
      <c r="FN40" s="279">
        <f t="shared" ref="FN40:FO40" si="208">FN32+FN36+FN38</f>
        <v>0</v>
      </c>
      <c r="FO40" s="281">
        <f t="shared" si="208"/>
        <v>65382.016860000003</v>
      </c>
      <c r="FP40" s="261">
        <f>FP32+FP36</f>
        <v>62749.237690000009</v>
      </c>
      <c r="FQ40" s="263">
        <f>IF(ISERROR(FP40/FO40*100),,FP40/FO40*100)</f>
        <v>95.97323653132716</v>
      </c>
      <c r="FR40" s="279">
        <f t="shared" ref="FR40:FS40" si="209">FR32+FR36+FR38</f>
        <v>0</v>
      </c>
      <c r="FS40" s="281">
        <f t="shared" si="209"/>
        <v>360000</v>
      </c>
      <c r="FT40" s="261">
        <f>FT32+FT36</f>
        <v>0</v>
      </c>
      <c r="FU40" s="263">
        <f>IF(ISERROR(FT40/FS40*100),,FT40/FS40*100)</f>
        <v>0</v>
      </c>
      <c r="FV40" s="279">
        <f t="shared" ref="FV40:FW40" si="210">FV32+FV36+FV38</f>
        <v>0</v>
      </c>
      <c r="FW40" s="281">
        <f t="shared" si="210"/>
        <v>895248.89</v>
      </c>
      <c r="FX40" s="261">
        <f>FX32+FX36</f>
        <v>69835.928700000004</v>
      </c>
      <c r="FY40" s="263">
        <f>IF(ISERROR(FX40/FW40*100),,FX40/FW40*100)</f>
        <v>7.8007277618629605</v>
      </c>
      <c r="FZ40" s="279">
        <f t="shared" ref="FZ40:GA40" si="211">FZ32+FZ36+FZ38</f>
        <v>159834.71124999999</v>
      </c>
      <c r="GA40" s="281">
        <f t="shared" si="211"/>
        <v>300920.14374999999</v>
      </c>
      <c r="GB40" s="261">
        <f>GB32+GB36</f>
        <v>299869.94597999996</v>
      </c>
      <c r="GC40" s="263">
        <f>IF(ISERROR(GB40/GA40*100),,GB40/GA40*100)</f>
        <v>99.651004496770241</v>
      </c>
      <c r="GD40" s="279">
        <f t="shared" ref="GD40:GE40" si="212">GD32+GD36+GD38</f>
        <v>27450.673280000003</v>
      </c>
      <c r="GE40" s="281">
        <f t="shared" si="212"/>
        <v>21271.63767</v>
      </c>
      <c r="GF40" s="261">
        <f>GF32+GF36</f>
        <v>21080.109980000001</v>
      </c>
      <c r="GG40" s="263">
        <f>IF(ISERROR(GF40/GE40*100),,GF40/GE40*100)</f>
        <v>99.099610039568717</v>
      </c>
      <c r="GH40" s="279">
        <f t="shared" ref="GH40:GI40" si="213">GH32+GH36+GH38</f>
        <v>511226.01963</v>
      </c>
      <c r="GI40" s="281">
        <f t="shared" si="213"/>
        <v>475655.96915000002</v>
      </c>
      <c r="GJ40" s="261">
        <f>GJ32+GJ36</f>
        <v>270236.30192</v>
      </c>
      <c r="GK40" s="263">
        <f>IF(ISERROR(GJ40/GI40*100),,GJ40/GI40*100)</f>
        <v>56.813394437772715</v>
      </c>
      <c r="GL40" s="279">
        <f t="shared" ref="GL40:GM40" si="214">GL32+GL36+GL38</f>
        <v>2000</v>
      </c>
      <c r="GM40" s="281">
        <f t="shared" si="214"/>
        <v>2000</v>
      </c>
      <c r="GN40" s="261">
        <f>GN32+GN36</f>
        <v>2000</v>
      </c>
      <c r="GO40" s="263">
        <f>IF(ISERROR(GN40/GM40*100),,GN40/GM40*100)</f>
        <v>100</v>
      </c>
      <c r="GP40" s="279">
        <f t="shared" ref="GP40:GQ40" si="215">GP32+GP36+GP38</f>
        <v>12254.6</v>
      </c>
      <c r="GQ40" s="281">
        <f t="shared" si="215"/>
        <v>12254.6</v>
      </c>
      <c r="GR40" s="261">
        <f>GR32+GR36</f>
        <v>12237.453220000001</v>
      </c>
      <c r="GS40" s="263">
        <f>IF(ISERROR(GR40/GQ40*100),,GR40/GQ40*100)</f>
        <v>99.860078827542324</v>
      </c>
      <c r="GT40" s="279">
        <f t="shared" ref="GT40:GU40" si="216">GT32+GT36+GT38</f>
        <v>0</v>
      </c>
      <c r="GU40" s="281">
        <f t="shared" si="216"/>
        <v>2172.3178600000001</v>
      </c>
      <c r="GV40" s="261">
        <f>GV32+GV36</f>
        <v>2171.98036</v>
      </c>
      <c r="GW40" s="263">
        <f>IF(ISERROR(GV40/GU40*100),,GV40/GU40*100)</f>
        <v>99.984463599631781</v>
      </c>
      <c r="GX40" s="279">
        <f t="shared" ref="GX40:GY40" si="217">GX32+GX36+GX38</f>
        <v>1300</v>
      </c>
      <c r="GY40" s="281">
        <f t="shared" si="217"/>
        <v>1300</v>
      </c>
      <c r="GZ40" s="261">
        <f>GZ32+GZ36</f>
        <v>1300</v>
      </c>
      <c r="HA40" s="263">
        <f>IF(ISERROR(GZ40/GY40*100),,GZ40/GY40*100)</f>
        <v>100</v>
      </c>
      <c r="HB40" s="279">
        <f t="shared" ref="HB40:HC40" si="218">HB32+HB36+HB38</f>
        <v>132216</v>
      </c>
      <c r="HC40" s="281">
        <f t="shared" si="218"/>
        <v>195216</v>
      </c>
      <c r="HD40" s="261">
        <f>HD32+HD36</f>
        <v>137125.07201</v>
      </c>
      <c r="HE40" s="263">
        <f>IF(ISERROR(HD40/HC40*100),,HD40/HC40*100)</f>
        <v>70.242742403286613</v>
      </c>
      <c r="HF40" s="279">
        <f t="shared" ref="HF40:HG40" si="219">HF32+HF36+HF38</f>
        <v>14000</v>
      </c>
      <c r="HG40" s="281">
        <f t="shared" si="219"/>
        <v>14000</v>
      </c>
      <c r="HH40" s="261">
        <f>HH32+HH36</f>
        <v>10804.74064</v>
      </c>
      <c r="HI40" s="263">
        <f>IF(ISERROR(HH40/HG40*100),,HH40/HG40*100)</f>
        <v>77.176718857142859</v>
      </c>
      <c r="HJ40" s="279">
        <f t="shared" ref="HJ40:HK40" si="220">HJ32+HJ36+HJ38</f>
        <v>19680.600000000006</v>
      </c>
      <c r="HK40" s="281">
        <f t="shared" si="220"/>
        <v>19680.599999999999</v>
      </c>
      <c r="HL40" s="261">
        <f>HL32+HL36</f>
        <v>19626.759269999999</v>
      </c>
      <c r="HM40" s="263">
        <f>IF(ISERROR(HL40/HK40*100),,HL40/HK40*100)</f>
        <v>99.726427395506235</v>
      </c>
      <c r="HN40" s="279">
        <f t="shared" ref="HN40:HO40" si="221">HN32+HN36+HN38</f>
        <v>15.67568</v>
      </c>
      <c r="HO40" s="281">
        <f t="shared" si="221"/>
        <v>15.67568</v>
      </c>
      <c r="HP40" s="261">
        <f>HP32+HP36</f>
        <v>0</v>
      </c>
      <c r="HQ40" s="263">
        <f>IF(ISERROR(HP40/HO40*100),,HP40/HO40*100)</f>
        <v>0</v>
      </c>
      <c r="HR40" s="279">
        <f t="shared" ref="HR40:HS40" si="222">HR32+HR36+HR38</f>
        <v>222668</v>
      </c>
      <c r="HS40" s="281">
        <f t="shared" si="222"/>
        <v>274454</v>
      </c>
      <c r="HT40" s="261">
        <f>HT32+HT36</f>
        <v>250770.43945000001</v>
      </c>
      <c r="HU40" s="263">
        <f>IF(ISERROR(HT40/HS40*100),,HT40/HS40*100)</f>
        <v>91.370663007279902</v>
      </c>
      <c r="HV40" s="279">
        <f t="shared" ref="HV40:HW40" si="223">HV32+HV36+HV38</f>
        <v>552151.16339</v>
      </c>
      <c r="HW40" s="281">
        <f t="shared" si="223"/>
        <v>807616.64023999998</v>
      </c>
      <c r="HX40" s="261">
        <f>HX32+HX36</f>
        <v>782356.09901000001</v>
      </c>
      <c r="HY40" s="263">
        <f>IF(ISERROR(HX40/HW40*100),,HX40/HW40*100)</f>
        <v>96.872211396920534</v>
      </c>
      <c r="HZ40" s="282">
        <f>HZ32+HZ36+HZ38</f>
        <v>150000</v>
      </c>
      <c r="IA40" s="261">
        <f>IA32+IA36</f>
        <v>250000.00000000003</v>
      </c>
      <c r="IB40" s="261">
        <f>IB32+IB36</f>
        <v>249999.44201</v>
      </c>
      <c r="IC40" s="263">
        <f>IF(ISERROR(IB40/IA40*100),,IB40/IA40*100)</f>
        <v>99.999776803999978</v>
      </c>
      <c r="ID40" s="279">
        <f t="shared" ref="ID40:IE40" si="224">ID32+ID36+ID38</f>
        <v>446587.61547999998</v>
      </c>
      <c r="IE40" s="281">
        <f t="shared" si="224"/>
        <v>446585.11548000004</v>
      </c>
      <c r="IF40" s="261">
        <f>IF32+IF36</f>
        <v>446584.98411000002</v>
      </c>
      <c r="IG40" s="263">
        <f>IF(ISERROR(IF40/IE40*100),,IF40/IE40*100)</f>
        <v>99.999970583435172</v>
      </c>
      <c r="IH40" s="279">
        <f t="shared" ref="IH40:II40" si="225">IH32+IH36+IH38</f>
        <v>1590659.48453</v>
      </c>
      <c r="II40" s="281">
        <f t="shared" si="225"/>
        <v>1841047.0221500001</v>
      </c>
      <c r="IJ40" s="261">
        <f>IJ32+IJ36</f>
        <v>1795104.9288099997</v>
      </c>
      <c r="IK40" s="263">
        <f>IF(ISERROR(IJ40/II40*100),,IJ40/II40*100)</f>
        <v>97.504567086703275</v>
      </c>
      <c r="IL40" s="279">
        <f t="shared" ref="IL40:IM40" si="226">IL32+IL36+IL38</f>
        <v>0</v>
      </c>
      <c r="IM40" s="281">
        <f t="shared" si="226"/>
        <v>1904888.3</v>
      </c>
      <c r="IN40" s="261">
        <f>IN32+IN36</f>
        <v>1904728.4159200001</v>
      </c>
      <c r="IO40" s="263">
        <f>IF(ISERROR(IN40/IM40*100),,IN40/IM40*100)</f>
        <v>99.991606642762193</v>
      </c>
      <c r="IP40" s="279">
        <f t="shared" ref="IP40:IQ40" si="227">IP32+IP36+IP38</f>
        <v>0</v>
      </c>
      <c r="IQ40" s="281">
        <f t="shared" si="227"/>
        <v>2123.0100000000002</v>
      </c>
      <c r="IR40" s="261">
        <f>IR32+IR36</f>
        <v>0</v>
      </c>
      <c r="IS40" s="263">
        <f>IF(ISERROR(IR40/IQ40*100),,IR40/IQ40*100)</f>
        <v>0</v>
      </c>
      <c r="IT40" s="279">
        <f t="shared" ref="IT40:IU40" si="228">IT32+IT36+IT38</f>
        <v>5000</v>
      </c>
      <c r="IU40" s="281">
        <f t="shared" si="228"/>
        <v>5000</v>
      </c>
      <c r="IV40" s="261">
        <f>IV32+IV36</f>
        <v>4982.2415700000001</v>
      </c>
      <c r="IW40" s="263">
        <f>IF(ISERROR(IV40/IU40*100),,IV40/IU40*100)</f>
        <v>99.644831400000001</v>
      </c>
      <c r="IX40" s="279">
        <f t="shared" ref="IX40:IY40" si="229">IX32+IX36+IX38</f>
        <v>195029.1</v>
      </c>
      <c r="IY40" s="281">
        <f t="shared" si="229"/>
        <v>182569.05410000001</v>
      </c>
      <c r="IZ40" s="261">
        <f>IZ32+IZ36</f>
        <v>182568.91896000001</v>
      </c>
      <c r="JA40" s="263">
        <f>IF(ISERROR(IZ40/IY40*100),,IZ40/IY40*100)</f>
        <v>99.999925978693014</v>
      </c>
      <c r="JB40" s="279">
        <f t="shared" ref="JB40:JC40" si="230">JB32+JB36+JB38</f>
        <v>15364.000000000004</v>
      </c>
      <c r="JC40" s="281">
        <f t="shared" si="230"/>
        <v>15364</v>
      </c>
      <c r="JD40" s="261">
        <f>JD32+JD36</f>
        <v>15015.004980000002</v>
      </c>
      <c r="JE40" s="263">
        <f>IF(ISERROR(JD40/JC40*100),,JD40/JC40*100)</f>
        <v>97.728488544649835</v>
      </c>
      <c r="JF40" s="279">
        <f t="shared" ref="JF40:JG40" si="231">JF32+JF36+JF38</f>
        <v>0</v>
      </c>
      <c r="JG40" s="281">
        <f t="shared" si="231"/>
        <v>20000</v>
      </c>
      <c r="JH40" s="261">
        <f>JH32+JH36</f>
        <v>9527.1209400000007</v>
      </c>
      <c r="JI40" s="263">
        <f>IF(ISERROR(JH40/JG40*100),,JH40/JG40*100)</f>
        <v>47.635604700000009</v>
      </c>
      <c r="JJ40" s="279">
        <f t="shared" ref="JJ40:JK40" si="232">JJ32+JJ36+JJ38</f>
        <v>26304.213319999999</v>
      </c>
      <c r="JK40" s="281">
        <f t="shared" si="232"/>
        <v>26304.213319999999</v>
      </c>
      <c r="JL40" s="261">
        <f>JL32+JL36</f>
        <v>26304.213319999999</v>
      </c>
      <c r="JM40" s="263">
        <f>IF(ISERROR(JL40/JK40*100),,JL40/JK40*100)</f>
        <v>100</v>
      </c>
      <c r="JN40" s="279">
        <f t="shared" ref="JN40:JO40" si="233">JN32+JN36+JN38</f>
        <v>305584.63001000002</v>
      </c>
      <c r="JO40" s="281">
        <f t="shared" si="233"/>
        <v>305584.63001000002</v>
      </c>
      <c r="JP40" s="261">
        <f>JP32+JP36</f>
        <v>305584.63001000002</v>
      </c>
      <c r="JQ40" s="263">
        <f>IF(ISERROR(JP40/JO40*100),,JP40/JO40*100)</f>
        <v>100</v>
      </c>
      <c r="JR40" s="279">
        <f t="shared" ref="JR40:JS40" si="234">JR32+JR36+JR38</f>
        <v>328671.30352000002</v>
      </c>
      <c r="JS40" s="281">
        <f t="shared" si="234"/>
        <v>352459.26606000005</v>
      </c>
      <c r="JT40" s="261">
        <f>JT32+JT36</f>
        <v>319684.85819000006</v>
      </c>
      <c r="JU40" s="263">
        <f>IF(ISERROR(JT40/JS40*100),,JT40/JS40*100)</f>
        <v>90.701221098150754</v>
      </c>
      <c r="JV40" s="279">
        <f t="shared" ref="JV40:JW40" si="235">JV32+JV36+JV38</f>
        <v>59851.263159999995</v>
      </c>
      <c r="JW40" s="281">
        <f t="shared" si="235"/>
        <v>109113.78947</v>
      </c>
      <c r="JX40" s="261">
        <f>JX32+JX36</f>
        <v>104512.90667000001</v>
      </c>
      <c r="JY40" s="263">
        <f>IF(ISERROR(JX40/JW40*100),,JX40/JW40*100)</f>
        <v>95.78340847444862</v>
      </c>
      <c r="JZ40" s="279">
        <f t="shared" ref="JZ40:KA40" si="236">JZ32+JZ36+JZ38</f>
        <v>22907.157890000002</v>
      </c>
      <c r="KA40" s="281">
        <f t="shared" si="236"/>
        <v>22907.157890000006</v>
      </c>
      <c r="KB40" s="261">
        <f>KB32+KB36</f>
        <v>21438.298450000006</v>
      </c>
      <c r="KC40" s="263">
        <f>IF(ISERROR(KB40/KA40*100),,KB40/KA40*100)</f>
        <v>93.587770918358999</v>
      </c>
      <c r="KD40" s="279">
        <f t="shared" ref="KD40:KE40" si="237">KD32+KD36+KD38</f>
        <v>0</v>
      </c>
      <c r="KE40" s="281">
        <f t="shared" si="237"/>
        <v>141052.25981000002</v>
      </c>
      <c r="KF40" s="261">
        <f>KF32+KF36</f>
        <v>141052.21195</v>
      </c>
      <c r="KG40" s="263">
        <f>IF(ISERROR(KF40/KE40*100),,KF40/KE40*100)</f>
        <v>99.999966069313544</v>
      </c>
      <c r="KH40" s="279">
        <f t="shared" ref="KH40:KI40" si="238">KH32+KH36+KH38</f>
        <v>65076.105259999997</v>
      </c>
      <c r="KI40" s="281">
        <f t="shared" si="238"/>
        <v>63264.526310000001</v>
      </c>
      <c r="KJ40" s="261">
        <f>KJ32+KJ36</f>
        <v>60345.157890000002</v>
      </c>
      <c r="KK40" s="263">
        <f>IF(ISERROR(KJ40/KI40*100),,KJ40/KI40*100)</f>
        <v>95.385457553740437</v>
      </c>
    </row>
    <row r="41" spans="1:297" ht="16.5" x14ac:dyDescent="0.25">
      <c r="A41" s="84"/>
      <c r="B41" s="276">
        <f>B40-'[2]Финансовая  помощь  (план)'!$B$44</f>
        <v>0</v>
      </c>
      <c r="C41" s="276">
        <f>C40-'[1]Исполнение  по  субсидии'!B41</f>
        <v>0</v>
      </c>
      <c r="D41" s="276">
        <f>D40-'[2]Сводная  таблица'!$G$34/1000</f>
        <v>0</v>
      </c>
      <c r="E41" s="85"/>
      <c r="F41" s="85"/>
      <c r="G41" s="85"/>
      <c r="H41" s="85"/>
      <c r="I41" s="85"/>
      <c r="J41" s="85"/>
      <c r="K41" s="85"/>
      <c r="L41" s="85"/>
      <c r="M41" s="85"/>
      <c r="N41" s="85"/>
      <c r="O41" s="85"/>
      <c r="P41" s="85"/>
      <c r="Q41" s="85"/>
      <c r="R41" s="85"/>
      <c r="S41" s="85"/>
      <c r="T41" s="85"/>
      <c r="U41" s="85"/>
      <c r="V41" s="85"/>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0"/>
      <c r="AZ41" s="230"/>
      <c r="BA41" s="230"/>
      <c r="BB41" s="230"/>
      <c r="BC41" s="230"/>
      <c r="BD41" s="230"/>
      <c r="BE41" s="230"/>
      <c r="BF41" s="230"/>
      <c r="BG41" s="230"/>
      <c r="BH41" s="230"/>
      <c r="BI41" s="230"/>
      <c r="BJ41" s="230"/>
      <c r="BK41" s="230"/>
      <c r="BL41" s="230"/>
      <c r="BM41" s="230"/>
      <c r="BN41" s="230"/>
      <c r="BO41" s="230"/>
      <c r="BP41" s="230"/>
      <c r="BQ41" s="230"/>
      <c r="BR41" s="230"/>
      <c r="BS41" s="230"/>
      <c r="BT41" s="230"/>
      <c r="BU41" s="230"/>
      <c r="BV41" s="230"/>
      <c r="BW41" s="230"/>
      <c r="BX41" s="230"/>
      <c r="BY41" s="230"/>
      <c r="BZ41" s="230"/>
      <c r="CA41" s="230"/>
      <c r="CB41" s="230"/>
      <c r="CC41" s="230"/>
      <c r="CD41" s="230"/>
      <c r="CE41" s="230"/>
      <c r="CF41" s="230"/>
      <c r="CG41" s="230"/>
      <c r="CH41" s="230"/>
      <c r="CI41" s="230"/>
      <c r="CJ41" s="230"/>
      <c r="CK41" s="230"/>
      <c r="CL41" s="230"/>
      <c r="CM41" s="230"/>
      <c r="CN41" s="230"/>
      <c r="CO41" s="230"/>
      <c r="CP41" s="230"/>
      <c r="CQ41" s="230"/>
      <c r="CR41" s="230"/>
      <c r="CS41" s="230"/>
      <c r="CT41" s="230"/>
      <c r="CU41" s="230"/>
      <c r="CV41" s="230"/>
      <c r="CW41" s="230"/>
      <c r="CX41" s="230"/>
      <c r="CY41" s="230"/>
      <c r="CZ41" s="230"/>
      <c r="DA41" s="230"/>
      <c r="DB41" s="230"/>
      <c r="DC41" s="230"/>
      <c r="DD41" s="230"/>
      <c r="DE41" s="230"/>
      <c r="DF41" s="230"/>
      <c r="DG41" s="230"/>
      <c r="DH41" s="230"/>
      <c r="DI41" s="230"/>
      <c r="DJ41" s="230"/>
      <c r="DK41" s="230"/>
      <c r="DL41" s="230"/>
      <c r="DM41" s="230"/>
      <c r="DN41" s="230"/>
      <c r="DO41" s="230"/>
      <c r="DP41" s="230"/>
      <c r="DQ41" s="230"/>
      <c r="DR41" s="230"/>
      <c r="DS41" s="230"/>
      <c r="DT41" s="230"/>
      <c r="DU41" s="230"/>
      <c r="DV41" s="230"/>
      <c r="DW41" s="230"/>
      <c r="DX41" s="230"/>
      <c r="DY41" s="230"/>
      <c r="DZ41" s="230"/>
      <c r="EA41" s="230"/>
      <c r="EB41" s="230"/>
      <c r="EC41" s="230"/>
      <c r="ED41" s="230"/>
      <c r="EE41" s="230"/>
      <c r="EF41" s="230"/>
      <c r="EG41" s="230"/>
      <c r="EH41" s="230"/>
      <c r="EI41" s="230"/>
      <c r="EJ41" s="230"/>
      <c r="EK41" s="230"/>
      <c r="EL41" s="230"/>
      <c r="EM41" s="230"/>
      <c r="EN41" s="230"/>
      <c r="EO41" s="230"/>
      <c r="EP41" s="230"/>
      <c r="EQ41" s="230"/>
      <c r="ER41" s="230"/>
      <c r="ES41" s="230"/>
      <c r="ET41" s="230"/>
      <c r="EU41" s="230"/>
      <c r="EV41" s="230"/>
      <c r="EW41" s="230"/>
      <c r="EX41" s="230"/>
      <c r="EY41" s="84"/>
      <c r="EZ41" s="84"/>
      <c r="FA41" s="84"/>
      <c r="FB41" s="84"/>
      <c r="FC41" s="84"/>
      <c r="FD41" s="84"/>
      <c r="FE41" s="84"/>
      <c r="FF41" s="84"/>
      <c r="FG41" s="84"/>
      <c r="FH41" s="84"/>
      <c r="FI41" s="84"/>
      <c r="FJ41" s="84"/>
      <c r="FK41" s="84"/>
      <c r="FL41" s="84"/>
      <c r="FM41" s="84"/>
      <c r="FN41" s="84"/>
      <c r="FO41" s="84"/>
      <c r="FP41" s="84"/>
      <c r="FQ41" s="84"/>
      <c r="FR41" s="84"/>
      <c r="FS41" s="84"/>
      <c r="FT41" s="84"/>
      <c r="FU41" s="84"/>
      <c r="FV41" s="84"/>
      <c r="FW41" s="84"/>
      <c r="FX41" s="84"/>
      <c r="FY41" s="84"/>
      <c r="FZ41" s="84"/>
      <c r="GA41" s="84"/>
      <c r="GB41" s="84"/>
      <c r="GC41" s="84"/>
      <c r="GD41" s="84"/>
      <c r="GE41" s="84"/>
      <c r="GF41" s="84"/>
      <c r="GG41" s="84"/>
      <c r="GH41" s="84"/>
      <c r="GI41" s="230"/>
      <c r="GJ41" s="230"/>
      <c r="GK41" s="230"/>
      <c r="GL41" s="230"/>
      <c r="GM41" s="230"/>
      <c r="GN41" s="230"/>
      <c r="GO41" s="230"/>
      <c r="GP41" s="230"/>
      <c r="GQ41" s="230"/>
      <c r="GR41" s="230"/>
      <c r="GS41" s="230"/>
      <c r="GT41" s="230"/>
      <c r="GU41" s="230"/>
      <c r="GV41" s="230"/>
      <c r="GW41" s="230"/>
      <c r="GX41" s="230"/>
      <c r="GY41" s="230"/>
      <c r="GZ41" s="230"/>
      <c r="HA41" s="230"/>
      <c r="HB41" s="230"/>
      <c r="HC41" s="230"/>
      <c r="HD41" s="230"/>
      <c r="HE41" s="230"/>
      <c r="HF41" s="230"/>
      <c r="HG41" s="230"/>
      <c r="HH41" s="230"/>
      <c r="HI41" s="230"/>
      <c r="HJ41" s="230"/>
      <c r="HK41" s="230"/>
      <c r="HL41" s="230"/>
      <c r="HM41" s="230"/>
      <c r="HN41" s="230"/>
      <c r="HO41" s="230"/>
      <c r="HP41" s="230"/>
      <c r="HQ41" s="230"/>
      <c r="HR41" s="230"/>
      <c r="HS41" s="230"/>
      <c r="HT41" s="230"/>
      <c r="HU41" s="230"/>
      <c r="HV41" s="230"/>
      <c r="HW41" s="84"/>
      <c r="HX41" s="84"/>
      <c r="HY41" s="84"/>
      <c r="HZ41" s="84"/>
      <c r="IA41" s="230"/>
      <c r="IB41" s="230"/>
      <c r="IC41" s="230"/>
      <c r="ID41" s="230"/>
      <c r="IE41" s="230"/>
      <c r="IF41" s="230"/>
      <c r="IG41" s="230"/>
      <c r="IH41" s="230"/>
      <c r="II41" s="230"/>
      <c r="IJ41" s="230"/>
      <c r="IK41" s="230"/>
      <c r="IL41" s="230"/>
      <c r="IM41" s="230"/>
      <c r="IN41" s="230"/>
      <c r="IO41" s="230"/>
      <c r="IP41" s="230"/>
      <c r="IQ41" s="230"/>
      <c r="IR41" s="230"/>
      <c r="IS41" s="230"/>
      <c r="IT41" s="230"/>
      <c r="IU41" s="230"/>
      <c r="IV41" s="230"/>
      <c r="IW41" s="230"/>
      <c r="IX41" s="230"/>
      <c r="IY41" s="230"/>
      <c r="IZ41" s="230"/>
      <c r="JA41" s="230"/>
      <c r="JB41" s="230"/>
      <c r="JC41" s="230"/>
      <c r="JD41" s="230"/>
      <c r="JE41" s="230"/>
      <c r="JF41" s="230"/>
      <c r="JG41" s="230"/>
      <c r="JH41" s="230"/>
      <c r="JI41" s="230"/>
      <c r="JJ41" s="230"/>
      <c r="JK41" s="230"/>
      <c r="JL41" s="230"/>
      <c r="JM41" s="230"/>
      <c r="JN41" s="230"/>
      <c r="JO41" s="230"/>
      <c r="JP41" s="230"/>
      <c r="JQ41" s="230"/>
      <c r="JR41" s="230"/>
      <c r="JS41" s="230"/>
      <c r="JT41" s="230"/>
      <c r="JU41" s="230"/>
      <c r="JV41" s="230"/>
      <c r="JW41" s="230"/>
      <c r="JX41" s="230"/>
      <c r="JY41" s="230"/>
      <c r="JZ41" s="230"/>
      <c r="KA41" s="230"/>
      <c r="KB41" s="230"/>
      <c r="KC41" s="230"/>
      <c r="KD41" s="230"/>
      <c r="KE41" s="230"/>
      <c r="KF41" s="230"/>
      <c r="KG41" s="230"/>
      <c r="KH41" s="230"/>
      <c r="KI41" s="84"/>
      <c r="KJ41" s="84"/>
      <c r="KK41" s="84"/>
    </row>
    <row r="45" spans="1:297" ht="15.75" x14ac:dyDescent="0.25">
      <c r="KE45" s="86"/>
      <c r="KF45" s="86"/>
      <c r="KG45" s="86"/>
      <c r="KH45" s="86"/>
    </row>
  </sheetData>
  <mergeCells count="313">
    <mergeCell ref="KH13:KK13"/>
    <mergeCell ref="C12:E12"/>
    <mergeCell ref="G12:I12"/>
    <mergeCell ref="CY12:DA12"/>
    <mergeCell ref="GA12:GC12"/>
    <mergeCell ref="GI12:GK12"/>
    <mergeCell ref="GM12:GO12"/>
    <mergeCell ref="B13:E13"/>
    <mergeCell ref="F13:I13"/>
    <mergeCell ref="JF13:JI13"/>
    <mergeCell ref="JJ13:JM13"/>
    <mergeCell ref="JN13:JQ13"/>
    <mergeCell ref="JR13:JU13"/>
    <mergeCell ref="JV13:JY13"/>
    <mergeCell ref="JZ13:KC13"/>
    <mergeCell ref="KD13:KG13"/>
    <mergeCell ref="JZ9:KC9"/>
    <mergeCell ref="KD9:KG9"/>
    <mergeCell ref="KH9:KK9"/>
    <mergeCell ref="IQ12:IS12"/>
    <mergeCell ref="IU12:IW12"/>
    <mergeCell ref="IY12:JA12"/>
    <mergeCell ref="JC12:JE12"/>
    <mergeCell ref="HO12:HQ12"/>
    <mergeCell ref="IP9:IS9"/>
    <mergeCell ref="JG12:JI12"/>
    <mergeCell ref="JK12:JM12"/>
    <mergeCell ref="JO12:JQ12"/>
    <mergeCell ref="JS12:JU12"/>
    <mergeCell ref="JW12:JY12"/>
    <mergeCell ref="KA12:KC12"/>
    <mergeCell ref="KE12:KG12"/>
    <mergeCell ref="KI12:KK12"/>
    <mergeCell ref="FZ10:GC10"/>
    <mergeCell ref="GD10:GG10"/>
    <mergeCell ref="GH10:GK10"/>
    <mergeCell ref="GQ12:GS12"/>
    <mergeCell ref="GU12:GW12"/>
    <mergeCell ref="GY12:HA12"/>
    <mergeCell ref="JJ9:JM9"/>
    <mergeCell ref="JN9:JU9"/>
    <mergeCell ref="JV9:JY9"/>
    <mergeCell ref="JF10:JI10"/>
    <mergeCell ref="JJ10:JM10"/>
    <mergeCell ref="JN10:JQ10"/>
    <mergeCell ref="JR10:JU10"/>
    <mergeCell ref="JV10:JY10"/>
    <mergeCell ref="JZ10:KC10"/>
    <mergeCell ref="KD10:KG10"/>
    <mergeCell ref="KH10:KK10"/>
    <mergeCell ref="IH10:IK10"/>
    <mergeCell ref="IL10:IO10"/>
    <mergeCell ref="IP10:IS10"/>
    <mergeCell ref="IL8:IO8"/>
    <mergeCell ref="IP8:IW8"/>
    <mergeCell ref="JB8:JE8"/>
    <mergeCell ref="JF8:JI8"/>
    <mergeCell ref="JJ8:JM8"/>
    <mergeCell ref="JV8:JY8"/>
    <mergeCell ref="JZ8:KC8"/>
    <mergeCell ref="F9:I9"/>
    <mergeCell ref="Z9:AG9"/>
    <mergeCell ref="BF9:BM9"/>
    <mergeCell ref="BN9:BQ9"/>
    <mergeCell ref="CD9:CS9"/>
    <mergeCell ref="CX9:DA9"/>
    <mergeCell ref="DJ9:DY9"/>
    <mergeCell ref="ET9:EW9"/>
    <mergeCell ref="FJ9:FQ9"/>
    <mergeCell ref="FZ9:GG9"/>
    <mergeCell ref="GT9:GW9"/>
    <mergeCell ref="GX9:HA9"/>
    <mergeCell ref="HV9:HY9"/>
    <mergeCell ref="IT9:IW9"/>
    <mergeCell ref="IX9:JA9"/>
    <mergeCell ref="JB9:JE9"/>
    <mergeCell ref="JF9:JI9"/>
    <mergeCell ref="HJ7:HQ7"/>
    <mergeCell ref="HR7:IG7"/>
    <mergeCell ref="IP7:IW7"/>
    <mergeCell ref="JB7:JI7"/>
    <mergeCell ref="JJ7:JM7"/>
    <mergeCell ref="JV7:KC7"/>
    <mergeCell ref="F8:Q8"/>
    <mergeCell ref="R8:AG8"/>
    <mergeCell ref="AL8:AW8"/>
    <mergeCell ref="AY8:BQ8"/>
    <mergeCell ref="BR8:BU8"/>
    <mergeCell ref="BV8:CC8"/>
    <mergeCell ref="CD8:CS8"/>
    <mergeCell ref="DB8:DE8"/>
    <mergeCell ref="DF8:DI8"/>
    <mergeCell ref="DJ8:DY8"/>
    <mergeCell ref="ET8:EW8"/>
    <mergeCell ref="EX8:FE8"/>
    <mergeCell ref="GH8:GK8"/>
    <mergeCell ref="GL8:GW8"/>
    <mergeCell ref="GX8:HA8"/>
    <mergeCell ref="HF8:HI8"/>
    <mergeCell ref="HJ8:HM8"/>
    <mergeCell ref="HR8:IG8"/>
    <mergeCell ref="AL7:AW7"/>
    <mergeCell ref="AX7:BU7"/>
    <mergeCell ref="BV7:CC7"/>
    <mergeCell ref="CI7:DE7"/>
    <mergeCell ref="DF7:DI7"/>
    <mergeCell ref="DJ7:DY7"/>
    <mergeCell ref="EY7:GK7"/>
    <mergeCell ref="GL7:HA7"/>
    <mergeCell ref="HB7:HI7"/>
    <mergeCell ref="IL13:IO13"/>
    <mergeCell ref="IP13:IS13"/>
    <mergeCell ref="IT13:IW13"/>
    <mergeCell ref="IX13:JA13"/>
    <mergeCell ref="JB13:JE13"/>
    <mergeCell ref="HN13:HQ13"/>
    <mergeCell ref="HR13:HU13"/>
    <mergeCell ref="HV13:HY13"/>
    <mergeCell ref="HZ13:IC13"/>
    <mergeCell ref="ID13:IG13"/>
    <mergeCell ref="IH13:IK13"/>
    <mergeCell ref="GP13:GS13"/>
    <mergeCell ref="GT13:GW13"/>
    <mergeCell ref="GX13:HA13"/>
    <mergeCell ref="HB13:HE13"/>
    <mergeCell ref="HF13:HI13"/>
    <mergeCell ref="HJ13:HM13"/>
    <mergeCell ref="FR13:FU13"/>
    <mergeCell ref="FV13:FY13"/>
    <mergeCell ref="FZ13:GC13"/>
    <mergeCell ref="GD13:GG13"/>
    <mergeCell ref="GH13:GK13"/>
    <mergeCell ref="GL13:GO13"/>
    <mergeCell ref="ET13:EW13"/>
    <mergeCell ref="EX13:FA13"/>
    <mergeCell ref="FB13:FE13"/>
    <mergeCell ref="FF13:FI13"/>
    <mergeCell ref="FJ13:FM13"/>
    <mergeCell ref="FN13:FQ13"/>
    <mergeCell ref="DV13:DY13"/>
    <mergeCell ref="DZ13:EC13"/>
    <mergeCell ref="ED13:EG13"/>
    <mergeCell ref="EH13:EK13"/>
    <mergeCell ref="EL13:EO13"/>
    <mergeCell ref="EP13:ES13"/>
    <mergeCell ref="CX13:DA13"/>
    <mergeCell ref="DB13:DE13"/>
    <mergeCell ref="DF13:DI13"/>
    <mergeCell ref="DJ13:DM13"/>
    <mergeCell ref="DN13:DQ13"/>
    <mergeCell ref="DR13:DU13"/>
    <mergeCell ref="BZ13:CC13"/>
    <mergeCell ref="CD13:CG13"/>
    <mergeCell ref="CH13:CK13"/>
    <mergeCell ref="CL13:CO13"/>
    <mergeCell ref="CP13:CS13"/>
    <mergeCell ref="CT13:CW13"/>
    <mergeCell ref="BB13:BE13"/>
    <mergeCell ref="BF13:BI13"/>
    <mergeCell ref="BJ13:BM13"/>
    <mergeCell ref="BN13:BQ13"/>
    <mergeCell ref="BR13:BU13"/>
    <mergeCell ref="BV13:BY13"/>
    <mergeCell ref="AD13:AG13"/>
    <mergeCell ref="AH13:AK13"/>
    <mergeCell ref="AL13:AO13"/>
    <mergeCell ref="AP13:AS13"/>
    <mergeCell ref="AT13:AW13"/>
    <mergeCell ref="AX13:BA13"/>
    <mergeCell ref="J13:M13"/>
    <mergeCell ref="N13:Q13"/>
    <mergeCell ref="R13:U13"/>
    <mergeCell ref="V13:Y13"/>
    <mergeCell ref="Z13:AC13"/>
    <mergeCell ref="FW12:FY12"/>
    <mergeCell ref="GE12:GG12"/>
    <mergeCell ref="HC12:HE12"/>
    <mergeCell ref="HK12:HM12"/>
    <mergeCell ref="EY12:FA12"/>
    <mergeCell ref="FC12:FE12"/>
    <mergeCell ref="FG12:FI12"/>
    <mergeCell ref="FK12:FM12"/>
    <mergeCell ref="FO12:FQ12"/>
    <mergeCell ref="FS12:FU12"/>
    <mergeCell ref="EA12:EC12"/>
    <mergeCell ref="EE12:EG12"/>
    <mergeCell ref="EI12:EK12"/>
    <mergeCell ref="EM12:EO12"/>
    <mergeCell ref="EQ12:ES12"/>
    <mergeCell ref="EU12:EW12"/>
    <mergeCell ref="DC12:DE12"/>
    <mergeCell ref="DG12:DI12"/>
    <mergeCell ref="DK12:DM12"/>
    <mergeCell ref="DO12:DQ12"/>
    <mergeCell ref="DS12:DU12"/>
    <mergeCell ref="DW12:DY12"/>
    <mergeCell ref="CA12:CC12"/>
    <mergeCell ref="CE12:CG12"/>
    <mergeCell ref="CI12:CK12"/>
    <mergeCell ref="CM12:CO12"/>
    <mergeCell ref="BC12:BE12"/>
    <mergeCell ref="BG12:BI12"/>
    <mergeCell ref="BK12:BM12"/>
    <mergeCell ref="BO12:BQ12"/>
    <mergeCell ref="BS12:BU12"/>
    <mergeCell ref="BW12:BY12"/>
    <mergeCell ref="AE12:AG12"/>
    <mergeCell ref="AI12:AK12"/>
    <mergeCell ref="AM12:AO12"/>
    <mergeCell ref="AQ12:AS12"/>
    <mergeCell ref="AU12:AW12"/>
    <mergeCell ref="AY12:BA12"/>
    <mergeCell ref="K12:M12"/>
    <mergeCell ref="O12:Q12"/>
    <mergeCell ref="S12:U12"/>
    <mergeCell ref="W12:Y12"/>
    <mergeCell ref="AA12:AC12"/>
    <mergeCell ref="EP10:ES10"/>
    <mergeCell ref="ET10:EW10"/>
    <mergeCell ref="EX10:FA10"/>
    <mergeCell ref="IT10:IW10"/>
    <mergeCell ref="IX10:JA10"/>
    <mergeCell ref="JB10:JE10"/>
    <mergeCell ref="HJ10:HM10"/>
    <mergeCell ref="HN10:HQ10"/>
    <mergeCell ref="HR10:HU10"/>
    <mergeCell ref="HV10:HY10"/>
    <mergeCell ref="HZ10:IC10"/>
    <mergeCell ref="ID10:IG10"/>
    <mergeCell ref="FB10:FE10"/>
    <mergeCell ref="FF10:FI10"/>
    <mergeCell ref="FJ10:FM10"/>
    <mergeCell ref="GL10:GO10"/>
    <mergeCell ref="GP10:GS10"/>
    <mergeCell ref="GT10:GW10"/>
    <mergeCell ref="GX10:HA10"/>
    <mergeCell ref="HB10:HE10"/>
    <mergeCell ref="HF10:HI10"/>
    <mergeCell ref="FN10:FQ10"/>
    <mergeCell ref="FR10:FU10"/>
    <mergeCell ref="FV10:FY10"/>
    <mergeCell ref="BR10:BU10"/>
    <mergeCell ref="DR10:DU10"/>
    <mergeCell ref="DV10:DY10"/>
    <mergeCell ref="DZ10:EC10"/>
    <mergeCell ref="ED10:EG10"/>
    <mergeCell ref="EH10:EK10"/>
    <mergeCell ref="EL10:EO10"/>
    <mergeCell ref="CT10:CW10"/>
    <mergeCell ref="CX10:DA10"/>
    <mergeCell ref="DB10:DE10"/>
    <mergeCell ref="DF10:DI10"/>
    <mergeCell ref="DJ10:DM10"/>
    <mergeCell ref="DN10:DQ10"/>
    <mergeCell ref="IL9:IO9"/>
    <mergeCell ref="HB9:HE9"/>
    <mergeCell ref="HF9:HI9"/>
    <mergeCell ref="HJ9:HM9"/>
    <mergeCell ref="HN9:HQ9"/>
    <mergeCell ref="HR9:HU9"/>
    <mergeCell ref="GH9:GK9"/>
    <mergeCell ref="GL9:GO9"/>
    <mergeCell ref="GP9:GS9"/>
    <mergeCell ref="AH8:AK8"/>
    <mergeCell ref="Z10:AC10"/>
    <mergeCell ref="AD10:AG10"/>
    <mergeCell ref="AH10:AK10"/>
    <mergeCell ref="AL10:AO10"/>
    <mergeCell ref="AP10:AS10"/>
    <mergeCell ref="AT10:AW10"/>
    <mergeCell ref="HZ9:IC9"/>
    <mergeCell ref="ID9:IG9"/>
    <mergeCell ref="EX9:FA9"/>
    <mergeCell ref="FB9:FE9"/>
    <mergeCell ref="FF9:FI9"/>
    <mergeCell ref="FR9:FU9"/>
    <mergeCell ref="BV10:BY10"/>
    <mergeCell ref="BZ10:CC10"/>
    <mergeCell ref="CD10:CG10"/>
    <mergeCell ref="CH10:CK10"/>
    <mergeCell ref="CL10:CO10"/>
    <mergeCell ref="CP10:CS10"/>
    <mergeCell ref="AX10:BA10"/>
    <mergeCell ref="BB10:BE10"/>
    <mergeCell ref="BF10:BI10"/>
    <mergeCell ref="BJ10:BM10"/>
    <mergeCell ref="BN10:BQ10"/>
    <mergeCell ref="AL9:AO9"/>
    <mergeCell ref="AP9:AS9"/>
    <mergeCell ref="AT9:AW9"/>
    <mergeCell ref="HB8:HE8"/>
    <mergeCell ref="HN8:HQ8"/>
    <mergeCell ref="AX9:BA9"/>
    <mergeCell ref="BB9:BE9"/>
    <mergeCell ref="BR9:BU9"/>
    <mergeCell ref="BV9:BY9"/>
    <mergeCell ref="BZ9:CC9"/>
    <mergeCell ref="DB9:DE9"/>
    <mergeCell ref="DF9:DI9"/>
    <mergeCell ref="FV9:FY9"/>
    <mergeCell ref="A6:A11"/>
    <mergeCell ref="J10:M10"/>
    <mergeCell ref="N10:Q10"/>
    <mergeCell ref="R10:U10"/>
    <mergeCell ref="V10:Y10"/>
    <mergeCell ref="B6:E10"/>
    <mergeCell ref="F7:Q7"/>
    <mergeCell ref="R7:AG7"/>
    <mergeCell ref="J9:M9"/>
    <mergeCell ref="N9:Q9"/>
    <mergeCell ref="R9:U9"/>
    <mergeCell ref="V9:Y9"/>
    <mergeCell ref="F10:I10"/>
  </mergeCells>
  <pageMargins left="0.78740157480314965" right="0.39370078740157483" top="0.59055118110236227" bottom="0.59055118110236227" header="0.51181102362204722" footer="0.51181102362204722"/>
  <pageSetup paperSize="8" scale="57" fitToWidth="30" orientation="landscape" horizontalDpi="300" verticalDpi="300" r:id="rId1"/>
  <headerFooter alignWithMargins="0">
    <oddFooter>&amp;L&amp;P&amp;R&amp;Z&amp;F&amp;A</oddFooter>
  </headerFooter>
  <colBreaks count="17" manualBreakCount="17">
    <brk id="17" max="40" man="1"/>
    <brk id="33" max="40" man="1"/>
    <brk id="49" max="40" man="1"/>
    <brk id="65" max="40" man="1"/>
    <brk id="81" max="40" man="1"/>
    <brk id="97" max="40" man="1"/>
    <brk id="113" max="40" man="1"/>
    <brk id="129" max="40" man="1"/>
    <brk id="145" max="40" man="1"/>
    <brk id="161" max="40" man="1"/>
    <brk id="177" max="40" man="1"/>
    <brk id="193" max="40" man="1"/>
    <brk id="209" max="40" man="1"/>
    <brk id="225" max="40" man="1"/>
    <brk id="241" max="40" man="1"/>
    <brk id="257" max="40" man="1"/>
    <brk id="27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ED43"/>
  <sheetViews>
    <sheetView zoomScale="60" zoomScaleNormal="60" zoomScaleSheetLayoutView="50" workbookViewId="0">
      <selection activeCell="B6" sqref="B6:E11"/>
    </sheetView>
  </sheetViews>
  <sheetFormatPr defaultColWidth="8.85546875" defaultRowHeight="12.75" x14ac:dyDescent="0.2"/>
  <cols>
    <col min="1" max="1" width="25.85546875" customWidth="1"/>
    <col min="2" max="2" width="23.7109375" customWidth="1"/>
    <col min="3" max="3" width="22" customWidth="1"/>
    <col min="4" max="4" width="22.140625" bestFit="1" customWidth="1"/>
    <col min="5" max="5" width="15.5703125" customWidth="1"/>
    <col min="6" max="6" width="20.5703125" customWidth="1"/>
    <col min="7" max="7" width="17.140625" customWidth="1"/>
    <col min="8" max="9" width="16.42578125" customWidth="1"/>
    <col min="10" max="10" width="22.85546875" customWidth="1"/>
    <col min="11" max="11" width="16" customWidth="1"/>
    <col min="12" max="12" width="18.42578125" customWidth="1"/>
    <col min="13" max="13" width="17.140625" customWidth="1"/>
    <col min="14" max="14" width="22.140625" customWidth="1"/>
    <col min="15" max="17" width="17.140625" customWidth="1"/>
    <col min="18" max="18" width="22.140625" customWidth="1"/>
    <col min="19" max="21" width="16.42578125" customWidth="1"/>
    <col min="22" max="22" width="21.28515625" customWidth="1"/>
    <col min="23" max="25" width="16" customWidth="1"/>
    <col min="26" max="26" width="22.5703125" customWidth="1"/>
    <col min="27" max="29" width="16" customWidth="1"/>
    <col min="30" max="30" width="22.5703125" customWidth="1"/>
    <col min="31" max="32" width="18.140625" bestFit="1" customWidth="1"/>
    <col min="33" max="33" width="16" customWidth="1"/>
    <col min="34" max="34" width="23.140625" customWidth="1"/>
    <col min="35" max="36" width="18.140625" bestFit="1" customWidth="1"/>
    <col min="37" max="37" width="15.85546875" customWidth="1"/>
    <col min="38" max="38" width="24" customWidth="1"/>
    <col min="39" max="41" width="15.85546875" customWidth="1"/>
    <col min="42" max="42" width="20.85546875" customWidth="1"/>
    <col min="43" max="44" width="18.140625" bestFit="1" customWidth="1"/>
    <col min="45" max="45" width="15.85546875" customWidth="1"/>
    <col min="46" max="46" width="23.140625" customWidth="1"/>
    <col min="47" max="49" width="15.85546875" customWidth="1"/>
    <col min="50" max="50" width="23.5703125" customWidth="1"/>
    <col min="51" max="51" width="17.140625" customWidth="1"/>
    <col min="52" max="52" width="16.42578125" customWidth="1"/>
    <col min="53" max="53" width="17.140625" customWidth="1"/>
    <col min="54" max="54" width="22.140625" customWidth="1"/>
    <col min="55" max="56" width="18.140625" bestFit="1" customWidth="1"/>
    <col min="57" max="57" width="15.85546875" customWidth="1"/>
    <col min="58" max="58" width="19.85546875" customWidth="1"/>
    <col min="59" max="59" width="17.42578125" bestFit="1" customWidth="1"/>
    <col min="60" max="60" width="17" customWidth="1"/>
    <col min="61" max="61" width="18.42578125" customWidth="1"/>
    <col min="62" max="62" width="24.140625" customWidth="1"/>
    <col min="63" max="65" width="16.5703125" customWidth="1"/>
    <col min="66" max="66" width="25" customWidth="1"/>
    <col min="67" max="67" width="19.7109375" customWidth="1"/>
    <col min="68" max="68" width="20.7109375" bestFit="1" customWidth="1"/>
    <col min="69" max="69" width="16.5703125" customWidth="1"/>
    <col min="70" max="70" width="22" customWidth="1"/>
    <col min="71" max="72" width="20.7109375" bestFit="1" customWidth="1"/>
    <col min="73" max="73" width="15.85546875" customWidth="1"/>
    <col min="74" max="74" width="21.140625" customWidth="1"/>
    <col min="75" max="76" width="18" customWidth="1"/>
    <col min="77" max="77" width="17.5703125" customWidth="1"/>
    <col min="78" max="78" width="22.85546875" customWidth="1"/>
    <col min="79" max="80" width="18.140625" customWidth="1"/>
    <col min="81" max="81" width="16" customWidth="1"/>
    <col min="82" max="82" width="23.7109375" customWidth="1"/>
    <col min="83" max="83" width="17.42578125" customWidth="1"/>
    <col min="84" max="84" width="16.140625" customWidth="1"/>
    <col min="85" max="85" width="17.85546875" customWidth="1"/>
    <col min="86" max="86" width="22.42578125" customWidth="1"/>
    <col min="87" max="89" width="17.85546875" customWidth="1"/>
    <col min="90" max="90" width="21.7109375" customWidth="1"/>
    <col min="91" max="93" width="17.42578125" customWidth="1"/>
    <col min="94" max="94" width="25" customWidth="1"/>
    <col min="95" max="95" width="16.140625" customWidth="1"/>
    <col min="96" max="96" width="16.85546875" customWidth="1"/>
    <col min="97" max="97" width="16" customWidth="1"/>
    <col min="98" max="98" width="24" customWidth="1"/>
    <col min="99" max="99" width="15.85546875" customWidth="1"/>
    <col min="100" max="100" width="17" customWidth="1"/>
    <col min="101" max="101" width="17.42578125" customWidth="1"/>
    <col min="102" max="102" width="23.85546875" customWidth="1"/>
    <col min="103" max="103" width="17.140625" customWidth="1"/>
    <col min="104" max="104" width="16.42578125" customWidth="1"/>
    <col min="105" max="105" width="17.140625" customWidth="1"/>
    <col min="106" max="106" width="22" customWidth="1"/>
    <col min="107" max="109" width="16" customWidth="1"/>
    <col min="110" max="110" width="21" customWidth="1"/>
    <col min="111" max="114" width="16" customWidth="1"/>
    <col min="115" max="115" width="17.7109375" bestFit="1" customWidth="1"/>
    <col min="116" max="116" width="16" customWidth="1"/>
    <col min="117" max="122" width="16.42578125" customWidth="1"/>
    <col min="123" max="123" width="19.42578125" customWidth="1"/>
    <col min="124" max="124" width="16.85546875" customWidth="1"/>
    <col min="125" max="128" width="16" customWidth="1"/>
    <col min="129" max="134" width="17.42578125" customWidth="1"/>
    <col min="135" max="140" width="16" customWidth="1"/>
    <col min="141" max="142" width="17.42578125" customWidth="1"/>
    <col min="143" max="143" width="16" customWidth="1"/>
    <col min="144" max="146" width="15.5703125" customWidth="1"/>
    <col min="147" max="147" width="17.5703125" customWidth="1"/>
    <col min="148" max="148" width="16" customWidth="1"/>
    <col min="149" max="149" width="16.5703125" customWidth="1"/>
    <col min="150" max="150" width="17.42578125" customWidth="1"/>
    <col min="151" max="151" width="18" customWidth="1"/>
    <col min="152" max="152" width="15.5703125" customWidth="1"/>
    <col min="153" max="161" width="15.42578125" customWidth="1"/>
    <col min="162" max="162" width="14.42578125" customWidth="1"/>
    <col min="163" max="163" width="14.5703125" customWidth="1"/>
    <col min="164" max="164" width="15.5703125" customWidth="1"/>
  </cols>
  <sheetData>
    <row r="1" spans="1:134" ht="15" x14ac:dyDescent="0.25">
      <c r="A1" s="1"/>
      <c r="B1" s="1"/>
      <c r="C1" s="1"/>
      <c r="D1" s="1"/>
      <c r="E1" s="1"/>
      <c r="F1" s="1"/>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230"/>
      <c r="AX1" s="230"/>
      <c r="AY1" s="230"/>
      <c r="AZ1" s="230"/>
      <c r="BA1" s="230"/>
      <c r="BB1" s="230"/>
      <c r="BC1" s="230"/>
      <c r="BD1" s="230"/>
      <c r="BE1" s="230"/>
      <c r="BF1" s="230"/>
      <c r="BG1" s="230"/>
      <c r="BH1" s="230"/>
      <c r="BI1" s="230"/>
      <c r="BJ1" s="230"/>
      <c r="BK1" s="230"/>
      <c r="BL1" s="230"/>
      <c r="BM1" s="230"/>
      <c r="BN1" s="230"/>
      <c r="BO1" s="230"/>
      <c r="BP1" s="230"/>
      <c r="BQ1" s="230"/>
      <c r="BR1" s="230"/>
      <c r="BS1" s="230"/>
      <c r="BT1" s="230"/>
      <c r="BU1" s="230"/>
      <c r="BV1" s="230"/>
      <c r="BW1" s="230"/>
      <c r="BX1" s="230"/>
      <c r="BY1" s="230"/>
      <c r="BZ1" s="230"/>
      <c r="CA1" s="230"/>
      <c r="CB1" s="230"/>
      <c r="CC1" s="230"/>
      <c r="CD1" s="230"/>
      <c r="CE1" s="230"/>
      <c r="CF1" s="230"/>
      <c r="CG1" s="230"/>
      <c r="CH1" s="230"/>
      <c r="CI1" s="230"/>
      <c r="CJ1" s="230"/>
      <c r="CK1" s="230"/>
      <c r="CL1" s="230"/>
      <c r="CM1" s="230"/>
      <c r="CN1" s="230"/>
      <c r="CO1" s="230"/>
      <c r="CP1" s="230"/>
      <c r="CQ1" s="230"/>
      <c r="CR1" s="230"/>
      <c r="CS1" s="230"/>
      <c r="CT1" s="230"/>
      <c r="CU1" s="230"/>
      <c r="CV1" s="230"/>
      <c r="CW1" s="230"/>
      <c r="CX1" s="230"/>
      <c r="CY1" s="230"/>
      <c r="CZ1" s="230"/>
      <c r="DA1" s="230"/>
      <c r="DB1" s="230"/>
      <c r="DC1" s="230"/>
      <c r="DD1" s="230"/>
      <c r="DE1" s="230"/>
      <c r="DF1" s="230"/>
      <c r="DG1" s="230"/>
      <c r="DH1" s="230"/>
      <c r="DI1" s="230"/>
    </row>
    <row r="2" spans="1:134" ht="18" x14ac:dyDescent="0.25">
      <c r="A2" s="230"/>
      <c r="B2" s="230"/>
      <c r="C2" s="230"/>
      <c r="D2" s="230"/>
      <c r="E2" s="230"/>
      <c r="F2" s="230"/>
      <c r="G2" s="54" t="s">
        <v>428</v>
      </c>
      <c r="H2" s="230"/>
      <c r="I2" s="230"/>
      <c r="J2" s="230"/>
      <c r="K2" s="230"/>
      <c r="L2" s="3"/>
      <c r="M2" s="3"/>
      <c r="N2" s="3"/>
      <c r="O2" s="3"/>
      <c r="P2" s="3"/>
      <c r="Q2" s="3"/>
      <c r="R2" s="3"/>
      <c r="S2" s="230"/>
      <c r="T2" s="230"/>
      <c r="U2" s="230"/>
      <c r="V2" s="230"/>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230"/>
      <c r="BL2" s="230"/>
      <c r="BM2" s="230"/>
      <c r="BN2" s="230"/>
      <c r="BO2" s="230"/>
      <c r="BP2" s="230"/>
      <c r="BQ2" s="230"/>
      <c r="BR2" s="230"/>
      <c r="BS2" s="3"/>
      <c r="BT2" s="3"/>
      <c r="BU2" s="3"/>
      <c r="BV2" s="3"/>
      <c r="BW2" s="230"/>
      <c r="BX2" s="230"/>
      <c r="BY2" s="230"/>
      <c r="BZ2" s="230"/>
      <c r="CA2" s="230"/>
      <c r="CB2" s="230"/>
      <c r="CC2" s="230"/>
      <c r="CD2" s="230"/>
      <c r="CE2" s="3"/>
      <c r="CF2" s="3"/>
      <c r="CG2" s="3"/>
      <c r="CH2" s="3"/>
      <c r="CI2" s="3"/>
      <c r="CJ2" s="3"/>
      <c r="CK2" s="3"/>
      <c r="CL2" s="3"/>
      <c r="CM2" s="230"/>
      <c r="CN2" s="230"/>
      <c r="CO2" s="230"/>
      <c r="CP2" s="230"/>
      <c r="CQ2" s="3"/>
      <c r="CR2" s="3"/>
      <c r="CS2" s="3"/>
      <c r="CT2" s="3"/>
      <c r="CU2" s="230"/>
      <c r="CV2" s="230"/>
      <c r="CW2" s="230"/>
      <c r="CX2" s="230"/>
      <c r="CY2" s="3"/>
      <c r="CZ2" s="3"/>
      <c r="DA2" s="3"/>
      <c r="DB2" s="3"/>
      <c r="DC2" s="3"/>
      <c r="DD2" s="3"/>
      <c r="DE2" s="3"/>
      <c r="DF2" s="3"/>
      <c r="DG2" s="3"/>
      <c r="DH2" s="3"/>
      <c r="DI2" s="3"/>
      <c r="DJ2" s="3"/>
      <c r="DK2" s="3"/>
      <c r="DL2" s="3"/>
    </row>
    <row r="3" spans="1:134" ht="18" x14ac:dyDescent="0.25">
      <c r="A3" s="230"/>
      <c r="B3" s="230"/>
      <c r="C3" s="230"/>
      <c r="D3" s="230"/>
      <c r="E3" s="230"/>
      <c r="F3" s="230"/>
      <c r="G3" s="230"/>
      <c r="H3" s="230"/>
      <c r="I3" s="233" t="str">
        <f>'[1]Годовые  поправки  по МБТ_всего'!A3</f>
        <v>НА  1  ЯНВАРЯ  2024  ГОДА</v>
      </c>
      <c r="J3" s="230"/>
      <c r="K3" s="230"/>
      <c r="L3" s="230"/>
      <c r="M3" s="230"/>
      <c r="N3" s="233"/>
      <c r="O3" s="233"/>
      <c r="P3" s="233"/>
      <c r="Q3" s="233"/>
      <c r="R3" s="233"/>
      <c r="S3" s="230"/>
      <c r="T3" s="230"/>
      <c r="U3" s="230"/>
      <c r="V3" s="230"/>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230"/>
      <c r="BL3" s="230"/>
      <c r="BM3" s="230"/>
      <c r="BN3" s="230"/>
      <c r="BO3" s="230"/>
      <c r="BP3" s="230"/>
      <c r="BQ3" s="230"/>
      <c r="BR3" s="230"/>
      <c r="BS3" s="3"/>
      <c r="BT3" s="3"/>
      <c r="BU3" s="3"/>
      <c r="BV3" s="3"/>
      <c r="BW3" s="230"/>
      <c r="BX3" s="230"/>
      <c r="BY3" s="230"/>
      <c r="BZ3" s="230"/>
      <c r="CA3" s="230"/>
      <c r="CB3" s="230"/>
      <c r="CC3" s="230"/>
      <c r="CD3" s="230"/>
      <c r="CE3" s="3"/>
      <c r="CF3" s="3"/>
      <c r="CG3" s="3"/>
      <c r="CH3" s="3"/>
      <c r="CI3" s="3"/>
      <c r="CJ3" s="3"/>
      <c r="CK3" s="3"/>
      <c r="CL3" s="3"/>
      <c r="CM3" s="85"/>
      <c r="CN3" s="85"/>
      <c r="CO3" s="85"/>
      <c r="CP3" s="85"/>
      <c r="CQ3" s="3"/>
      <c r="CR3" s="3"/>
      <c r="CS3" s="3"/>
      <c r="CT3" s="3"/>
      <c r="CU3" s="230"/>
      <c r="CV3" s="230"/>
      <c r="CW3" s="230"/>
      <c r="CX3" s="230"/>
      <c r="CY3" s="3"/>
      <c r="CZ3" s="3"/>
      <c r="DA3" s="3"/>
      <c r="DB3" s="3"/>
      <c r="DC3" s="3"/>
      <c r="DD3" s="3"/>
      <c r="DE3" s="3"/>
      <c r="DF3" s="3"/>
      <c r="DG3" s="3"/>
      <c r="DH3" s="3"/>
      <c r="DI3" s="3"/>
      <c r="DJ3" s="3"/>
      <c r="DK3" s="3"/>
      <c r="DL3" s="3"/>
    </row>
    <row r="4" spans="1:134" ht="18" x14ac:dyDescent="0.25">
      <c r="A4" s="230"/>
      <c r="B4" s="230"/>
      <c r="C4" s="230"/>
      <c r="D4" s="230"/>
      <c r="E4" s="230"/>
      <c r="F4" s="230"/>
      <c r="G4" s="230"/>
      <c r="H4" s="230"/>
      <c r="I4" s="230"/>
      <c r="J4" s="230"/>
      <c r="K4" s="3"/>
      <c r="L4" s="3"/>
      <c r="M4" s="3"/>
      <c r="N4" s="3"/>
      <c r="O4" s="3"/>
      <c r="P4" s="3"/>
      <c r="Q4" s="3"/>
      <c r="R4" s="3"/>
      <c r="S4" s="230"/>
      <c r="T4" s="230"/>
      <c r="U4" s="230"/>
      <c r="V4" s="230"/>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230"/>
      <c r="BL4" s="230"/>
      <c r="BM4" s="230"/>
      <c r="BN4" s="230"/>
      <c r="BO4" s="230"/>
      <c r="BP4" s="230"/>
      <c r="BQ4" s="230"/>
      <c r="BR4" s="230"/>
      <c r="BS4" s="3"/>
      <c r="BT4" s="3"/>
      <c r="BU4" s="3"/>
      <c r="BV4" s="3"/>
      <c r="BW4" s="230"/>
      <c r="BX4" s="230"/>
      <c r="BY4" s="230"/>
      <c r="BZ4" s="230"/>
      <c r="CA4" s="230"/>
      <c r="CB4" s="230"/>
      <c r="CC4" s="230"/>
      <c r="CD4" s="230"/>
      <c r="CE4" s="3"/>
      <c r="CF4" s="3"/>
      <c r="CG4" s="3"/>
      <c r="CH4" s="3"/>
      <c r="CI4" s="3"/>
      <c r="CJ4" s="3"/>
      <c r="CK4" s="3"/>
      <c r="CL4" s="3"/>
      <c r="CM4" s="230"/>
      <c r="CN4" s="230"/>
      <c r="CO4" s="230"/>
      <c r="CP4" s="230"/>
      <c r="CQ4" s="3"/>
      <c r="CR4" s="3"/>
      <c r="CS4" s="3"/>
      <c r="CT4" s="3"/>
      <c r="CU4" s="230"/>
      <c r="CV4" s="230"/>
      <c r="CW4" s="230"/>
      <c r="CX4" s="230"/>
      <c r="CY4" s="3"/>
      <c r="CZ4" s="3"/>
      <c r="DA4" s="3"/>
      <c r="DB4" s="3"/>
      <c r="DC4" s="3"/>
      <c r="DD4" s="3"/>
      <c r="DE4" s="3"/>
      <c r="DF4" s="3"/>
      <c r="DG4" s="3"/>
      <c r="DH4" s="3"/>
      <c r="DI4" s="3"/>
      <c r="DJ4" s="3"/>
      <c r="DK4" s="3"/>
      <c r="DL4" s="3"/>
    </row>
    <row r="5" spans="1:134" s="87" customFormat="1" ht="16.5" thickBot="1" x14ac:dyDescent="0.3">
      <c r="K5" s="53"/>
      <c r="L5" s="53"/>
      <c r="M5" s="53"/>
      <c r="N5" s="53"/>
      <c r="O5" s="53"/>
      <c r="P5" s="53"/>
      <c r="Q5" s="53"/>
      <c r="R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S5" s="53"/>
      <c r="BT5" s="53"/>
      <c r="BU5" s="53"/>
      <c r="BV5" s="53"/>
      <c r="CE5" s="53"/>
      <c r="CF5" s="53"/>
      <c r="CG5" s="53"/>
      <c r="CH5" s="53"/>
      <c r="CI5" s="53"/>
      <c r="CJ5" s="53"/>
      <c r="CK5" s="53"/>
      <c r="CL5" s="53"/>
      <c r="CM5" s="88"/>
      <c r="CN5" s="88"/>
      <c r="CO5" s="88"/>
      <c r="CP5" s="88"/>
      <c r="CQ5" s="53"/>
      <c r="CS5" s="53"/>
      <c r="CT5" s="53"/>
      <c r="CU5" s="88"/>
      <c r="CV5" s="88"/>
      <c r="CW5" s="88"/>
      <c r="CX5" s="88"/>
      <c r="CZ5" s="53"/>
      <c r="DA5" s="53"/>
      <c r="DB5" s="53"/>
      <c r="DC5" s="53"/>
      <c r="DD5" s="53"/>
      <c r="DE5" s="53"/>
      <c r="DF5" s="53"/>
      <c r="DG5" s="53"/>
      <c r="DH5" s="89" t="s">
        <v>0</v>
      </c>
      <c r="DI5" s="53"/>
      <c r="DJ5" s="53"/>
      <c r="DK5" s="53"/>
      <c r="DL5" s="53"/>
      <c r="DY5" s="88"/>
      <c r="DZ5" s="88"/>
      <c r="EA5" s="88"/>
      <c r="EB5" s="88"/>
      <c r="EC5" s="88"/>
      <c r="ED5" s="88"/>
    </row>
    <row r="6" spans="1:134" s="87" customFormat="1" ht="18.75" customHeight="1" thickBot="1" x14ac:dyDescent="0.3">
      <c r="A6" s="349" t="s">
        <v>1</v>
      </c>
      <c r="B6" s="352" t="s">
        <v>2</v>
      </c>
      <c r="C6" s="353"/>
      <c r="D6" s="353"/>
      <c r="E6" s="354"/>
      <c r="F6" s="361" t="s">
        <v>3</v>
      </c>
      <c r="G6" s="362"/>
      <c r="H6" s="362"/>
      <c r="I6" s="362"/>
      <c r="J6" s="362"/>
      <c r="K6" s="362"/>
      <c r="L6" s="362"/>
      <c r="M6" s="362"/>
      <c r="N6" s="362"/>
      <c r="O6" s="362"/>
      <c r="P6" s="362"/>
      <c r="Q6" s="362"/>
      <c r="R6" s="187"/>
      <c r="S6" s="55"/>
      <c r="T6" s="55"/>
      <c r="U6" s="55"/>
      <c r="V6" s="55"/>
      <c r="W6" s="93"/>
      <c r="X6" s="90"/>
      <c r="Y6" s="90"/>
      <c r="Z6" s="90"/>
      <c r="AA6" s="90"/>
      <c r="AB6" s="90"/>
      <c r="AC6" s="90"/>
      <c r="AD6" s="90"/>
      <c r="AE6" s="90"/>
      <c r="AF6" s="90"/>
      <c r="AG6" s="90"/>
      <c r="AH6" s="90"/>
      <c r="AI6" s="90"/>
      <c r="AJ6" s="90"/>
      <c r="AK6" s="90"/>
      <c r="AL6" s="90"/>
      <c r="AM6" s="90"/>
      <c r="AN6" s="90"/>
      <c r="AO6" s="90"/>
      <c r="AP6" s="90"/>
      <c r="AQ6" s="90"/>
      <c r="AR6" s="90"/>
      <c r="AS6" s="90"/>
      <c r="AT6" s="90"/>
      <c r="AU6" s="91"/>
      <c r="AV6" s="91"/>
      <c r="AW6" s="91"/>
      <c r="AX6" s="91"/>
      <c r="AY6" s="91"/>
      <c r="AZ6" s="91"/>
      <c r="BA6" s="91"/>
      <c r="BB6" s="91"/>
      <c r="BC6" s="91"/>
      <c r="BD6" s="91"/>
      <c r="BE6" s="91"/>
      <c r="BF6" s="91"/>
      <c r="BG6" s="55"/>
      <c r="BH6" s="55"/>
      <c r="BI6" s="55"/>
      <c r="BJ6" s="55"/>
      <c r="BK6" s="55"/>
      <c r="BL6" s="55"/>
      <c r="BM6" s="55"/>
      <c r="BN6" s="55"/>
      <c r="BO6" s="90"/>
      <c r="BP6" s="90"/>
      <c r="BQ6" s="90"/>
      <c r="BR6" s="90"/>
      <c r="BS6" s="90"/>
      <c r="BT6" s="90"/>
      <c r="BU6" s="90"/>
      <c r="BV6" s="90"/>
      <c r="BW6" s="55"/>
      <c r="BX6" s="55"/>
      <c r="BY6" s="55"/>
      <c r="BZ6" s="55"/>
      <c r="CA6" s="55"/>
      <c r="CB6" s="55"/>
      <c r="CC6" s="55"/>
      <c r="CD6" s="55"/>
      <c r="CE6" s="90"/>
      <c r="CF6" s="90"/>
      <c r="CG6" s="90"/>
      <c r="CH6" s="90"/>
      <c r="CI6" s="55"/>
      <c r="CJ6" s="55"/>
      <c r="CK6" s="55"/>
      <c r="CL6" s="55"/>
      <c r="CM6" s="55"/>
      <c r="CN6" s="55"/>
      <c r="CO6" s="55"/>
      <c r="CP6" s="55"/>
      <c r="CQ6" s="55"/>
      <c r="CR6" s="55"/>
      <c r="CS6" s="55"/>
      <c r="CT6" s="55"/>
      <c r="CU6" s="92"/>
      <c r="CV6" s="93"/>
      <c r="CW6" s="92"/>
      <c r="CX6" s="92"/>
      <c r="CY6" s="92"/>
      <c r="CZ6" s="92"/>
      <c r="DA6" s="92"/>
      <c r="DB6" s="92"/>
      <c r="DC6" s="92"/>
      <c r="DD6" s="92"/>
      <c r="DE6" s="92"/>
      <c r="DF6" s="92"/>
      <c r="DG6" s="55"/>
      <c r="DH6" s="55"/>
      <c r="DI6" s="94"/>
    </row>
    <row r="7" spans="1:134" s="95" customFormat="1" ht="86.1" customHeight="1" thickBot="1" x14ac:dyDescent="0.25">
      <c r="A7" s="350"/>
      <c r="B7" s="355"/>
      <c r="C7" s="356"/>
      <c r="D7" s="356"/>
      <c r="E7" s="357"/>
      <c r="F7" s="363" t="s">
        <v>224</v>
      </c>
      <c r="G7" s="364"/>
      <c r="H7" s="364"/>
      <c r="I7" s="364"/>
      <c r="J7" s="364"/>
      <c r="K7" s="364"/>
      <c r="L7" s="364"/>
      <c r="M7" s="364"/>
      <c r="N7" s="364"/>
      <c r="O7" s="364"/>
      <c r="P7" s="364"/>
      <c r="Q7" s="365"/>
      <c r="R7" s="188"/>
      <c r="S7" s="188"/>
      <c r="T7" s="188"/>
      <c r="U7" s="188"/>
      <c r="V7" s="188"/>
      <c r="W7" s="188"/>
      <c r="X7" s="188"/>
      <c r="Y7" s="188"/>
      <c r="Z7" s="188"/>
      <c r="AA7" s="188"/>
      <c r="AB7" s="188"/>
      <c r="AC7" s="188"/>
      <c r="AD7" s="154"/>
      <c r="AE7" s="154"/>
      <c r="AF7" s="154"/>
      <c r="AG7" s="154"/>
      <c r="AH7" s="154"/>
      <c r="AI7" s="188"/>
      <c r="AJ7" s="188"/>
      <c r="AK7" s="188"/>
      <c r="AL7" s="188"/>
      <c r="AM7" s="188"/>
      <c r="AN7" s="188"/>
      <c r="AO7" s="188"/>
      <c r="AP7" s="188"/>
      <c r="AQ7" s="188"/>
      <c r="AR7" s="188"/>
      <c r="AS7" s="188"/>
      <c r="AT7" s="188"/>
      <c r="AU7" s="283"/>
      <c r="AV7" s="283"/>
      <c r="AW7" s="283"/>
      <c r="AX7" s="283"/>
      <c r="AY7" s="188"/>
      <c r="AZ7" s="188"/>
      <c r="BA7" s="188"/>
      <c r="BB7" s="188"/>
      <c r="BC7" s="188"/>
      <c r="BD7" s="188"/>
      <c r="BE7" s="188"/>
      <c r="BF7" s="188"/>
      <c r="BG7" s="188"/>
      <c r="BH7" s="188"/>
      <c r="BI7" s="189"/>
      <c r="BJ7" s="363" t="s">
        <v>225</v>
      </c>
      <c r="BK7" s="364"/>
      <c r="BL7" s="364"/>
      <c r="BM7" s="364"/>
      <c r="BN7" s="364" t="s">
        <v>55</v>
      </c>
      <c r="BO7" s="364"/>
      <c r="BP7" s="364"/>
      <c r="BQ7" s="364"/>
      <c r="BR7" s="364"/>
      <c r="BS7" s="364"/>
      <c r="BT7" s="364"/>
      <c r="BU7" s="364"/>
      <c r="BV7" s="364"/>
      <c r="BW7" s="364"/>
      <c r="BX7" s="364"/>
      <c r="BY7" s="364"/>
      <c r="BZ7" s="364"/>
      <c r="CA7" s="364"/>
      <c r="CB7" s="364"/>
      <c r="CC7" s="364"/>
      <c r="CD7" s="364" t="s">
        <v>56</v>
      </c>
      <c r="CE7" s="364"/>
      <c r="CF7" s="364"/>
      <c r="CG7" s="365"/>
      <c r="CH7" s="363" t="s">
        <v>58</v>
      </c>
      <c r="CI7" s="364"/>
      <c r="CJ7" s="364"/>
      <c r="CK7" s="365"/>
      <c r="CL7" s="363" t="s">
        <v>226</v>
      </c>
      <c r="CM7" s="364"/>
      <c r="CN7" s="364"/>
      <c r="CO7" s="365"/>
      <c r="CP7" s="363" t="s">
        <v>61</v>
      </c>
      <c r="CQ7" s="364"/>
      <c r="CR7" s="364"/>
      <c r="CS7" s="365"/>
      <c r="CT7" s="363" t="s">
        <v>227</v>
      </c>
      <c r="CU7" s="364"/>
      <c r="CV7" s="364"/>
      <c r="CW7" s="364"/>
      <c r="CX7" s="364"/>
      <c r="CY7" s="364"/>
      <c r="CZ7" s="364"/>
      <c r="DA7" s="364"/>
      <c r="DB7" s="364"/>
      <c r="DC7" s="364"/>
      <c r="DD7" s="364"/>
      <c r="DE7" s="364"/>
      <c r="DF7" s="364"/>
      <c r="DG7" s="364"/>
      <c r="DH7" s="364"/>
      <c r="DI7" s="365"/>
    </row>
    <row r="8" spans="1:134" s="95" customFormat="1" ht="62.45" customHeight="1" thickBot="1" x14ac:dyDescent="0.25">
      <c r="A8" s="350"/>
      <c r="B8" s="355"/>
      <c r="C8" s="356"/>
      <c r="D8" s="356"/>
      <c r="E8" s="357"/>
      <c r="F8" s="363" t="s">
        <v>228</v>
      </c>
      <c r="G8" s="364"/>
      <c r="H8" s="364"/>
      <c r="I8" s="364"/>
      <c r="J8" s="364"/>
      <c r="K8" s="364"/>
      <c r="L8" s="364"/>
      <c r="M8" s="364"/>
      <c r="N8" s="364"/>
      <c r="O8" s="364"/>
      <c r="P8" s="364"/>
      <c r="Q8" s="365"/>
      <c r="R8" s="188"/>
      <c r="S8" s="188"/>
      <c r="T8" s="188"/>
      <c r="U8" s="188"/>
      <c r="V8" s="188"/>
      <c r="W8" s="188"/>
      <c r="X8" s="188"/>
      <c r="Y8" s="188"/>
      <c r="Z8" s="188"/>
      <c r="AA8" s="188"/>
      <c r="AB8" s="188"/>
      <c r="AC8" s="189"/>
      <c r="AD8" s="363" t="s">
        <v>229</v>
      </c>
      <c r="AE8" s="364"/>
      <c r="AF8" s="364"/>
      <c r="AG8" s="364"/>
      <c r="AH8" s="188"/>
      <c r="AI8" s="188"/>
      <c r="AJ8" s="188"/>
      <c r="AK8" s="188"/>
      <c r="AL8" s="188"/>
      <c r="AM8" s="188"/>
      <c r="AN8" s="188"/>
      <c r="AO8" s="188"/>
      <c r="AP8" s="188"/>
      <c r="AQ8" s="188"/>
      <c r="AR8" s="188"/>
      <c r="AS8" s="188"/>
      <c r="AT8" s="188"/>
      <c r="AU8" s="188"/>
      <c r="AV8" s="188"/>
      <c r="AW8" s="189"/>
      <c r="AX8" s="363" t="s">
        <v>230</v>
      </c>
      <c r="AY8" s="364"/>
      <c r="AZ8" s="364"/>
      <c r="BA8" s="365"/>
      <c r="BB8" s="363" t="s">
        <v>231</v>
      </c>
      <c r="BC8" s="364"/>
      <c r="BD8" s="364"/>
      <c r="BE8" s="364"/>
      <c r="BF8" s="364"/>
      <c r="BG8" s="364"/>
      <c r="BH8" s="364"/>
      <c r="BI8" s="365"/>
      <c r="BJ8" s="363" t="s">
        <v>232</v>
      </c>
      <c r="BK8" s="364"/>
      <c r="BL8" s="364"/>
      <c r="BM8" s="365"/>
      <c r="BN8" s="363" t="s">
        <v>70</v>
      </c>
      <c r="BO8" s="364"/>
      <c r="BP8" s="364"/>
      <c r="BQ8" s="364"/>
      <c r="BR8" s="364"/>
      <c r="BS8" s="364"/>
      <c r="BT8" s="364"/>
      <c r="BU8" s="364"/>
      <c r="BV8" s="364"/>
      <c r="BW8" s="364"/>
      <c r="BX8" s="364"/>
      <c r="BY8" s="364"/>
      <c r="BZ8" s="364"/>
      <c r="CA8" s="364"/>
      <c r="CB8" s="364"/>
      <c r="CC8" s="364"/>
      <c r="CD8" s="364" t="s">
        <v>233</v>
      </c>
      <c r="CE8" s="364"/>
      <c r="CF8" s="364"/>
      <c r="CG8" s="365"/>
      <c r="CH8" s="363" t="s">
        <v>234</v>
      </c>
      <c r="CI8" s="364"/>
      <c r="CJ8" s="364"/>
      <c r="CK8" s="365"/>
      <c r="CL8" s="363" t="s">
        <v>235</v>
      </c>
      <c r="CM8" s="364"/>
      <c r="CN8" s="364"/>
      <c r="CO8" s="365"/>
      <c r="CP8" s="363" t="s">
        <v>236</v>
      </c>
      <c r="CQ8" s="364"/>
      <c r="CR8" s="364"/>
      <c r="CS8" s="365"/>
      <c r="CT8" s="369" t="s">
        <v>237</v>
      </c>
      <c r="CU8" s="370"/>
      <c r="CV8" s="370"/>
      <c r="CW8" s="371"/>
      <c r="CX8" s="369" t="s">
        <v>238</v>
      </c>
      <c r="CY8" s="370"/>
      <c r="CZ8" s="370"/>
      <c r="DA8" s="370"/>
      <c r="DB8" s="370"/>
      <c r="DC8" s="370"/>
      <c r="DD8" s="370"/>
      <c r="DE8" s="370"/>
      <c r="DF8" s="370"/>
      <c r="DG8" s="370"/>
      <c r="DH8" s="370"/>
      <c r="DI8" s="371"/>
    </row>
    <row r="9" spans="1:134" s="95" customFormat="1" ht="75.95" customHeight="1" thickBot="1" x14ac:dyDescent="0.25">
      <c r="A9" s="350"/>
      <c r="B9" s="355"/>
      <c r="C9" s="356"/>
      <c r="D9" s="356"/>
      <c r="E9" s="357"/>
      <c r="F9" s="363" t="s">
        <v>239</v>
      </c>
      <c r="G9" s="364"/>
      <c r="H9" s="364"/>
      <c r="I9" s="364"/>
      <c r="J9" s="364"/>
      <c r="K9" s="364"/>
      <c r="L9" s="364"/>
      <c r="M9" s="364"/>
      <c r="N9" s="364"/>
      <c r="O9" s="364"/>
      <c r="P9" s="364"/>
      <c r="Q9" s="365"/>
      <c r="R9" s="188"/>
      <c r="S9" s="188"/>
      <c r="T9" s="188"/>
      <c r="U9" s="188"/>
      <c r="V9" s="188"/>
      <c r="W9" s="188"/>
      <c r="X9" s="188"/>
      <c r="Y9" s="188"/>
      <c r="Z9" s="188"/>
      <c r="AA9" s="188"/>
      <c r="AB9" s="188"/>
      <c r="AC9" s="189"/>
      <c r="AD9" s="363" t="s">
        <v>240</v>
      </c>
      <c r="AE9" s="364"/>
      <c r="AF9" s="364"/>
      <c r="AG9" s="364"/>
      <c r="AH9" s="188"/>
      <c r="AI9" s="188"/>
      <c r="AJ9" s="188"/>
      <c r="AK9" s="188"/>
      <c r="AL9" s="188"/>
      <c r="AM9" s="188"/>
      <c r="AN9" s="188"/>
      <c r="AO9" s="189"/>
      <c r="AP9" s="363" t="s">
        <v>241</v>
      </c>
      <c r="AQ9" s="364"/>
      <c r="AR9" s="364"/>
      <c r="AS9" s="365"/>
      <c r="AT9" s="363" t="s">
        <v>242</v>
      </c>
      <c r="AU9" s="364"/>
      <c r="AV9" s="364"/>
      <c r="AW9" s="365"/>
      <c r="AX9" s="363" t="s">
        <v>243</v>
      </c>
      <c r="AY9" s="364"/>
      <c r="AZ9" s="364"/>
      <c r="BA9" s="365"/>
      <c r="BB9" s="363" t="s">
        <v>244</v>
      </c>
      <c r="BC9" s="364"/>
      <c r="BD9" s="364"/>
      <c r="BE9" s="365"/>
      <c r="BF9" s="364" t="s">
        <v>245</v>
      </c>
      <c r="BG9" s="364"/>
      <c r="BH9" s="364"/>
      <c r="BI9" s="365"/>
      <c r="BJ9" s="363" t="s">
        <v>246</v>
      </c>
      <c r="BK9" s="364"/>
      <c r="BL9" s="364"/>
      <c r="BM9" s="365"/>
      <c r="BN9" s="363" t="s">
        <v>247</v>
      </c>
      <c r="BO9" s="364"/>
      <c r="BP9" s="364"/>
      <c r="BQ9" s="365"/>
      <c r="BR9" s="363" t="s">
        <v>248</v>
      </c>
      <c r="BS9" s="364"/>
      <c r="BT9" s="364"/>
      <c r="BU9" s="364"/>
      <c r="BV9" s="364"/>
      <c r="BW9" s="364"/>
      <c r="BX9" s="364"/>
      <c r="BY9" s="364"/>
      <c r="BZ9" s="364"/>
      <c r="CA9" s="364"/>
      <c r="CB9" s="364"/>
      <c r="CC9" s="364"/>
      <c r="CD9" s="364" t="s">
        <v>249</v>
      </c>
      <c r="CE9" s="364"/>
      <c r="CF9" s="364"/>
      <c r="CG9" s="365"/>
      <c r="CH9" s="363" t="s">
        <v>250</v>
      </c>
      <c r="CI9" s="364"/>
      <c r="CJ9" s="364"/>
      <c r="CK9" s="365"/>
      <c r="CL9" s="363" t="s">
        <v>251</v>
      </c>
      <c r="CM9" s="364"/>
      <c r="CN9" s="364"/>
      <c r="CO9" s="365"/>
      <c r="CP9" s="363" t="s">
        <v>252</v>
      </c>
      <c r="CQ9" s="364"/>
      <c r="CR9" s="364"/>
      <c r="CS9" s="365"/>
      <c r="CT9" s="372"/>
      <c r="CU9" s="373"/>
      <c r="CV9" s="373"/>
      <c r="CW9" s="374"/>
      <c r="CX9" s="372"/>
      <c r="CY9" s="373"/>
      <c r="CZ9" s="373"/>
      <c r="DA9" s="373"/>
      <c r="DB9" s="373"/>
      <c r="DC9" s="373"/>
      <c r="DD9" s="373"/>
      <c r="DE9" s="373"/>
      <c r="DF9" s="373"/>
      <c r="DG9" s="373"/>
      <c r="DH9" s="373"/>
      <c r="DI9" s="374"/>
    </row>
    <row r="10" spans="1:134" s="10" customFormat="1" ht="65.45" customHeight="1" thickBot="1" x14ac:dyDescent="0.25">
      <c r="A10" s="350"/>
      <c r="B10" s="355"/>
      <c r="C10" s="356"/>
      <c r="D10" s="356"/>
      <c r="E10" s="357"/>
      <c r="F10" s="327" t="s">
        <v>253</v>
      </c>
      <c r="G10" s="328"/>
      <c r="H10" s="328"/>
      <c r="I10" s="328"/>
      <c r="J10" s="328"/>
      <c r="K10" s="328"/>
      <c r="L10" s="328"/>
      <c r="M10" s="328"/>
      <c r="N10" s="328"/>
      <c r="O10" s="328"/>
      <c r="P10" s="328"/>
      <c r="Q10" s="329"/>
      <c r="R10" s="352" t="s">
        <v>254</v>
      </c>
      <c r="S10" s="353"/>
      <c r="T10" s="353"/>
      <c r="U10" s="354"/>
      <c r="V10" s="352" t="s">
        <v>429</v>
      </c>
      <c r="W10" s="353"/>
      <c r="X10" s="353"/>
      <c r="Y10" s="353"/>
      <c r="Z10" s="353"/>
      <c r="AA10" s="353"/>
      <c r="AB10" s="353"/>
      <c r="AC10" s="354"/>
      <c r="AD10" s="327" t="s">
        <v>255</v>
      </c>
      <c r="AE10" s="328"/>
      <c r="AF10" s="328"/>
      <c r="AG10" s="328"/>
      <c r="AH10" s="173"/>
      <c r="AI10" s="173"/>
      <c r="AJ10" s="173"/>
      <c r="AK10" s="173"/>
      <c r="AL10" s="173"/>
      <c r="AM10" s="173"/>
      <c r="AN10" s="173"/>
      <c r="AO10" s="173"/>
      <c r="AP10" s="173"/>
      <c r="AQ10" s="173"/>
      <c r="AR10" s="173"/>
      <c r="AS10" s="190"/>
      <c r="AT10" s="352" t="s">
        <v>256</v>
      </c>
      <c r="AU10" s="353"/>
      <c r="AV10" s="353"/>
      <c r="AW10" s="354"/>
      <c r="AX10" s="366" t="s">
        <v>257</v>
      </c>
      <c r="AY10" s="367"/>
      <c r="AZ10" s="367"/>
      <c r="BA10" s="367"/>
      <c r="BB10" s="367"/>
      <c r="BC10" s="367"/>
      <c r="BD10" s="367"/>
      <c r="BE10" s="367"/>
      <c r="BF10" s="367"/>
      <c r="BG10" s="367"/>
      <c r="BH10" s="367"/>
      <c r="BI10" s="368"/>
      <c r="BJ10" s="352" t="s">
        <v>258</v>
      </c>
      <c r="BK10" s="353"/>
      <c r="BL10" s="353"/>
      <c r="BM10" s="354"/>
      <c r="BN10" s="352" t="s">
        <v>259</v>
      </c>
      <c r="BO10" s="353"/>
      <c r="BP10" s="353"/>
      <c r="BQ10" s="354"/>
      <c r="BR10" s="352" t="s">
        <v>260</v>
      </c>
      <c r="BS10" s="353"/>
      <c r="BT10" s="353"/>
      <c r="BU10" s="353"/>
      <c r="BV10" s="352" t="s">
        <v>261</v>
      </c>
      <c r="BW10" s="353"/>
      <c r="BX10" s="353"/>
      <c r="BY10" s="354"/>
      <c r="BZ10" s="330" t="s">
        <v>262</v>
      </c>
      <c r="CA10" s="331"/>
      <c r="CB10" s="331"/>
      <c r="CC10" s="331"/>
      <c r="CD10" s="352" t="s">
        <v>263</v>
      </c>
      <c r="CE10" s="353"/>
      <c r="CF10" s="353"/>
      <c r="CG10" s="354"/>
      <c r="CH10" s="352" t="s">
        <v>264</v>
      </c>
      <c r="CI10" s="353"/>
      <c r="CJ10" s="353"/>
      <c r="CK10" s="354"/>
      <c r="CL10" s="352" t="s">
        <v>265</v>
      </c>
      <c r="CM10" s="353"/>
      <c r="CN10" s="353"/>
      <c r="CO10" s="354"/>
      <c r="CP10" s="352" t="s">
        <v>266</v>
      </c>
      <c r="CQ10" s="353"/>
      <c r="CR10" s="353"/>
      <c r="CS10" s="354"/>
      <c r="CT10" s="352" t="s">
        <v>267</v>
      </c>
      <c r="CU10" s="353"/>
      <c r="CV10" s="353"/>
      <c r="CW10" s="354"/>
      <c r="CX10" s="369" t="s">
        <v>268</v>
      </c>
      <c r="CY10" s="370"/>
      <c r="CZ10" s="370"/>
      <c r="DA10" s="371"/>
      <c r="DB10" s="352" t="s">
        <v>269</v>
      </c>
      <c r="DC10" s="353"/>
      <c r="DD10" s="353"/>
      <c r="DE10" s="354"/>
      <c r="DF10" s="352" t="s">
        <v>270</v>
      </c>
      <c r="DG10" s="353"/>
      <c r="DH10" s="353"/>
      <c r="DI10" s="354"/>
    </row>
    <row r="11" spans="1:134" s="10" customFormat="1" ht="117.6" customHeight="1" thickBot="1" x14ac:dyDescent="0.25">
      <c r="A11" s="350"/>
      <c r="B11" s="358"/>
      <c r="C11" s="359"/>
      <c r="D11" s="359"/>
      <c r="E11" s="360"/>
      <c r="F11" s="358" t="s">
        <v>271</v>
      </c>
      <c r="G11" s="359"/>
      <c r="H11" s="359"/>
      <c r="I11" s="360"/>
      <c r="J11" s="358" t="s">
        <v>272</v>
      </c>
      <c r="K11" s="359"/>
      <c r="L11" s="359"/>
      <c r="M11" s="360"/>
      <c r="N11" s="358" t="s">
        <v>273</v>
      </c>
      <c r="O11" s="359"/>
      <c r="P11" s="359"/>
      <c r="Q11" s="360"/>
      <c r="R11" s="358"/>
      <c r="S11" s="359"/>
      <c r="T11" s="359"/>
      <c r="U11" s="360"/>
      <c r="V11" s="366" t="s">
        <v>430</v>
      </c>
      <c r="W11" s="367"/>
      <c r="X11" s="367"/>
      <c r="Y11" s="368"/>
      <c r="Z11" s="366" t="s">
        <v>431</v>
      </c>
      <c r="AA11" s="367"/>
      <c r="AB11" s="367"/>
      <c r="AC11" s="368"/>
      <c r="AD11" s="366" t="s">
        <v>274</v>
      </c>
      <c r="AE11" s="367"/>
      <c r="AF11" s="367"/>
      <c r="AG11" s="368"/>
      <c r="AH11" s="363" t="s">
        <v>275</v>
      </c>
      <c r="AI11" s="364"/>
      <c r="AJ11" s="364"/>
      <c r="AK11" s="365"/>
      <c r="AL11" s="363" t="s">
        <v>276</v>
      </c>
      <c r="AM11" s="364"/>
      <c r="AN11" s="364"/>
      <c r="AO11" s="365"/>
      <c r="AP11" s="363" t="s">
        <v>277</v>
      </c>
      <c r="AQ11" s="364"/>
      <c r="AR11" s="364"/>
      <c r="AS11" s="365"/>
      <c r="AT11" s="358"/>
      <c r="AU11" s="359"/>
      <c r="AV11" s="359"/>
      <c r="AW11" s="360"/>
      <c r="AX11" s="358" t="s">
        <v>278</v>
      </c>
      <c r="AY11" s="359"/>
      <c r="AZ11" s="359"/>
      <c r="BA11" s="360"/>
      <c r="BB11" s="358" t="s">
        <v>279</v>
      </c>
      <c r="BC11" s="359"/>
      <c r="BD11" s="359"/>
      <c r="BE11" s="360"/>
      <c r="BF11" s="358" t="s">
        <v>280</v>
      </c>
      <c r="BG11" s="359"/>
      <c r="BH11" s="359"/>
      <c r="BI11" s="360"/>
      <c r="BJ11" s="358"/>
      <c r="BK11" s="359"/>
      <c r="BL11" s="359"/>
      <c r="BM11" s="360"/>
      <c r="BN11" s="358"/>
      <c r="BO11" s="359"/>
      <c r="BP11" s="359"/>
      <c r="BQ11" s="360"/>
      <c r="BR11" s="358"/>
      <c r="BS11" s="359"/>
      <c r="BT11" s="359"/>
      <c r="BU11" s="359"/>
      <c r="BV11" s="358"/>
      <c r="BW11" s="359"/>
      <c r="BX11" s="359"/>
      <c r="BY11" s="360"/>
      <c r="BZ11" s="366" t="s">
        <v>281</v>
      </c>
      <c r="CA11" s="367"/>
      <c r="CB11" s="367"/>
      <c r="CC11" s="367"/>
      <c r="CD11" s="358"/>
      <c r="CE11" s="359"/>
      <c r="CF11" s="359"/>
      <c r="CG11" s="360"/>
      <c r="CH11" s="358"/>
      <c r="CI11" s="359"/>
      <c r="CJ11" s="359"/>
      <c r="CK11" s="360"/>
      <c r="CL11" s="358"/>
      <c r="CM11" s="359"/>
      <c r="CN11" s="359"/>
      <c r="CO11" s="360"/>
      <c r="CP11" s="358"/>
      <c r="CQ11" s="359"/>
      <c r="CR11" s="359"/>
      <c r="CS11" s="360"/>
      <c r="CT11" s="358"/>
      <c r="CU11" s="359"/>
      <c r="CV11" s="359"/>
      <c r="CW11" s="360"/>
      <c r="CX11" s="372"/>
      <c r="CY11" s="373"/>
      <c r="CZ11" s="373"/>
      <c r="DA11" s="374"/>
      <c r="DB11" s="358"/>
      <c r="DC11" s="359"/>
      <c r="DD11" s="359"/>
      <c r="DE11" s="360"/>
      <c r="DF11" s="358"/>
      <c r="DG11" s="359"/>
      <c r="DH11" s="359"/>
      <c r="DI11" s="360"/>
    </row>
    <row r="12" spans="1:134" s="10" customFormat="1" ht="60.75" customHeight="1" thickBot="1" x14ac:dyDescent="0.25">
      <c r="A12" s="351"/>
      <c r="B12" s="57" t="s">
        <v>16</v>
      </c>
      <c r="C12" s="57" t="s">
        <v>17</v>
      </c>
      <c r="D12" s="150" t="s">
        <v>18</v>
      </c>
      <c r="E12" s="57" t="s">
        <v>19</v>
      </c>
      <c r="F12" s="57" t="s">
        <v>16</v>
      </c>
      <c r="G12" s="57" t="s">
        <v>17</v>
      </c>
      <c r="H12" s="57" t="s">
        <v>18</v>
      </c>
      <c r="I12" s="57" t="s">
        <v>19</v>
      </c>
      <c r="J12" s="57" t="s">
        <v>16</v>
      </c>
      <c r="K12" s="57" t="s">
        <v>17</v>
      </c>
      <c r="L12" s="57" t="s">
        <v>18</v>
      </c>
      <c r="M12" s="57" t="s">
        <v>19</v>
      </c>
      <c r="N12" s="57" t="s">
        <v>16</v>
      </c>
      <c r="O12" s="57" t="s">
        <v>17</v>
      </c>
      <c r="P12" s="57" t="s">
        <v>18</v>
      </c>
      <c r="Q12" s="57" t="s">
        <v>19</v>
      </c>
      <c r="R12" s="57" t="s">
        <v>16</v>
      </c>
      <c r="S12" s="57" t="s">
        <v>17</v>
      </c>
      <c r="T12" s="57" t="s">
        <v>18</v>
      </c>
      <c r="U12" s="57" t="s">
        <v>19</v>
      </c>
      <c r="V12" s="57" t="s">
        <v>16</v>
      </c>
      <c r="W12" s="57" t="s">
        <v>17</v>
      </c>
      <c r="X12" s="57" t="s">
        <v>18</v>
      </c>
      <c r="Y12" s="57" t="s">
        <v>19</v>
      </c>
      <c r="Z12" s="57" t="s">
        <v>16</v>
      </c>
      <c r="AA12" s="57" t="s">
        <v>17</v>
      </c>
      <c r="AB12" s="57" t="s">
        <v>18</v>
      </c>
      <c r="AC12" s="57" t="s">
        <v>19</v>
      </c>
      <c r="AD12" s="57" t="s">
        <v>16</v>
      </c>
      <c r="AE12" s="153" t="s">
        <v>17</v>
      </c>
      <c r="AF12" s="153" t="s">
        <v>18</v>
      </c>
      <c r="AG12" s="153" t="s">
        <v>19</v>
      </c>
      <c r="AH12" s="57" t="s">
        <v>16</v>
      </c>
      <c r="AI12" s="57" t="s">
        <v>17</v>
      </c>
      <c r="AJ12" s="57" t="s">
        <v>18</v>
      </c>
      <c r="AK12" s="57" t="s">
        <v>19</v>
      </c>
      <c r="AL12" s="57" t="s">
        <v>16</v>
      </c>
      <c r="AM12" s="57" t="s">
        <v>17</v>
      </c>
      <c r="AN12" s="57" t="s">
        <v>18</v>
      </c>
      <c r="AO12" s="57" t="s">
        <v>19</v>
      </c>
      <c r="AP12" s="57" t="s">
        <v>16</v>
      </c>
      <c r="AQ12" s="57" t="s">
        <v>17</v>
      </c>
      <c r="AR12" s="57" t="s">
        <v>18</v>
      </c>
      <c r="AS12" s="57" t="s">
        <v>19</v>
      </c>
      <c r="AT12" s="57" t="s">
        <v>16</v>
      </c>
      <c r="AU12" s="57" t="s">
        <v>17</v>
      </c>
      <c r="AV12" s="57" t="s">
        <v>18</v>
      </c>
      <c r="AW12" s="57" t="s">
        <v>19</v>
      </c>
      <c r="AX12" s="57" t="s">
        <v>16</v>
      </c>
      <c r="AY12" s="57" t="s">
        <v>17</v>
      </c>
      <c r="AZ12" s="57" t="s">
        <v>18</v>
      </c>
      <c r="BA12" s="57" t="s">
        <v>19</v>
      </c>
      <c r="BB12" s="57" t="s">
        <v>16</v>
      </c>
      <c r="BC12" s="57" t="s">
        <v>17</v>
      </c>
      <c r="BD12" s="57" t="s">
        <v>18</v>
      </c>
      <c r="BE12" s="57" t="s">
        <v>19</v>
      </c>
      <c r="BF12" s="57" t="s">
        <v>16</v>
      </c>
      <c r="BG12" s="57" t="s">
        <v>17</v>
      </c>
      <c r="BH12" s="57" t="s">
        <v>18</v>
      </c>
      <c r="BI12" s="57" t="s">
        <v>19</v>
      </c>
      <c r="BJ12" s="57" t="s">
        <v>16</v>
      </c>
      <c r="BK12" s="57" t="s">
        <v>17</v>
      </c>
      <c r="BL12" s="57" t="s">
        <v>18</v>
      </c>
      <c r="BM12" s="57" t="s">
        <v>19</v>
      </c>
      <c r="BN12" s="57" t="s">
        <v>16</v>
      </c>
      <c r="BO12" s="57" t="s">
        <v>17</v>
      </c>
      <c r="BP12" s="57" t="s">
        <v>18</v>
      </c>
      <c r="BQ12" s="57" t="s">
        <v>19</v>
      </c>
      <c r="BR12" s="57" t="s">
        <v>16</v>
      </c>
      <c r="BS12" s="57" t="s">
        <v>17</v>
      </c>
      <c r="BT12" s="57" t="s">
        <v>18</v>
      </c>
      <c r="BU12" s="57" t="s">
        <v>19</v>
      </c>
      <c r="BV12" s="57" t="s">
        <v>16</v>
      </c>
      <c r="BW12" s="57" t="s">
        <v>17</v>
      </c>
      <c r="BX12" s="57" t="s">
        <v>18</v>
      </c>
      <c r="BY12" s="57" t="s">
        <v>19</v>
      </c>
      <c r="BZ12" s="57" t="s">
        <v>16</v>
      </c>
      <c r="CA12" s="57" t="s">
        <v>17</v>
      </c>
      <c r="CB12" s="57" t="s">
        <v>18</v>
      </c>
      <c r="CC12" s="57" t="s">
        <v>19</v>
      </c>
      <c r="CD12" s="57" t="s">
        <v>16</v>
      </c>
      <c r="CE12" s="57" t="s">
        <v>17</v>
      </c>
      <c r="CF12" s="57" t="s">
        <v>18</v>
      </c>
      <c r="CG12" s="57" t="s">
        <v>19</v>
      </c>
      <c r="CH12" s="57" t="s">
        <v>16</v>
      </c>
      <c r="CI12" s="57" t="s">
        <v>17</v>
      </c>
      <c r="CJ12" s="57" t="s">
        <v>18</v>
      </c>
      <c r="CK12" s="57" t="s">
        <v>19</v>
      </c>
      <c r="CL12" s="57" t="s">
        <v>16</v>
      </c>
      <c r="CM12" s="57" t="s">
        <v>17</v>
      </c>
      <c r="CN12" s="57" t="s">
        <v>18</v>
      </c>
      <c r="CO12" s="57" t="s">
        <v>19</v>
      </c>
      <c r="CP12" s="57" t="s">
        <v>16</v>
      </c>
      <c r="CQ12" s="57" t="s">
        <v>17</v>
      </c>
      <c r="CR12" s="57" t="s">
        <v>18</v>
      </c>
      <c r="CS12" s="57" t="s">
        <v>19</v>
      </c>
      <c r="CT12" s="57" t="s">
        <v>16</v>
      </c>
      <c r="CU12" s="57" t="s">
        <v>17</v>
      </c>
      <c r="CV12" s="57" t="s">
        <v>18</v>
      </c>
      <c r="CW12" s="57" t="s">
        <v>19</v>
      </c>
      <c r="CX12" s="57" t="s">
        <v>16</v>
      </c>
      <c r="CY12" s="57" t="s">
        <v>17</v>
      </c>
      <c r="CZ12" s="57" t="s">
        <v>18</v>
      </c>
      <c r="DA12" s="57" t="s">
        <v>19</v>
      </c>
      <c r="DB12" s="57" t="s">
        <v>16</v>
      </c>
      <c r="DC12" s="57" t="s">
        <v>17</v>
      </c>
      <c r="DD12" s="57" t="s">
        <v>18</v>
      </c>
      <c r="DE12" s="57" t="s">
        <v>19</v>
      </c>
      <c r="DF12" s="57" t="s">
        <v>16</v>
      </c>
      <c r="DG12" s="57" t="s">
        <v>17</v>
      </c>
      <c r="DH12" s="57" t="s">
        <v>18</v>
      </c>
      <c r="DI12" s="57" t="s">
        <v>19</v>
      </c>
    </row>
    <row r="13" spans="1:134" s="96" customFormat="1" ht="20.25" customHeight="1" thickBot="1" x14ac:dyDescent="0.25">
      <c r="A13" s="192"/>
      <c r="B13" s="379"/>
      <c r="C13" s="379"/>
      <c r="D13" s="379"/>
      <c r="E13" s="380"/>
      <c r="F13" s="378" t="s">
        <v>282</v>
      </c>
      <c r="G13" s="379"/>
      <c r="H13" s="379"/>
      <c r="I13" s="380"/>
      <c r="J13" s="378" t="s">
        <v>283</v>
      </c>
      <c r="K13" s="379"/>
      <c r="L13" s="379"/>
      <c r="M13" s="380"/>
      <c r="N13" s="378" t="s">
        <v>284</v>
      </c>
      <c r="O13" s="379"/>
      <c r="P13" s="379"/>
      <c r="Q13" s="380"/>
      <c r="R13" s="378" t="s">
        <v>285</v>
      </c>
      <c r="S13" s="379"/>
      <c r="T13" s="379"/>
      <c r="U13" s="380"/>
      <c r="V13" s="378" t="s">
        <v>286</v>
      </c>
      <c r="W13" s="379"/>
      <c r="X13" s="379"/>
      <c r="Y13" s="380"/>
      <c r="Z13" s="378" t="s">
        <v>287</v>
      </c>
      <c r="AA13" s="379"/>
      <c r="AB13" s="379"/>
      <c r="AC13" s="380"/>
      <c r="AD13" s="378" t="s">
        <v>288</v>
      </c>
      <c r="AE13" s="379"/>
      <c r="AF13" s="379"/>
      <c r="AG13" s="380"/>
      <c r="AH13" s="378" t="s">
        <v>289</v>
      </c>
      <c r="AI13" s="379"/>
      <c r="AJ13" s="379"/>
      <c r="AK13" s="380"/>
      <c r="AL13" s="378" t="s">
        <v>290</v>
      </c>
      <c r="AM13" s="379"/>
      <c r="AN13" s="379"/>
      <c r="AO13" s="380"/>
      <c r="AP13" s="378" t="s">
        <v>291</v>
      </c>
      <c r="AQ13" s="379"/>
      <c r="AR13" s="379"/>
      <c r="AS13" s="380"/>
      <c r="AT13" s="378" t="s">
        <v>292</v>
      </c>
      <c r="AU13" s="379"/>
      <c r="AV13" s="379"/>
      <c r="AW13" s="380"/>
      <c r="AX13" s="375" t="s">
        <v>293</v>
      </c>
      <c r="AY13" s="376"/>
      <c r="AZ13" s="376"/>
      <c r="BA13" s="377"/>
      <c r="BB13" s="378" t="s">
        <v>294</v>
      </c>
      <c r="BC13" s="379"/>
      <c r="BD13" s="379"/>
      <c r="BE13" s="380"/>
      <c r="BF13" s="378" t="s">
        <v>295</v>
      </c>
      <c r="BG13" s="379"/>
      <c r="BH13" s="379"/>
      <c r="BI13" s="380"/>
      <c r="BJ13" s="378" t="s">
        <v>296</v>
      </c>
      <c r="BK13" s="379"/>
      <c r="BL13" s="379"/>
      <c r="BM13" s="380"/>
      <c r="BN13" s="378" t="s">
        <v>297</v>
      </c>
      <c r="BO13" s="379"/>
      <c r="BP13" s="379"/>
      <c r="BQ13" s="380"/>
      <c r="BR13" s="378" t="s">
        <v>298</v>
      </c>
      <c r="BS13" s="379"/>
      <c r="BT13" s="379"/>
      <c r="BU13" s="380"/>
      <c r="BV13" s="378" t="s">
        <v>299</v>
      </c>
      <c r="BW13" s="379"/>
      <c r="BX13" s="379"/>
      <c r="BY13" s="380"/>
      <c r="BZ13" s="378" t="s">
        <v>300</v>
      </c>
      <c r="CA13" s="379"/>
      <c r="CB13" s="379"/>
      <c r="CC13" s="380"/>
      <c r="CD13" s="378" t="s">
        <v>301</v>
      </c>
      <c r="CE13" s="379"/>
      <c r="CF13" s="379"/>
      <c r="CG13" s="380"/>
      <c r="CH13" s="378" t="s">
        <v>302</v>
      </c>
      <c r="CI13" s="379"/>
      <c r="CJ13" s="379"/>
      <c r="CK13" s="380"/>
      <c r="CL13" s="378" t="s">
        <v>303</v>
      </c>
      <c r="CM13" s="379"/>
      <c r="CN13" s="379"/>
      <c r="CO13" s="380"/>
      <c r="CP13" s="378" t="s">
        <v>304</v>
      </c>
      <c r="CQ13" s="379"/>
      <c r="CR13" s="379"/>
      <c r="CS13" s="380"/>
      <c r="CT13" s="378" t="s">
        <v>305</v>
      </c>
      <c r="CU13" s="379"/>
      <c r="CV13" s="379"/>
      <c r="CW13" s="380"/>
      <c r="CX13" s="378" t="s">
        <v>306</v>
      </c>
      <c r="CY13" s="379"/>
      <c r="CZ13" s="379"/>
      <c r="DA13" s="380"/>
      <c r="DB13" s="378" t="s">
        <v>307</v>
      </c>
      <c r="DC13" s="379"/>
      <c r="DD13" s="379"/>
      <c r="DE13" s="380"/>
      <c r="DF13" s="378" t="s">
        <v>308</v>
      </c>
      <c r="DG13" s="379"/>
      <c r="DH13" s="379"/>
      <c r="DI13" s="380"/>
    </row>
    <row r="14" spans="1:134" s="10" customFormat="1" ht="21.75" customHeight="1" x14ac:dyDescent="0.25">
      <c r="A14" s="97" t="s">
        <v>28</v>
      </c>
      <c r="B14" s="98">
        <f>CT14+F14+CD14+CL14+AT14+AH14+BV14+BB14+AX14+BF14+V14+DF14+CH14+CX14+BR14+BJ14+DB14+BN14+CP14+J14+BZ14+N14+R14+AP14+Z14+AD14+AL14</f>
        <v>171766.26021000001</v>
      </c>
      <c r="C14" s="98">
        <f>CU14+G14+CE14+CM14+AU14+AI14+BW14+BC14+AY14+BG14+W14+DG14+CI14+CY14+BS14+BK14+DC14+BO14+CQ14+K14+CA14+O14+S14+AQ14+AA14+AE14+AM14</f>
        <v>173018.07428</v>
      </c>
      <c r="D14" s="98">
        <f>H14+L14+P14+T14+X14+AB14+AF14+AJ14+AR14+AV14+AZ14+BD14+BH14+BL14+BP14+BT14+BX14+CB14+CF14+CJ14+CN14+CR14+CV14+CZ14+DD14+DH14+AN14</f>
        <v>170791.34794999997</v>
      </c>
      <c r="E14" s="73">
        <f t="shared" ref="E14:E32" si="0">IF(ISERROR(D14/C14*100),,D14/C14*100)</f>
        <v>98.713009412879913</v>
      </c>
      <c r="F14" s="193">
        <v>0</v>
      </c>
      <c r="G14" s="284">
        <f>'[3]Проверочная  таблица'!WE12/1000</f>
        <v>0</v>
      </c>
      <c r="H14" s="284">
        <f>'[3]Проверочная  таблица'!WF12/1000</f>
        <v>0</v>
      </c>
      <c r="I14" s="73">
        <f>IF(ISERROR(H14/G14*100),,H14/G14*100)</f>
        <v>0</v>
      </c>
      <c r="J14" s="193">
        <v>0</v>
      </c>
      <c r="K14" s="284">
        <f>'[3]Проверочная  таблица'!WG12/1000</f>
        <v>0</v>
      </c>
      <c r="L14" s="284">
        <f>'[3]Проверочная  таблица'!WH12/1000</f>
        <v>0</v>
      </c>
      <c r="M14" s="73">
        <f>IF(ISERROR(L14/K14*100),,L14/K14*100)</f>
        <v>0</v>
      </c>
      <c r="N14" s="193">
        <v>0</v>
      </c>
      <c r="O14" s="284">
        <f>'[3]Проверочная  таблица'!WI12/1000</f>
        <v>0</v>
      </c>
      <c r="P14" s="284">
        <f>'[3]Проверочная  таблица'!WJ12/1000</f>
        <v>0</v>
      </c>
      <c r="Q14" s="73">
        <f>IF(ISERROR(P14/O14*100),,P14/O14*100)</f>
        <v>0</v>
      </c>
      <c r="R14" s="194">
        <v>7.0691499999999996</v>
      </c>
      <c r="S14" s="284">
        <f>'[3]Субвенция  на  полномочия'!D8/1000</f>
        <v>7.0691499999999996</v>
      </c>
      <c r="T14" s="284">
        <f>'[3]Субвенция  на  полномочия'!E8/1000</f>
        <v>0</v>
      </c>
      <c r="U14" s="73">
        <f>IF(ISERROR(T14/S14*100),,T14/S14*100)</f>
        <v>0</v>
      </c>
      <c r="V14" s="195">
        <v>920.30399999999997</v>
      </c>
      <c r="W14" s="284">
        <f>'[3]Субвенция  на  полномочия'!F8/1000</f>
        <v>823.13</v>
      </c>
      <c r="X14" s="284">
        <f>'[3]Субвенция  на  полномочия'!G8/1000</f>
        <v>819.66800000000001</v>
      </c>
      <c r="Y14" s="73">
        <f>IF(ISERROR(X14/W14*100),,X14/W14*100)</f>
        <v>99.57941029970965</v>
      </c>
      <c r="Z14" s="195">
        <v>310.464</v>
      </c>
      <c r="AA14" s="284">
        <f>'[3]Субвенция  на  полномочия'!H8/1000</f>
        <v>310.464</v>
      </c>
      <c r="AB14" s="284">
        <f>'[3]Субвенция  на  полномочия'!I8/1000</f>
        <v>276.892</v>
      </c>
      <c r="AC14" s="73">
        <f>IF(ISERROR(AB14/AA14*100),,AB14/AA14*100)</f>
        <v>89.186507936507937</v>
      </c>
      <c r="AD14" s="193">
        <v>1411.742</v>
      </c>
      <c r="AE14" s="284">
        <f>'[3]Проверочная  таблица'!VY12/1000</f>
        <v>1327.019</v>
      </c>
      <c r="AF14" s="284">
        <f>'[3]Проверочная  таблица'!VZ12/1000</f>
        <v>737.75927999999999</v>
      </c>
      <c r="AG14" s="73">
        <f>IF(ISERROR(AF14/AE14*100),,AF14/AE14*100)</f>
        <v>55.595231115756441</v>
      </c>
      <c r="AH14" s="193">
        <v>3465.3927000000003</v>
      </c>
      <c r="AI14" s="284">
        <f>'[3]Субвенция  на  полномочия'!J8/1000</f>
        <v>3465.3927000000003</v>
      </c>
      <c r="AJ14" s="284">
        <f>'[3]Субвенция  на  полномочия'!K8/1000</f>
        <v>2755.7955200000001</v>
      </c>
      <c r="AK14" s="73">
        <f>IF(ISERROR(AJ14/AI14*100),,AJ14/AI14*100)</f>
        <v>79.52332559597069</v>
      </c>
      <c r="AL14" s="193">
        <v>27.2</v>
      </c>
      <c r="AM14" s="284">
        <f>'[3]Субвенция  на  полномочия'!L8/1000</f>
        <v>40.420999999999999</v>
      </c>
      <c r="AN14" s="284">
        <f>'[3]Субвенция  на  полномочия'!M8/1000</f>
        <v>32.448979999999999</v>
      </c>
      <c r="AO14" s="73">
        <f>IF(ISERROR(AN14/AM14*100),,AN14/AM14*100)</f>
        <v>80.27752900719922</v>
      </c>
      <c r="AP14" s="193">
        <v>3976</v>
      </c>
      <c r="AQ14" s="284">
        <f>'[3]Проверочная  таблица'!WK12/1000</f>
        <v>3826</v>
      </c>
      <c r="AR14" s="284">
        <f>'[3]Проверочная  таблица'!WN12/1000</f>
        <v>3539.3644299999996</v>
      </c>
      <c r="AS14" s="73">
        <f>IF(ISERROR(AR14/AQ14*100),,AR14/AQ14*100)</f>
        <v>92.508218243596446</v>
      </c>
      <c r="AT14" s="193">
        <v>605.81500000000005</v>
      </c>
      <c r="AU14" s="284">
        <f>'[3]Субвенция  на  полномочия'!N8/1000</f>
        <v>647.70129000000009</v>
      </c>
      <c r="AV14" s="284">
        <f>'[3]Субвенция  на  полномочия'!O8/1000</f>
        <v>647.70129000000009</v>
      </c>
      <c r="AW14" s="73">
        <f>IF(ISERROR(AV14/AU14*100),,AV14/AU14*100)</f>
        <v>100</v>
      </c>
      <c r="AX14" s="193">
        <v>0</v>
      </c>
      <c r="AY14" s="284">
        <f>'[3]Субвенция  на  полномочия'!P8/1000</f>
        <v>0</v>
      </c>
      <c r="AZ14" s="284">
        <f>'[3]Субвенция  на  полномочия'!Q8/1000</f>
        <v>0</v>
      </c>
      <c r="BA14" s="73">
        <f>IF(ISERROR(AZ14/AY14*100),,AZ14/AY14*100)</f>
        <v>0</v>
      </c>
      <c r="BB14" s="193">
        <v>5507.2550000000001</v>
      </c>
      <c r="BC14" s="284">
        <f>'[3]Проверочная  таблица'!VW12/1000</f>
        <v>5049.1189999999997</v>
      </c>
      <c r="BD14" s="284">
        <f>'[3]Проверочная  таблица'!VX12/1000</f>
        <v>4725.4947199999997</v>
      </c>
      <c r="BE14" s="73">
        <f>IF(ISERROR(BD14/BC14*100),,BD14/BC14*100)</f>
        <v>93.590480240216166</v>
      </c>
      <c r="BF14" s="193">
        <v>2076.9549999999999</v>
      </c>
      <c r="BG14" s="284">
        <f>'[3]Субвенция  на  полномочия'!R8/1000</f>
        <v>2154.6134999999999</v>
      </c>
      <c r="BH14" s="284">
        <f>'[3]Субвенция  на  полномочия'!S8/1000</f>
        <v>2154.6134999999999</v>
      </c>
      <c r="BI14" s="73">
        <f>IF(ISERROR(BH14/BG14*100),,BH14/BG14*100)</f>
        <v>100</v>
      </c>
      <c r="BJ14" s="193">
        <v>656.4</v>
      </c>
      <c r="BK14" s="284">
        <f>'[3]Субвенция  на  полномочия'!T8/1000</f>
        <v>700.52599999999995</v>
      </c>
      <c r="BL14" s="284">
        <f>'[3]Субвенция  на  полномочия'!U8/1000</f>
        <v>666.93881999999996</v>
      </c>
      <c r="BM14" s="73">
        <f>IF(ISERROR(BL14/BK14*100),,BL14/BK14*100)</f>
        <v>95.205434202299415</v>
      </c>
      <c r="BN14" s="193">
        <v>17285</v>
      </c>
      <c r="BO14" s="284">
        <f>'[3]Субвенция  на  полномочия'!V8/1000</f>
        <v>17314.8</v>
      </c>
      <c r="BP14" s="284">
        <f>'[3]Субвенция  на  полномочия'!W8/1000</f>
        <v>17314.8</v>
      </c>
      <c r="BQ14" s="73">
        <f>IF(ISERROR(BP14/BO14*100),,BP14/BO14*100)</f>
        <v>100</v>
      </c>
      <c r="BR14" s="193">
        <v>127945</v>
      </c>
      <c r="BS14" s="284">
        <f>'[3]Субвенция  на  полномочия'!X8/1000</f>
        <v>129237.552</v>
      </c>
      <c r="BT14" s="284">
        <f>'[3]Субвенция  на  полномочия'!Y8/1000</f>
        <v>129237.552</v>
      </c>
      <c r="BU14" s="73">
        <f>IF(ISERROR(BT14/BS14*100),,BT14/BS14*100)</f>
        <v>100</v>
      </c>
      <c r="BV14" s="193">
        <v>0</v>
      </c>
      <c r="BW14" s="284">
        <f>'[3]Субвенция  на  полномочия'!Z8/1000</f>
        <v>0</v>
      </c>
      <c r="BX14" s="284">
        <f>'[3]Субвенция  на  полномочия'!AA8/1000</f>
        <v>0</v>
      </c>
      <c r="BY14" s="73">
        <f>IF(ISERROR(BX14/BW14*100),,BX14/BW14*100)</f>
        <v>0</v>
      </c>
      <c r="BZ14" s="196">
        <v>2.5</v>
      </c>
      <c r="CA14" s="284">
        <f>'[3]Субвенция  на  полномочия'!AB8/1000</f>
        <v>0</v>
      </c>
      <c r="CB14" s="284">
        <f>'[3]Субвенция  на  полномочия'!AC8/1000</f>
        <v>0</v>
      </c>
      <c r="CC14" s="73">
        <f>IF(ISERROR(CB14/CA14*100),,CB14/CA14*100)</f>
        <v>0</v>
      </c>
      <c r="CD14" s="193">
        <v>1960.4</v>
      </c>
      <c r="CE14" s="284">
        <f>'[3]Субвенция  на  полномочия'!AD8/1000</f>
        <v>1677.4724800000001</v>
      </c>
      <c r="CF14" s="284">
        <f>'[3]Субвенция  на  полномочия'!AE8/1000</f>
        <v>1677.4724799999999</v>
      </c>
      <c r="CG14" s="73">
        <f>IF(ISERROR(CF14/CE14*100),,CF14/CE14*100)</f>
        <v>99.999999999999986</v>
      </c>
      <c r="CH14" s="193">
        <v>0</v>
      </c>
      <c r="CI14" s="284">
        <f>'[3]Субвенция  на  полномочия'!AF8/1000</f>
        <v>0</v>
      </c>
      <c r="CJ14" s="284">
        <f>'[3]Субвенция  на  полномочия'!AG8/1000</f>
        <v>0</v>
      </c>
      <c r="CK14" s="73">
        <f>IF(ISERROR(CJ14/CI14*100),,CJ14/CI14*100)</f>
        <v>0</v>
      </c>
      <c r="CL14" s="193">
        <v>650.11986000000002</v>
      </c>
      <c r="CM14" s="284">
        <f>'[3]Субвенция  на  полномочия'!AH8/1000</f>
        <v>693.49783000000002</v>
      </c>
      <c r="CN14" s="284">
        <f>'[3]Субвенция  на  полномочия'!AI8/1000</f>
        <v>619.48566000000005</v>
      </c>
      <c r="CO14" s="73">
        <f>IF(ISERROR(CN14/CM14*100),,CN14/CM14*100)</f>
        <v>89.327699842982938</v>
      </c>
      <c r="CP14" s="193">
        <v>623.73800000000006</v>
      </c>
      <c r="CQ14" s="284">
        <f>'[3]Субвенция  на  полномочия'!AJ8/1000</f>
        <v>1046.155</v>
      </c>
      <c r="CR14" s="284">
        <f>'[3]Субвенция  на  полномочия'!AK8/1000</f>
        <v>1044.4723899999999</v>
      </c>
      <c r="CS14" s="73">
        <f>IF(ISERROR(CR14/CQ14*100),,CR14/CQ14*100)</f>
        <v>99.839162456806108</v>
      </c>
      <c r="CT14" s="98">
        <v>1534.3150000000001</v>
      </c>
      <c r="CU14" s="284">
        <f>'[3]Проверочная  таблица'!WQ12/1000</f>
        <v>1851.8553699999998</v>
      </c>
      <c r="CV14" s="284">
        <f>'[3]Проверочная  таблица'!WT12/1000</f>
        <v>1851.8553700000002</v>
      </c>
      <c r="CW14" s="73">
        <f>IF(ISERROR(CV14/CU14*100),,CV14/CU14*100)</f>
        <v>100.00000000000003</v>
      </c>
      <c r="CX14" s="98">
        <v>1979</v>
      </c>
      <c r="CY14" s="284">
        <f>'[3]Проверочная  таблица'!WA12/1000</f>
        <v>1979</v>
      </c>
      <c r="CZ14" s="284">
        <f>'[3]Проверочная  таблица'!WB12/1000</f>
        <v>1919.6808399999998</v>
      </c>
      <c r="DA14" s="73">
        <f>IF(ISERROR(CZ14/CY14*100),,CZ14/CY14*100)</f>
        <v>97.002568974229391</v>
      </c>
      <c r="DB14" s="193">
        <v>0</v>
      </c>
      <c r="DC14" s="284">
        <f>'[3]Проверочная  таблица'!WC12/1000</f>
        <v>0</v>
      </c>
      <c r="DD14" s="284">
        <f>'[3]Проверочная  таблица'!WD12/1000</f>
        <v>0</v>
      </c>
      <c r="DE14" s="73">
        <f>IF(ISERROR(DD14/DC14*100),,DD14/DC14*100)</f>
        <v>0</v>
      </c>
      <c r="DF14" s="193">
        <v>821.59050000000002</v>
      </c>
      <c r="DG14" s="284">
        <f>'[3]Субвенция  на  полномочия'!AL8/1000</f>
        <v>866.28596000000005</v>
      </c>
      <c r="DH14" s="284">
        <f>'[3]Субвенция  на  полномочия'!AM8/1000</f>
        <v>769.35266999999999</v>
      </c>
      <c r="DI14" s="73">
        <f>IF(ISERROR(DH14/DG14*100),,DH14/DG14*100)</f>
        <v>88.810474314971003</v>
      </c>
      <c r="DK14" s="99"/>
    </row>
    <row r="15" spans="1:134" s="10" customFormat="1" ht="21.75" customHeight="1" x14ac:dyDescent="0.25">
      <c r="A15" s="63" t="s">
        <v>29</v>
      </c>
      <c r="B15" s="98">
        <f t="shared" ref="B15:C31" si="1">CT15+F15+CD15+CL15+AT15+AH15+BV15+BB15+AX15+BF15+V15+DF15+CH15+CX15+BR15+BJ15+DB15+BN15+CP15+J15+BZ15+N15+R15+AP15+Z15+AD15+AL15</f>
        <v>830230.44805000001</v>
      </c>
      <c r="C15" s="98">
        <f t="shared" si="1"/>
        <v>834729.72563000012</v>
      </c>
      <c r="D15" s="98">
        <f t="shared" ref="D15:D31" si="2">H15+L15+P15+T15+X15+AB15+AF15+AJ15+AR15+AV15+AZ15+BD15+BH15+BL15+BP15+BT15+BX15+CB15+CF15+CJ15+CN15+CR15+CV15+CZ15+DD15+DH15+AN15</f>
        <v>831966.87101000012</v>
      </c>
      <c r="E15" s="73">
        <f t="shared" si="0"/>
        <v>99.669012072390885</v>
      </c>
      <c r="F15" s="193">
        <v>3040.45</v>
      </c>
      <c r="G15" s="284">
        <f>'[3]Проверочная  таблица'!WE13/1000</f>
        <v>0</v>
      </c>
      <c r="H15" s="284">
        <f>'[3]Проверочная  таблица'!WF13/1000</f>
        <v>0</v>
      </c>
      <c r="I15" s="73">
        <f t="shared" ref="I15:I32" si="3">IF(ISERROR(H15/G15*100),,H15/G15*100)</f>
        <v>0</v>
      </c>
      <c r="J15" s="193">
        <v>0</v>
      </c>
      <c r="K15" s="284">
        <f>'[3]Проверочная  таблица'!WG13/1000</f>
        <v>0</v>
      </c>
      <c r="L15" s="284">
        <f>'[3]Проверочная  таблица'!WH13/1000</f>
        <v>0</v>
      </c>
      <c r="M15" s="73">
        <f t="shared" ref="M15:M32" si="4">IF(ISERROR(L15/K15*100),,L15/K15*100)</f>
        <v>0</v>
      </c>
      <c r="N15" s="193">
        <v>0</v>
      </c>
      <c r="O15" s="284">
        <f>'[3]Проверочная  таблица'!WI13/1000</f>
        <v>0</v>
      </c>
      <c r="P15" s="284">
        <f>'[3]Проверочная  таблица'!WJ13/1000</f>
        <v>0</v>
      </c>
      <c r="Q15" s="73">
        <f t="shared" ref="Q15:Q32" si="5">IF(ISERROR(P15/O15*100),,P15/O15*100)</f>
        <v>0</v>
      </c>
      <c r="R15" s="194">
        <v>7.0691499999999996</v>
      </c>
      <c r="S15" s="284">
        <f>'[3]Субвенция  на  полномочия'!D9/1000</f>
        <v>7.0691499999999996</v>
      </c>
      <c r="T15" s="284">
        <f>'[3]Субвенция  на  полномочия'!E9/1000</f>
        <v>0</v>
      </c>
      <c r="U15" s="73">
        <f t="shared" ref="U15:U32" si="6">IF(ISERROR(T15/S15*100),,T15/S15*100)</f>
        <v>0</v>
      </c>
      <c r="V15" s="193">
        <v>1304.6880000000001</v>
      </c>
      <c r="W15" s="284">
        <f>'[3]Субвенция  на  полномочия'!F9/1000</f>
        <v>1172.864</v>
      </c>
      <c r="X15" s="284">
        <f>'[3]Субвенция  на  полномочия'!G9/1000</f>
        <v>1137.136</v>
      </c>
      <c r="Y15" s="73">
        <f t="shared" ref="Y15:Y32" si="7">IF(ISERROR(X15/W15*100),,X15/W15*100)</f>
        <v>96.953781512605048</v>
      </c>
      <c r="Z15" s="193">
        <v>212.52</v>
      </c>
      <c r="AA15" s="284">
        <f>'[3]Субвенция  на  полномочия'!H9/1000</f>
        <v>212.52</v>
      </c>
      <c r="AB15" s="284">
        <f>'[3]Субвенция  на  полномочия'!I9/1000</f>
        <v>186.18600000000001</v>
      </c>
      <c r="AC15" s="73">
        <f t="shared" ref="AC15:AC32" si="8">IF(ISERROR(AB15/AA15*100),,AB15/AA15*100)</f>
        <v>87.608695652173907</v>
      </c>
      <c r="AD15" s="193">
        <v>4212.1170000000002</v>
      </c>
      <c r="AE15" s="284">
        <f>'[3]Проверочная  таблица'!VY13/1000</f>
        <v>2428.8620000000001</v>
      </c>
      <c r="AF15" s="284">
        <f>'[3]Проверочная  таблица'!VZ13/1000</f>
        <v>1748.93895</v>
      </c>
      <c r="AG15" s="73">
        <f t="shared" ref="AG15:AG32" si="9">IF(ISERROR(AF15/AE15*100),,AF15/AE15*100)</f>
        <v>72.00651786721518</v>
      </c>
      <c r="AH15" s="193">
        <v>22168.66575</v>
      </c>
      <c r="AI15" s="284">
        <f>'[3]Субвенция  на  полномочия'!J9/1000</f>
        <v>22168.66575</v>
      </c>
      <c r="AJ15" s="284">
        <f>'[3]Субвенция  на  полномочия'!K9/1000</f>
        <v>22168.66575</v>
      </c>
      <c r="AK15" s="73">
        <f t="shared" ref="AK15:AK32" si="10">IF(ISERROR(AJ15/AI15*100),,AJ15/AI15*100)</f>
        <v>100</v>
      </c>
      <c r="AL15" s="193">
        <v>897.6</v>
      </c>
      <c r="AM15" s="284">
        <f>'[3]Субвенция  на  полномочия'!L9/1000</f>
        <v>897.6</v>
      </c>
      <c r="AN15" s="284">
        <f>'[3]Субвенция  на  полномочия'!M9/1000</f>
        <v>488.387</v>
      </c>
      <c r="AO15" s="73">
        <f t="shared" ref="AO15:AO32" si="11">IF(ISERROR(AN15/AM15*100),,AN15/AM15*100)</f>
        <v>54.410316399286984</v>
      </c>
      <c r="AP15" s="193">
        <v>37600.399999999994</v>
      </c>
      <c r="AQ15" s="284">
        <f>'[3]Проверочная  таблица'!WK13/1000</f>
        <v>37600.400000000001</v>
      </c>
      <c r="AR15" s="284">
        <f>'[3]Проверочная  таблица'!WN13/1000</f>
        <v>37600.400000000001</v>
      </c>
      <c r="AS15" s="73">
        <f t="shared" ref="AS15:AS32" si="12">IF(ISERROR(AR15/AQ15*100),,AR15/AQ15*100)</f>
        <v>100</v>
      </c>
      <c r="AT15" s="193">
        <v>1167.3330000000001</v>
      </c>
      <c r="AU15" s="284">
        <f>'[3]Субвенция  на  полномочия'!N9/1000</f>
        <v>1348.48909</v>
      </c>
      <c r="AV15" s="284">
        <f>'[3]Субвенция  на  полномочия'!O9/1000</f>
        <v>1348.48909</v>
      </c>
      <c r="AW15" s="73">
        <f t="shared" ref="AW15:AW32" si="13">IF(ISERROR(AV15/AU15*100),,AV15/AU15*100)</f>
        <v>100</v>
      </c>
      <c r="AX15" s="193">
        <v>50</v>
      </c>
      <c r="AY15" s="284">
        <f>'[3]Субвенция  на  полномочия'!P9/1000</f>
        <v>50</v>
      </c>
      <c r="AZ15" s="284">
        <f>'[3]Субвенция  на  полномочия'!Q9/1000</f>
        <v>50</v>
      </c>
      <c r="BA15" s="73">
        <f t="shared" ref="BA15:BA32" si="14">IF(ISERROR(AZ15/AY15*100),,AZ15/AY15*100)</f>
        <v>100</v>
      </c>
      <c r="BB15" s="193">
        <v>29705.824000000001</v>
      </c>
      <c r="BC15" s="284">
        <f>'[3]Проверочная  таблица'!VW13/1000</f>
        <v>28541.668000000001</v>
      </c>
      <c r="BD15" s="284">
        <f>'[3]Проверочная  таблица'!VX13/1000</f>
        <v>26952.034449999999</v>
      </c>
      <c r="BE15" s="73">
        <f t="shared" ref="BE15:BE32" si="15">IF(ISERROR(BD15/BC15*100),,BD15/BC15*100)</f>
        <v>94.430481252882629</v>
      </c>
      <c r="BF15" s="193">
        <v>6599.5</v>
      </c>
      <c r="BG15" s="284">
        <f>'[3]Субвенция  на  полномочия'!R9/1000</f>
        <v>7018.3603000000012</v>
      </c>
      <c r="BH15" s="284">
        <f>'[3]Субвенция  на  полномочия'!S9/1000</f>
        <v>7018.3602999999994</v>
      </c>
      <c r="BI15" s="73">
        <f t="shared" ref="BI15:BI32" si="16">IF(ISERROR(BH15/BG15*100),,BH15/BG15*100)</f>
        <v>99.999999999999972</v>
      </c>
      <c r="BJ15" s="193">
        <v>631</v>
      </c>
      <c r="BK15" s="284">
        <f>'[3]Субвенция  на  полномочия'!T9/1000</f>
        <v>752.12599999999998</v>
      </c>
      <c r="BL15" s="284">
        <f>'[3]Субвенция  на  полномочия'!U9/1000</f>
        <v>752.12599999999998</v>
      </c>
      <c r="BM15" s="73">
        <f t="shared" ref="BM15:BM32" si="17">IF(ISERROR(BL15/BK15*100),,BL15/BK15*100)</f>
        <v>100</v>
      </c>
      <c r="BN15" s="193">
        <v>204672</v>
      </c>
      <c r="BO15" s="284">
        <f>'[3]Субвенция  на  полномочия'!V9/1000</f>
        <v>205365.03</v>
      </c>
      <c r="BP15" s="284">
        <f>'[3]Субвенция  на  полномочия'!W9/1000</f>
        <v>205365.03</v>
      </c>
      <c r="BQ15" s="73">
        <f t="shared" ref="BQ15:BQ32" si="18">IF(ISERROR(BP15/BO15*100),,BP15/BO15*100)</f>
        <v>100</v>
      </c>
      <c r="BR15" s="193">
        <v>506469</v>
      </c>
      <c r="BS15" s="284">
        <f>'[3]Субвенция  на  полномочия'!X9/1000</f>
        <v>508176.06600000005</v>
      </c>
      <c r="BT15" s="284">
        <f>'[3]Субвенция  на  полномочия'!Y9/1000</f>
        <v>508176.06599999999</v>
      </c>
      <c r="BU15" s="73">
        <f t="shared" ref="BU15:BU32" si="19">IF(ISERROR(BT15/BS15*100),,BT15/BS15*100)</f>
        <v>99.999999999999986</v>
      </c>
      <c r="BV15" s="193">
        <v>0</v>
      </c>
      <c r="BW15" s="284">
        <f>'[3]Субвенция  на  полномочия'!Z9/1000</f>
        <v>0</v>
      </c>
      <c r="BX15" s="284">
        <f>'[3]Субвенция  на  полномочия'!AA9/1000</f>
        <v>0</v>
      </c>
      <c r="BY15" s="73">
        <f t="shared" ref="BY15:BY32" si="20">IF(ISERROR(BX15/BW15*100),,BX15/BW15*100)</f>
        <v>0</v>
      </c>
      <c r="BZ15" s="196">
        <v>11</v>
      </c>
      <c r="CA15" s="284">
        <f>'[3]Субвенция  на  полномочия'!AB9/1000</f>
        <v>0</v>
      </c>
      <c r="CB15" s="284">
        <f>'[3]Субвенция  на  полномочия'!AC9/1000</f>
        <v>0</v>
      </c>
      <c r="CC15" s="73">
        <f t="shared" ref="CC15:CC32" si="21">IF(ISERROR(CB15/CA15*100),,CB15/CA15*100)</f>
        <v>0</v>
      </c>
      <c r="CD15" s="193">
        <v>2569.1999999999998</v>
      </c>
      <c r="CE15" s="284">
        <f>'[3]Субвенция  на  полномочия'!AD9/1000</f>
        <v>8311.6971700000013</v>
      </c>
      <c r="CF15" s="284">
        <f>'[3]Субвенция  на  полномочия'!AE9/1000</f>
        <v>8311.6971699999995</v>
      </c>
      <c r="CG15" s="73">
        <f t="shared" ref="CG15:CG32" si="22">IF(ISERROR(CF15/CE15*100),,CF15/CE15*100)</f>
        <v>99.999999999999972</v>
      </c>
      <c r="CH15" s="193">
        <v>0</v>
      </c>
      <c r="CI15" s="284">
        <f>'[3]Субвенция  на  полномочия'!AF9/1000</f>
        <v>0</v>
      </c>
      <c r="CJ15" s="284">
        <f>'[3]Субвенция  на  полномочия'!AG9/1000</f>
        <v>0</v>
      </c>
      <c r="CK15" s="73">
        <f t="shared" ref="CK15:CK32" si="23">IF(ISERROR(CJ15/CI15*100),,CJ15/CI15*100)</f>
        <v>0</v>
      </c>
      <c r="CL15" s="193">
        <v>1285.47893</v>
      </c>
      <c r="CM15" s="284">
        <f>'[3]Субвенция  на  полномочия'!AH9/1000</f>
        <v>1366.7414900000001</v>
      </c>
      <c r="CN15" s="284">
        <f>'[3]Субвенция  на  полномочия'!AI9/1000</f>
        <v>1366.7414899999999</v>
      </c>
      <c r="CO15" s="73">
        <f t="shared" ref="CO15:CO32" si="24">IF(ISERROR(CN15/CM15*100),,CN15/CM15*100)</f>
        <v>99.999999999999986</v>
      </c>
      <c r="CP15" s="193">
        <v>1345.96</v>
      </c>
      <c r="CQ15" s="284">
        <f>'[3]Субвенция  на  полномочия'!AJ9/1000</f>
        <v>2309.1790000000001</v>
      </c>
      <c r="CR15" s="284">
        <f>'[3]Субвенция  на  полномочия'!AK9/1000</f>
        <v>2294.2251299999998</v>
      </c>
      <c r="CS15" s="73">
        <f t="shared" ref="CS15:CS32" si="25">IF(ISERROR(CR15/CQ15*100),,CR15/CQ15*100)</f>
        <v>99.352416161761383</v>
      </c>
      <c r="CT15" s="98">
        <v>2620.8150000000001</v>
      </c>
      <c r="CU15" s="284">
        <f>'[3]Проверочная  таблица'!WQ13/1000</f>
        <v>3297.8649999999998</v>
      </c>
      <c r="CV15" s="284">
        <f>'[3]Проверочная  таблица'!WT13/1000</f>
        <v>3297.8649999999998</v>
      </c>
      <c r="CW15" s="73">
        <f t="shared" ref="CW15:CW32" si="26">IF(ISERROR(CV15/CU15*100),,CV15/CU15*100)</f>
        <v>100</v>
      </c>
      <c r="CX15" s="98">
        <v>2784</v>
      </c>
      <c r="CY15" s="284">
        <f>'[3]Проверочная  таблица'!WA13/1000</f>
        <v>2784</v>
      </c>
      <c r="CZ15" s="284">
        <f>'[3]Проверочная  таблица'!WB13/1000</f>
        <v>2784</v>
      </c>
      <c r="DA15" s="73">
        <f t="shared" ref="DA15:DA32" si="27">IF(ISERROR(CZ15/CY15*100),,CZ15/CY15*100)</f>
        <v>100</v>
      </c>
      <c r="DB15" s="193">
        <v>0</v>
      </c>
      <c r="DC15" s="284">
        <f>'[3]Проверочная  таблица'!WC13/1000</f>
        <v>0</v>
      </c>
      <c r="DD15" s="284">
        <f>'[3]Проверочная  таблица'!WD13/1000</f>
        <v>0</v>
      </c>
      <c r="DE15" s="73">
        <f t="shared" ref="DE15:DE32" si="28">IF(ISERROR(DD15/DC15*100),,DD15/DC15*100)</f>
        <v>0</v>
      </c>
      <c r="DF15" s="193">
        <v>875.82722000000001</v>
      </c>
      <c r="DG15" s="284">
        <f>'[3]Субвенция  на  полномочия'!AL9/1000</f>
        <v>920.52268000000004</v>
      </c>
      <c r="DH15" s="284">
        <f>'[3]Субвенция  на  полномочия'!AM9/1000</f>
        <v>920.52268000000004</v>
      </c>
      <c r="DI15" s="73">
        <f t="shared" ref="DI15:DI32" si="29">IF(ISERROR(DH15/DG15*100),,DH15/DG15*100)</f>
        <v>100</v>
      </c>
      <c r="DK15" s="99"/>
    </row>
    <row r="16" spans="1:134" s="10" customFormat="1" ht="21.75" customHeight="1" x14ac:dyDescent="0.25">
      <c r="A16" s="63" t="s">
        <v>30</v>
      </c>
      <c r="B16" s="98">
        <f t="shared" si="1"/>
        <v>449934.87467999995</v>
      </c>
      <c r="C16" s="98">
        <f t="shared" si="1"/>
        <v>434303.83712999994</v>
      </c>
      <c r="D16" s="98">
        <f t="shared" si="2"/>
        <v>429250.05168999993</v>
      </c>
      <c r="E16" s="73">
        <f t="shared" si="0"/>
        <v>98.836347964734358</v>
      </c>
      <c r="F16" s="193">
        <v>0</v>
      </c>
      <c r="G16" s="284">
        <f>'[3]Проверочная  таблица'!WE14/1000</f>
        <v>0</v>
      </c>
      <c r="H16" s="284">
        <f>'[3]Проверочная  таблица'!WF14/1000</f>
        <v>0</v>
      </c>
      <c r="I16" s="73">
        <f t="shared" si="3"/>
        <v>0</v>
      </c>
      <c r="J16" s="193">
        <v>0</v>
      </c>
      <c r="K16" s="284">
        <f>'[3]Проверочная  таблица'!WG14/1000</f>
        <v>0</v>
      </c>
      <c r="L16" s="284">
        <f>'[3]Проверочная  таблица'!WH14/1000</f>
        <v>0</v>
      </c>
      <c r="M16" s="73">
        <f t="shared" si="4"/>
        <v>0</v>
      </c>
      <c r="N16" s="193">
        <v>4184.2690000000002</v>
      </c>
      <c r="O16" s="284">
        <f>'[3]Проверочная  таблица'!WI14/1000</f>
        <v>0</v>
      </c>
      <c r="P16" s="284">
        <f>'[3]Проверочная  таблица'!WJ14/1000</f>
        <v>0</v>
      </c>
      <c r="Q16" s="73">
        <f t="shared" si="5"/>
        <v>0</v>
      </c>
      <c r="R16" s="194">
        <v>7.0691499999999996</v>
      </c>
      <c r="S16" s="284">
        <f>'[3]Субвенция  на  полномочия'!D10/1000</f>
        <v>7.0691499999999996</v>
      </c>
      <c r="T16" s="284">
        <f>'[3]Субвенция  на  полномочия'!E10/1000</f>
        <v>0</v>
      </c>
      <c r="U16" s="73">
        <f t="shared" si="6"/>
        <v>0</v>
      </c>
      <c r="V16" s="193">
        <v>683.76</v>
      </c>
      <c r="W16" s="284">
        <f>'[3]Субвенция  на  полномочия'!F10/1000</f>
        <v>641.56399999999996</v>
      </c>
      <c r="X16" s="284">
        <f>'[3]Субвенция  на  полномочия'!G10/1000</f>
        <v>595.702</v>
      </c>
      <c r="Y16" s="73">
        <f t="shared" si="7"/>
        <v>92.85153156972649</v>
      </c>
      <c r="Z16" s="193">
        <v>251.328</v>
      </c>
      <c r="AA16" s="284">
        <f>'[3]Субвенция  на  полномочия'!H10/1000</f>
        <v>251.328</v>
      </c>
      <c r="AB16" s="284">
        <f>'[3]Субвенция  на  полномочия'!I10/1000</f>
        <v>230.58</v>
      </c>
      <c r="AC16" s="73">
        <f t="shared" si="8"/>
        <v>91.744652406417117</v>
      </c>
      <c r="AD16" s="193">
        <v>3084.3040000000001</v>
      </c>
      <c r="AE16" s="284">
        <f>'[3]Проверочная  таблица'!VY14/1000</f>
        <v>3957.4990000000003</v>
      </c>
      <c r="AF16" s="284">
        <f>'[3]Проверочная  таблица'!VZ14/1000</f>
        <v>3438</v>
      </c>
      <c r="AG16" s="73">
        <f t="shared" si="9"/>
        <v>86.873047851686124</v>
      </c>
      <c r="AH16" s="193">
        <v>10117.946300000001</v>
      </c>
      <c r="AI16" s="284">
        <f>'[3]Субвенция  на  полномочия'!J10/1000</f>
        <v>10117.946300000001</v>
      </c>
      <c r="AJ16" s="284">
        <f>'[3]Субвенция  на  полномочия'!K10/1000</f>
        <v>7609.6960399999998</v>
      </c>
      <c r="AK16" s="73">
        <f t="shared" si="10"/>
        <v>75.209887603376572</v>
      </c>
      <c r="AL16" s="193">
        <v>367.2</v>
      </c>
      <c r="AM16" s="284">
        <f>'[3]Субвенция  на  полномочия'!L10/1000</f>
        <v>367.2</v>
      </c>
      <c r="AN16" s="284">
        <f>'[3]Субвенция  на  полномочия'!M10/1000</f>
        <v>115.72205</v>
      </c>
      <c r="AO16" s="73">
        <f t="shared" si="11"/>
        <v>31.514719498910676</v>
      </c>
      <c r="AP16" s="193">
        <v>14467.599999999999</v>
      </c>
      <c r="AQ16" s="284">
        <f>'[3]Проверочная  таблица'!WK14/1000</f>
        <v>15067.228999999999</v>
      </c>
      <c r="AR16" s="284">
        <f>'[3]Проверочная  таблица'!WN14/1000</f>
        <v>14467.6</v>
      </c>
      <c r="AS16" s="73">
        <f t="shared" si="12"/>
        <v>96.020310038428434</v>
      </c>
      <c r="AT16" s="193">
        <v>1123.3330000000001</v>
      </c>
      <c r="AU16" s="284">
        <f>'[3]Субвенция  на  полномочия'!N10/1000</f>
        <v>1204.48909</v>
      </c>
      <c r="AV16" s="284">
        <f>'[3]Субвенция  на  полномочия'!O10/1000</f>
        <v>1204.48909</v>
      </c>
      <c r="AW16" s="73">
        <f t="shared" si="13"/>
        <v>100</v>
      </c>
      <c r="AX16" s="193">
        <v>50</v>
      </c>
      <c r="AY16" s="284">
        <f>'[3]Субвенция  на  полномочия'!P10/1000</f>
        <v>50</v>
      </c>
      <c r="AZ16" s="284">
        <f>'[3]Субвенция  на  полномочия'!Q10/1000</f>
        <v>0</v>
      </c>
      <c r="BA16" s="73">
        <f t="shared" si="14"/>
        <v>0</v>
      </c>
      <c r="BB16" s="193">
        <v>28094.504000000001</v>
      </c>
      <c r="BC16" s="284">
        <f>'[3]Проверочная  таблица'!VW14/1000</f>
        <v>24638.501</v>
      </c>
      <c r="BD16" s="284">
        <f>'[3]Проверочная  таблица'!VX14/1000</f>
        <v>23982.917000000001</v>
      </c>
      <c r="BE16" s="73">
        <f t="shared" si="15"/>
        <v>97.339188776135359</v>
      </c>
      <c r="BF16" s="193">
        <v>2717.7</v>
      </c>
      <c r="BG16" s="284">
        <f>'[3]Субвенция  на  полномочия'!R10/1000</f>
        <v>2885.2442999999998</v>
      </c>
      <c r="BH16" s="284">
        <f>'[3]Субвенция  на  полномочия'!S10/1000</f>
        <v>2770.1087200000002</v>
      </c>
      <c r="BI16" s="73">
        <f t="shared" si="16"/>
        <v>96.009503250729949</v>
      </c>
      <c r="BJ16" s="193">
        <v>667</v>
      </c>
      <c r="BK16" s="284">
        <f>'[3]Субвенция  на  полномочия'!T10/1000</f>
        <v>711.12599999999998</v>
      </c>
      <c r="BL16" s="284">
        <f>'[3]Субвенция  на  полномочия'!U10/1000</f>
        <v>565.81412999999998</v>
      </c>
      <c r="BM16" s="73">
        <f t="shared" si="17"/>
        <v>79.565946119253127</v>
      </c>
      <c r="BN16" s="193">
        <v>141748</v>
      </c>
      <c r="BO16" s="284">
        <f>'[3]Субвенция  на  полномочия'!V10/1000</f>
        <v>131513.27499999999</v>
      </c>
      <c r="BP16" s="284">
        <f>'[3]Субвенция  на  полномочия'!W10/1000</f>
        <v>131513.27499999999</v>
      </c>
      <c r="BQ16" s="73">
        <f t="shared" si="18"/>
        <v>100</v>
      </c>
      <c r="BR16" s="193">
        <v>232480</v>
      </c>
      <c r="BS16" s="284">
        <f>'[3]Субвенция  на  полномочия'!X10/1000</f>
        <v>228026.492</v>
      </c>
      <c r="BT16" s="284">
        <f>'[3]Субвенция  на  полномочия'!Y10/1000</f>
        <v>228026.492</v>
      </c>
      <c r="BU16" s="73">
        <f t="shared" si="19"/>
        <v>100</v>
      </c>
      <c r="BV16" s="193">
        <v>0</v>
      </c>
      <c r="BW16" s="284">
        <f>'[3]Субвенция  на  полномочия'!Z10/1000</f>
        <v>0</v>
      </c>
      <c r="BX16" s="284">
        <f>'[3]Субвенция  на  полномочия'!AA10/1000</f>
        <v>0</v>
      </c>
      <c r="BY16" s="73">
        <f t="shared" si="20"/>
        <v>0</v>
      </c>
      <c r="BZ16" s="196">
        <v>16.5</v>
      </c>
      <c r="CA16" s="284">
        <f>'[3]Субвенция  на  полномочия'!AB10/1000</f>
        <v>16.5</v>
      </c>
      <c r="CB16" s="284">
        <f>'[3]Субвенция  на  полномочия'!AC10/1000</f>
        <v>0</v>
      </c>
      <c r="CC16" s="73">
        <f t="shared" si="21"/>
        <v>0</v>
      </c>
      <c r="CD16" s="193">
        <v>2548.9499999999998</v>
      </c>
      <c r="CE16" s="284">
        <f>'[3]Субвенция  на  полномочия'!AD10/1000</f>
        <v>6029.4963799999996</v>
      </c>
      <c r="CF16" s="284">
        <f>'[3]Субвенция  на  полномочия'!AE10/1000</f>
        <v>6029.4963799999996</v>
      </c>
      <c r="CG16" s="73">
        <f t="shared" si="22"/>
        <v>100</v>
      </c>
      <c r="CH16" s="193">
        <v>0</v>
      </c>
      <c r="CI16" s="284">
        <f>'[3]Субвенция  на  полномочия'!AF10/1000</f>
        <v>0</v>
      </c>
      <c r="CJ16" s="284">
        <f>'[3]Субвенция  на  полномочия'!AG10/1000</f>
        <v>0</v>
      </c>
      <c r="CK16" s="73">
        <f t="shared" si="23"/>
        <v>0</v>
      </c>
      <c r="CL16" s="193">
        <v>683.38472999999999</v>
      </c>
      <c r="CM16" s="284">
        <f>'[3]Субвенция  на  полномочия'!AH10/1000</f>
        <v>726.7627</v>
      </c>
      <c r="CN16" s="284">
        <f>'[3]Субвенция  на  полномочия'!AI10/1000</f>
        <v>726.7627</v>
      </c>
      <c r="CO16" s="73">
        <f t="shared" si="24"/>
        <v>100</v>
      </c>
      <c r="CP16" s="193">
        <v>1050.5060000000001</v>
      </c>
      <c r="CQ16" s="284">
        <f>'[3]Субвенция  на  полномочия'!AJ10/1000</f>
        <v>1856.6030000000001</v>
      </c>
      <c r="CR16" s="284">
        <f>'[3]Субвенция  на  полномочия'!AK10/1000</f>
        <v>1846.8033500000001</v>
      </c>
      <c r="CS16" s="73">
        <f t="shared" si="25"/>
        <v>99.472173103242866</v>
      </c>
      <c r="CT16" s="98">
        <v>2917.33</v>
      </c>
      <c r="CU16" s="284">
        <f>'[3]Проверочная  таблица'!WQ14/1000</f>
        <v>3516.6262499999998</v>
      </c>
      <c r="CV16" s="284">
        <f>'[3]Проверочная  таблица'!WT14/1000</f>
        <v>3516.6262499999998</v>
      </c>
      <c r="CW16" s="73">
        <f t="shared" si="26"/>
        <v>100</v>
      </c>
      <c r="CX16" s="98">
        <v>1740.6</v>
      </c>
      <c r="CY16" s="284">
        <f>'[3]Проверочная  таблица'!WA14/1000</f>
        <v>1740.6</v>
      </c>
      <c r="CZ16" s="284">
        <f>'[3]Проверочная  таблица'!WB14/1000</f>
        <v>1740.6</v>
      </c>
      <c r="DA16" s="73">
        <f t="shared" si="27"/>
        <v>100</v>
      </c>
      <c r="DB16" s="193">
        <v>0</v>
      </c>
      <c r="DC16" s="284">
        <f>'[3]Проверочная  таблица'!WC14/1000</f>
        <v>0</v>
      </c>
      <c r="DD16" s="284">
        <f>'[3]Проверочная  таблица'!WD14/1000</f>
        <v>0</v>
      </c>
      <c r="DE16" s="73">
        <f t="shared" si="28"/>
        <v>0</v>
      </c>
      <c r="DF16" s="193">
        <v>933.59050000000002</v>
      </c>
      <c r="DG16" s="284">
        <f>'[3]Субвенция  на  полномочия'!AL10/1000</f>
        <v>978.28596000000005</v>
      </c>
      <c r="DH16" s="284">
        <f>'[3]Субвенция  на  полномочия'!AM10/1000</f>
        <v>869.36698000000001</v>
      </c>
      <c r="DI16" s="73">
        <f t="shared" si="29"/>
        <v>88.866345378195959</v>
      </c>
      <c r="DK16" s="99"/>
    </row>
    <row r="17" spans="1:115" s="10" customFormat="1" ht="21.75" customHeight="1" x14ac:dyDescent="0.25">
      <c r="A17" s="63" t="s">
        <v>31</v>
      </c>
      <c r="B17" s="98">
        <f t="shared" si="1"/>
        <v>415913.67970000004</v>
      </c>
      <c r="C17" s="98">
        <f t="shared" si="1"/>
        <v>408009.76741000009</v>
      </c>
      <c r="D17" s="98">
        <f t="shared" si="2"/>
        <v>401972.06433000002</v>
      </c>
      <c r="E17" s="73">
        <f t="shared" si="0"/>
        <v>98.520206239589143</v>
      </c>
      <c r="F17" s="193">
        <v>0</v>
      </c>
      <c r="G17" s="284">
        <f>'[3]Проверочная  таблица'!WE15/1000</f>
        <v>0</v>
      </c>
      <c r="H17" s="284">
        <f>'[3]Проверочная  таблица'!WF15/1000</f>
        <v>0</v>
      </c>
      <c r="I17" s="73">
        <f t="shared" si="3"/>
        <v>0</v>
      </c>
      <c r="J17" s="193">
        <v>0</v>
      </c>
      <c r="K17" s="284">
        <f>'[3]Проверочная  таблица'!WG15/1000</f>
        <v>0</v>
      </c>
      <c r="L17" s="284">
        <f>'[3]Проверочная  таблица'!WH15/1000</f>
        <v>0</v>
      </c>
      <c r="M17" s="73">
        <f t="shared" si="4"/>
        <v>0</v>
      </c>
      <c r="N17" s="193">
        <v>0</v>
      </c>
      <c r="O17" s="284">
        <f>'[3]Проверочная  таблица'!WI15/1000</f>
        <v>0</v>
      </c>
      <c r="P17" s="284">
        <f>'[3]Проверочная  таблица'!WJ15/1000</f>
        <v>0</v>
      </c>
      <c r="Q17" s="73">
        <f t="shared" si="5"/>
        <v>0</v>
      </c>
      <c r="R17" s="194">
        <v>7.0691499999999996</v>
      </c>
      <c r="S17" s="284">
        <f>'[3]Субвенция  на  полномочия'!D11/1000</f>
        <v>7.0691499999999996</v>
      </c>
      <c r="T17" s="284">
        <f>'[3]Субвенция  на  полномочия'!E11/1000</f>
        <v>0</v>
      </c>
      <c r="U17" s="73">
        <f t="shared" si="6"/>
        <v>0</v>
      </c>
      <c r="V17" s="193">
        <v>1888.6559999999999</v>
      </c>
      <c r="W17" s="284">
        <f>'[3]Субвенция  на  полномочия'!F11/1000</f>
        <v>1526.2939999999999</v>
      </c>
      <c r="X17" s="284">
        <f>'[3]Субвенция  на  полномочия'!G11/1000</f>
        <v>1465.6179999999999</v>
      </c>
      <c r="Y17" s="73">
        <f t="shared" si="7"/>
        <v>96.024619110079712</v>
      </c>
      <c r="Z17" s="193">
        <v>528.52800000000002</v>
      </c>
      <c r="AA17" s="284">
        <f>'[3]Субвенция  на  полномочия'!H11/1000</f>
        <v>528.52800000000002</v>
      </c>
      <c r="AB17" s="284">
        <f>'[3]Субвенция  на  полномочия'!I11/1000</f>
        <v>507.892</v>
      </c>
      <c r="AC17" s="73">
        <f t="shared" si="8"/>
        <v>96.095571095571088</v>
      </c>
      <c r="AD17" s="193">
        <v>3427.4650000000001</v>
      </c>
      <c r="AE17" s="284">
        <f>'[3]Проверочная  таблица'!VY15/1000</f>
        <v>3427.4650000000001</v>
      </c>
      <c r="AF17" s="284">
        <f>'[3]Проверочная  таблица'!VZ15/1000</f>
        <v>2730.3</v>
      </c>
      <c r="AG17" s="73">
        <f t="shared" si="9"/>
        <v>79.659456770528664</v>
      </c>
      <c r="AH17" s="193">
        <v>9167.5815000000002</v>
      </c>
      <c r="AI17" s="284">
        <f>'[3]Субвенция  на  полномочия'!J11/1000</f>
        <v>9167.5815000000002</v>
      </c>
      <c r="AJ17" s="284">
        <f>'[3]Субвенция  на  полномочия'!K11/1000</f>
        <v>9167.5815000000002</v>
      </c>
      <c r="AK17" s="73">
        <f t="shared" si="10"/>
        <v>100</v>
      </c>
      <c r="AL17" s="193">
        <v>340</v>
      </c>
      <c r="AM17" s="284">
        <f>'[3]Субвенция  на  полномочия'!L11/1000</f>
        <v>340</v>
      </c>
      <c r="AN17" s="284">
        <f>'[3]Субвенция  на  полномочия'!M11/1000</f>
        <v>144</v>
      </c>
      <c r="AO17" s="73">
        <f t="shared" si="11"/>
        <v>42.352941176470587</v>
      </c>
      <c r="AP17" s="193">
        <v>12215.2</v>
      </c>
      <c r="AQ17" s="284">
        <f>'[3]Проверочная  таблица'!WK15/1000</f>
        <v>12215.2</v>
      </c>
      <c r="AR17" s="284">
        <f>'[3]Проверочная  таблица'!WN15/1000</f>
        <v>11129.871509999999</v>
      </c>
      <c r="AS17" s="73">
        <f t="shared" si="12"/>
        <v>91.114934753421949</v>
      </c>
      <c r="AT17" s="193">
        <v>1127.433</v>
      </c>
      <c r="AU17" s="284">
        <f>'[3]Субвенция  на  полномочия'!N11/1000</f>
        <v>1388.5890899999999</v>
      </c>
      <c r="AV17" s="284">
        <f>'[3]Субвенция  на  полномочия'!O11/1000</f>
        <v>1388.5890900000002</v>
      </c>
      <c r="AW17" s="73">
        <f t="shared" si="13"/>
        <v>100.00000000000003</v>
      </c>
      <c r="AX17" s="193">
        <v>150</v>
      </c>
      <c r="AY17" s="284">
        <f>'[3]Субвенция  на  полномочия'!P11/1000</f>
        <v>100</v>
      </c>
      <c r="AZ17" s="284">
        <f>'[3]Субвенция  на  полномочия'!Q11/1000</f>
        <v>0</v>
      </c>
      <c r="BA17" s="73">
        <f t="shared" si="14"/>
        <v>0</v>
      </c>
      <c r="BB17" s="193">
        <v>11517.880999999999</v>
      </c>
      <c r="BC17" s="284">
        <f>'[3]Проверочная  таблица'!VW15/1000</f>
        <v>11665.427</v>
      </c>
      <c r="BD17" s="284">
        <f>'[3]Проверочная  таблица'!VX15/1000</f>
        <v>11489.674000000001</v>
      </c>
      <c r="BE17" s="73">
        <f t="shared" si="15"/>
        <v>98.493385625746939</v>
      </c>
      <c r="BF17" s="193">
        <v>3391.0050000000001</v>
      </c>
      <c r="BG17" s="284">
        <f>'[3]Субвенция  на  полномочия'!R11/1000</f>
        <v>3600.4351000000001</v>
      </c>
      <c r="BH17" s="284">
        <f>'[3]Субвенция  на  полномочия'!S11/1000</f>
        <v>3600.4351000000001</v>
      </c>
      <c r="BI17" s="73">
        <f t="shared" si="16"/>
        <v>100</v>
      </c>
      <c r="BJ17" s="193">
        <v>634.20000000000005</v>
      </c>
      <c r="BK17" s="284">
        <f>'[3]Субвенция  на  полномочия'!T11/1000</f>
        <v>747.32600000000002</v>
      </c>
      <c r="BL17" s="284">
        <f>'[3]Субвенция  на  полномочия'!U11/1000</f>
        <v>747.32600000000002</v>
      </c>
      <c r="BM17" s="73">
        <f t="shared" si="17"/>
        <v>100</v>
      </c>
      <c r="BN17" s="193">
        <v>43968</v>
      </c>
      <c r="BO17" s="284">
        <f>'[3]Субвенция  на  полномочия'!V11/1000</f>
        <v>44169.4</v>
      </c>
      <c r="BP17" s="284">
        <f>'[3]Субвенция  на  полномочия'!W11/1000</f>
        <v>44169.4</v>
      </c>
      <c r="BQ17" s="73">
        <f t="shared" si="18"/>
        <v>100</v>
      </c>
      <c r="BR17" s="193">
        <v>319501</v>
      </c>
      <c r="BS17" s="284">
        <f>'[3]Субвенция  на  полномочия'!X11/1000</f>
        <v>308420.995</v>
      </c>
      <c r="BT17" s="284">
        <f>'[3]Субвенция  на  полномочия'!Y11/1000</f>
        <v>305812.21100000001</v>
      </c>
      <c r="BU17" s="73">
        <f t="shared" si="19"/>
        <v>99.154148374367324</v>
      </c>
      <c r="BV17" s="193">
        <v>0</v>
      </c>
      <c r="BW17" s="284">
        <f>'[3]Субвенция  на  полномочия'!Z11/1000</f>
        <v>0</v>
      </c>
      <c r="BX17" s="284">
        <f>'[3]Субвенция  на  полномочия'!AA11/1000</f>
        <v>0</v>
      </c>
      <c r="BY17" s="73">
        <f t="shared" si="20"/>
        <v>0</v>
      </c>
      <c r="BZ17" s="196">
        <v>6.5</v>
      </c>
      <c r="CA17" s="284">
        <f>'[3]Субвенция  на  полномочия'!AB11/1000</f>
        <v>2.5</v>
      </c>
      <c r="CB17" s="284">
        <f>'[3]Субвенция  на  полномочия'!AC11/1000</f>
        <v>0</v>
      </c>
      <c r="CC17" s="73">
        <f t="shared" si="21"/>
        <v>0</v>
      </c>
      <c r="CD17" s="193">
        <v>1909.3</v>
      </c>
      <c r="CE17" s="284">
        <f>'[3]Субвенция  на  полномочия'!AD11/1000</f>
        <v>1760.7069799999999</v>
      </c>
      <c r="CF17" s="284">
        <f>'[3]Субвенция  на  полномочия'!AE11/1000</f>
        <v>1760.7069799999999</v>
      </c>
      <c r="CG17" s="73">
        <f t="shared" si="22"/>
        <v>100</v>
      </c>
      <c r="CH17" s="193">
        <v>0</v>
      </c>
      <c r="CI17" s="284">
        <f>'[3]Субвенция  на  полномочия'!AF11/1000</f>
        <v>0</v>
      </c>
      <c r="CJ17" s="284">
        <f>'[3]Субвенция  на  полномочия'!AG11/1000</f>
        <v>0</v>
      </c>
      <c r="CK17" s="73">
        <f t="shared" si="23"/>
        <v>0</v>
      </c>
      <c r="CL17" s="193">
        <v>690.38454999999999</v>
      </c>
      <c r="CM17" s="284">
        <f>'[3]Субвенция  на  полномочия'!AH11/1000</f>
        <v>733.76251999999999</v>
      </c>
      <c r="CN17" s="284">
        <f>'[3]Субвенция  на  полномочия'!AI11/1000</f>
        <v>710</v>
      </c>
      <c r="CO17" s="73">
        <f t="shared" si="24"/>
        <v>96.761551680235726</v>
      </c>
      <c r="CP17" s="193">
        <v>361.11099999999999</v>
      </c>
      <c r="CQ17" s="284">
        <f>'[3]Субвенция  на  полномочия'!AJ11/1000</f>
        <v>2408.933</v>
      </c>
      <c r="CR17" s="284">
        <f>'[3]Субвенция  на  полномочия'!AK11/1000</f>
        <v>1395.26576</v>
      </c>
      <c r="CS17" s="73">
        <f t="shared" si="25"/>
        <v>57.920488448620198</v>
      </c>
      <c r="CT17" s="98">
        <v>1725.575</v>
      </c>
      <c r="CU17" s="284">
        <f>'[3]Проверочная  таблица'!WQ15/1000</f>
        <v>2398.0691100000004</v>
      </c>
      <c r="CV17" s="284">
        <f>'[3]Проверочная  таблица'!WT15/1000</f>
        <v>2398.0691100000004</v>
      </c>
      <c r="CW17" s="73">
        <f t="shared" si="26"/>
        <v>100</v>
      </c>
      <c r="CX17" s="98">
        <v>2451.9</v>
      </c>
      <c r="CY17" s="284">
        <f>'[3]Проверочная  таблица'!WA15/1000</f>
        <v>2451.9</v>
      </c>
      <c r="CZ17" s="284">
        <f>'[3]Проверочная  таблица'!WB15/1000</f>
        <v>2405.5383200000001</v>
      </c>
      <c r="DA17" s="73">
        <f t="shared" si="27"/>
        <v>98.109152901831237</v>
      </c>
      <c r="DB17" s="193">
        <v>0</v>
      </c>
      <c r="DC17" s="284">
        <f>'[3]Проверочная  таблица'!WC15/1000</f>
        <v>0</v>
      </c>
      <c r="DD17" s="284">
        <f>'[3]Проверочная  таблица'!WD15/1000</f>
        <v>0</v>
      </c>
      <c r="DE17" s="73">
        <f t="shared" si="28"/>
        <v>0</v>
      </c>
      <c r="DF17" s="193">
        <v>904.89049999999997</v>
      </c>
      <c r="DG17" s="284">
        <f>'[3]Субвенция  на  полномочия'!AL11/1000</f>
        <v>949.58596</v>
      </c>
      <c r="DH17" s="284">
        <f>'[3]Субвенция  на  полномочия'!AM11/1000</f>
        <v>949.58596</v>
      </c>
      <c r="DI17" s="73">
        <f t="shared" si="29"/>
        <v>100</v>
      </c>
      <c r="DK17" s="99"/>
    </row>
    <row r="18" spans="1:115" s="10" customFormat="1" ht="21.75" customHeight="1" x14ac:dyDescent="0.25">
      <c r="A18" s="63" t="s">
        <v>32</v>
      </c>
      <c r="B18" s="98">
        <f t="shared" si="1"/>
        <v>435401.47594999993</v>
      </c>
      <c r="C18" s="98">
        <f t="shared" si="1"/>
        <v>438661.69119999994</v>
      </c>
      <c r="D18" s="98">
        <f t="shared" si="2"/>
        <v>435474.02918000001</v>
      </c>
      <c r="E18" s="73">
        <f t="shared" si="0"/>
        <v>99.273321084574363</v>
      </c>
      <c r="F18" s="193">
        <v>0</v>
      </c>
      <c r="G18" s="284">
        <f>'[3]Проверочная  таблица'!WE16/1000</f>
        <v>0</v>
      </c>
      <c r="H18" s="284">
        <f>'[3]Проверочная  таблица'!WF16/1000</f>
        <v>0</v>
      </c>
      <c r="I18" s="73">
        <f t="shared" si="3"/>
        <v>0</v>
      </c>
      <c r="J18" s="193">
        <v>0</v>
      </c>
      <c r="K18" s="284">
        <f>'[3]Проверочная  таблица'!WG16/1000</f>
        <v>0</v>
      </c>
      <c r="L18" s="284">
        <f>'[3]Проверочная  таблица'!WH16/1000</f>
        <v>0</v>
      </c>
      <c r="M18" s="73">
        <f t="shared" si="4"/>
        <v>0</v>
      </c>
      <c r="N18" s="193">
        <v>0</v>
      </c>
      <c r="O18" s="284">
        <f>'[3]Проверочная  таблица'!WI16/1000</f>
        <v>0</v>
      </c>
      <c r="P18" s="284">
        <f>'[3]Проверочная  таблица'!WJ16/1000</f>
        <v>0</v>
      </c>
      <c r="Q18" s="73">
        <f t="shared" si="5"/>
        <v>0</v>
      </c>
      <c r="R18" s="194">
        <v>7.0691499999999996</v>
      </c>
      <c r="S18" s="284">
        <f>'[3]Субвенция  на  полномочия'!D12/1000</f>
        <v>7.0691499999999996</v>
      </c>
      <c r="T18" s="284">
        <f>'[3]Субвенция  на  полномочия'!E12/1000</f>
        <v>0</v>
      </c>
      <c r="U18" s="73">
        <f t="shared" si="6"/>
        <v>0</v>
      </c>
      <c r="V18" s="193">
        <v>1884.96</v>
      </c>
      <c r="W18" s="284">
        <f>'[3]Субвенция  на  полномочия'!F12/1000</f>
        <v>1704.96</v>
      </c>
      <c r="X18" s="284">
        <f>'[3]Субвенция  на  полномочия'!G12/1000</f>
        <v>1701.21477</v>
      </c>
      <c r="Y18" s="73">
        <f t="shared" si="7"/>
        <v>99.78033326295045</v>
      </c>
      <c r="Z18" s="193">
        <v>354.81599999999997</v>
      </c>
      <c r="AA18" s="284">
        <f>'[3]Субвенция  на  полномочия'!H12/1000</f>
        <v>354.81599999999997</v>
      </c>
      <c r="AB18" s="284">
        <f>'[3]Субвенция  на  полномочия'!I12/1000</f>
        <v>352.96800000000002</v>
      </c>
      <c r="AC18" s="73">
        <f t="shared" si="8"/>
        <v>99.479166666666671</v>
      </c>
      <c r="AD18" s="193">
        <v>4938.1540000000005</v>
      </c>
      <c r="AE18" s="284">
        <f>'[3]Проверочная  таблица'!VY16/1000</f>
        <v>4938.1540000000005</v>
      </c>
      <c r="AF18" s="284">
        <f>'[3]Проверочная  таблица'!VZ16/1000</f>
        <v>4141.4441999999999</v>
      </c>
      <c r="AG18" s="73">
        <f t="shared" si="9"/>
        <v>83.866242324560943</v>
      </c>
      <c r="AH18" s="193">
        <v>7641.2143499999993</v>
      </c>
      <c r="AI18" s="284">
        <f>'[3]Субвенция  на  полномочия'!J12/1000</f>
        <v>7641.2143499999993</v>
      </c>
      <c r="AJ18" s="284">
        <f>'[3]Субвенция  на  полномочия'!K12/1000</f>
        <v>6500</v>
      </c>
      <c r="AK18" s="73">
        <f t="shared" si="10"/>
        <v>85.06501325931265</v>
      </c>
      <c r="AL18" s="193">
        <v>27.2</v>
      </c>
      <c r="AM18" s="284">
        <f>'[3]Субвенция  на  полномочия'!L12/1000</f>
        <v>55.2</v>
      </c>
      <c r="AN18" s="284">
        <f>'[3]Субвенция  на  полномочия'!M12/1000</f>
        <v>55.2</v>
      </c>
      <c r="AO18" s="73">
        <f t="shared" si="11"/>
        <v>100</v>
      </c>
      <c r="AP18" s="193">
        <v>9971.6663999999982</v>
      </c>
      <c r="AQ18" s="284">
        <f>'[3]Проверочная  таблица'!WK16/1000</f>
        <v>10971.6664</v>
      </c>
      <c r="AR18" s="284">
        <f>'[3]Проверочная  таблица'!WN16/1000</f>
        <v>10971.666399999998</v>
      </c>
      <c r="AS18" s="73">
        <f t="shared" si="12"/>
        <v>99.999999999999986</v>
      </c>
      <c r="AT18" s="193">
        <v>691.11500000000001</v>
      </c>
      <c r="AU18" s="284">
        <f>'[3]Субвенция  на  полномочия'!N12/1000</f>
        <v>733.00129000000004</v>
      </c>
      <c r="AV18" s="284">
        <f>'[3]Субвенция  на  полномочия'!O12/1000</f>
        <v>733.00129000000004</v>
      </c>
      <c r="AW18" s="73">
        <f t="shared" si="13"/>
        <v>100</v>
      </c>
      <c r="AX18" s="193">
        <v>0</v>
      </c>
      <c r="AY18" s="284">
        <f>'[3]Субвенция  на  полномочия'!P12/1000</f>
        <v>0</v>
      </c>
      <c r="AZ18" s="284">
        <f>'[3]Субвенция  на  полномочия'!Q12/1000</f>
        <v>0</v>
      </c>
      <c r="BA18" s="73">
        <f t="shared" si="14"/>
        <v>0</v>
      </c>
      <c r="BB18" s="193">
        <v>14679.654</v>
      </c>
      <c r="BC18" s="284">
        <f>'[3]Проверочная  таблица'!VW16/1000</f>
        <v>14742.885</v>
      </c>
      <c r="BD18" s="284">
        <f>'[3]Проверочная  таблица'!VX16/1000</f>
        <v>13619.124089999999</v>
      </c>
      <c r="BE18" s="73">
        <f t="shared" si="15"/>
        <v>92.377605129525193</v>
      </c>
      <c r="BF18" s="193">
        <v>2659.04</v>
      </c>
      <c r="BG18" s="284">
        <f>'[3]Субвенция  на  полномочия'!R12/1000</f>
        <v>2866.5843</v>
      </c>
      <c r="BH18" s="284">
        <f>'[3]Субвенция  на  полномочия'!S12/1000</f>
        <v>2866.5843</v>
      </c>
      <c r="BI18" s="73">
        <f t="shared" si="16"/>
        <v>100</v>
      </c>
      <c r="BJ18" s="193">
        <v>622</v>
      </c>
      <c r="BK18" s="284">
        <f>'[3]Субвенция  на  полномочия'!T12/1000</f>
        <v>666.12599999999998</v>
      </c>
      <c r="BL18" s="284">
        <f>'[3]Субвенция  на  полномочия'!U12/1000</f>
        <v>666.12599999999998</v>
      </c>
      <c r="BM18" s="73">
        <f t="shared" si="17"/>
        <v>100</v>
      </c>
      <c r="BN18" s="193">
        <v>101073</v>
      </c>
      <c r="BO18" s="284">
        <f>'[3]Субвенция  на  полномочия'!V12/1000</f>
        <v>101390.89</v>
      </c>
      <c r="BP18" s="284">
        <f>'[3]Субвенция  на  полномочия'!W12/1000</f>
        <v>101390.89</v>
      </c>
      <c r="BQ18" s="73">
        <f t="shared" si="18"/>
        <v>100</v>
      </c>
      <c r="BR18" s="193">
        <v>283131</v>
      </c>
      <c r="BS18" s="284">
        <f>'[3]Субвенция  на  полномочия'!X12/1000</f>
        <v>283589.40999999997</v>
      </c>
      <c r="BT18" s="284">
        <f>'[3]Субвенция  на  полномочия'!Y12/1000</f>
        <v>283589.40999999997</v>
      </c>
      <c r="BU18" s="73">
        <f t="shared" si="19"/>
        <v>100</v>
      </c>
      <c r="BV18" s="193">
        <v>0</v>
      </c>
      <c r="BW18" s="284">
        <f>'[3]Субвенция  на  полномочия'!Z12/1000</f>
        <v>0</v>
      </c>
      <c r="BX18" s="284">
        <f>'[3]Субвенция  на  полномочия'!AA12/1000</f>
        <v>0</v>
      </c>
      <c r="BY18" s="73">
        <f t="shared" si="20"/>
        <v>0</v>
      </c>
      <c r="BZ18" s="196">
        <v>7.5</v>
      </c>
      <c r="CA18" s="284">
        <f>'[3]Субвенция  на  полномочия'!AB12/1000</f>
        <v>7.5</v>
      </c>
      <c r="CB18" s="284">
        <f>'[3]Субвенция  на  полномочия'!AC12/1000</f>
        <v>7</v>
      </c>
      <c r="CC18" s="73">
        <f t="shared" si="21"/>
        <v>93.333333333333329</v>
      </c>
      <c r="CD18" s="193">
        <v>1832.45</v>
      </c>
      <c r="CE18" s="284">
        <f>'[3]Субвенция  на  полномочия'!AD12/1000</f>
        <v>1852.1039900000001</v>
      </c>
      <c r="CF18" s="284">
        <f>'[3]Субвенция  на  полномочия'!AE12/1000</f>
        <v>1852.1039900000001</v>
      </c>
      <c r="CG18" s="73">
        <f t="shared" si="22"/>
        <v>100</v>
      </c>
      <c r="CH18" s="193">
        <v>0</v>
      </c>
      <c r="CI18" s="284">
        <f>'[3]Субвенция  на  полномочия'!AF12/1000</f>
        <v>0</v>
      </c>
      <c r="CJ18" s="284">
        <f>'[3]Субвенция  на  полномочия'!AG12/1000</f>
        <v>0</v>
      </c>
      <c r="CK18" s="73">
        <f t="shared" si="23"/>
        <v>0</v>
      </c>
      <c r="CL18" s="193">
        <v>666.09055000000001</v>
      </c>
      <c r="CM18" s="284">
        <f>'[3]Субвенция  на  полномочия'!AH12/1000</f>
        <v>709.4685199999999</v>
      </c>
      <c r="CN18" s="284">
        <f>'[3]Субвенция  на  полномочия'!AI12/1000</f>
        <v>709.46852000000001</v>
      </c>
      <c r="CO18" s="73">
        <f t="shared" si="24"/>
        <v>100.00000000000003</v>
      </c>
      <c r="CP18" s="193">
        <v>361.11099999999999</v>
      </c>
      <c r="CQ18" s="284">
        <f>'[3]Субвенция  на  полномочия'!AJ12/1000</f>
        <v>963.62099999999998</v>
      </c>
      <c r="CR18" s="284">
        <f>'[3]Субвенция  на  полномочия'!AK12/1000</f>
        <v>954.21950000000004</v>
      </c>
      <c r="CS18" s="73">
        <f t="shared" si="25"/>
        <v>99.024357086447893</v>
      </c>
      <c r="CT18" s="98">
        <v>1688.5450000000001</v>
      </c>
      <c r="CU18" s="284">
        <f>'[3]Проверочная  таблица'!WQ16/1000</f>
        <v>2257.4352400000002</v>
      </c>
      <c r="CV18" s="284">
        <f>'[3]Проверочная  таблица'!WT16/1000</f>
        <v>2257.4352400000002</v>
      </c>
      <c r="CW18" s="73">
        <f t="shared" si="26"/>
        <v>100</v>
      </c>
      <c r="CX18" s="98">
        <v>2279.1999999999998</v>
      </c>
      <c r="CY18" s="284">
        <f>'[3]Проверочная  таблица'!WA16/1000</f>
        <v>2279.1999999999998</v>
      </c>
      <c r="CZ18" s="284">
        <f>'[3]Проверочная  таблица'!WB16/1000</f>
        <v>2279.1999999999998</v>
      </c>
      <c r="DA18" s="73">
        <f t="shared" si="27"/>
        <v>100</v>
      </c>
      <c r="DB18" s="193">
        <v>0</v>
      </c>
      <c r="DC18" s="284">
        <f>'[3]Проверочная  таблица'!WC16/1000</f>
        <v>0</v>
      </c>
      <c r="DD18" s="284">
        <f>'[3]Проверочная  таблица'!WD16/1000</f>
        <v>0</v>
      </c>
      <c r="DE18" s="73">
        <f t="shared" si="28"/>
        <v>0</v>
      </c>
      <c r="DF18" s="193">
        <v>885.69050000000004</v>
      </c>
      <c r="DG18" s="284">
        <f>'[3]Субвенция  на  полномочия'!AL12/1000</f>
        <v>930.38596000000007</v>
      </c>
      <c r="DH18" s="284">
        <f>'[3]Субвенция  на  полномочия'!AM12/1000</f>
        <v>826.97288000000003</v>
      </c>
      <c r="DI18" s="73">
        <f t="shared" si="29"/>
        <v>88.884926853367389</v>
      </c>
      <c r="DK18" s="99"/>
    </row>
    <row r="19" spans="1:115" s="10" customFormat="1" ht="21.75" customHeight="1" x14ac:dyDescent="0.25">
      <c r="A19" s="63" t="s">
        <v>33</v>
      </c>
      <c r="B19" s="98">
        <f t="shared" si="1"/>
        <v>279050.8639</v>
      </c>
      <c r="C19" s="98">
        <f t="shared" si="1"/>
        <v>280886.28855</v>
      </c>
      <c r="D19" s="98">
        <f t="shared" si="2"/>
        <v>275303.37555</v>
      </c>
      <c r="E19" s="73">
        <f t="shared" si="0"/>
        <v>98.012393901880984</v>
      </c>
      <c r="F19" s="193">
        <v>0</v>
      </c>
      <c r="G19" s="284">
        <f>'[3]Проверочная  таблица'!WE17/1000</f>
        <v>0</v>
      </c>
      <c r="H19" s="284">
        <f>'[3]Проверочная  таблица'!WF17/1000</f>
        <v>0</v>
      </c>
      <c r="I19" s="73">
        <f t="shared" si="3"/>
        <v>0</v>
      </c>
      <c r="J19" s="193">
        <v>0</v>
      </c>
      <c r="K19" s="284">
        <f>'[3]Проверочная  таблица'!WG17/1000</f>
        <v>0</v>
      </c>
      <c r="L19" s="284">
        <f>'[3]Проверочная  таблица'!WH17/1000</f>
        <v>0</v>
      </c>
      <c r="M19" s="73">
        <f t="shared" si="4"/>
        <v>0</v>
      </c>
      <c r="N19" s="193">
        <v>0</v>
      </c>
      <c r="O19" s="284">
        <f>'[3]Проверочная  таблица'!WI17/1000</f>
        <v>0</v>
      </c>
      <c r="P19" s="284">
        <f>'[3]Проверочная  таблица'!WJ17/1000</f>
        <v>0</v>
      </c>
      <c r="Q19" s="73">
        <f t="shared" si="5"/>
        <v>0</v>
      </c>
      <c r="R19" s="194">
        <v>7.0691499999999996</v>
      </c>
      <c r="S19" s="284">
        <f>'[3]Субвенция  на  полномочия'!D13/1000</f>
        <v>7.0691499999999996</v>
      </c>
      <c r="T19" s="284">
        <f>'[3]Субвенция  на  полномочия'!E13/1000</f>
        <v>0</v>
      </c>
      <c r="U19" s="73">
        <f t="shared" si="6"/>
        <v>0</v>
      </c>
      <c r="V19" s="193">
        <v>1278.816</v>
      </c>
      <c r="W19" s="284">
        <f>'[3]Субвенция  на  полномочия'!F13/1000</f>
        <v>1219.1095600000001</v>
      </c>
      <c r="X19" s="284">
        <f>'[3]Субвенция  на  полномочия'!G13/1000</f>
        <v>1185.9353000000001</v>
      </c>
      <c r="Y19" s="73">
        <f t="shared" si="7"/>
        <v>97.278812250475667</v>
      </c>
      <c r="Z19" s="193">
        <v>347.42399999999998</v>
      </c>
      <c r="AA19" s="284">
        <f>'[3]Субвенция  на  полномочия'!H13/1000</f>
        <v>347.42399999999998</v>
      </c>
      <c r="AB19" s="284">
        <f>'[3]Субвенция  на  полномочия'!I13/1000</f>
        <v>305.41645</v>
      </c>
      <c r="AC19" s="73">
        <f t="shared" si="8"/>
        <v>87.908852007921155</v>
      </c>
      <c r="AD19" s="193">
        <v>1791.9880000000001</v>
      </c>
      <c r="AE19" s="284">
        <f>'[3]Проверочная  таблица'!VY17/1000</f>
        <v>1791.9880000000001</v>
      </c>
      <c r="AF19" s="284">
        <f>'[3]Проверочная  таблица'!VZ17/1000</f>
        <v>1262.0048300000001</v>
      </c>
      <c r="AG19" s="73">
        <f t="shared" si="9"/>
        <v>70.424848269073237</v>
      </c>
      <c r="AH19" s="193">
        <v>5116.0262999999995</v>
      </c>
      <c r="AI19" s="284">
        <f>'[3]Субвенция  на  полномочия'!J13/1000</f>
        <v>5116.0262999999995</v>
      </c>
      <c r="AJ19" s="284">
        <f>'[3]Субвенция  на  полномочия'!K13/1000</f>
        <v>4546.6567100000002</v>
      </c>
      <c r="AK19" s="73">
        <f t="shared" si="10"/>
        <v>88.870862724063798</v>
      </c>
      <c r="AL19" s="193">
        <v>176.8</v>
      </c>
      <c r="AM19" s="284">
        <f>'[3]Субвенция  на  полномочия'!L13/1000</f>
        <v>176.8</v>
      </c>
      <c r="AN19" s="284">
        <f>'[3]Субвенция  на  полномочия'!M13/1000</f>
        <v>149.23076</v>
      </c>
      <c r="AO19" s="73">
        <f t="shared" si="11"/>
        <v>84.40653846153846</v>
      </c>
      <c r="AP19" s="193">
        <v>6621.2</v>
      </c>
      <c r="AQ19" s="284">
        <f>'[3]Проверочная  таблица'!WK17/1000</f>
        <v>7398.54</v>
      </c>
      <c r="AR19" s="284">
        <f>'[3]Проверочная  таблица'!WN17/1000</f>
        <v>7068.3686099999995</v>
      </c>
      <c r="AS19" s="73">
        <f t="shared" si="12"/>
        <v>95.537343989489813</v>
      </c>
      <c r="AT19" s="193">
        <v>634.11500000000001</v>
      </c>
      <c r="AU19" s="284">
        <f>'[3]Субвенция  на  полномочия'!N13/1000</f>
        <v>676.00129000000004</v>
      </c>
      <c r="AV19" s="284">
        <f>'[3]Субвенция  на  полномочия'!O13/1000</f>
        <v>676.00129000000004</v>
      </c>
      <c r="AW19" s="73">
        <f t="shared" si="13"/>
        <v>100</v>
      </c>
      <c r="AX19" s="193">
        <v>0</v>
      </c>
      <c r="AY19" s="284">
        <f>'[3]Субвенция  на  полномочия'!P13/1000</f>
        <v>50</v>
      </c>
      <c r="AZ19" s="284">
        <f>'[3]Субвенция  на  полномочия'!Q13/1000</f>
        <v>50</v>
      </c>
      <c r="BA19" s="73">
        <f t="shared" si="14"/>
        <v>100</v>
      </c>
      <c r="BB19" s="193">
        <v>11131.755999999999</v>
      </c>
      <c r="BC19" s="284">
        <f>'[3]Проверочная  таблица'!VW17/1000</f>
        <v>10625.902</v>
      </c>
      <c r="BD19" s="284">
        <f>'[3]Проверочная  таблица'!VX17/1000</f>
        <v>9911.155490000001</v>
      </c>
      <c r="BE19" s="73">
        <f t="shared" si="15"/>
        <v>93.273545059986446</v>
      </c>
      <c r="BF19" s="193">
        <v>2043.24</v>
      </c>
      <c r="BG19" s="284">
        <f>'[3]Субвенция  на  полномочия'!R13/1000</f>
        <v>2168.8985000000002</v>
      </c>
      <c r="BH19" s="284">
        <f>'[3]Субвенция  на  полномочия'!S13/1000</f>
        <v>2168.8984999999998</v>
      </c>
      <c r="BI19" s="73">
        <f t="shared" si="16"/>
        <v>99.999999999999972</v>
      </c>
      <c r="BJ19" s="193">
        <v>646</v>
      </c>
      <c r="BK19" s="284">
        <f>'[3]Субвенция  на  полномочия'!T13/1000</f>
        <v>690.12599999999998</v>
      </c>
      <c r="BL19" s="284">
        <f>'[3]Субвенция  на  полномочия'!U13/1000</f>
        <v>690.12599999999998</v>
      </c>
      <c r="BM19" s="73">
        <f t="shared" si="17"/>
        <v>100</v>
      </c>
      <c r="BN19" s="193">
        <v>35675</v>
      </c>
      <c r="BO19" s="284">
        <f>'[3]Субвенция  на  полномочия'!V13/1000</f>
        <v>35808.39</v>
      </c>
      <c r="BP19" s="284">
        <f>'[3]Субвенция  на  полномочия'!W13/1000</f>
        <v>34974.72694</v>
      </c>
      <c r="BQ19" s="73">
        <f t="shared" si="18"/>
        <v>97.671877847621744</v>
      </c>
      <c r="BR19" s="193">
        <v>206395</v>
      </c>
      <c r="BS19" s="284">
        <f>'[3]Субвенция  на  полномочия'!X13/1000</f>
        <v>207291.965</v>
      </c>
      <c r="BT19" s="284">
        <f>'[3]Субвенция  на  полномочия'!Y13/1000</f>
        <v>204800.92606999999</v>
      </c>
      <c r="BU19" s="73">
        <f t="shared" si="19"/>
        <v>98.798294506977143</v>
      </c>
      <c r="BV19" s="193">
        <v>0</v>
      </c>
      <c r="BW19" s="284">
        <f>'[3]Субвенция  на  полномочия'!Z13/1000</f>
        <v>0</v>
      </c>
      <c r="BX19" s="284">
        <f>'[3]Субвенция  на  полномочия'!AA13/1000</f>
        <v>0</v>
      </c>
      <c r="BY19" s="73">
        <f t="shared" si="20"/>
        <v>0</v>
      </c>
      <c r="BZ19" s="196">
        <v>4</v>
      </c>
      <c r="CA19" s="284">
        <f>'[3]Субвенция  на  полномочия'!AB13/1000</f>
        <v>4</v>
      </c>
      <c r="CB19" s="284">
        <f>'[3]Субвенция  на  полномочия'!AC13/1000</f>
        <v>0</v>
      </c>
      <c r="CC19" s="73">
        <f t="shared" si="21"/>
        <v>0</v>
      </c>
      <c r="CD19" s="193">
        <v>2178</v>
      </c>
      <c r="CE19" s="284">
        <f>'[3]Субвенция  на  полномочия'!AD13/1000</f>
        <v>2083.7578100000001</v>
      </c>
      <c r="CF19" s="284">
        <f>'[3]Субвенция  на  полномочия'!AE13/1000</f>
        <v>2083.7578100000001</v>
      </c>
      <c r="CG19" s="73">
        <f t="shared" si="22"/>
        <v>100</v>
      </c>
      <c r="CH19" s="193">
        <v>0</v>
      </c>
      <c r="CI19" s="284">
        <f>'[3]Субвенция  на  полномочия'!AF13/1000</f>
        <v>0</v>
      </c>
      <c r="CJ19" s="284">
        <f>'[3]Субвенция  на  полномочия'!AG13/1000</f>
        <v>0</v>
      </c>
      <c r="CK19" s="73">
        <f t="shared" si="23"/>
        <v>0</v>
      </c>
      <c r="CL19" s="193">
        <v>657.18594999999993</v>
      </c>
      <c r="CM19" s="284">
        <f>'[3]Субвенция  на  полномочия'!AH13/1000</f>
        <v>700.56392000000005</v>
      </c>
      <c r="CN19" s="284">
        <f>'[3]Субвенция  на  полномочия'!AI13/1000</f>
        <v>700.56392000000005</v>
      </c>
      <c r="CO19" s="73">
        <f t="shared" si="24"/>
        <v>100</v>
      </c>
      <c r="CP19" s="193">
        <v>525.25300000000004</v>
      </c>
      <c r="CQ19" s="284">
        <f>'[3]Субвенция  на  полномочия'!AJ13/1000</f>
        <v>525.25300000000004</v>
      </c>
      <c r="CR19" s="284">
        <f>'[3]Субвенция  на  полномочия'!AK13/1000</f>
        <v>525.13284999999996</v>
      </c>
      <c r="CS19" s="73">
        <f t="shared" si="25"/>
        <v>99.977125309136724</v>
      </c>
      <c r="CT19" s="98">
        <v>1528</v>
      </c>
      <c r="CU19" s="284">
        <f>'[3]Проверочная  таблица'!WQ17/1000</f>
        <v>1865.7880599999999</v>
      </c>
      <c r="CV19" s="284">
        <f>'[3]Проверочная  таблица'!WT17/1000</f>
        <v>1865.7880600000001</v>
      </c>
      <c r="CW19" s="73">
        <f t="shared" si="26"/>
        <v>100.00000000000003</v>
      </c>
      <c r="CX19" s="98">
        <v>1461.2</v>
      </c>
      <c r="CY19" s="284">
        <f>'[3]Проверочная  таблица'!WA17/1000</f>
        <v>1461.2</v>
      </c>
      <c r="CZ19" s="284">
        <f>'[3]Проверочная  таблица'!WB17/1000</f>
        <v>1461.2</v>
      </c>
      <c r="DA19" s="73">
        <f t="shared" si="27"/>
        <v>100</v>
      </c>
      <c r="DB19" s="193">
        <v>0</v>
      </c>
      <c r="DC19" s="284">
        <f>'[3]Проверочная  таблица'!WC17/1000</f>
        <v>0</v>
      </c>
      <c r="DD19" s="284">
        <f>'[3]Проверочная  таблица'!WD17/1000</f>
        <v>0</v>
      </c>
      <c r="DE19" s="73">
        <f t="shared" si="28"/>
        <v>0</v>
      </c>
      <c r="DF19" s="193">
        <v>832.79049999999995</v>
      </c>
      <c r="DG19" s="284">
        <f>'[3]Субвенция  на  полномочия'!AL13/1000</f>
        <v>877.48595999999998</v>
      </c>
      <c r="DH19" s="284">
        <f>'[3]Субвенция  на  полномочия'!AM13/1000</f>
        <v>877.48595999999998</v>
      </c>
      <c r="DI19" s="73">
        <f t="shared" si="29"/>
        <v>100</v>
      </c>
      <c r="DK19" s="99"/>
    </row>
    <row r="20" spans="1:115" s="10" customFormat="1" ht="21.75" customHeight="1" x14ac:dyDescent="0.25">
      <c r="A20" s="63" t="s">
        <v>34</v>
      </c>
      <c r="B20" s="98">
        <f t="shared" si="1"/>
        <v>431915.40353000001</v>
      </c>
      <c r="C20" s="98">
        <f t="shared" si="1"/>
        <v>438399.86429999996</v>
      </c>
      <c r="D20" s="98">
        <f t="shared" si="2"/>
        <v>437866.1943400001</v>
      </c>
      <c r="E20" s="73">
        <f t="shared" si="0"/>
        <v>99.87826867582362</v>
      </c>
      <c r="F20" s="193">
        <v>3040.45</v>
      </c>
      <c r="G20" s="284">
        <f>'[3]Проверочная  таблица'!WE18/1000</f>
        <v>0</v>
      </c>
      <c r="H20" s="284">
        <f>'[3]Проверочная  таблица'!WF18/1000</f>
        <v>0</v>
      </c>
      <c r="I20" s="73">
        <f t="shared" si="3"/>
        <v>0</v>
      </c>
      <c r="J20" s="193">
        <v>0</v>
      </c>
      <c r="K20" s="284">
        <f>'[3]Проверочная  таблица'!WG18/1000</f>
        <v>0</v>
      </c>
      <c r="L20" s="284">
        <f>'[3]Проверочная  таблица'!WH18/1000</f>
        <v>0</v>
      </c>
      <c r="M20" s="73">
        <f t="shared" si="4"/>
        <v>0</v>
      </c>
      <c r="N20" s="193">
        <v>0</v>
      </c>
      <c r="O20" s="284">
        <f>'[3]Проверочная  таблица'!WI18/1000</f>
        <v>0</v>
      </c>
      <c r="P20" s="284">
        <f>'[3]Проверочная  таблица'!WJ18/1000</f>
        <v>0</v>
      </c>
      <c r="Q20" s="73">
        <f t="shared" si="5"/>
        <v>0</v>
      </c>
      <c r="R20" s="194">
        <v>7.0691499999999996</v>
      </c>
      <c r="S20" s="284">
        <f>'[3]Субвенция  на  полномочия'!D14/1000</f>
        <v>7.0691499999999996</v>
      </c>
      <c r="T20" s="284">
        <f>'[3]Субвенция  на  полномочия'!E14/1000</f>
        <v>0</v>
      </c>
      <c r="U20" s="73">
        <f t="shared" si="6"/>
        <v>0</v>
      </c>
      <c r="V20" s="193">
        <v>1469.16</v>
      </c>
      <c r="W20" s="284">
        <f>'[3]Субвенция  на  полномочия'!F14/1000</f>
        <v>1407.098</v>
      </c>
      <c r="X20" s="284">
        <f>'[3]Субвенция  на  полномочия'!G14/1000</f>
        <v>1407.098</v>
      </c>
      <c r="Y20" s="73">
        <f t="shared" si="7"/>
        <v>100</v>
      </c>
      <c r="Z20" s="193">
        <v>290.13600000000002</v>
      </c>
      <c r="AA20" s="284">
        <f>'[3]Субвенция  на  полномочия'!H14/1000</f>
        <v>290.13600000000002</v>
      </c>
      <c r="AB20" s="284">
        <f>'[3]Субвенция  на  полномочия'!I14/1000</f>
        <v>261.18400000000003</v>
      </c>
      <c r="AC20" s="73">
        <f t="shared" si="8"/>
        <v>90.021231422505309</v>
      </c>
      <c r="AD20" s="193">
        <v>3404.357</v>
      </c>
      <c r="AE20" s="284">
        <f>'[3]Проверочная  таблица'!VY18/1000</f>
        <v>4080.0299999999997</v>
      </c>
      <c r="AF20" s="284">
        <f>'[3]Проверочная  таблица'!VZ18/1000</f>
        <v>3852.6367200000004</v>
      </c>
      <c r="AG20" s="73">
        <f t="shared" si="9"/>
        <v>94.426676274439174</v>
      </c>
      <c r="AH20" s="193">
        <v>7004.2510999999995</v>
      </c>
      <c r="AI20" s="284">
        <f>'[3]Субвенция  на  полномочия'!J14/1000</f>
        <v>7786.2511000000004</v>
      </c>
      <c r="AJ20" s="284">
        <f>'[3]Субвенция  на  полномочия'!K14/1000</f>
        <v>7786.2510999999995</v>
      </c>
      <c r="AK20" s="73">
        <f t="shared" si="10"/>
        <v>99.999999999999986</v>
      </c>
      <c r="AL20" s="193">
        <v>272</v>
      </c>
      <c r="AM20" s="284">
        <f>'[3]Субвенция  на  полномочия'!L14/1000</f>
        <v>272</v>
      </c>
      <c r="AN20" s="284">
        <f>'[3]Субвенция  на  полномочия'!M14/1000</f>
        <v>234.20228</v>
      </c>
      <c r="AO20" s="73">
        <f t="shared" si="11"/>
        <v>86.103779411764705</v>
      </c>
      <c r="AP20" s="193">
        <v>10598.8</v>
      </c>
      <c r="AQ20" s="284">
        <f>'[3]Проверочная  таблица'!WK18/1000</f>
        <v>10098.799999999999</v>
      </c>
      <c r="AR20" s="284">
        <f>'[3]Проверочная  таблица'!WN18/1000</f>
        <v>10025.700000000001</v>
      </c>
      <c r="AS20" s="73">
        <f t="shared" si="12"/>
        <v>99.276151621974904</v>
      </c>
      <c r="AT20" s="193">
        <v>1237.133</v>
      </c>
      <c r="AU20" s="284">
        <f>'[3]Субвенция  на  полномочия'!N14/1000</f>
        <v>1318.28909</v>
      </c>
      <c r="AV20" s="284">
        <f>'[3]Субвенция  на  полномочия'!O14/1000</f>
        <v>1318.28909</v>
      </c>
      <c r="AW20" s="73">
        <f t="shared" si="13"/>
        <v>100</v>
      </c>
      <c r="AX20" s="193">
        <v>150</v>
      </c>
      <c r="AY20" s="284">
        <f>'[3]Субвенция  на  полномочия'!P14/1000</f>
        <v>150</v>
      </c>
      <c r="AZ20" s="284">
        <f>'[3]Субвенция  на  полномочия'!Q14/1000</f>
        <v>150</v>
      </c>
      <c r="BA20" s="73">
        <f t="shared" si="14"/>
        <v>100</v>
      </c>
      <c r="BB20" s="193">
        <v>14458.885</v>
      </c>
      <c r="BC20" s="284">
        <f>'[3]Проверочная  таблица'!VW18/1000</f>
        <v>16191.406000000001</v>
      </c>
      <c r="BD20" s="284">
        <f>'[3]Проверочная  таблица'!VX18/1000</f>
        <v>16039.575999999999</v>
      </c>
      <c r="BE20" s="73">
        <f t="shared" si="15"/>
        <v>99.062280323277662</v>
      </c>
      <c r="BF20" s="193">
        <v>3277.5050000000001</v>
      </c>
      <c r="BG20" s="284">
        <f>'[3]Субвенция  на  полномочия'!R14/1000</f>
        <v>3486.9351000000001</v>
      </c>
      <c r="BH20" s="284">
        <f>'[3]Субвенция  на  полномочия'!S14/1000</f>
        <v>3486.9351000000001</v>
      </c>
      <c r="BI20" s="73">
        <f t="shared" si="16"/>
        <v>100</v>
      </c>
      <c r="BJ20" s="193">
        <v>707.2</v>
      </c>
      <c r="BK20" s="284">
        <f>'[3]Субвенция  на  полномочия'!T14/1000</f>
        <v>751.32600000000002</v>
      </c>
      <c r="BL20" s="284">
        <f>'[3]Субвенция  на  полномочия'!U14/1000</f>
        <v>751.32600000000002</v>
      </c>
      <c r="BM20" s="73">
        <f t="shared" si="17"/>
        <v>100</v>
      </c>
      <c r="BN20" s="193">
        <v>105715</v>
      </c>
      <c r="BO20" s="284">
        <f>'[3]Субвенция  на  полномочия'!V14/1000</f>
        <v>107243.235</v>
      </c>
      <c r="BP20" s="284">
        <f>'[3]Субвенция  на  полномочия'!W14/1000</f>
        <v>107243.235</v>
      </c>
      <c r="BQ20" s="73">
        <f t="shared" si="18"/>
        <v>100</v>
      </c>
      <c r="BR20" s="193">
        <v>271807</v>
      </c>
      <c r="BS20" s="284">
        <f>'[3]Субвенция  на  полномочия'!X14/1000</f>
        <v>272742.88899999997</v>
      </c>
      <c r="BT20" s="284">
        <f>'[3]Субвенция  на  полномочия'!Y14/1000</f>
        <v>272742.88900000002</v>
      </c>
      <c r="BU20" s="73">
        <f t="shared" si="19"/>
        <v>100.00000000000003</v>
      </c>
      <c r="BV20" s="193">
        <v>0</v>
      </c>
      <c r="BW20" s="284">
        <f>'[3]Субвенция  на  полномочия'!Z14/1000</f>
        <v>0</v>
      </c>
      <c r="BX20" s="284">
        <f>'[3]Субвенция  на  полномочия'!AA14/1000</f>
        <v>0</v>
      </c>
      <c r="BY20" s="73">
        <f t="shared" si="20"/>
        <v>0</v>
      </c>
      <c r="BZ20" s="196">
        <v>1.5</v>
      </c>
      <c r="CA20" s="284">
        <f>'[3]Субвенция  на  полномочия'!AB14/1000</f>
        <v>1.5</v>
      </c>
      <c r="CB20" s="284">
        <f>'[3]Субвенция  на  полномочия'!AC14/1000</f>
        <v>0.5</v>
      </c>
      <c r="CC20" s="73">
        <f t="shared" si="21"/>
        <v>33.333333333333329</v>
      </c>
      <c r="CD20" s="193">
        <v>1699.7</v>
      </c>
      <c r="CE20" s="284">
        <f>'[3]Субвенция  на  полномочия'!AD14/1000</f>
        <v>4611.8027999999995</v>
      </c>
      <c r="CF20" s="284">
        <f>'[3]Субвенция  на  полномочия'!AE14/1000</f>
        <v>4611.8027999999995</v>
      </c>
      <c r="CG20" s="73">
        <f t="shared" si="22"/>
        <v>100</v>
      </c>
      <c r="CH20" s="193">
        <v>0</v>
      </c>
      <c r="CI20" s="284">
        <f>'[3]Субвенция  на  полномочия'!AF14/1000</f>
        <v>0</v>
      </c>
      <c r="CJ20" s="284">
        <f>'[3]Субвенция  на  полномочия'!AG14/1000</f>
        <v>0</v>
      </c>
      <c r="CK20" s="73">
        <f t="shared" si="23"/>
        <v>0</v>
      </c>
      <c r="CL20" s="193">
        <v>680.31178</v>
      </c>
      <c r="CM20" s="284">
        <f>'[3]Субвенция  на  полномочия'!AH14/1000</f>
        <v>723.68975</v>
      </c>
      <c r="CN20" s="284">
        <f>'[3]Субвенция  на  полномочия'!AI14/1000</f>
        <v>723.68975</v>
      </c>
      <c r="CO20" s="73">
        <f t="shared" si="24"/>
        <v>100</v>
      </c>
      <c r="CP20" s="193">
        <v>623.73800000000006</v>
      </c>
      <c r="CQ20" s="284">
        <f>'[3]Субвенция  на  полномочия'!AJ14/1000</f>
        <v>1142.3310000000001</v>
      </c>
      <c r="CR20" s="284">
        <f>'[3]Субвенция  на  полномочия'!AK14/1000</f>
        <v>1135.8031899999999</v>
      </c>
      <c r="CS20" s="73">
        <f t="shared" si="25"/>
        <v>99.428553545338417</v>
      </c>
      <c r="CT20" s="98">
        <v>2331.9169999999999</v>
      </c>
      <c r="CU20" s="284">
        <f>'[3]Проверочная  таблица'!WQ18/1000</f>
        <v>2911.0903499999999</v>
      </c>
      <c r="CV20" s="284">
        <f>'[3]Проверочная  таблица'!WT18/1000</f>
        <v>2911.0903499999999</v>
      </c>
      <c r="CW20" s="73">
        <f t="shared" si="26"/>
        <v>100</v>
      </c>
      <c r="CX20" s="98">
        <v>2317.6999999999998</v>
      </c>
      <c r="CY20" s="284">
        <f>'[3]Проверочная  таблица'!WA18/1000</f>
        <v>2317.6999999999998</v>
      </c>
      <c r="CZ20" s="284">
        <f>'[3]Проверочная  таблица'!WB18/1000</f>
        <v>2317.6999999999998</v>
      </c>
      <c r="DA20" s="73">
        <f t="shared" si="27"/>
        <v>100</v>
      </c>
      <c r="DB20" s="193">
        <v>0</v>
      </c>
      <c r="DC20" s="284">
        <f>'[3]Проверочная  таблица'!WC18/1000</f>
        <v>0</v>
      </c>
      <c r="DD20" s="284">
        <f>'[3]Проверочная  таблица'!WD18/1000</f>
        <v>0</v>
      </c>
      <c r="DE20" s="73">
        <f t="shared" si="28"/>
        <v>0</v>
      </c>
      <c r="DF20" s="193">
        <v>821.59050000000002</v>
      </c>
      <c r="DG20" s="284">
        <f>'[3]Субвенция  на  полномочия'!AL14/1000</f>
        <v>866.28596000000005</v>
      </c>
      <c r="DH20" s="284">
        <f>'[3]Субвенция  на  полномочия'!AM14/1000</f>
        <v>866.28595999999993</v>
      </c>
      <c r="DI20" s="73">
        <f t="shared" si="29"/>
        <v>99.999999999999986</v>
      </c>
      <c r="DK20" s="99"/>
    </row>
    <row r="21" spans="1:115" s="10" customFormat="1" ht="21.75" customHeight="1" x14ac:dyDescent="0.25">
      <c r="A21" s="63" t="s">
        <v>35</v>
      </c>
      <c r="B21" s="98">
        <f t="shared" si="1"/>
        <v>353474.00977</v>
      </c>
      <c r="C21" s="98">
        <f t="shared" si="1"/>
        <v>357601.43608000001</v>
      </c>
      <c r="D21" s="98">
        <f t="shared" si="2"/>
        <v>353814.23180999997</v>
      </c>
      <c r="E21" s="73">
        <f t="shared" si="0"/>
        <v>98.940942656294922</v>
      </c>
      <c r="F21" s="193">
        <v>0</v>
      </c>
      <c r="G21" s="284">
        <f>'[3]Проверочная  таблица'!WE19/1000</f>
        <v>0</v>
      </c>
      <c r="H21" s="284">
        <f>'[3]Проверочная  таблица'!WF19/1000</f>
        <v>0</v>
      </c>
      <c r="I21" s="73">
        <f t="shared" si="3"/>
        <v>0</v>
      </c>
      <c r="J21" s="193">
        <v>0</v>
      </c>
      <c r="K21" s="284">
        <f>'[3]Проверочная  таблица'!WG19/1000</f>
        <v>0</v>
      </c>
      <c r="L21" s="284">
        <f>'[3]Проверочная  таблица'!WH19/1000</f>
        <v>0</v>
      </c>
      <c r="M21" s="73">
        <f t="shared" si="4"/>
        <v>0</v>
      </c>
      <c r="N21" s="193">
        <v>1394.7550000000001</v>
      </c>
      <c r="O21" s="284">
        <f>'[3]Проверочная  таблица'!WI19/1000</f>
        <v>1493.8560000000002</v>
      </c>
      <c r="P21" s="284">
        <f>'[3]Проверочная  таблица'!WJ19/1000</f>
        <v>1493.8560000000002</v>
      </c>
      <c r="Q21" s="73">
        <f t="shared" si="5"/>
        <v>100</v>
      </c>
      <c r="R21" s="194">
        <v>7.0691499999999996</v>
      </c>
      <c r="S21" s="284">
        <f>'[3]Субвенция  на  полномочия'!D15/1000</f>
        <v>7.0691499999999996</v>
      </c>
      <c r="T21" s="284">
        <f>'[3]Субвенция  на  полномочия'!E15/1000</f>
        <v>0</v>
      </c>
      <c r="U21" s="73">
        <f t="shared" si="6"/>
        <v>0</v>
      </c>
      <c r="V21" s="193">
        <v>504.50400000000002</v>
      </c>
      <c r="W21" s="284">
        <f>'[3]Субвенция  на  полномочия'!F15/1000</f>
        <v>348.34800000000001</v>
      </c>
      <c r="X21" s="284">
        <f>'[3]Субвенция  на  полномочия'!G15/1000</f>
        <v>333.56400000000002</v>
      </c>
      <c r="Y21" s="73">
        <f t="shared" si="7"/>
        <v>95.755968169761275</v>
      </c>
      <c r="Z21" s="193">
        <v>201.43199999999999</v>
      </c>
      <c r="AA21" s="284">
        <f>'[3]Субвенция  на  полномочия'!H15/1000</f>
        <v>201.43199999999999</v>
      </c>
      <c r="AB21" s="284">
        <f>'[3]Субвенция  на  полномочия'!I15/1000</f>
        <v>182.98699999999999</v>
      </c>
      <c r="AC21" s="73">
        <f t="shared" si="8"/>
        <v>90.843063664164575</v>
      </c>
      <c r="AD21" s="193">
        <v>2511.5140000000001</v>
      </c>
      <c r="AE21" s="284">
        <f>'[3]Проверочная  таблица'!VY19/1000</f>
        <v>3628.5</v>
      </c>
      <c r="AF21" s="284">
        <f>'[3]Проверочная  таблица'!VZ19/1000</f>
        <v>2971.6584600000001</v>
      </c>
      <c r="AG21" s="73">
        <f t="shared" si="9"/>
        <v>81.897711451012825</v>
      </c>
      <c r="AH21" s="193">
        <v>8761.9570500000009</v>
      </c>
      <c r="AI21" s="284">
        <f>'[3]Субвенция  на  полномочия'!J15/1000</f>
        <v>8761.9570500000009</v>
      </c>
      <c r="AJ21" s="284">
        <f>'[3]Субвенция  на  полномочия'!K15/1000</f>
        <v>7536.0198899999996</v>
      </c>
      <c r="AK21" s="73">
        <f t="shared" si="10"/>
        <v>86.008409388402555</v>
      </c>
      <c r="AL21" s="193">
        <v>244.8</v>
      </c>
      <c r="AM21" s="284">
        <f>'[3]Субвенция  на  полномочия'!L15/1000</f>
        <v>244.8</v>
      </c>
      <c r="AN21" s="284">
        <f>'[3]Субвенция  на  полномочия'!M15/1000</f>
        <v>176.16499999999999</v>
      </c>
      <c r="AO21" s="73">
        <f t="shared" si="11"/>
        <v>71.962826797385617</v>
      </c>
      <c r="AP21" s="193">
        <v>12592</v>
      </c>
      <c r="AQ21" s="284">
        <f>'[3]Проверочная  таблица'!WK19/1000</f>
        <v>14161.971</v>
      </c>
      <c r="AR21" s="284">
        <f>'[3]Проверочная  таблица'!WN19/1000</f>
        <v>12592</v>
      </c>
      <c r="AS21" s="73">
        <f t="shared" si="12"/>
        <v>88.914177270946254</v>
      </c>
      <c r="AT21" s="193">
        <v>1249.402</v>
      </c>
      <c r="AU21" s="284">
        <f>'[3]Субвенция  на  полномочия'!N15/1000</f>
        <v>1330.55809</v>
      </c>
      <c r="AV21" s="284">
        <f>'[3]Субвенция  на  полномочия'!O15/1000</f>
        <v>1330.55809</v>
      </c>
      <c r="AW21" s="73">
        <f t="shared" si="13"/>
        <v>100</v>
      </c>
      <c r="AX21" s="193">
        <v>50</v>
      </c>
      <c r="AY21" s="284">
        <f>'[3]Субвенция  на  полномочия'!P15/1000</f>
        <v>50</v>
      </c>
      <c r="AZ21" s="284">
        <f>'[3]Субвенция  на  полномочия'!Q15/1000</f>
        <v>50</v>
      </c>
      <c r="BA21" s="73">
        <f t="shared" si="14"/>
        <v>100</v>
      </c>
      <c r="BB21" s="193">
        <v>13528.128000000001</v>
      </c>
      <c r="BC21" s="284">
        <f>'[3]Проверочная  таблица'!VW19/1000</f>
        <v>12740.722</v>
      </c>
      <c r="BD21" s="284">
        <f>'[3]Проверочная  таблица'!VX19/1000</f>
        <v>12640.44355</v>
      </c>
      <c r="BE21" s="73">
        <f t="shared" si="15"/>
        <v>99.212929612623213</v>
      </c>
      <c r="BF21" s="193">
        <v>2658.81</v>
      </c>
      <c r="BG21" s="284">
        <f>'[3]Субвенция  на  полномочия'!R15/1000</f>
        <v>2826.3543</v>
      </c>
      <c r="BH21" s="284">
        <f>'[3]Субвенция  на  полномочия'!S15/1000</f>
        <v>2826.3543</v>
      </c>
      <c r="BI21" s="73">
        <f t="shared" si="16"/>
        <v>100</v>
      </c>
      <c r="BJ21" s="193">
        <v>642</v>
      </c>
      <c r="BK21" s="284">
        <f>'[3]Субвенция  на  полномочия'!T15/1000</f>
        <v>686.12599999999998</v>
      </c>
      <c r="BL21" s="284">
        <f>'[3]Субвенция  на  полномочия'!U15/1000</f>
        <v>686.12599999999998</v>
      </c>
      <c r="BM21" s="73">
        <f t="shared" si="17"/>
        <v>100</v>
      </c>
      <c r="BN21" s="193">
        <v>81829</v>
      </c>
      <c r="BO21" s="284">
        <f>'[3]Субвенция  на  полномочия'!V15/1000</f>
        <v>81339.384580000013</v>
      </c>
      <c r="BP21" s="284">
        <f>'[3]Субвенция  на  полномочия'!W15/1000</f>
        <v>81339.384579999998</v>
      </c>
      <c r="BQ21" s="73">
        <f t="shared" si="18"/>
        <v>99.999999999999972</v>
      </c>
      <c r="BR21" s="193">
        <v>218043</v>
      </c>
      <c r="BS21" s="284">
        <f>'[3]Субвенция  на  полномочия'!X15/1000</f>
        <v>218989.27742</v>
      </c>
      <c r="BT21" s="284">
        <f>'[3]Субвенция  на  полномочия'!Y15/1000</f>
        <v>218989.27742</v>
      </c>
      <c r="BU21" s="73">
        <f t="shared" si="19"/>
        <v>100</v>
      </c>
      <c r="BV21" s="193">
        <v>0</v>
      </c>
      <c r="BW21" s="284">
        <f>'[3]Субвенция  на  полномочия'!Z15/1000</f>
        <v>0</v>
      </c>
      <c r="BX21" s="284">
        <f>'[3]Субвенция  на  полномочия'!AA15/1000</f>
        <v>0</v>
      </c>
      <c r="BY21" s="73">
        <f t="shared" si="20"/>
        <v>0</v>
      </c>
      <c r="BZ21" s="196">
        <v>12</v>
      </c>
      <c r="CA21" s="284">
        <f>'[3]Субвенция  на  полномочия'!AB15/1000</f>
        <v>3.5</v>
      </c>
      <c r="CB21" s="284">
        <f>'[3]Субвенция  на  полномочия'!AC15/1000</f>
        <v>0</v>
      </c>
      <c r="CC21" s="73">
        <f t="shared" si="21"/>
        <v>0</v>
      </c>
      <c r="CD21" s="193">
        <v>2245</v>
      </c>
      <c r="CE21" s="284">
        <f>'[3]Субвенция  на  полномочия'!AD15/1000</f>
        <v>2261.96144</v>
      </c>
      <c r="CF21" s="284">
        <f>'[3]Субвенция  на  полномочия'!AE15/1000</f>
        <v>2261.96144</v>
      </c>
      <c r="CG21" s="73">
        <f t="shared" si="22"/>
        <v>100</v>
      </c>
      <c r="CH21" s="193">
        <v>0</v>
      </c>
      <c r="CI21" s="284">
        <f>'[3]Субвенция  на  полномочия'!AF15/1000</f>
        <v>0</v>
      </c>
      <c r="CJ21" s="284">
        <f>'[3]Субвенция  на  полномочия'!AG15/1000</f>
        <v>0</v>
      </c>
      <c r="CK21" s="73">
        <f t="shared" si="23"/>
        <v>0</v>
      </c>
      <c r="CL21" s="193">
        <v>693.15579000000002</v>
      </c>
      <c r="CM21" s="284">
        <f>'[3]Субвенция  на  полномочия'!AH15/1000</f>
        <v>736.53376000000003</v>
      </c>
      <c r="CN21" s="284">
        <f>'[3]Субвенция  на  полномочия'!AI15/1000</f>
        <v>736.53376000000003</v>
      </c>
      <c r="CO21" s="73">
        <f t="shared" si="24"/>
        <v>100</v>
      </c>
      <c r="CP21" s="193">
        <v>525.25300000000004</v>
      </c>
      <c r="CQ21" s="284">
        <f>'[3]Субвенция  на  полномочия'!AJ15/1000</f>
        <v>1076.6690000000001</v>
      </c>
      <c r="CR21" s="284">
        <f>'[3]Субвенция  на  полномочия'!AK15/1000</f>
        <v>1050.3835900000001</v>
      </c>
      <c r="CS21" s="73">
        <f t="shared" si="25"/>
        <v>97.55863594103667</v>
      </c>
      <c r="CT21" s="98">
        <v>2648.9449999999997</v>
      </c>
      <c r="CU21" s="284">
        <f>'[3]Проверочная  таблица'!WQ19/1000</f>
        <v>3536.4360499999998</v>
      </c>
      <c r="CV21" s="284">
        <f>'[3]Проверочная  таблица'!WT19/1000</f>
        <v>3536.4360499999998</v>
      </c>
      <c r="CW21" s="73">
        <f t="shared" si="26"/>
        <v>100</v>
      </c>
      <c r="CX21" s="98">
        <v>2245.8000000000002</v>
      </c>
      <c r="CY21" s="284">
        <f>'[3]Проверочная  таблица'!WA19/1000</f>
        <v>2245.8000000000002</v>
      </c>
      <c r="CZ21" s="284">
        <f>'[3]Проверочная  таблица'!WB19/1000</f>
        <v>2150.3424399999999</v>
      </c>
      <c r="DA21" s="73">
        <f t="shared" si="27"/>
        <v>95.749507525158066</v>
      </c>
      <c r="DB21" s="193">
        <v>0</v>
      </c>
      <c r="DC21" s="284">
        <f>'[3]Проверочная  таблица'!WC19/1000</f>
        <v>0</v>
      </c>
      <c r="DD21" s="284">
        <f>'[3]Проверочная  таблица'!WD19/1000</f>
        <v>0</v>
      </c>
      <c r="DE21" s="73">
        <f t="shared" si="28"/>
        <v>0</v>
      </c>
      <c r="DF21" s="193">
        <v>885.48478</v>
      </c>
      <c r="DG21" s="284">
        <f>'[3]Субвенция  на  полномочия'!AL15/1000</f>
        <v>930.18024000000003</v>
      </c>
      <c r="DH21" s="284">
        <f>'[3]Субвенция  на  полномочия'!AM15/1000</f>
        <v>930.18024000000003</v>
      </c>
      <c r="DI21" s="73">
        <f t="shared" si="29"/>
        <v>100</v>
      </c>
      <c r="DK21" s="99"/>
    </row>
    <row r="22" spans="1:115" s="10" customFormat="1" ht="21.75" customHeight="1" x14ac:dyDescent="0.25">
      <c r="A22" s="63" t="s">
        <v>36</v>
      </c>
      <c r="B22" s="98">
        <f t="shared" si="1"/>
        <v>247442.62513999999</v>
      </c>
      <c r="C22" s="98">
        <f t="shared" si="1"/>
        <v>249232.48447</v>
      </c>
      <c r="D22" s="98">
        <f t="shared" si="2"/>
        <v>248141.02312</v>
      </c>
      <c r="E22" s="73">
        <f t="shared" si="0"/>
        <v>99.562070990737411</v>
      </c>
      <c r="F22" s="193">
        <v>0</v>
      </c>
      <c r="G22" s="284">
        <f>'[3]Проверочная  таблица'!WE20/1000</f>
        <v>0</v>
      </c>
      <c r="H22" s="284">
        <f>'[3]Проверочная  таблица'!WF20/1000</f>
        <v>0</v>
      </c>
      <c r="I22" s="73">
        <f t="shared" si="3"/>
        <v>0</v>
      </c>
      <c r="J22" s="193">
        <v>0</v>
      </c>
      <c r="K22" s="284">
        <f>'[3]Проверочная  таблица'!WG20/1000</f>
        <v>0</v>
      </c>
      <c r="L22" s="284">
        <f>'[3]Проверочная  таблица'!WH20/1000</f>
        <v>0</v>
      </c>
      <c r="M22" s="73">
        <f t="shared" si="4"/>
        <v>0</v>
      </c>
      <c r="N22" s="193">
        <v>1394.7550000000001</v>
      </c>
      <c r="O22" s="284">
        <f>'[3]Проверочная  таблица'!WI20/1000</f>
        <v>1379.1780000000001</v>
      </c>
      <c r="P22" s="284">
        <f>'[3]Проверочная  таблица'!WJ20/1000</f>
        <v>1379.1780000000001</v>
      </c>
      <c r="Q22" s="73">
        <f t="shared" si="5"/>
        <v>100</v>
      </c>
      <c r="R22" s="194">
        <v>7.0691499999999996</v>
      </c>
      <c r="S22" s="284">
        <f>'[3]Субвенция  на  полномочия'!D16/1000</f>
        <v>7.0691499999999996</v>
      </c>
      <c r="T22" s="284">
        <f>'[3]Субвенция  на  полномочия'!E16/1000</f>
        <v>0</v>
      </c>
      <c r="U22" s="73">
        <f t="shared" si="6"/>
        <v>0</v>
      </c>
      <c r="V22" s="193">
        <v>1212.288</v>
      </c>
      <c r="W22" s="284">
        <f>'[3]Субвенция  на  полномочия'!F16/1000</f>
        <v>1124.9959999999999</v>
      </c>
      <c r="X22" s="284">
        <f>'[3]Субвенция  на  полномочия'!G16/1000</f>
        <v>1107.394</v>
      </c>
      <c r="Y22" s="73">
        <f t="shared" si="7"/>
        <v>98.43537221465678</v>
      </c>
      <c r="Z22" s="193">
        <v>297.52800000000002</v>
      </c>
      <c r="AA22" s="284">
        <f>'[3]Субвенция  на  полномочия'!H16/1000</f>
        <v>297.52800000000002</v>
      </c>
      <c r="AB22" s="284">
        <f>'[3]Субвенция  на  полномочия'!I16/1000</f>
        <v>297.52800000000002</v>
      </c>
      <c r="AC22" s="73">
        <f t="shared" si="8"/>
        <v>100</v>
      </c>
      <c r="AD22" s="193">
        <v>2082.9499999999998</v>
      </c>
      <c r="AE22" s="284">
        <f>'[3]Проверочная  таблица'!VY20/1000</f>
        <v>2082.9499999999998</v>
      </c>
      <c r="AF22" s="284">
        <f>'[3]Проверочная  таблица'!VZ20/1000</f>
        <v>1685.25443</v>
      </c>
      <c r="AG22" s="73">
        <f t="shared" si="9"/>
        <v>80.90709954631653</v>
      </c>
      <c r="AH22" s="193">
        <v>4996.4491500000004</v>
      </c>
      <c r="AI22" s="284">
        <f>'[3]Субвенция  на  полномочия'!J16/1000</f>
        <v>4214.4491500000004</v>
      </c>
      <c r="AJ22" s="284">
        <f>'[3]Субвенция  на  полномочия'!K16/1000</f>
        <v>4000</v>
      </c>
      <c r="AK22" s="73">
        <f t="shared" si="10"/>
        <v>94.911573437776553</v>
      </c>
      <c r="AL22" s="193">
        <v>244.8</v>
      </c>
      <c r="AM22" s="284">
        <f>'[3]Субвенция  на  полномочия'!L16/1000</f>
        <v>244.8</v>
      </c>
      <c r="AN22" s="284">
        <f>'[3]Субвенция  на  полномочия'!M16/1000</f>
        <v>215</v>
      </c>
      <c r="AO22" s="73">
        <f t="shared" si="11"/>
        <v>87.826797385620921</v>
      </c>
      <c r="AP22" s="193">
        <v>5770.4</v>
      </c>
      <c r="AQ22" s="284">
        <f>'[3]Проверочная  таблица'!WK20/1000</f>
        <v>5470.4</v>
      </c>
      <c r="AR22" s="284">
        <f>'[3]Проверочная  таблица'!WN20/1000</f>
        <v>5470</v>
      </c>
      <c r="AS22" s="73">
        <f t="shared" si="12"/>
        <v>99.992687920444581</v>
      </c>
      <c r="AT22" s="193">
        <v>586.21500000000003</v>
      </c>
      <c r="AU22" s="284">
        <f>'[3]Субвенция  на  полномочия'!N16/1000</f>
        <v>628.10129000000006</v>
      </c>
      <c r="AV22" s="284">
        <f>'[3]Субвенция  на  полномочия'!O16/1000</f>
        <v>320</v>
      </c>
      <c r="AW22" s="73">
        <f t="shared" si="13"/>
        <v>50.947196749110311</v>
      </c>
      <c r="AX22" s="193">
        <v>0</v>
      </c>
      <c r="AY22" s="284">
        <f>'[3]Субвенция  на  полномочия'!P16/1000</f>
        <v>0</v>
      </c>
      <c r="AZ22" s="284">
        <f>'[3]Субвенция  на  полномочия'!Q16/1000</f>
        <v>0</v>
      </c>
      <c r="BA22" s="73">
        <f t="shared" si="14"/>
        <v>0</v>
      </c>
      <c r="BB22" s="193">
        <v>9572.518</v>
      </c>
      <c r="BC22" s="284">
        <f>'[3]Проверочная  таблица'!VW20/1000</f>
        <v>9446.4170000000013</v>
      </c>
      <c r="BD22" s="284">
        <f>'[3]Проверочная  таблица'!VX20/1000</f>
        <v>9429.2440000000006</v>
      </c>
      <c r="BE22" s="73">
        <f t="shared" si="15"/>
        <v>99.818206204532359</v>
      </c>
      <c r="BF22" s="193">
        <v>2064.0149999999999</v>
      </c>
      <c r="BG22" s="284">
        <f>'[3]Субвенция  на  полномочия'!R16/1000</f>
        <v>2189.6734999999999</v>
      </c>
      <c r="BH22" s="284">
        <f>'[3]Субвенция  на  полномочия'!S16/1000</f>
        <v>2189.6734999999999</v>
      </c>
      <c r="BI22" s="73">
        <f t="shared" si="16"/>
        <v>100</v>
      </c>
      <c r="BJ22" s="193">
        <v>656.6</v>
      </c>
      <c r="BK22" s="284">
        <f>'[3]Субвенция  на  полномочия'!T16/1000</f>
        <v>700.726</v>
      </c>
      <c r="BL22" s="284">
        <f>'[3]Субвенция  на  полномочия'!U16/1000</f>
        <v>700.726</v>
      </c>
      <c r="BM22" s="73">
        <f t="shared" si="17"/>
        <v>100</v>
      </c>
      <c r="BN22" s="193">
        <v>40493</v>
      </c>
      <c r="BO22" s="284">
        <f>'[3]Субвенция  на  полномочия'!V16/1000</f>
        <v>41103.516000000003</v>
      </c>
      <c r="BP22" s="284">
        <f>'[3]Субвенция  на  полномочия'!W16/1000</f>
        <v>41103.516000000003</v>
      </c>
      <c r="BQ22" s="73">
        <f t="shared" si="18"/>
        <v>100</v>
      </c>
      <c r="BR22" s="193">
        <v>170643</v>
      </c>
      <c r="BS22" s="284">
        <f>'[3]Субвенция  на  полномочия'!X16/1000</f>
        <v>172302.65299999999</v>
      </c>
      <c r="BT22" s="284">
        <f>'[3]Субвенция  на  полномочия'!Y16/1000</f>
        <v>172302.65299999999</v>
      </c>
      <c r="BU22" s="73">
        <f t="shared" si="19"/>
        <v>100</v>
      </c>
      <c r="BV22" s="193">
        <v>0</v>
      </c>
      <c r="BW22" s="284">
        <f>'[3]Субвенция  на  полномочия'!Z16/1000</f>
        <v>0</v>
      </c>
      <c r="BX22" s="284">
        <f>'[3]Субвенция  на  полномочия'!AA16/1000</f>
        <v>0</v>
      </c>
      <c r="BY22" s="73">
        <f t="shared" si="20"/>
        <v>0</v>
      </c>
      <c r="BZ22" s="196">
        <v>4</v>
      </c>
      <c r="CA22" s="284">
        <f>'[3]Субвенция  на  полномочия'!AB16/1000</f>
        <v>4</v>
      </c>
      <c r="CB22" s="284">
        <f>'[3]Субвенция  на  полномочия'!AC16/1000</f>
        <v>0</v>
      </c>
      <c r="CC22" s="73">
        <f t="shared" si="21"/>
        <v>0</v>
      </c>
      <c r="CD22" s="193">
        <v>2031</v>
      </c>
      <c r="CE22" s="284">
        <f>'[3]Субвенция  на  полномочия'!AD16/1000</f>
        <v>1867.0891099999999</v>
      </c>
      <c r="CF22" s="284">
        <f>'[3]Субвенция  на  полномочия'!AE16/1000</f>
        <v>1867.0891100000001</v>
      </c>
      <c r="CG22" s="73">
        <f t="shared" si="22"/>
        <v>100.00000000000003</v>
      </c>
      <c r="CH22" s="193">
        <v>0</v>
      </c>
      <c r="CI22" s="284">
        <f>'[3]Субвенция  на  полномочия'!AF16/1000</f>
        <v>0</v>
      </c>
      <c r="CJ22" s="284">
        <f>'[3]Субвенция  на  полномочия'!AG16/1000</f>
        <v>0</v>
      </c>
      <c r="CK22" s="73">
        <f t="shared" si="23"/>
        <v>0</v>
      </c>
      <c r="CL22" s="193">
        <v>652.55633999999998</v>
      </c>
      <c r="CM22" s="284">
        <f>'[3]Субвенция  на  полномочия'!AH16/1000</f>
        <v>695.93430999999987</v>
      </c>
      <c r="CN22" s="284">
        <f>'[3]Субвенция  на  полномочия'!AI16/1000</f>
        <v>695.9343100000001</v>
      </c>
      <c r="CO22" s="73">
        <f t="shared" si="24"/>
        <v>100.00000000000003</v>
      </c>
      <c r="CP22" s="193">
        <v>262.62599999999998</v>
      </c>
      <c r="CQ22" s="284">
        <f>'[3]Субвенция  на  полномочия'!AJ16/1000</f>
        <v>491.75</v>
      </c>
      <c r="CR22" s="284">
        <f>'[3]Субвенция  на  полномочия'!AK16/1000</f>
        <v>491.75</v>
      </c>
      <c r="CS22" s="73">
        <f t="shared" si="25"/>
        <v>100</v>
      </c>
      <c r="CT22" s="98">
        <v>1959.365</v>
      </c>
      <c r="CU22" s="284">
        <f>'[3]Проверочная  таблица'!WQ20/1000</f>
        <v>2425.0680000000002</v>
      </c>
      <c r="CV22" s="284">
        <f>'[3]Проверочная  таблица'!WT20/1000</f>
        <v>2425.0680000000002</v>
      </c>
      <c r="CW22" s="73">
        <f t="shared" si="26"/>
        <v>100</v>
      </c>
      <c r="CX22" s="98">
        <v>1688.3</v>
      </c>
      <c r="CY22" s="284">
        <f>'[3]Проверочная  таблица'!WA20/1000</f>
        <v>1688.3</v>
      </c>
      <c r="CZ22" s="284">
        <f>'[3]Проверочная  таблица'!WB20/1000</f>
        <v>1688.3</v>
      </c>
      <c r="DA22" s="73">
        <f t="shared" si="27"/>
        <v>100</v>
      </c>
      <c r="DB22" s="193">
        <v>0</v>
      </c>
      <c r="DC22" s="284">
        <f>'[3]Проверочная  таблица'!WC20/1000</f>
        <v>0</v>
      </c>
      <c r="DD22" s="284">
        <f>'[3]Проверочная  таблица'!WD20/1000</f>
        <v>0</v>
      </c>
      <c r="DE22" s="73">
        <f t="shared" si="28"/>
        <v>0</v>
      </c>
      <c r="DF22" s="193">
        <v>823.19050000000004</v>
      </c>
      <c r="DG22" s="284">
        <f>'[3]Субвенция  на  полномочия'!AL16/1000</f>
        <v>867.88596000000007</v>
      </c>
      <c r="DH22" s="284">
        <f>'[3]Субвенция  на  полномочия'!AM16/1000</f>
        <v>772.71477000000004</v>
      </c>
      <c r="DI22" s="73">
        <f t="shared" si="29"/>
        <v>89.03413646650074</v>
      </c>
      <c r="DK22" s="99"/>
    </row>
    <row r="23" spans="1:115" s="10" customFormat="1" ht="21.75" customHeight="1" x14ac:dyDescent="0.25">
      <c r="A23" s="63" t="s">
        <v>37</v>
      </c>
      <c r="B23" s="98">
        <f t="shared" si="1"/>
        <v>216832.55807</v>
      </c>
      <c r="C23" s="98">
        <f t="shared" si="1"/>
        <v>223756.69957999999</v>
      </c>
      <c r="D23" s="98">
        <f t="shared" si="2"/>
        <v>214665.87552</v>
      </c>
      <c r="E23" s="73">
        <f t="shared" si="0"/>
        <v>95.937183522520755</v>
      </c>
      <c r="F23" s="193">
        <v>0</v>
      </c>
      <c r="G23" s="284">
        <f>'[3]Проверочная  таблица'!WE21/1000</f>
        <v>4025.7</v>
      </c>
      <c r="H23" s="284">
        <f>'[3]Проверочная  таблица'!WF21/1000</f>
        <v>2987.712</v>
      </c>
      <c r="I23" s="73">
        <f t="shared" si="3"/>
        <v>74.215962441314559</v>
      </c>
      <c r="J23" s="193">
        <v>0</v>
      </c>
      <c r="K23" s="284">
        <f>'[3]Проверочная  таблица'!WG21/1000</f>
        <v>0</v>
      </c>
      <c r="L23" s="284">
        <f>'[3]Проверочная  таблица'!WH21/1000</f>
        <v>0</v>
      </c>
      <c r="M23" s="73">
        <f t="shared" si="4"/>
        <v>0</v>
      </c>
      <c r="N23" s="193">
        <v>0</v>
      </c>
      <c r="O23" s="284">
        <f>'[3]Проверочная  таблица'!WI21/1000</f>
        <v>0</v>
      </c>
      <c r="P23" s="284">
        <f>'[3]Проверочная  таблица'!WJ21/1000</f>
        <v>0</v>
      </c>
      <c r="Q23" s="73">
        <f t="shared" si="5"/>
        <v>0</v>
      </c>
      <c r="R23" s="194">
        <v>7.0691499999999996</v>
      </c>
      <c r="S23" s="284">
        <f>'[3]Субвенция  на  полномочия'!D17/1000</f>
        <v>7.0691499999999996</v>
      </c>
      <c r="T23" s="284">
        <f>'[3]Субвенция  на  полномочия'!E17/1000</f>
        <v>0</v>
      </c>
      <c r="U23" s="73">
        <f t="shared" si="6"/>
        <v>0</v>
      </c>
      <c r="V23" s="193">
        <v>864.86400000000003</v>
      </c>
      <c r="W23" s="284">
        <f>'[3]Субвенция  на  полномочия'!F17/1000</f>
        <v>766.25450000000001</v>
      </c>
      <c r="X23" s="284">
        <f>'[3]Субвенция  на  полномочия'!G17/1000</f>
        <v>766.25450000000001</v>
      </c>
      <c r="Y23" s="73">
        <f t="shared" si="7"/>
        <v>100</v>
      </c>
      <c r="Z23" s="193">
        <v>325.24799999999999</v>
      </c>
      <c r="AA23" s="284">
        <f>'[3]Субвенция  на  полномочия'!H17/1000</f>
        <v>325.24799999999999</v>
      </c>
      <c r="AB23" s="284">
        <f>'[3]Субвенция  на  полномочия'!I17/1000</f>
        <v>320.459</v>
      </c>
      <c r="AC23" s="73">
        <f t="shared" si="8"/>
        <v>98.527585104289656</v>
      </c>
      <c r="AD23" s="193">
        <v>1425.086</v>
      </c>
      <c r="AE23" s="284">
        <f>'[3]Проверочная  таблица'!VY21/1000</f>
        <v>1425.086</v>
      </c>
      <c r="AF23" s="284">
        <f>'[3]Проверочная  таблица'!VZ21/1000</f>
        <v>1099.8511599999999</v>
      </c>
      <c r="AG23" s="73">
        <f t="shared" si="9"/>
        <v>77.17787979111435</v>
      </c>
      <c r="AH23" s="193">
        <v>4811.2218000000003</v>
      </c>
      <c r="AI23" s="284">
        <f>'[3]Субвенция  на  полномочия'!J17/1000</f>
        <v>4811.2218000000003</v>
      </c>
      <c r="AJ23" s="284">
        <f>'[3]Субвенция  на  полномочия'!K17/1000</f>
        <v>3593.1933100000001</v>
      </c>
      <c r="AK23" s="73">
        <f t="shared" si="10"/>
        <v>74.68359305322403</v>
      </c>
      <c r="AL23" s="193">
        <v>244.8</v>
      </c>
      <c r="AM23" s="284">
        <f>'[3]Субвенция  на  полномочия'!L17/1000</f>
        <v>244.8</v>
      </c>
      <c r="AN23" s="284">
        <f>'[3]Субвенция  на  полномочия'!M17/1000</f>
        <v>152.97351</v>
      </c>
      <c r="AO23" s="73">
        <f t="shared" si="11"/>
        <v>62.489178921568623</v>
      </c>
      <c r="AP23" s="193">
        <v>5215.8617599999998</v>
      </c>
      <c r="AQ23" s="284">
        <f>'[3]Проверочная  таблица'!WK21/1000</f>
        <v>5765.8617599999998</v>
      </c>
      <c r="AR23" s="284">
        <f>'[3]Проверочная  таблица'!WN21/1000</f>
        <v>5765.8617599999998</v>
      </c>
      <c r="AS23" s="73">
        <f t="shared" si="12"/>
        <v>100</v>
      </c>
      <c r="AT23" s="193">
        <v>672.31500000000005</v>
      </c>
      <c r="AU23" s="284">
        <f>'[3]Субвенция  на  полномочия'!N17/1000</f>
        <v>704.20129000000009</v>
      </c>
      <c r="AV23" s="284">
        <f>'[3]Субвенция  на  полномочия'!O17/1000</f>
        <v>535.13929000000007</v>
      </c>
      <c r="AW23" s="73">
        <f t="shared" si="13"/>
        <v>75.99237570269149</v>
      </c>
      <c r="AX23" s="193">
        <v>0</v>
      </c>
      <c r="AY23" s="284">
        <f>'[3]Субвенция  на  полномочия'!P17/1000</f>
        <v>0</v>
      </c>
      <c r="AZ23" s="284">
        <f>'[3]Субвенция  на  полномочия'!Q17/1000</f>
        <v>0</v>
      </c>
      <c r="BA23" s="73">
        <f t="shared" si="14"/>
        <v>0</v>
      </c>
      <c r="BB23" s="193">
        <v>10314.132</v>
      </c>
      <c r="BC23" s="284">
        <f>'[3]Проверочная  таблица'!VW21/1000</f>
        <v>9405.58</v>
      </c>
      <c r="BD23" s="284">
        <f>'[3]Проверочная  таблица'!VX21/1000</f>
        <v>9299.3774300000005</v>
      </c>
      <c r="BE23" s="73">
        <f t="shared" si="15"/>
        <v>98.870855704805024</v>
      </c>
      <c r="BF23" s="193">
        <v>2050.58</v>
      </c>
      <c r="BG23" s="284">
        <f>'[3]Субвенция  на  полномочия'!R17/1000</f>
        <v>2176.2384999999999</v>
      </c>
      <c r="BH23" s="284">
        <f>'[3]Субвенция  на  полномочия'!S17/1000</f>
        <v>2176.2384999999999</v>
      </c>
      <c r="BI23" s="73">
        <f t="shared" si="16"/>
        <v>100</v>
      </c>
      <c r="BJ23" s="193">
        <v>686.1</v>
      </c>
      <c r="BK23" s="284">
        <f>'[3]Субвенция  на  полномочия'!T17/1000</f>
        <v>730.226</v>
      </c>
      <c r="BL23" s="284">
        <f>'[3]Субвенция  на  полномочия'!U17/1000</f>
        <v>730.226</v>
      </c>
      <c r="BM23" s="73">
        <f t="shared" si="17"/>
        <v>100</v>
      </c>
      <c r="BN23" s="193">
        <v>49709</v>
      </c>
      <c r="BO23" s="284">
        <f>'[3]Субвенция  на  полномочия'!V17/1000</f>
        <v>50754.597999999998</v>
      </c>
      <c r="BP23" s="284">
        <f>'[3]Субвенция  на  полномочия'!W17/1000</f>
        <v>48981.883759999997</v>
      </c>
      <c r="BQ23" s="73">
        <f t="shared" si="18"/>
        <v>96.507283458338094</v>
      </c>
      <c r="BR23" s="193">
        <v>133911</v>
      </c>
      <c r="BS23" s="284">
        <f>'[3]Субвенция  на  полномочия'!X17/1000</f>
        <v>135213.16700000002</v>
      </c>
      <c r="BT23" s="284">
        <f>'[3]Субвенция  на  полномочия'!Y17/1000</f>
        <v>130911.83370999999</v>
      </c>
      <c r="BU23" s="73">
        <f t="shared" si="19"/>
        <v>96.818850275136285</v>
      </c>
      <c r="BV23" s="193">
        <v>0</v>
      </c>
      <c r="BW23" s="284">
        <f>'[3]Субвенция  на  полномочия'!Z17/1000</f>
        <v>0</v>
      </c>
      <c r="BX23" s="284">
        <f>'[3]Субвенция  на  полномочия'!AA17/1000</f>
        <v>0</v>
      </c>
      <c r="BY23" s="73">
        <f t="shared" si="20"/>
        <v>0</v>
      </c>
      <c r="BZ23" s="196">
        <v>2</v>
      </c>
      <c r="CA23" s="284">
        <f>'[3]Субвенция  на  полномочия'!AB17/1000</f>
        <v>0</v>
      </c>
      <c r="CB23" s="284">
        <f>'[3]Субвенция  на  полномочия'!AC17/1000</f>
        <v>0</v>
      </c>
      <c r="CC23" s="73">
        <f t="shared" si="21"/>
        <v>0</v>
      </c>
      <c r="CD23" s="193">
        <v>1907.1</v>
      </c>
      <c r="CE23" s="284">
        <f>'[3]Субвенция  на  полномочия'!AD17/1000</f>
        <v>1860.1660899999999</v>
      </c>
      <c r="CF23" s="284">
        <f>'[3]Субвенция  на  полномочия'!AE17/1000</f>
        <v>1860.1660900000002</v>
      </c>
      <c r="CG23" s="73">
        <f t="shared" si="22"/>
        <v>100.00000000000003</v>
      </c>
      <c r="CH23" s="193">
        <v>0</v>
      </c>
      <c r="CI23" s="284">
        <f>'[3]Субвенция  на  полномочия'!AF17/1000</f>
        <v>0</v>
      </c>
      <c r="CJ23" s="284">
        <f>'[3]Субвенция  на  полномочия'!AG17/1000</f>
        <v>0</v>
      </c>
      <c r="CK23" s="73">
        <f t="shared" si="23"/>
        <v>0</v>
      </c>
      <c r="CL23" s="193">
        <v>649.84385999999995</v>
      </c>
      <c r="CM23" s="284">
        <f>'[3]Субвенция  на  полномочия'!AH17/1000</f>
        <v>693.22182999999995</v>
      </c>
      <c r="CN23" s="284">
        <f>'[3]Субвенция  на  полномочия'!AI17/1000</f>
        <v>693.22182999999995</v>
      </c>
      <c r="CO23" s="73">
        <f t="shared" si="24"/>
        <v>100</v>
      </c>
      <c r="CP23" s="193">
        <v>755.05100000000004</v>
      </c>
      <c r="CQ23" s="284">
        <f>'[3]Субвенция  на  полномочия'!AJ17/1000</f>
        <v>1357.5610000000001</v>
      </c>
      <c r="CR23" s="284">
        <f>'[3]Субвенция  на  полномочия'!AK17/1000</f>
        <v>1347.1264799999999</v>
      </c>
      <c r="CS23" s="73">
        <f t="shared" si="25"/>
        <v>99.231377448232507</v>
      </c>
      <c r="CT23" s="98">
        <v>1543.6950000000002</v>
      </c>
      <c r="CU23" s="284">
        <f>'[3]Проверочная  таблица'!WQ21/1000</f>
        <v>1708.2127000000003</v>
      </c>
      <c r="CV23" s="284">
        <f>'[3]Проверочная  таблица'!WT21/1000</f>
        <v>1708.2127</v>
      </c>
      <c r="CW23" s="73">
        <f t="shared" si="26"/>
        <v>99.999999999999986</v>
      </c>
      <c r="CX23" s="98">
        <v>943.2</v>
      </c>
      <c r="CY23" s="284">
        <f>'[3]Проверочная  таблица'!WA21/1000</f>
        <v>943.2</v>
      </c>
      <c r="CZ23" s="284">
        <f>'[3]Проверочная  таблица'!WB21/1000</f>
        <v>943.2</v>
      </c>
      <c r="DA23" s="73">
        <f t="shared" si="27"/>
        <v>100</v>
      </c>
      <c r="DB23" s="193">
        <v>0</v>
      </c>
      <c r="DC23" s="284">
        <f>'[3]Проверочная  таблица'!WC21/1000</f>
        <v>0</v>
      </c>
      <c r="DD23" s="284">
        <f>'[3]Проверочная  таблица'!WD21/1000</f>
        <v>0</v>
      </c>
      <c r="DE23" s="73">
        <f t="shared" si="28"/>
        <v>0</v>
      </c>
      <c r="DF23" s="193">
        <v>794.39049999999997</v>
      </c>
      <c r="DG23" s="284">
        <f>'[3]Субвенция  на  полномочия'!AL17/1000</f>
        <v>839.08596</v>
      </c>
      <c r="DH23" s="284">
        <f>'[3]Субвенция  на  полномочия'!AM17/1000</f>
        <v>792.94448999999997</v>
      </c>
      <c r="DI23" s="73">
        <f t="shared" si="29"/>
        <v>94.500984142316</v>
      </c>
      <c r="DK23" s="99"/>
    </row>
    <row r="24" spans="1:115" s="10" customFormat="1" ht="21.75" customHeight="1" x14ac:dyDescent="0.25">
      <c r="A24" s="63" t="s">
        <v>38</v>
      </c>
      <c r="B24" s="98">
        <f t="shared" si="1"/>
        <v>521989.29987000005</v>
      </c>
      <c r="C24" s="98">
        <f t="shared" si="1"/>
        <v>505483.80909000005</v>
      </c>
      <c r="D24" s="98">
        <f t="shared" si="2"/>
        <v>498479.07568000001</v>
      </c>
      <c r="E24" s="73">
        <f t="shared" si="0"/>
        <v>98.614251676505646</v>
      </c>
      <c r="F24" s="193">
        <v>0</v>
      </c>
      <c r="G24" s="284">
        <f>'[3]Проверочная  таблица'!WE22/1000</f>
        <v>0</v>
      </c>
      <c r="H24" s="284">
        <f>'[3]Проверочная  таблица'!WF22/1000</f>
        <v>0</v>
      </c>
      <c r="I24" s="73">
        <f t="shared" si="3"/>
        <v>0</v>
      </c>
      <c r="J24" s="193">
        <v>0</v>
      </c>
      <c r="K24" s="284">
        <f>'[3]Проверочная  таблица'!WG22/1000</f>
        <v>0</v>
      </c>
      <c r="L24" s="284">
        <f>'[3]Проверочная  таблица'!WH22/1000</f>
        <v>0</v>
      </c>
      <c r="M24" s="73">
        <f t="shared" si="4"/>
        <v>0</v>
      </c>
      <c r="N24" s="193">
        <v>0</v>
      </c>
      <c r="O24" s="284">
        <f>'[3]Проверочная  таблица'!WI22/1000</f>
        <v>0</v>
      </c>
      <c r="P24" s="284">
        <f>'[3]Проверочная  таблица'!WJ22/1000</f>
        <v>0</v>
      </c>
      <c r="Q24" s="73">
        <f t="shared" si="5"/>
        <v>0</v>
      </c>
      <c r="R24" s="194">
        <v>7.0691499999999996</v>
      </c>
      <c r="S24" s="284">
        <f>'[3]Субвенция  на  полномочия'!D18/1000</f>
        <v>7.0691499999999996</v>
      </c>
      <c r="T24" s="284">
        <f>'[3]Субвенция  на  полномочия'!E18/1000</f>
        <v>0</v>
      </c>
      <c r="U24" s="73">
        <f t="shared" si="6"/>
        <v>0</v>
      </c>
      <c r="V24" s="193">
        <v>1123.5840000000001</v>
      </c>
      <c r="W24" s="284">
        <f>'[3]Субвенция  на  полномочия'!F18/1000</f>
        <v>985.63755000000015</v>
      </c>
      <c r="X24" s="284">
        <f>'[3]Субвенция  на  полномочия'!G18/1000</f>
        <v>969.89200000000005</v>
      </c>
      <c r="Y24" s="73">
        <f t="shared" si="7"/>
        <v>98.402501000494553</v>
      </c>
      <c r="Z24" s="193">
        <v>249.48</v>
      </c>
      <c r="AA24" s="284">
        <f>'[3]Субвенция  на  полномочия'!H18/1000</f>
        <v>249.48</v>
      </c>
      <c r="AB24" s="284">
        <f>'[3]Субвенция  на  полномочия'!I18/1000</f>
        <v>228.74960999999999</v>
      </c>
      <c r="AC24" s="73">
        <f t="shared" si="8"/>
        <v>91.690560365560373</v>
      </c>
      <c r="AD24" s="193">
        <v>4354.9719999999998</v>
      </c>
      <c r="AE24" s="284">
        <f>'[3]Проверочная  таблица'!VY22/1000</f>
        <v>4328.326</v>
      </c>
      <c r="AF24" s="284">
        <f>'[3]Проверочная  таблица'!VZ22/1000</f>
        <v>3275.00567</v>
      </c>
      <c r="AG24" s="73">
        <f t="shared" si="9"/>
        <v>75.664487148149192</v>
      </c>
      <c r="AH24" s="193">
        <v>13344.1847</v>
      </c>
      <c r="AI24" s="284">
        <f>'[3]Субвенция  на  полномочия'!J18/1000</f>
        <v>13344.1847</v>
      </c>
      <c r="AJ24" s="284">
        <f>'[3]Субвенция  на  полномочия'!K18/1000</f>
        <v>8876.9869999999992</v>
      </c>
      <c r="AK24" s="73">
        <f t="shared" si="10"/>
        <v>66.523262376606638</v>
      </c>
      <c r="AL24" s="193">
        <v>462.4</v>
      </c>
      <c r="AM24" s="284">
        <f>'[3]Субвенция  на  полномочия'!L18/1000</f>
        <v>555.74299999999994</v>
      </c>
      <c r="AN24" s="284">
        <f>'[3]Субвенция  на  полномочия'!M18/1000</f>
        <v>555.74300000000005</v>
      </c>
      <c r="AO24" s="73">
        <f t="shared" si="11"/>
        <v>100.00000000000003</v>
      </c>
      <c r="AP24" s="193">
        <v>19205.599999999999</v>
      </c>
      <c r="AQ24" s="284">
        <f>'[3]Проверочная  таблица'!WK22/1000</f>
        <v>18605.599999999999</v>
      </c>
      <c r="AR24" s="284">
        <f>'[3]Проверочная  таблица'!WN22/1000</f>
        <v>18085.679660000002</v>
      </c>
      <c r="AS24" s="73">
        <f t="shared" si="12"/>
        <v>97.2055706883949</v>
      </c>
      <c r="AT24" s="193">
        <v>1154.933</v>
      </c>
      <c r="AU24" s="284">
        <f>'[3]Субвенция  на  полномочия'!N18/1000</f>
        <v>1236.0890899999999</v>
      </c>
      <c r="AV24" s="284">
        <f>'[3]Субвенция  на  полномочия'!O18/1000</f>
        <v>1236.0890900000002</v>
      </c>
      <c r="AW24" s="73">
        <f t="shared" si="13"/>
        <v>100.00000000000003</v>
      </c>
      <c r="AX24" s="193">
        <v>0</v>
      </c>
      <c r="AY24" s="284">
        <f>'[3]Субвенция  на  полномочия'!P18/1000</f>
        <v>0</v>
      </c>
      <c r="AZ24" s="284">
        <f>'[3]Субвенция  на  полномочия'!Q18/1000</f>
        <v>0</v>
      </c>
      <c r="BA24" s="73">
        <f t="shared" si="14"/>
        <v>0</v>
      </c>
      <c r="BB24" s="193">
        <v>15130.822</v>
      </c>
      <c r="BC24" s="284">
        <f>'[3]Проверочная  таблица'!VW22/1000</f>
        <v>14319.763999999999</v>
      </c>
      <c r="BD24" s="284">
        <f>'[3]Проверочная  таблица'!VX22/1000</f>
        <v>14109.419</v>
      </c>
      <c r="BE24" s="73">
        <f t="shared" si="15"/>
        <v>98.531086126838403</v>
      </c>
      <c r="BF24" s="193">
        <v>3376.105</v>
      </c>
      <c r="BG24" s="284">
        <f>'[3]Субвенция  на  полномочия'!R18/1000</f>
        <v>3585.5351000000001</v>
      </c>
      <c r="BH24" s="284">
        <f>'[3]Субвенция  на  полномочия'!S18/1000</f>
        <v>3585.5351000000001</v>
      </c>
      <c r="BI24" s="73">
        <f t="shared" si="16"/>
        <v>100</v>
      </c>
      <c r="BJ24" s="193">
        <v>692.4</v>
      </c>
      <c r="BK24" s="284">
        <f>'[3]Субвенция  на  полномочия'!T18/1000</f>
        <v>736.52599999999995</v>
      </c>
      <c r="BL24" s="284">
        <f>'[3]Субвенция  на  полномочия'!U18/1000</f>
        <v>645.88225</v>
      </c>
      <c r="BM24" s="73">
        <f t="shared" si="17"/>
        <v>87.69306854068968</v>
      </c>
      <c r="BN24" s="193">
        <v>154036</v>
      </c>
      <c r="BO24" s="284">
        <f>'[3]Субвенция  на  полномочия'!V18/1000</f>
        <v>148384.95600000001</v>
      </c>
      <c r="BP24" s="284">
        <f>'[3]Субвенция  на  полномочия'!W18/1000</f>
        <v>148384.95600000001</v>
      </c>
      <c r="BQ24" s="73">
        <f t="shared" si="18"/>
        <v>100</v>
      </c>
      <c r="BR24" s="193">
        <v>300222</v>
      </c>
      <c r="BS24" s="284">
        <f>'[3]Субвенция  на  полномочия'!X18/1000</f>
        <v>288357.85100000002</v>
      </c>
      <c r="BT24" s="284">
        <f>'[3]Субвенция  на  полномочия'!Y18/1000</f>
        <v>287888.76299999998</v>
      </c>
      <c r="BU24" s="73">
        <f t="shared" si="19"/>
        <v>99.837324352926998</v>
      </c>
      <c r="BV24" s="193">
        <v>0</v>
      </c>
      <c r="BW24" s="284">
        <f>'[3]Субвенция  на  полномочия'!Z18/1000</f>
        <v>0</v>
      </c>
      <c r="BX24" s="284">
        <f>'[3]Субвенция  на  полномочия'!AA18/1000</f>
        <v>0</v>
      </c>
      <c r="BY24" s="73">
        <f t="shared" si="20"/>
        <v>0</v>
      </c>
      <c r="BZ24" s="196">
        <v>14</v>
      </c>
      <c r="CA24" s="284">
        <f>'[3]Субвенция  на  полномочия'!AB18/1000</f>
        <v>14</v>
      </c>
      <c r="CB24" s="284">
        <f>'[3]Субвенция  на  полномочия'!AC18/1000</f>
        <v>0</v>
      </c>
      <c r="CC24" s="73">
        <f t="shared" si="21"/>
        <v>0</v>
      </c>
      <c r="CD24" s="193">
        <v>2100.15</v>
      </c>
      <c r="CE24" s="284">
        <f>'[3]Субвенция  на  полномочия'!AD18/1000</f>
        <v>2313.1792399999999</v>
      </c>
      <c r="CF24" s="284">
        <f>'[3]Субвенция  на  полномочия'!AE18/1000</f>
        <v>2313.1792400000004</v>
      </c>
      <c r="CG24" s="73">
        <f t="shared" si="22"/>
        <v>100.00000000000003</v>
      </c>
      <c r="CH24" s="193">
        <v>0</v>
      </c>
      <c r="CI24" s="284">
        <f>'[3]Субвенция  на  полномочия'!AF18/1000</f>
        <v>0</v>
      </c>
      <c r="CJ24" s="284">
        <f>'[3]Субвенция  на  полномочия'!AG18/1000</f>
        <v>0</v>
      </c>
      <c r="CK24" s="73">
        <f t="shared" si="23"/>
        <v>0</v>
      </c>
      <c r="CL24" s="193">
        <v>705.27351999999996</v>
      </c>
      <c r="CM24" s="284">
        <f>'[3]Субвенция  на  полномочия'!AH18/1000</f>
        <v>748.65148999999997</v>
      </c>
      <c r="CN24" s="284">
        <f>'[3]Субвенция  на  полномочия'!AI18/1000</f>
        <v>748.65148999999997</v>
      </c>
      <c r="CO24" s="73">
        <f t="shared" si="24"/>
        <v>100</v>
      </c>
      <c r="CP24" s="193">
        <v>558.08100000000002</v>
      </c>
      <c r="CQ24" s="284">
        <f>'[3]Субвенция  на  полномочия'!AJ18/1000</f>
        <v>973.7650000000001</v>
      </c>
      <c r="CR24" s="284">
        <f>'[3]Субвенция  на  полномочия'!AK18/1000</f>
        <v>939.6662</v>
      </c>
      <c r="CS24" s="73">
        <f t="shared" si="25"/>
        <v>96.498251631553799</v>
      </c>
      <c r="CT24" s="98">
        <v>2031.4549999999999</v>
      </c>
      <c r="CU24" s="284">
        <f>'[3]Проверочная  таблица'!WQ22/1000</f>
        <v>3471.9658099999997</v>
      </c>
      <c r="CV24" s="284">
        <f>'[3]Проверочная  таблица'!WT22/1000</f>
        <v>3471.9658100000001</v>
      </c>
      <c r="CW24" s="73">
        <f t="shared" si="26"/>
        <v>100.00000000000003</v>
      </c>
      <c r="CX24" s="98">
        <v>2344.8000000000002</v>
      </c>
      <c r="CY24" s="284">
        <f>'[3]Проверочная  таблица'!WA22/1000</f>
        <v>2344.8000000000002</v>
      </c>
      <c r="CZ24" s="284">
        <f>'[3]Проверочная  таблица'!WB22/1000</f>
        <v>2344.8000000000002</v>
      </c>
      <c r="DA24" s="73">
        <f t="shared" si="27"/>
        <v>100</v>
      </c>
      <c r="DB24" s="193">
        <v>0</v>
      </c>
      <c r="DC24" s="284">
        <f>'[3]Проверочная  таблица'!WC22/1000</f>
        <v>0</v>
      </c>
      <c r="DD24" s="284">
        <f>'[3]Проверочная  таблица'!WD22/1000</f>
        <v>0</v>
      </c>
      <c r="DE24" s="73">
        <f t="shared" si="28"/>
        <v>0</v>
      </c>
      <c r="DF24" s="193">
        <v>875.9905</v>
      </c>
      <c r="DG24" s="284">
        <f>'[3]Субвенция  на  полномочия'!AL18/1000</f>
        <v>920.68596000000002</v>
      </c>
      <c r="DH24" s="284">
        <f>'[3]Субвенция  на  полномочия'!AM18/1000</f>
        <v>818.11156000000005</v>
      </c>
      <c r="DI24" s="73">
        <f t="shared" si="29"/>
        <v>88.858915585070946</v>
      </c>
      <c r="DK24" s="99"/>
    </row>
    <row r="25" spans="1:115" s="10" customFormat="1" ht="21.75" customHeight="1" x14ac:dyDescent="0.25">
      <c r="A25" s="63" t="s">
        <v>39</v>
      </c>
      <c r="B25" s="98">
        <f t="shared" si="1"/>
        <v>302657.36906</v>
      </c>
      <c r="C25" s="98">
        <f t="shared" si="1"/>
        <v>301516.99702000001</v>
      </c>
      <c r="D25" s="98">
        <f t="shared" si="2"/>
        <v>299449.06521999993</v>
      </c>
      <c r="E25" s="73">
        <f t="shared" si="0"/>
        <v>99.314157470246059</v>
      </c>
      <c r="F25" s="193">
        <v>0</v>
      </c>
      <c r="G25" s="284">
        <f>'[3]Проверочная  таблица'!WE23/1000</f>
        <v>0</v>
      </c>
      <c r="H25" s="284">
        <f>'[3]Проверочная  таблица'!WF23/1000</f>
        <v>0</v>
      </c>
      <c r="I25" s="73">
        <f t="shared" si="3"/>
        <v>0</v>
      </c>
      <c r="J25" s="193">
        <v>0</v>
      </c>
      <c r="K25" s="284">
        <f>'[3]Проверочная  таблица'!WG23/1000</f>
        <v>0</v>
      </c>
      <c r="L25" s="284">
        <f>'[3]Проверочная  таблица'!WH23/1000</f>
        <v>0</v>
      </c>
      <c r="M25" s="73">
        <f t="shared" si="4"/>
        <v>0</v>
      </c>
      <c r="N25" s="193">
        <v>0</v>
      </c>
      <c r="O25" s="284">
        <f>'[3]Проверочная  таблица'!WI23/1000</f>
        <v>0</v>
      </c>
      <c r="P25" s="284">
        <f>'[3]Проверочная  таблица'!WJ23/1000</f>
        <v>0</v>
      </c>
      <c r="Q25" s="73">
        <f t="shared" si="5"/>
        <v>0</v>
      </c>
      <c r="R25" s="194">
        <v>7.0691499999999996</v>
      </c>
      <c r="S25" s="284">
        <f>'[3]Субвенция  на  полномочия'!D19/1000</f>
        <v>7.0691499999999996</v>
      </c>
      <c r="T25" s="284">
        <f>'[3]Субвенция  на  полномочия'!E19/1000</f>
        <v>0</v>
      </c>
      <c r="U25" s="73">
        <f t="shared" si="6"/>
        <v>0</v>
      </c>
      <c r="V25" s="193">
        <v>1286.2080000000001</v>
      </c>
      <c r="W25" s="284">
        <f>'[3]Субвенция  на  полномочия'!F19/1000</f>
        <v>1199.0440000000001</v>
      </c>
      <c r="X25" s="284">
        <f>'[3]Субвенция  на  полномочия'!G19/1000</f>
        <v>1185.03</v>
      </c>
      <c r="Y25" s="73">
        <f t="shared" si="7"/>
        <v>98.83123555098895</v>
      </c>
      <c r="Z25" s="193">
        <v>454.608</v>
      </c>
      <c r="AA25" s="284">
        <f>'[3]Субвенция  на  полномочия'!H19/1000</f>
        <v>454.608</v>
      </c>
      <c r="AB25" s="284">
        <f>'[3]Субвенция  на  полномочия'!I19/1000</f>
        <v>380.072</v>
      </c>
      <c r="AC25" s="73">
        <f t="shared" si="8"/>
        <v>83.604336043360433</v>
      </c>
      <c r="AD25" s="193">
        <v>2169.0830000000001</v>
      </c>
      <c r="AE25" s="284">
        <f>'[3]Проверочная  таблица'!VY23/1000</f>
        <v>2169.0830000000001</v>
      </c>
      <c r="AF25" s="284">
        <f>'[3]Проверочная  таблица'!VZ23/1000</f>
        <v>1565.2184399999999</v>
      </c>
      <c r="AG25" s="73">
        <f t="shared" si="9"/>
        <v>72.160375605728305</v>
      </c>
      <c r="AH25" s="193">
        <v>5813.9504500000003</v>
      </c>
      <c r="AI25" s="284">
        <f>'[3]Субвенция  на  полномочия'!J19/1000</f>
        <v>5813.9504500000003</v>
      </c>
      <c r="AJ25" s="284">
        <f>'[3]Субвенция  на  полномочия'!K19/1000</f>
        <v>5113.9504500000003</v>
      </c>
      <c r="AK25" s="73">
        <f t="shared" si="10"/>
        <v>87.959993707892721</v>
      </c>
      <c r="AL25" s="193">
        <v>108.8</v>
      </c>
      <c r="AM25" s="284">
        <f>'[3]Субвенция  на  полномочия'!L19/1000</f>
        <v>108.8</v>
      </c>
      <c r="AN25" s="284">
        <f>'[3]Субвенция  на  полномочия'!M19/1000</f>
        <v>108.8</v>
      </c>
      <c r="AO25" s="73">
        <f t="shared" si="11"/>
        <v>100</v>
      </c>
      <c r="AP25" s="193">
        <v>6177.5006000000003</v>
      </c>
      <c r="AQ25" s="284">
        <f>'[3]Проверочная  таблица'!WK23/1000</f>
        <v>6638.0616</v>
      </c>
      <c r="AR25" s="284">
        <f>'[3]Проверочная  таблица'!WN23/1000</f>
        <v>6451.9298099999996</v>
      </c>
      <c r="AS25" s="73">
        <f t="shared" si="12"/>
        <v>97.195991823878217</v>
      </c>
      <c r="AT25" s="193">
        <v>713.91499999999996</v>
      </c>
      <c r="AU25" s="284">
        <f>'[3]Субвенция  на  полномочия'!N19/1000</f>
        <v>755.80128999999999</v>
      </c>
      <c r="AV25" s="284">
        <f>'[3]Субвенция  на  полномочия'!O19/1000</f>
        <v>755.80128999999999</v>
      </c>
      <c r="AW25" s="73">
        <f t="shared" si="13"/>
        <v>100</v>
      </c>
      <c r="AX25" s="193">
        <v>50</v>
      </c>
      <c r="AY25" s="284">
        <f>'[3]Субвенция  на  полномочия'!P19/1000</f>
        <v>50</v>
      </c>
      <c r="AZ25" s="284">
        <f>'[3]Субвенция  на  полномочия'!Q19/1000</f>
        <v>50</v>
      </c>
      <c r="BA25" s="73">
        <f t="shared" si="14"/>
        <v>100</v>
      </c>
      <c r="BB25" s="193">
        <v>10897.121999999999</v>
      </c>
      <c r="BC25" s="284">
        <f>'[3]Проверочная  таблица'!VW23/1000</f>
        <v>9181.8770000000004</v>
      </c>
      <c r="BD25" s="284">
        <f>'[3]Проверочная  таблица'!VX23/1000</f>
        <v>8730.8004399999991</v>
      </c>
      <c r="BE25" s="73">
        <f t="shared" si="15"/>
        <v>95.087316460457899</v>
      </c>
      <c r="BF25" s="193">
        <v>2004.9949999999999</v>
      </c>
      <c r="BG25" s="284">
        <f>'[3]Субвенция  на  полномочия'!R19/1000</f>
        <v>2130.6534999999999</v>
      </c>
      <c r="BH25" s="284">
        <f>'[3]Субвенция  на  полномочия'!S19/1000</f>
        <v>2130.6534999999999</v>
      </c>
      <c r="BI25" s="73">
        <f t="shared" si="16"/>
        <v>100</v>
      </c>
      <c r="BJ25" s="193">
        <v>743.4</v>
      </c>
      <c r="BK25" s="284">
        <f>'[3]Субвенция  на  полномочия'!T19/1000</f>
        <v>787.52599999999995</v>
      </c>
      <c r="BL25" s="284">
        <f>'[3]Субвенция  на  полномочия'!U19/1000</f>
        <v>787.52599999999995</v>
      </c>
      <c r="BM25" s="73">
        <f t="shared" si="17"/>
        <v>100</v>
      </c>
      <c r="BN25" s="193">
        <v>58765</v>
      </c>
      <c r="BO25" s="284">
        <f>'[3]Субвенция  на  полномочия'!V19/1000</f>
        <v>59070.862999999998</v>
      </c>
      <c r="BP25" s="284">
        <f>'[3]Субвенция  на  полномочия'!W19/1000</f>
        <v>59070.862999999998</v>
      </c>
      <c r="BQ25" s="73">
        <f t="shared" si="18"/>
        <v>100</v>
      </c>
      <c r="BR25" s="193">
        <v>205897</v>
      </c>
      <c r="BS25" s="284">
        <f>'[3]Субвенция  на  полномочия'!X19/1000</f>
        <v>202516.44399999999</v>
      </c>
      <c r="BT25" s="284">
        <f>'[3]Субвенция  на  полномочия'!Y19/1000</f>
        <v>202516.44399999999</v>
      </c>
      <c r="BU25" s="73">
        <f t="shared" si="19"/>
        <v>100</v>
      </c>
      <c r="BV25" s="193">
        <v>0</v>
      </c>
      <c r="BW25" s="284">
        <f>'[3]Субвенция  на  полномочия'!Z19/1000</f>
        <v>0</v>
      </c>
      <c r="BX25" s="284">
        <f>'[3]Субвенция  на  полномочия'!AA19/1000</f>
        <v>0</v>
      </c>
      <c r="BY25" s="73">
        <f t="shared" si="20"/>
        <v>0</v>
      </c>
      <c r="BZ25" s="196">
        <v>9</v>
      </c>
      <c r="CA25" s="284">
        <f>'[3]Субвенция  на  полномочия'!AB19/1000</f>
        <v>9</v>
      </c>
      <c r="CB25" s="284">
        <f>'[3]Субвенция  на  полномочия'!AC19/1000</f>
        <v>0</v>
      </c>
      <c r="CC25" s="73">
        <f t="shared" si="21"/>
        <v>0</v>
      </c>
      <c r="CD25" s="193">
        <v>2671.1</v>
      </c>
      <c r="CE25" s="284">
        <f>'[3]Субвенция  на  полномочия'!AD19/1000</f>
        <v>5052.0494399999998</v>
      </c>
      <c r="CF25" s="284">
        <f>'[3]Субвенция  на  полномочия'!AE19/1000</f>
        <v>5052.0494400000007</v>
      </c>
      <c r="CG25" s="73">
        <f t="shared" si="22"/>
        <v>100.00000000000003</v>
      </c>
      <c r="CH25" s="193">
        <v>0</v>
      </c>
      <c r="CI25" s="284">
        <f>'[3]Субвенция  на  полномочия'!AF19/1000</f>
        <v>0</v>
      </c>
      <c r="CJ25" s="284">
        <f>'[3]Субвенция  на  полномочия'!AG19/1000</f>
        <v>0</v>
      </c>
      <c r="CK25" s="73">
        <f t="shared" si="23"/>
        <v>0</v>
      </c>
      <c r="CL25" s="193">
        <v>656.06935999999996</v>
      </c>
      <c r="CM25" s="284">
        <f>'[3]Субвенция  на  полномочия'!AH19/1000</f>
        <v>699.44732999999997</v>
      </c>
      <c r="CN25" s="284">
        <f>'[3]Субвенция  на  полномочия'!AI19/1000</f>
        <v>699.44732999999997</v>
      </c>
      <c r="CO25" s="73">
        <f t="shared" si="24"/>
        <v>100</v>
      </c>
      <c r="CP25" s="193">
        <v>328.28300000000002</v>
      </c>
      <c r="CQ25" s="284">
        <f>'[3]Субвенция  на  полномочия'!AJ19/1000</f>
        <v>437.12800000000004</v>
      </c>
      <c r="CR25" s="284">
        <f>'[3]Субвенция  на  полномочия'!AK19/1000</f>
        <v>414.88826</v>
      </c>
      <c r="CS25" s="73">
        <f t="shared" si="25"/>
        <v>94.912304862648924</v>
      </c>
      <c r="CT25" s="98">
        <v>1780.6750000000002</v>
      </c>
      <c r="CU25" s="284">
        <f>'[3]Проверочная  таблица'!WQ23/1000</f>
        <v>2267.3053</v>
      </c>
      <c r="CV25" s="284">
        <f>'[3]Проверочная  таблица'!WT23/1000</f>
        <v>2267.3053</v>
      </c>
      <c r="CW25" s="73">
        <f t="shared" si="26"/>
        <v>100</v>
      </c>
      <c r="CX25" s="98">
        <v>1329.2</v>
      </c>
      <c r="CY25" s="284">
        <f>'[3]Проверочная  таблица'!WA23/1000</f>
        <v>1329.2</v>
      </c>
      <c r="CZ25" s="284">
        <f>'[3]Проверочная  таблица'!WB23/1000</f>
        <v>1329.2</v>
      </c>
      <c r="DA25" s="73">
        <f t="shared" si="27"/>
        <v>100</v>
      </c>
      <c r="DB25" s="193">
        <v>0</v>
      </c>
      <c r="DC25" s="284">
        <f>'[3]Проверочная  таблица'!WC23/1000</f>
        <v>0</v>
      </c>
      <c r="DD25" s="284">
        <f>'[3]Проверочная  таблица'!WD23/1000</f>
        <v>0</v>
      </c>
      <c r="DE25" s="73">
        <f t="shared" si="28"/>
        <v>0</v>
      </c>
      <c r="DF25" s="193">
        <v>794.39049999999997</v>
      </c>
      <c r="DG25" s="284">
        <f>'[3]Субвенция  на  полномочия'!AL19/1000</f>
        <v>839.08596</v>
      </c>
      <c r="DH25" s="284">
        <f>'[3]Субвенция  на  полномочия'!AM19/1000</f>
        <v>839.08596</v>
      </c>
      <c r="DI25" s="73">
        <f t="shared" si="29"/>
        <v>100</v>
      </c>
      <c r="DK25" s="99"/>
    </row>
    <row r="26" spans="1:115" s="10" customFormat="1" ht="21.75" customHeight="1" x14ac:dyDescent="0.25">
      <c r="A26" s="63" t="s">
        <v>40</v>
      </c>
      <c r="B26" s="98">
        <f t="shared" si="1"/>
        <v>780353.59029999992</v>
      </c>
      <c r="C26" s="98">
        <f t="shared" si="1"/>
        <v>791465.96971000009</v>
      </c>
      <c r="D26" s="98">
        <f t="shared" si="2"/>
        <v>775127.10316000006</v>
      </c>
      <c r="E26" s="73">
        <f t="shared" si="0"/>
        <v>97.935619827598302</v>
      </c>
      <c r="F26" s="193">
        <v>0</v>
      </c>
      <c r="G26" s="284">
        <f>'[3]Проверочная  таблица'!WE24/1000</f>
        <v>0</v>
      </c>
      <c r="H26" s="284">
        <f>'[3]Проверочная  таблица'!WF24/1000</f>
        <v>0</v>
      </c>
      <c r="I26" s="73">
        <f t="shared" si="3"/>
        <v>0</v>
      </c>
      <c r="J26" s="193">
        <v>0</v>
      </c>
      <c r="K26" s="284">
        <f>'[3]Проверочная  таблица'!WG24/1000</f>
        <v>0</v>
      </c>
      <c r="L26" s="284">
        <f>'[3]Проверочная  таблица'!WH24/1000</f>
        <v>0</v>
      </c>
      <c r="M26" s="73">
        <f t="shared" si="4"/>
        <v>0</v>
      </c>
      <c r="N26" s="193">
        <v>0</v>
      </c>
      <c r="O26" s="284">
        <f>'[3]Проверочная  таблица'!WI24/1000</f>
        <v>0</v>
      </c>
      <c r="P26" s="284">
        <f>'[3]Проверочная  таблица'!WJ24/1000</f>
        <v>0</v>
      </c>
      <c r="Q26" s="73">
        <f t="shared" si="5"/>
        <v>0</v>
      </c>
      <c r="R26" s="194">
        <v>7.0691499999999996</v>
      </c>
      <c r="S26" s="284">
        <f>'[3]Субвенция  на  полномочия'!D20/1000</f>
        <v>7.0691499999999996</v>
      </c>
      <c r="T26" s="284">
        <f>'[3]Субвенция  на  полномочия'!E20/1000</f>
        <v>0</v>
      </c>
      <c r="U26" s="73">
        <f t="shared" si="6"/>
        <v>0</v>
      </c>
      <c r="V26" s="193">
        <v>2722.1039999999998</v>
      </c>
      <c r="W26" s="284">
        <f>'[3]Субвенция  на  полномочия'!F20/1000</f>
        <v>2508.0309999999999</v>
      </c>
      <c r="X26" s="284">
        <f>'[3]Субвенция  на  полномочия'!G20/1000</f>
        <v>2466.0725299999999</v>
      </c>
      <c r="Y26" s="73">
        <f t="shared" si="7"/>
        <v>98.327035431380224</v>
      </c>
      <c r="Z26" s="193">
        <v>498.96</v>
      </c>
      <c r="AA26" s="284">
        <f>'[3]Субвенция  на  полномочия'!H20/1000</f>
        <v>498.96</v>
      </c>
      <c r="AB26" s="284">
        <f>'[3]Субвенция  на  полномочия'!I20/1000</f>
        <v>337.48345</v>
      </c>
      <c r="AC26" s="73">
        <f t="shared" si="8"/>
        <v>67.637375741542414</v>
      </c>
      <c r="AD26" s="193">
        <v>4934.7939999999999</v>
      </c>
      <c r="AE26" s="284">
        <f>'[3]Проверочная  таблица'!VY24/1000</f>
        <v>6582.0449999999992</v>
      </c>
      <c r="AF26" s="284">
        <f>'[3]Проверочная  таблица'!VZ24/1000</f>
        <v>4782.5841900000005</v>
      </c>
      <c r="AG26" s="73">
        <f t="shared" si="9"/>
        <v>72.661067950766082</v>
      </c>
      <c r="AH26" s="193">
        <v>15072.973300000001</v>
      </c>
      <c r="AI26" s="284">
        <f>'[3]Субвенция  на  полномочия'!J20/1000</f>
        <v>15072.973300000001</v>
      </c>
      <c r="AJ26" s="284">
        <f>'[3]Субвенция  на  полномочия'!K20/1000</f>
        <v>12172.001039999999</v>
      </c>
      <c r="AK26" s="73">
        <f t="shared" si="10"/>
        <v>80.753815439983541</v>
      </c>
      <c r="AL26" s="193">
        <v>707.2</v>
      </c>
      <c r="AM26" s="284">
        <f>'[3]Субвенция  на  полномочия'!L20/1000</f>
        <v>707.2</v>
      </c>
      <c r="AN26" s="284">
        <f>'[3]Субвенция  на  полномочия'!M20/1000</f>
        <v>193.15348999999998</v>
      </c>
      <c r="AO26" s="73">
        <f t="shared" si="11"/>
        <v>27.312427884615381</v>
      </c>
      <c r="AP26" s="193">
        <v>25596</v>
      </c>
      <c r="AQ26" s="284">
        <f>'[3]Проверочная  таблица'!WK24/1000</f>
        <v>25596</v>
      </c>
      <c r="AR26" s="284">
        <f>'[3]Проверочная  таблица'!WN24/1000</f>
        <v>22084.988249999999</v>
      </c>
      <c r="AS26" s="73">
        <f t="shared" si="12"/>
        <v>86.282967065166432</v>
      </c>
      <c r="AT26" s="193">
        <v>1138.662</v>
      </c>
      <c r="AU26" s="284">
        <f>'[3]Субвенция  на  полномочия'!N20/1000</f>
        <v>1219.81809</v>
      </c>
      <c r="AV26" s="284">
        <f>'[3]Субвенция  на  полномочия'!O20/1000</f>
        <v>1219.81809</v>
      </c>
      <c r="AW26" s="73">
        <f t="shared" si="13"/>
        <v>100</v>
      </c>
      <c r="AX26" s="193">
        <v>0</v>
      </c>
      <c r="AY26" s="284">
        <f>'[3]Субвенция  на  полномочия'!P20/1000</f>
        <v>0</v>
      </c>
      <c r="AZ26" s="284">
        <f>'[3]Субвенция  на  полномочия'!Q20/1000</f>
        <v>0</v>
      </c>
      <c r="BA26" s="73">
        <f t="shared" si="14"/>
        <v>0</v>
      </c>
      <c r="BB26" s="193">
        <v>27626.16</v>
      </c>
      <c r="BC26" s="284">
        <f>'[3]Проверочная  таблица'!VW24/1000</f>
        <v>27626.16</v>
      </c>
      <c r="BD26" s="284">
        <f>'[3]Проверочная  таблица'!VX24/1000</f>
        <v>22388.543809999999</v>
      </c>
      <c r="BE26" s="73">
        <f t="shared" si="15"/>
        <v>81.041099486863175</v>
      </c>
      <c r="BF26" s="193">
        <v>5070.6350000000002</v>
      </c>
      <c r="BG26" s="284">
        <f>'[3]Субвенция  на  полномочия'!R20/1000</f>
        <v>5405.723500000001</v>
      </c>
      <c r="BH26" s="284">
        <f>'[3]Субвенция  на  полномочия'!S20/1000</f>
        <v>5405.7235000000001</v>
      </c>
      <c r="BI26" s="73">
        <f t="shared" si="16"/>
        <v>99.999999999999972</v>
      </c>
      <c r="BJ26" s="193">
        <v>678.5</v>
      </c>
      <c r="BK26" s="284">
        <f>'[3]Субвенция  на  полномочия'!T20/1000</f>
        <v>722.62599999999998</v>
      </c>
      <c r="BL26" s="284">
        <f>'[3]Субвенция  на  полномочия'!U20/1000</f>
        <v>722.62599999999998</v>
      </c>
      <c r="BM26" s="73">
        <f t="shared" si="17"/>
        <v>100</v>
      </c>
      <c r="BN26" s="193">
        <v>141956</v>
      </c>
      <c r="BO26" s="284">
        <f>'[3]Субвенция  на  полномочия'!V20/1000</f>
        <v>142601.49</v>
      </c>
      <c r="BP26" s="284">
        <f>'[3]Субвенция  на  полномочия'!W20/1000</f>
        <v>142601.48946000001</v>
      </c>
      <c r="BQ26" s="73">
        <f t="shared" si="18"/>
        <v>99.999999621322345</v>
      </c>
      <c r="BR26" s="193">
        <v>542666</v>
      </c>
      <c r="BS26" s="284">
        <f>'[3]Субвенция  на  полномочия'!X20/1000</f>
        <v>544518.79</v>
      </c>
      <c r="BT26" s="284">
        <f>'[3]Субвенция  на  полномочия'!Y20/1000</f>
        <v>544518.79</v>
      </c>
      <c r="BU26" s="73">
        <f t="shared" si="19"/>
        <v>100</v>
      </c>
      <c r="BV26" s="193">
        <v>0</v>
      </c>
      <c r="BW26" s="284">
        <f>'[3]Субвенция  на  полномочия'!Z20/1000</f>
        <v>0</v>
      </c>
      <c r="BX26" s="284">
        <f>'[3]Субвенция  на  полномочия'!AA20/1000</f>
        <v>0</v>
      </c>
      <c r="BY26" s="73">
        <f t="shared" si="20"/>
        <v>0</v>
      </c>
      <c r="BZ26" s="196">
        <v>0.5</v>
      </c>
      <c r="CA26" s="284">
        <f>'[3]Субвенция  на  полномочия'!AB20/1000</f>
        <v>0</v>
      </c>
      <c r="CB26" s="284">
        <f>'[3]Субвенция  на  полномочия'!AC20/1000</f>
        <v>0</v>
      </c>
      <c r="CC26" s="73">
        <f t="shared" si="21"/>
        <v>0</v>
      </c>
      <c r="CD26" s="193">
        <v>1945.1</v>
      </c>
      <c r="CE26" s="284">
        <f>'[3]Субвенция  на  полномочия'!AD20/1000</f>
        <v>2051.4127800000001</v>
      </c>
      <c r="CF26" s="284">
        <f>'[3]Субвенция  на  полномочия'!AE20/1000</f>
        <v>2051.4127800000001</v>
      </c>
      <c r="CG26" s="73">
        <f t="shared" si="22"/>
        <v>100</v>
      </c>
      <c r="CH26" s="193">
        <v>0</v>
      </c>
      <c r="CI26" s="284">
        <f>'[3]Субвенция  на  полномочия'!AF20/1000</f>
        <v>0</v>
      </c>
      <c r="CJ26" s="284">
        <f>'[3]Субвенция  на  полномочия'!AG20/1000</f>
        <v>0</v>
      </c>
      <c r="CK26" s="73">
        <f t="shared" si="23"/>
        <v>0</v>
      </c>
      <c r="CL26" s="193">
        <v>1229.0453500000001</v>
      </c>
      <c r="CM26" s="284">
        <f>'[3]Субвенция  на  полномочия'!AH20/1000</f>
        <v>1310.3079100000002</v>
      </c>
      <c r="CN26" s="284">
        <f>'[3]Субвенция  на  полномочия'!AI20/1000</f>
        <v>658.69207999999992</v>
      </c>
      <c r="CO26" s="73">
        <f t="shared" si="24"/>
        <v>50.270022410228741</v>
      </c>
      <c r="CP26" s="193">
        <v>1641.415</v>
      </c>
      <c r="CQ26" s="284">
        <f>'[3]Субвенция  на  полномочия'!AJ20/1000</f>
        <v>7541.415</v>
      </c>
      <c r="CR26" s="284">
        <f>'[3]Субвенция  на  полномочия'!AK20/1000</f>
        <v>6143.4535099999994</v>
      </c>
      <c r="CS26" s="73">
        <f t="shared" si="25"/>
        <v>81.462875468330537</v>
      </c>
      <c r="CT26" s="98">
        <v>1832.982</v>
      </c>
      <c r="CU26" s="284">
        <f>'[3]Проверочная  таблица'!WQ24/1000</f>
        <v>2421.7620200000001</v>
      </c>
      <c r="CV26" s="284">
        <f>'[3]Проверочная  таблица'!WT24/1000</f>
        <v>2421.7620200000001</v>
      </c>
      <c r="CW26" s="73">
        <f t="shared" si="26"/>
        <v>100</v>
      </c>
      <c r="CX26" s="98">
        <v>4105.3999999999996</v>
      </c>
      <c r="CY26" s="284">
        <f>'[3]Проверочная  таблица'!WA24/1000</f>
        <v>4105.3999999999996</v>
      </c>
      <c r="CZ26" s="284">
        <f>'[3]Проверочная  таблица'!WB24/1000</f>
        <v>4016.9707600000002</v>
      </c>
      <c r="DA26" s="73">
        <f t="shared" si="27"/>
        <v>97.846026209382771</v>
      </c>
      <c r="DB26" s="193">
        <v>0</v>
      </c>
      <c r="DC26" s="284">
        <f>'[3]Проверочная  таблица'!WC24/1000</f>
        <v>0</v>
      </c>
      <c r="DD26" s="284">
        <f>'[3]Проверочная  таблица'!WD24/1000</f>
        <v>0</v>
      </c>
      <c r="DE26" s="73">
        <f t="shared" si="28"/>
        <v>0</v>
      </c>
      <c r="DF26" s="193">
        <v>924.09050000000002</v>
      </c>
      <c r="DG26" s="284">
        <f>'[3]Субвенция  на  полномочия'!AL20/1000</f>
        <v>968.78596000000005</v>
      </c>
      <c r="DH26" s="284">
        <f>'[3]Субвенция  на  полномочия'!AM20/1000</f>
        <v>941.53819999999996</v>
      </c>
      <c r="DI26" s="73">
        <f t="shared" si="29"/>
        <v>97.187432402509216</v>
      </c>
      <c r="DK26" s="99"/>
    </row>
    <row r="27" spans="1:115" s="10" customFormat="1" ht="21.75" customHeight="1" x14ac:dyDescent="0.25">
      <c r="A27" s="63" t="s">
        <v>41</v>
      </c>
      <c r="B27" s="98">
        <f t="shared" si="1"/>
        <v>250517.45148999998</v>
      </c>
      <c r="C27" s="98">
        <f t="shared" si="1"/>
        <v>248921.94595999995</v>
      </c>
      <c r="D27" s="98">
        <f t="shared" si="2"/>
        <v>247046.57700000002</v>
      </c>
      <c r="E27" s="73">
        <f t="shared" si="0"/>
        <v>99.24660360790314</v>
      </c>
      <c r="F27" s="193">
        <v>0</v>
      </c>
      <c r="G27" s="284">
        <f>'[3]Проверочная  таблица'!WE25/1000</f>
        <v>0</v>
      </c>
      <c r="H27" s="284">
        <f>'[3]Проверочная  таблица'!WF25/1000</f>
        <v>0</v>
      </c>
      <c r="I27" s="73">
        <f t="shared" si="3"/>
        <v>0</v>
      </c>
      <c r="J27" s="193">
        <v>0</v>
      </c>
      <c r="K27" s="284">
        <f>'[3]Проверочная  таблица'!WG25/1000</f>
        <v>0</v>
      </c>
      <c r="L27" s="284">
        <f>'[3]Проверочная  таблица'!WH25/1000</f>
        <v>0</v>
      </c>
      <c r="M27" s="73">
        <f t="shared" si="4"/>
        <v>0</v>
      </c>
      <c r="N27" s="193">
        <v>0</v>
      </c>
      <c r="O27" s="284">
        <f>'[3]Проверочная  таблица'!WI25/1000</f>
        <v>0</v>
      </c>
      <c r="P27" s="284">
        <f>'[3]Проверочная  таблица'!WJ25/1000</f>
        <v>0</v>
      </c>
      <c r="Q27" s="73">
        <f t="shared" si="5"/>
        <v>0</v>
      </c>
      <c r="R27" s="194">
        <v>7.0691499999999996</v>
      </c>
      <c r="S27" s="284">
        <f>'[3]Субвенция  на  полномочия'!D21/1000</f>
        <v>7.0691499999999996</v>
      </c>
      <c r="T27" s="284">
        <f>'[3]Субвенция  на  полномочия'!E21/1000</f>
        <v>0</v>
      </c>
      <c r="U27" s="73">
        <f t="shared" si="6"/>
        <v>0</v>
      </c>
      <c r="V27" s="193">
        <v>966.50400000000002</v>
      </c>
      <c r="W27" s="284">
        <f>'[3]Субвенция  на  полномочия'!F21/1000</f>
        <v>966.50400000000002</v>
      </c>
      <c r="X27" s="284">
        <f>'[3]Субвенция  на  полномочия'!G21/1000</f>
        <v>956.26800000000003</v>
      </c>
      <c r="Y27" s="73">
        <f t="shared" si="7"/>
        <v>98.940925231556207</v>
      </c>
      <c r="Z27" s="193">
        <v>347.42399999999998</v>
      </c>
      <c r="AA27" s="284">
        <f>'[3]Субвенция  на  полномочия'!H21/1000</f>
        <v>347.42399999999998</v>
      </c>
      <c r="AB27" s="284">
        <f>'[3]Субвенция  на  полномочия'!I21/1000</f>
        <v>330.96</v>
      </c>
      <c r="AC27" s="73">
        <f t="shared" si="8"/>
        <v>95.261121856866538</v>
      </c>
      <c r="AD27" s="193">
        <v>2163.8310000000001</v>
      </c>
      <c r="AE27" s="284">
        <f>'[3]Проверочная  таблица'!VY25/1000</f>
        <v>2163.8310000000001</v>
      </c>
      <c r="AF27" s="284">
        <f>'[3]Проверочная  таблица'!VZ25/1000</f>
        <v>1808.2064700000001</v>
      </c>
      <c r="AG27" s="73">
        <f t="shared" si="9"/>
        <v>83.565050597759253</v>
      </c>
      <c r="AH27" s="193">
        <v>4309.4666999999999</v>
      </c>
      <c r="AI27" s="284">
        <f>'[3]Субвенция  на  полномочия'!J21/1000</f>
        <v>4309.4666999999999</v>
      </c>
      <c r="AJ27" s="284">
        <f>'[3]Субвенция  на  полномочия'!K21/1000</f>
        <v>3631.5221900000001</v>
      </c>
      <c r="AK27" s="73">
        <f t="shared" si="10"/>
        <v>84.268482455149268</v>
      </c>
      <c r="AL27" s="193">
        <v>108.8</v>
      </c>
      <c r="AM27" s="284">
        <f>'[3]Субвенция  на  полномочия'!L21/1000</f>
        <v>108.8</v>
      </c>
      <c r="AN27" s="284">
        <f>'[3]Субвенция  на  полномочия'!M21/1000</f>
        <v>59.92</v>
      </c>
      <c r="AO27" s="73">
        <f t="shared" si="11"/>
        <v>55.07352941176471</v>
      </c>
      <c r="AP27" s="193">
        <v>6752.0845000000008</v>
      </c>
      <c r="AQ27" s="284">
        <f>'[3]Проверочная  таблица'!WK25/1000</f>
        <v>6752.0844999999999</v>
      </c>
      <c r="AR27" s="284">
        <f>'[3]Проверочная  таблица'!WN25/1000</f>
        <v>6744.2790000000005</v>
      </c>
      <c r="AS27" s="73">
        <f t="shared" si="12"/>
        <v>99.884398662368639</v>
      </c>
      <c r="AT27" s="193">
        <v>601.995</v>
      </c>
      <c r="AU27" s="284">
        <f>'[3]Субвенция  на  полномочия'!N21/1000</f>
        <v>643.88129000000004</v>
      </c>
      <c r="AV27" s="284">
        <f>'[3]Субвенция  на  полномочия'!O21/1000</f>
        <v>589.5486800000001</v>
      </c>
      <c r="AW27" s="73">
        <f t="shared" si="13"/>
        <v>91.561703866251506</v>
      </c>
      <c r="AX27" s="193">
        <v>0</v>
      </c>
      <c r="AY27" s="284">
        <f>'[3]Субвенция  на  полномочия'!P21/1000</f>
        <v>0</v>
      </c>
      <c r="AZ27" s="284">
        <f>'[3]Субвенция  на  полномочия'!Q21/1000</f>
        <v>0</v>
      </c>
      <c r="BA27" s="73">
        <f t="shared" si="14"/>
        <v>0</v>
      </c>
      <c r="BB27" s="193">
        <v>7931.9390000000003</v>
      </c>
      <c r="BC27" s="284">
        <f>'[3]Проверочная  таблица'!VW25/1000</f>
        <v>6207.6310000000003</v>
      </c>
      <c r="BD27" s="284">
        <f>'[3]Проверочная  таблица'!VX25/1000</f>
        <v>6207.6089299999994</v>
      </c>
      <c r="BE27" s="73">
        <f t="shared" si="15"/>
        <v>99.999644469846857</v>
      </c>
      <c r="BF27" s="193">
        <v>1895.55</v>
      </c>
      <c r="BG27" s="284">
        <f>'[3]Субвенция  на  полномочия'!R21/1000</f>
        <v>2021.2085</v>
      </c>
      <c r="BH27" s="284">
        <f>'[3]Субвенция  на  полномочия'!S21/1000</f>
        <v>1985.5068100000001</v>
      </c>
      <c r="BI27" s="73">
        <f t="shared" si="16"/>
        <v>98.233646355633283</v>
      </c>
      <c r="BJ27" s="193">
        <v>670</v>
      </c>
      <c r="BK27" s="284">
        <f>'[3]Субвенция  на  полномочия'!T21/1000</f>
        <v>714.12599999999998</v>
      </c>
      <c r="BL27" s="284">
        <f>'[3]Субвенция  на  полномочия'!U21/1000</f>
        <v>714.12599999999998</v>
      </c>
      <c r="BM27" s="73">
        <f t="shared" si="17"/>
        <v>100</v>
      </c>
      <c r="BN27" s="193">
        <v>48197</v>
      </c>
      <c r="BO27" s="284">
        <f>'[3]Субвенция  на  полномочия'!V21/1000</f>
        <v>48568.409999999989</v>
      </c>
      <c r="BP27" s="284">
        <f>'[3]Субвенция  на  полномочия'!W21/1000</f>
        <v>48568.41</v>
      </c>
      <c r="BQ27" s="73">
        <f t="shared" si="18"/>
        <v>100.00000000000003</v>
      </c>
      <c r="BR27" s="193">
        <v>168474</v>
      </c>
      <c r="BS27" s="284">
        <f>'[3]Субвенция  на  полномочия'!X21/1000</f>
        <v>167545.63500000001</v>
      </c>
      <c r="BT27" s="284">
        <f>'[3]Субвенция  на  полномочия'!Y21/1000</f>
        <v>167545.63500000001</v>
      </c>
      <c r="BU27" s="73">
        <f t="shared" si="19"/>
        <v>100</v>
      </c>
      <c r="BV27" s="193">
        <v>0</v>
      </c>
      <c r="BW27" s="284">
        <f>'[3]Субвенция  на  полномочия'!Z21/1000</f>
        <v>0</v>
      </c>
      <c r="BX27" s="284">
        <f>'[3]Субвенция  на  полномочия'!AA21/1000</f>
        <v>0</v>
      </c>
      <c r="BY27" s="73">
        <f t="shared" si="20"/>
        <v>0</v>
      </c>
      <c r="BZ27" s="196">
        <v>0</v>
      </c>
      <c r="CA27" s="284">
        <f>'[3]Субвенция  на  полномочия'!AB21/1000</f>
        <v>1</v>
      </c>
      <c r="CB27" s="284">
        <f>'[3]Субвенция  на  полномочия'!AC21/1000</f>
        <v>1</v>
      </c>
      <c r="CC27" s="73">
        <f t="shared" si="21"/>
        <v>100</v>
      </c>
      <c r="CD27" s="193">
        <v>2057.6</v>
      </c>
      <c r="CE27" s="284">
        <f>'[3]Субвенция  на  полномочия'!AD21/1000</f>
        <v>1276.6310599999999</v>
      </c>
      <c r="CF27" s="284">
        <f>'[3]Субвенция  на  полномочия'!AE21/1000</f>
        <v>971.56935999999996</v>
      </c>
      <c r="CG27" s="73">
        <f t="shared" si="22"/>
        <v>76.104161213185577</v>
      </c>
      <c r="CH27" s="193">
        <v>0</v>
      </c>
      <c r="CI27" s="284">
        <f>'[3]Субвенция  на  полномочия'!AF21/1000</f>
        <v>0</v>
      </c>
      <c r="CJ27" s="284">
        <f>'[3]Субвенция  на  полномочия'!AG21/1000</f>
        <v>0</v>
      </c>
      <c r="CK27" s="73">
        <f t="shared" si="23"/>
        <v>0</v>
      </c>
      <c r="CL27" s="193">
        <v>659.02963999999997</v>
      </c>
      <c r="CM27" s="284">
        <f>'[3]Субвенция  на  полномочия'!AH21/1000</f>
        <v>697.67961000000003</v>
      </c>
      <c r="CN27" s="284">
        <f>'[3]Субвенция  на  полномочия'!AI21/1000</f>
        <v>654.93867</v>
      </c>
      <c r="CO27" s="73">
        <f t="shared" si="24"/>
        <v>93.873844184725414</v>
      </c>
      <c r="CP27" s="193">
        <v>722.22299999999996</v>
      </c>
      <c r="CQ27" s="284">
        <f>'[3]Субвенция  на  полномочия'!AJ21/1000</f>
        <v>964.99199999999996</v>
      </c>
      <c r="CR27" s="284">
        <f>'[3]Субвенция  на  полномочия'!AK21/1000</f>
        <v>942.8</v>
      </c>
      <c r="CS27" s="73">
        <f t="shared" si="25"/>
        <v>97.700291815890708</v>
      </c>
      <c r="CT27" s="98">
        <v>1812.4449999999999</v>
      </c>
      <c r="CU27" s="284">
        <f>'[3]Проверочная  таблица'!WQ25/1000</f>
        <v>2740.3861899999993</v>
      </c>
      <c r="CV27" s="284">
        <f>'[3]Проверочная  таблица'!WT25/1000</f>
        <v>2740.3861900000002</v>
      </c>
      <c r="CW27" s="73">
        <f t="shared" si="26"/>
        <v>100.00000000000003</v>
      </c>
      <c r="CX27" s="98">
        <v>1945.2</v>
      </c>
      <c r="CY27" s="284">
        <f>'[3]Проверочная  таблица'!WA25/1000</f>
        <v>1945.2</v>
      </c>
      <c r="CZ27" s="284">
        <f>'[3]Проверочная  таблица'!WB25/1000</f>
        <v>1945.2</v>
      </c>
      <c r="DA27" s="73">
        <f t="shared" si="27"/>
        <v>100</v>
      </c>
      <c r="DB27" s="193">
        <v>0</v>
      </c>
      <c r="DC27" s="284">
        <f>'[3]Проверочная  таблица'!WC25/1000</f>
        <v>0</v>
      </c>
      <c r="DD27" s="284">
        <f>'[3]Проверочная  таблица'!WD25/1000</f>
        <v>0</v>
      </c>
      <c r="DE27" s="73">
        <f t="shared" si="28"/>
        <v>0</v>
      </c>
      <c r="DF27" s="193">
        <v>895.29049999999995</v>
      </c>
      <c r="DG27" s="284">
        <f>'[3]Субвенция  на  полномочия'!AL21/1000</f>
        <v>939.98595999999998</v>
      </c>
      <c r="DH27" s="284">
        <f>'[3]Субвенция  на  полномочия'!AM21/1000</f>
        <v>648.69169999999997</v>
      </c>
      <c r="DI27" s="73">
        <f t="shared" si="29"/>
        <v>69.010786075996279</v>
      </c>
      <c r="DK27" s="99"/>
    </row>
    <row r="28" spans="1:115" s="10" customFormat="1" ht="21.75" customHeight="1" x14ac:dyDescent="0.25">
      <c r="A28" s="63" t="s">
        <v>42</v>
      </c>
      <c r="B28" s="98">
        <f t="shared" si="1"/>
        <v>353489.54541999998</v>
      </c>
      <c r="C28" s="98">
        <f t="shared" si="1"/>
        <v>353421.59995999996</v>
      </c>
      <c r="D28" s="98">
        <f t="shared" si="2"/>
        <v>352520.06799999997</v>
      </c>
      <c r="E28" s="73">
        <f t="shared" si="0"/>
        <v>99.74491316883234</v>
      </c>
      <c r="F28" s="193">
        <v>0</v>
      </c>
      <c r="G28" s="284">
        <f>'[3]Проверочная  таблица'!WE26/1000</f>
        <v>0</v>
      </c>
      <c r="H28" s="284">
        <f>'[3]Проверочная  таблица'!WF26/1000</f>
        <v>0</v>
      </c>
      <c r="I28" s="73">
        <f t="shared" si="3"/>
        <v>0</v>
      </c>
      <c r="J28" s="193">
        <v>0</v>
      </c>
      <c r="K28" s="284">
        <f>'[3]Проверочная  таблица'!WG26/1000</f>
        <v>0</v>
      </c>
      <c r="L28" s="284">
        <f>'[3]Проверочная  таблица'!WH26/1000</f>
        <v>0</v>
      </c>
      <c r="M28" s="73">
        <f t="shared" si="4"/>
        <v>0</v>
      </c>
      <c r="N28" s="193">
        <v>1394.7550000000001</v>
      </c>
      <c r="O28" s="284">
        <f>'[3]Проверочная  таблица'!WI26/1000</f>
        <v>1394.7550000000001</v>
      </c>
      <c r="P28" s="284">
        <f>'[3]Проверочная  таблица'!WJ26/1000</f>
        <v>1394.7550000000001</v>
      </c>
      <c r="Q28" s="73">
        <f t="shared" si="5"/>
        <v>100</v>
      </c>
      <c r="R28" s="194">
        <v>7.0691499999999996</v>
      </c>
      <c r="S28" s="284">
        <f>'[3]Субвенция  на  полномочия'!D22/1000</f>
        <v>7.0691499999999996</v>
      </c>
      <c r="T28" s="284">
        <f>'[3]Субвенция  на  полномочия'!E22/1000</f>
        <v>0</v>
      </c>
      <c r="U28" s="73">
        <f t="shared" si="6"/>
        <v>0</v>
      </c>
      <c r="V28" s="193">
        <v>1550.472</v>
      </c>
      <c r="W28" s="284">
        <f>'[3]Субвенция  на  полномочия'!F22/1000</f>
        <v>1467.7739999999999</v>
      </c>
      <c r="X28" s="284">
        <f>'[3]Субвенция  на  полномочия'!G22/1000</f>
        <v>1259.6869999999999</v>
      </c>
      <c r="Y28" s="73">
        <f t="shared" si="7"/>
        <v>85.822953669979157</v>
      </c>
      <c r="Z28" s="193">
        <v>437.976</v>
      </c>
      <c r="AA28" s="284">
        <f>'[3]Субвенция  на  полномочия'!H22/1000</f>
        <v>437.976</v>
      </c>
      <c r="AB28" s="284">
        <f>'[3]Субвенция  на  полномочия'!I22/1000</f>
        <v>406.86799999999999</v>
      </c>
      <c r="AC28" s="73">
        <f t="shared" si="8"/>
        <v>92.897327707454295</v>
      </c>
      <c r="AD28" s="193">
        <v>2289.8789999999999</v>
      </c>
      <c r="AE28" s="284">
        <f>'[3]Проверочная  таблица'!VY26/1000</f>
        <v>2179.9829999999997</v>
      </c>
      <c r="AF28" s="284">
        <f>'[3]Проверочная  таблица'!VZ26/1000</f>
        <v>2122.9158399999997</v>
      </c>
      <c r="AG28" s="73">
        <f t="shared" si="9"/>
        <v>97.382219953091379</v>
      </c>
      <c r="AH28" s="193">
        <v>6311.0162499999997</v>
      </c>
      <c r="AI28" s="284">
        <f>'[3]Субвенция  на  полномочия'!J22/1000</f>
        <v>6311.0162499999997</v>
      </c>
      <c r="AJ28" s="284">
        <f>'[3]Субвенция  на  полномочия'!K22/1000</f>
        <v>5749.6359199999997</v>
      </c>
      <c r="AK28" s="73">
        <f t="shared" si="10"/>
        <v>91.104755434594225</v>
      </c>
      <c r="AL28" s="193">
        <v>285.60000000000002</v>
      </c>
      <c r="AM28" s="284">
        <f>'[3]Субвенция  на  полномочия'!L22/1000</f>
        <v>324.31600000000003</v>
      </c>
      <c r="AN28" s="284">
        <f>'[3]Субвенция  на  полномочия'!M22/1000</f>
        <v>324.31599999999997</v>
      </c>
      <c r="AO28" s="73">
        <f t="shared" si="11"/>
        <v>99.999999999999972</v>
      </c>
      <c r="AP28" s="193">
        <v>8897.3132800000003</v>
      </c>
      <c r="AQ28" s="284">
        <f>'[3]Проверочная  таблица'!WK26/1000</f>
        <v>9506.7532800000008</v>
      </c>
      <c r="AR28" s="284">
        <f>'[3]Проверочная  таблица'!WN26/1000</f>
        <v>9506.753279999999</v>
      </c>
      <c r="AS28" s="73">
        <f t="shared" si="12"/>
        <v>99.999999999999972</v>
      </c>
      <c r="AT28" s="193">
        <v>598.11500000000001</v>
      </c>
      <c r="AU28" s="284">
        <f>'[3]Субвенция  на  полномочия'!N22/1000</f>
        <v>697.25129000000004</v>
      </c>
      <c r="AV28" s="284">
        <f>'[3]Субвенция  на  полномочия'!O22/1000</f>
        <v>697.25129000000004</v>
      </c>
      <c r="AW28" s="73">
        <f t="shared" si="13"/>
        <v>100</v>
      </c>
      <c r="AX28" s="193">
        <v>100</v>
      </c>
      <c r="AY28" s="284">
        <f>'[3]Субвенция  на  полномочия'!P22/1000</f>
        <v>150</v>
      </c>
      <c r="AZ28" s="284">
        <f>'[3]Субвенция  на  полномочия'!Q22/1000</f>
        <v>150</v>
      </c>
      <c r="BA28" s="73">
        <f t="shared" si="14"/>
        <v>100</v>
      </c>
      <c r="BB28" s="193">
        <v>4202.152</v>
      </c>
      <c r="BC28" s="284">
        <f>'[3]Проверочная  таблица'!VW26/1000</f>
        <v>4252.9629999999997</v>
      </c>
      <c r="BD28" s="284">
        <f>'[3]Проверочная  таблица'!VX26/1000</f>
        <v>4252.9629999999997</v>
      </c>
      <c r="BE28" s="73">
        <f t="shared" si="15"/>
        <v>100</v>
      </c>
      <c r="BF28" s="193">
        <v>1992.46</v>
      </c>
      <c r="BG28" s="284">
        <f>'[3]Субвенция  на  полномочия'!R22/1000</f>
        <v>2118.1185</v>
      </c>
      <c r="BH28" s="284">
        <f>'[3]Субвенция  на  полномочия'!S22/1000</f>
        <v>2118.1185</v>
      </c>
      <c r="BI28" s="73">
        <f t="shared" si="16"/>
        <v>100</v>
      </c>
      <c r="BJ28" s="193">
        <v>652.79999999999995</v>
      </c>
      <c r="BK28" s="284">
        <f>'[3]Субвенция  на  полномочия'!T22/1000</f>
        <v>696.92599999999993</v>
      </c>
      <c r="BL28" s="284">
        <f>'[3]Субвенция  на  полномочия'!U22/1000</f>
        <v>668.24400000000003</v>
      </c>
      <c r="BM28" s="73">
        <f t="shared" si="17"/>
        <v>95.884498497688426</v>
      </c>
      <c r="BN28" s="193">
        <v>57527</v>
      </c>
      <c r="BO28" s="284">
        <f>'[3]Субвенция  на  полномочия'!V22/1000</f>
        <v>55103.103999999999</v>
      </c>
      <c r="BP28" s="284">
        <f>'[3]Субвенция  на  полномочия'!W22/1000</f>
        <v>55103.103999999999</v>
      </c>
      <c r="BQ28" s="73">
        <f t="shared" si="18"/>
        <v>100</v>
      </c>
      <c r="BR28" s="193">
        <v>259145</v>
      </c>
      <c r="BS28" s="284">
        <f>'[3]Субвенция  на  полномочия'!X22/1000</f>
        <v>259756.22</v>
      </c>
      <c r="BT28" s="284">
        <f>'[3]Субвенция  на  полномочия'!Y22/1000</f>
        <v>259756.22</v>
      </c>
      <c r="BU28" s="73">
        <f t="shared" si="19"/>
        <v>100</v>
      </c>
      <c r="BV28" s="193">
        <v>0</v>
      </c>
      <c r="BW28" s="284">
        <f>'[3]Субвенция  на  полномочия'!Z22/1000</f>
        <v>0</v>
      </c>
      <c r="BX28" s="284">
        <f>'[3]Субвенция  на  полномочия'!AA22/1000</f>
        <v>0</v>
      </c>
      <c r="BY28" s="73">
        <f t="shared" si="20"/>
        <v>0</v>
      </c>
      <c r="BZ28" s="196">
        <v>2.5</v>
      </c>
      <c r="CA28" s="284">
        <f>'[3]Субвенция  на  полномочия'!AB22/1000</f>
        <v>1.5</v>
      </c>
      <c r="CB28" s="284">
        <f>'[3]Субвенция  на  полномочия'!AC22/1000</f>
        <v>1</v>
      </c>
      <c r="CC28" s="73">
        <f t="shared" si="21"/>
        <v>66.666666666666657</v>
      </c>
      <c r="CD28" s="193">
        <v>2334.1999999999998</v>
      </c>
      <c r="CE28" s="284">
        <f>'[3]Субвенция  на  полномочия'!AD22/1000</f>
        <v>2131.2442199999996</v>
      </c>
      <c r="CF28" s="284">
        <f>'[3]Субвенция  на  полномочия'!AE22/1000</f>
        <v>2131.24422</v>
      </c>
      <c r="CG28" s="73">
        <f t="shared" si="22"/>
        <v>100.00000000000003</v>
      </c>
      <c r="CH28" s="193">
        <v>0</v>
      </c>
      <c r="CI28" s="284">
        <f>'[3]Субвенция  на  полномочия'!AF22/1000</f>
        <v>0</v>
      </c>
      <c r="CJ28" s="284">
        <f>'[3]Субвенция  на  полномочия'!AG22/1000</f>
        <v>0</v>
      </c>
      <c r="CK28" s="73">
        <f t="shared" si="23"/>
        <v>0</v>
      </c>
      <c r="CL28" s="193">
        <v>660.23824000000002</v>
      </c>
      <c r="CM28" s="284">
        <f>'[3]Субвенция  на  полномочия'!AH22/1000</f>
        <v>703.61620999999991</v>
      </c>
      <c r="CN28" s="284">
        <f>'[3]Субвенция  на  полномочия'!AI22/1000</f>
        <v>703.61620999999991</v>
      </c>
      <c r="CO28" s="73">
        <f t="shared" si="24"/>
        <v>100</v>
      </c>
      <c r="CP28" s="193">
        <v>886.36400000000003</v>
      </c>
      <c r="CQ28" s="284">
        <f>'[3]Субвенция  на  полномочия'!AJ22/1000</f>
        <v>1259.751</v>
      </c>
      <c r="CR28" s="284">
        <f>'[3]Субвенция  на  полномочия'!AK22/1000</f>
        <v>1252.11268</v>
      </c>
      <c r="CS28" s="73">
        <f t="shared" si="25"/>
        <v>99.393664303501254</v>
      </c>
      <c r="CT28" s="98">
        <v>1634.4449999999999</v>
      </c>
      <c r="CU28" s="284">
        <f>'[3]Проверочная  таблица'!WQ26/1000</f>
        <v>2296.3770999999997</v>
      </c>
      <c r="CV28" s="284">
        <f>'[3]Проверочная  таблица'!WT26/1000</f>
        <v>2296.3771000000002</v>
      </c>
      <c r="CW28" s="73">
        <f t="shared" si="26"/>
        <v>100.00000000000003</v>
      </c>
      <c r="CX28" s="98">
        <v>1758.6</v>
      </c>
      <c r="CY28" s="284">
        <f>'[3]Проверочная  таблица'!WA26/1000</f>
        <v>1758.6</v>
      </c>
      <c r="CZ28" s="284">
        <f>'[3]Проверочная  таблица'!WB26/1000</f>
        <v>1758.6</v>
      </c>
      <c r="DA28" s="73">
        <f t="shared" si="27"/>
        <v>100</v>
      </c>
      <c r="DB28" s="193">
        <v>0</v>
      </c>
      <c r="DC28" s="284">
        <f>'[3]Проверочная  таблица'!WC26/1000</f>
        <v>0</v>
      </c>
      <c r="DD28" s="284">
        <f>'[3]Проверочная  таблица'!WD26/1000</f>
        <v>0</v>
      </c>
      <c r="DE28" s="73">
        <f t="shared" si="28"/>
        <v>0</v>
      </c>
      <c r="DF28" s="193">
        <v>821.59050000000002</v>
      </c>
      <c r="DG28" s="284">
        <f>'[3]Субвенция  на  полномочия'!AL22/1000</f>
        <v>866.28596000000005</v>
      </c>
      <c r="DH28" s="284">
        <f>'[3]Субвенция  на  полномочия'!AM22/1000</f>
        <v>866.28595999999993</v>
      </c>
      <c r="DI28" s="73">
        <f t="shared" si="29"/>
        <v>99.999999999999986</v>
      </c>
      <c r="DK28" s="99"/>
    </row>
    <row r="29" spans="1:115" s="10" customFormat="1" ht="21.75" customHeight="1" x14ac:dyDescent="0.25">
      <c r="A29" s="63" t="s">
        <v>43</v>
      </c>
      <c r="B29" s="98">
        <f t="shared" si="1"/>
        <v>554235.8565900001</v>
      </c>
      <c r="C29" s="98">
        <f t="shared" si="1"/>
        <v>564372.85479000013</v>
      </c>
      <c r="D29" s="98">
        <f t="shared" si="2"/>
        <v>561065.83490999998</v>
      </c>
      <c r="E29" s="73">
        <f t="shared" si="0"/>
        <v>99.414036332199089</v>
      </c>
      <c r="F29" s="193">
        <v>0</v>
      </c>
      <c r="G29" s="284">
        <f>'[3]Проверочная  таблица'!WE27/1000</f>
        <v>0</v>
      </c>
      <c r="H29" s="284">
        <f>'[3]Проверочная  таблица'!WF27/1000</f>
        <v>0</v>
      </c>
      <c r="I29" s="73">
        <f t="shared" si="3"/>
        <v>0</v>
      </c>
      <c r="J29" s="193">
        <v>0</v>
      </c>
      <c r="K29" s="284">
        <f>'[3]Проверочная  таблица'!WG27/1000</f>
        <v>0</v>
      </c>
      <c r="L29" s="284">
        <f>'[3]Проверочная  таблица'!WH27/1000</f>
        <v>0</v>
      </c>
      <c r="M29" s="73">
        <f t="shared" si="4"/>
        <v>0</v>
      </c>
      <c r="N29" s="193">
        <v>0</v>
      </c>
      <c r="O29" s="284">
        <f>'[3]Проверочная  таблица'!WI27/1000</f>
        <v>0</v>
      </c>
      <c r="P29" s="284">
        <f>'[3]Проверочная  таблица'!WJ27/1000</f>
        <v>0</v>
      </c>
      <c r="Q29" s="73">
        <f t="shared" si="5"/>
        <v>0</v>
      </c>
      <c r="R29" s="194">
        <v>7.0691499999999996</v>
      </c>
      <c r="S29" s="284">
        <f>'[3]Субвенция  на  полномочия'!D23/1000</f>
        <v>7.0691499999999996</v>
      </c>
      <c r="T29" s="284">
        <f>'[3]Субвенция  на  полномочия'!E23/1000</f>
        <v>0</v>
      </c>
      <c r="U29" s="73">
        <f t="shared" si="6"/>
        <v>0</v>
      </c>
      <c r="V29" s="193">
        <v>1145.76</v>
      </c>
      <c r="W29" s="284">
        <f>'[3]Субвенция  на  полномочия'!F23/1000</f>
        <v>1198.1200000000003</v>
      </c>
      <c r="X29" s="284">
        <f>'[3]Субвенция  на  полномочия'!G23/1000</f>
        <v>1177.636</v>
      </c>
      <c r="Y29" s="73">
        <f t="shared" si="7"/>
        <v>98.290321503689086</v>
      </c>
      <c r="Z29" s="193">
        <v>308.61599999999999</v>
      </c>
      <c r="AA29" s="284">
        <f>'[3]Субвенция  на  полномочия'!H23/1000</f>
        <v>308.61599999999999</v>
      </c>
      <c r="AB29" s="284">
        <f>'[3]Субвенция  на  полномочия'!I23/1000</f>
        <v>290.59800000000001</v>
      </c>
      <c r="AC29" s="73">
        <f t="shared" si="8"/>
        <v>94.161676646706596</v>
      </c>
      <c r="AD29" s="193">
        <v>5714.1930000000002</v>
      </c>
      <c r="AE29" s="284">
        <f>'[3]Проверочная  таблица'!VY27/1000</f>
        <v>5714.1930000000002</v>
      </c>
      <c r="AF29" s="284">
        <f>'[3]Проверочная  таблица'!VZ27/1000</f>
        <v>5195.2013900000002</v>
      </c>
      <c r="AG29" s="73">
        <f t="shared" si="9"/>
        <v>90.917499461428761</v>
      </c>
      <c r="AH29" s="193">
        <v>13186.311599999999</v>
      </c>
      <c r="AI29" s="284">
        <f>'[3]Субвенция  на  полномочия'!J23/1000</f>
        <v>13186.311599999999</v>
      </c>
      <c r="AJ29" s="284">
        <f>'[3]Субвенция  на  полномочия'!K23/1000</f>
        <v>13186.311599999999</v>
      </c>
      <c r="AK29" s="73">
        <f t="shared" si="10"/>
        <v>100</v>
      </c>
      <c r="AL29" s="193">
        <v>408</v>
      </c>
      <c r="AM29" s="284">
        <f>'[3]Субвенция  на  полномочия'!L23/1000</f>
        <v>408</v>
      </c>
      <c r="AN29" s="284">
        <f>'[3]Субвенция  на  полномочия'!M23/1000</f>
        <v>270.92831999999999</v>
      </c>
      <c r="AO29" s="73">
        <f t="shared" si="11"/>
        <v>66.403999999999996</v>
      </c>
      <c r="AP29" s="193">
        <v>20798.322319999999</v>
      </c>
      <c r="AQ29" s="284">
        <f>'[3]Проверочная  таблица'!WK27/1000</f>
        <v>20798.322319999999</v>
      </c>
      <c r="AR29" s="284">
        <f>'[3]Проверочная  таблица'!WN27/1000</f>
        <v>20798.322319999999</v>
      </c>
      <c r="AS29" s="73">
        <f t="shared" si="12"/>
        <v>100</v>
      </c>
      <c r="AT29" s="193">
        <v>1397.7329999999999</v>
      </c>
      <c r="AU29" s="284">
        <f>'[3]Субвенция  на  полномочия'!N23/1000</f>
        <v>1478.8890899999999</v>
      </c>
      <c r="AV29" s="284">
        <f>'[3]Субвенция  на  полномочия'!O23/1000</f>
        <v>1454.87707</v>
      </c>
      <c r="AW29" s="73">
        <f t="shared" si="13"/>
        <v>98.376347478498204</v>
      </c>
      <c r="AX29" s="193">
        <v>100</v>
      </c>
      <c r="AY29" s="284">
        <f>'[3]Субвенция  на  полномочия'!P23/1000</f>
        <v>50</v>
      </c>
      <c r="AZ29" s="284">
        <f>'[3]Субвенция  на  полномочия'!Q23/1000</f>
        <v>50</v>
      </c>
      <c r="BA29" s="73">
        <f t="shared" si="14"/>
        <v>100</v>
      </c>
      <c r="BB29" s="193">
        <v>24158.638999999999</v>
      </c>
      <c r="BC29" s="284">
        <f>'[3]Проверочная  таблица'!VW27/1000</f>
        <v>24060.946</v>
      </c>
      <c r="BD29" s="284">
        <f>'[3]Проверочная  таблица'!VX27/1000</f>
        <v>21538.059149999997</v>
      </c>
      <c r="BE29" s="73">
        <f t="shared" si="15"/>
        <v>89.514598262262822</v>
      </c>
      <c r="BF29" s="193">
        <v>3800.645</v>
      </c>
      <c r="BG29" s="284">
        <f>'[3]Субвенция  на  полномочия'!R23/1000</f>
        <v>4067.9609999999998</v>
      </c>
      <c r="BH29" s="284">
        <f>'[3]Субвенция  на  полномочия'!S23/1000</f>
        <v>4067.9609999999998</v>
      </c>
      <c r="BI29" s="73">
        <f t="shared" si="16"/>
        <v>100</v>
      </c>
      <c r="BJ29" s="193">
        <v>634.70000000000005</v>
      </c>
      <c r="BK29" s="284">
        <f>'[3]Субвенция  на  полномочия'!T23/1000</f>
        <v>678.82600000000002</v>
      </c>
      <c r="BL29" s="284">
        <f>'[3]Субвенция  на  полномочия'!U23/1000</f>
        <v>678.82600000000002</v>
      </c>
      <c r="BM29" s="73">
        <f t="shared" si="17"/>
        <v>100</v>
      </c>
      <c r="BN29" s="193">
        <v>140615</v>
      </c>
      <c r="BO29" s="284">
        <f>'[3]Субвенция  на  полномочия'!V23/1000</f>
        <v>141331.45000000001</v>
      </c>
      <c r="BP29" s="284">
        <f>'[3]Субвенция  на  полномочия'!W23/1000</f>
        <v>141331.45000000001</v>
      </c>
      <c r="BQ29" s="73">
        <f t="shared" si="18"/>
        <v>100</v>
      </c>
      <c r="BR29" s="193">
        <v>329990</v>
      </c>
      <c r="BS29" s="284">
        <f>'[3]Субвенция  на  полномочия'!X23/1000</f>
        <v>332406.50100000005</v>
      </c>
      <c r="BT29" s="284">
        <f>'[3]Субвенция  на  полномочия'!Y23/1000</f>
        <v>332406.50099999999</v>
      </c>
      <c r="BU29" s="73">
        <f t="shared" si="19"/>
        <v>99.999999999999972</v>
      </c>
      <c r="BV29" s="193">
        <v>716.61199999999997</v>
      </c>
      <c r="BW29" s="284">
        <f>'[3]Субвенция  на  полномочия'!Z23/1000</f>
        <v>716.61199999999997</v>
      </c>
      <c r="BX29" s="284">
        <f>'[3]Субвенция  на  полномочия'!AA23/1000</f>
        <v>716.61199999999997</v>
      </c>
      <c r="BY29" s="73">
        <f t="shared" si="20"/>
        <v>100</v>
      </c>
      <c r="BZ29" s="196">
        <v>11</v>
      </c>
      <c r="CA29" s="284">
        <f>'[3]Субвенция  на  полномочия'!AB23/1000</f>
        <v>11</v>
      </c>
      <c r="CB29" s="284">
        <f>'[3]Субвенция  на  полномочия'!AC23/1000</f>
        <v>6</v>
      </c>
      <c r="CC29" s="73">
        <f t="shared" si="21"/>
        <v>54.54545454545454</v>
      </c>
      <c r="CD29" s="193">
        <v>2544.5819999999999</v>
      </c>
      <c r="CE29" s="284">
        <f>'[3]Субвенция  на  полномочия'!AD23/1000</f>
        <v>8561.0771499999992</v>
      </c>
      <c r="CF29" s="284">
        <f>'[3]Субвенция  на  полномочия'!AE23/1000</f>
        <v>8561.077150000001</v>
      </c>
      <c r="CG29" s="73">
        <f t="shared" si="22"/>
        <v>100.00000000000003</v>
      </c>
      <c r="CH29" s="193">
        <v>0</v>
      </c>
      <c r="CI29" s="284">
        <f>'[3]Субвенция  на  полномочия'!AF23/1000</f>
        <v>0</v>
      </c>
      <c r="CJ29" s="284">
        <f>'[3]Субвенция  на  полномочия'!AG23/1000</f>
        <v>0</v>
      </c>
      <c r="CK29" s="73">
        <f t="shared" si="23"/>
        <v>0</v>
      </c>
      <c r="CL29" s="193">
        <v>1260.41302</v>
      </c>
      <c r="CM29" s="284">
        <f>'[3]Субвенция  на  полномочия'!AH23/1000</f>
        <v>726.34801999999991</v>
      </c>
      <c r="CN29" s="284">
        <f>'[3]Субвенция  на  полномочия'!AI23/1000</f>
        <v>713</v>
      </c>
      <c r="CO29" s="73">
        <f t="shared" si="24"/>
        <v>98.162310678564268</v>
      </c>
      <c r="CP29" s="193">
        <v>492.42500000000001</v>
      </c>
      <c r="CQ29" s="284">
        <f>'[3]Субвенция  на  полномочия'!AJ23/1000</f>
        <v>1312.7450000000003</v>
      </c>
      <c r="CR29" s="284">
        <f>'[3]Субвенция  на  полномочия'!AK23/1000</f>
        <v>1299.64158</v>
      </c>
      <c r="CS29" s="73">
        <f t="shared" si="25"/>
        <v>99.001830515446613</v>
      </c>
      <c r="CT29" s="98">
        <v>2788.5450000000001</v>
      </c>
      <c r="CU29" s="284">
        <f>'[3]Проверочная  таблица'!WQ27/1000</f>
        <v>3147.8815</v>
      </c>
      <c r="CV29" s="284">
        <f>'[3]Проверочная  таблица'!WT27/1000</f>
        <v>3147.8815</v>
      </c>
      <c r="CW29" s="73">
        <f t="shared" si="26"/>
        <v>100</v>
      </c>
      <c r="CX29" s="98">
        <v>3204.4</v>
      </c>
      <c r="CY29" s="284">
        <f>'[3]Проверочная  таблица'!WA27/1000</f>
        <v>3204.4</v>
      </c>
      <c r="CZ29" s="284">
        <f>'[3]Проверочная  таблица'!WB27/1000</f>
        <v>3204.4</v>
      </c>
      <c r="DA29" s="73">
        <f t="shared" si="27"/>
        <v>100</v>
      </c>
      <c r="DB29" s="193">
        <v>0</v>
      </c>
      <c r="DC29" s="284">
        <f>'[3]Проверочная  таблица'!WC27/1000</f>
        <v>0</v>
      </c>
      <c r="DD29" s="284">
        <f>'[3]Проверочная  таблица'!WD27/1000</f>
        <v>0</v>
      </c>
      <c r="DE29" s="73">
        <f t="shared" si="28"/>
        <v>0</v>
      </c>
      <c r="DF29" s="193">
        <v>952.89049999999997</v>
      </c>
      <c r="DG29" s="284">
        <f>'[3]Субвенция  на  полномочия'!AL23/1000</f>
        <v>997.58596</v>
      </c>
      <c r="DH29" s="284">
        <f>'[3]Субвенция  на  полномочия'!AM23/1000</f>
        <v>970.55082999999991</v>
      </c>
      <c r="DI29" s="73">
        <f t="shared" si="29"/>
        <v>97.289944818389372</v>
      </c>
      <c r="DK29" s="99"/>
    </row>
    <row r="30" spans="1:115" s="10" customFormat="1" ht="21.75" customHeight="1" x14ac:dyDescent="0.25">
      <c r="A30" s="63" t="s">
        <v>44</v>
      </c>
      <c r="B30" s="98">
        <f t="shared" si="1"/>
        <v>278860.75170999992</v>
      </c>
      <c r="C30" s="98">
        <f t="shared" si="1"/>
        <v>284029.25026</v>
      </c>
      <c r="D30" s="98">
        <f t="shared" si="2"/>
        <v>280509.60512000002</v>
      </c>
      <c r="E30" s="73">
        <f t="shared" si="0"/>
        <v>98.760815959349927</v>
      </c>
      <c r="F30" s="193">
        <v>0</v>
      </c>
      <c r="G30" s="284">
        <f>'[3]Проверочная  таблица'!WE28/1000</f>
        <v>0</v>
      </c>
      <c r="H30" s="284">
        <f>'[3]Проверочная  таблица'!WF28/1000</f>
        <v>0</v>
      </c>
      <c r="I30" s="73">
        <f t="shared" si="3"/>
        <v>0</v>
      </c>
      <c r="J30" s="193">
        <v>0</v>
      </c>
      <c r="K30" s="284">
        <f>'[3]Проверочная  таблица'!WG28/1000</f>
        <v>0</v>
      </c>
      <c r="L30" s="284">
        <f>'[3]Проверочная  таблица'!WH28/1000</f>
        <v>0</v>
      </c>
      <c r="M30" s="73">
        <f t="shared" si="4"/>
        <v>0</v>
      </c>
      <c r="N30" s="193">
        <v>0</v>
      </c>
      <c r="O30" s="284">
        <f>'[3]Проверочная  таблица'!WI28/1000</f>
        <v>0</v>
      </c>
      <c r="P30" s="284">
        <f>'[3]Проверочная  таблица'!WJ28/1000</f>
        <v>0</v>
      </c>
      <c r="Q30" s="73">
        <f t="shared" si="5"/>
        <v>0</v>
      </c>
      <c r="R30" s="194">
        <v>7.0691499999999996</v>
      </c>
      <c r="S30" s="284">
        <f>'[3]Субвенция  на  полномочия'!D24/1000</f>
        <v>7.0691499999999996</v>
      </c>
      <c r="T30" s="284">
        <f>'[3]Субвенция  на  полномочия'!E24/1000</f>
        <v>0</v>
      </c>
      <c r="U30" s="73">
        <f t="shared" si="6"/>
        <v>0</v>
      </c>
      <c r="V30" s="193">
        <v>1496.88</v>
      </c>
      <c r="W30" s="284">
        <f>'[3]Субвенция  на  полномочия'!F24/1000</f>
        <v>1459.0690000000002</v>
      </c>
      <c r="X30" s="284">
        <f>'[3]Субвенция  на  полномочия'!G24/1000</f>
        <v>1407.4591200000002</v>
      </c>
      <c r="Y30" s="73">
        <f t="shared" si="7"/>
        <v>96.462821155133867</v>
      </c>
      <c r="Z30" s="193">
        <v>482.32799999999997</v>
      </c>
      <c r="AA30" s="284">
        <f>'[3]Субвенция  на  полномочия'!H24/1000</f>
        <v>482.32799999999997</v>
      </c>
      <c r="AB30" s="284">
        <f>'[3]Субвенция  на  полномочия'!I24/1000</f>
        <v>438.76090000000005</v>
      </c>
      <c r="AC30" s="73">
        <f t="shared" si="8"/>
        <v>90.967329286294813</v>
      </c>
      <c r="AD30" s="193">
        <v>2380.3539999999998</v>
      </c>
      <c r="AE30" s="284">
        <f>'[3]Проверочная  таблица'!VY28/1000</f>
        <v>2380.3539999999998</v>
      </c>
      <c r="AF30" s="284">
        <f>'[3]Проверочная  таблица'!VZ28/1000</f>
        <v>1833.86798</v>
      </c>
      <c r="AG30" s="73">
        <f t="shared" si="9"/>
        <v>77.041817309526238</v>
      </c>
      <c r="AH30" s="193">
        <v>6103.9054999999998</v>
      </c>
      <c r="AI30" s="284">
        <f>'[3]Субвенция  на  полномочия'!J24/1000</f>
        <v>6103.9054999999998</v>
      </c>
      <c r="AJ30" s="284">
        <f>'[3]Субвенция  на  полномочия'!K24/1000</f>
        <v>4665.9476399999994</v>
      </c>
      <c r="AK30" s="73">
        <f t="shared" si="10"/>
        <v>76.442003238746068</v>
      </c>
      <c r="AL30" s="193">
        <v>68</v>
      </c>
      <c r="AM30" s="284">
        <f>'[3]Субвенция  на  полномочия'!L24/1000</f>
        <v>112.345</v>
      </c>
      <c r="AN30" s="284">
        <f>'[3]Субвенция  на  полномочия'!M24/1000</f>
        <v>112.345</v>
      </c>
      <c r="AO30" s="73">
        <f t="shared" si="11"/>
        <v>100</v>
      </c>
      <c r="AP30" s="193">
        <v>7502.6121300000004</v>
      </c>
      <c r="AQ30" s="284">
        <f>'[3]Проверочная  таблица'!WK28/1000</f>
        <v>6552.6121299999986</v>
      </c>
      <c r="AR30" s="284">
        <f>'[3]Проверочная  таблица'!WN28/1000</f>
        <v>6390.2809999999999</v>
      </c>
      <c r="AS30" s="73">
        <f t="shared" si="12"/>
        <v>97.522650100762192</v>
      </c>
      <c r="AT30" s="193">
        <v>624.91499999999996</v>
      </c>
      <c r="AU30" s="284">
        <f>'[3]Субвенция  на  полномочия'!N24/1000</f>
        <v>676.80128999999999</v>
      </c>
      <c r="AV30" s="284">
        <f>'[3]Субвенция  на  полномочия'!O24/1000</f>
        <v>676.80128999999999</v>
      </c>
      <c r="AW30" s="73">
        <f t="shared" si="13"/>
        <v>100</v>
      </c>
      <c r="AX30" s="193">
        <v>0</v>
      </c>
      <c r="AY30" s="284">
        <f>'[3]Субвенция  на  полномочия'!P24/1000</f>
        <v>0</v>
      </c>
      <c r="AZ30" s="284">
        <f>'[3]Субвенция  на  полномочия'!Q24/1000</f>
        <v>0</v>
      </c>
      <c r="BA30" s="73">
        <f t="shared" si="14"/>
        <v>0</v>
      </c>
      <c r="BB30" s="193">
        <v>6921.7470000000003</v>
      </c>
      <c r="BC30" s="284">
        <f>'[3]Проверочная  таблица'!VW28/1000</f>
        <v>6838.3370000000004</v>
      </c>
      <c r="BD30" s="284">
        <f>'[3]Проверочная  таблица'!VX28/1000</f>
        <v>6732.8029999999999</v>
      </c>
      <c r="BE30" s="73">
        <f t="shared" si="15"/>
        <v>98.456730050010691</v>
      </c>
      <c r="BF30" s="193">
        <v>2023.095</v>
      </c>
      <c r="BG30" s="284">
        <f>'[3]Субвенция  на  полномочия'!R24/1000</f>
        <v>2180.7535000000003</v>
      </c>
      <c r="BH30" s="284">
        <f>'[3]Субвенция  на  полномочия'!S24/1000</f>
        <v>2180.7534999999998</v>
      </c>
      <c r="BI30" s="73">
        <f t="shared" si="16"/>
        <v>99.999999999999972</v>
      </c>
      <c r="BJ30" s="193">
        <v>609.29999999999995</v>
      </c>
      <c r="BK30" s="284">
        <f>'[3]Субвенция  на  полномочия'!T24/1000</f>
        <v>707.42599999999993</v>
      </c>
      <c r="BL30" s="284">
        <f>'[3]Субвенция  на  полномочия'!U24/1000</f>
        <v>707.42600000000004</v>
      </c>
      <c r="BM30" s="73">
        <f t="shared" si="17"/>
        <v>100.00000000000003</v>
      </c>
      <c r="BN30" s="193">
        <v>42868</v>
      </c>
      <c r="BO30" s="284">
        <f>'[3]Субвенция  на  полномочия'!V24/1000</f>
        <v>43689.745999999999</v>
      </c>
      <c r="BP30" s="284">
        <f>'[3]Субвенция  на  полномочия'!W24/1000</f>
        <v>43689.745999999999</v>
      </c>
      <c r="BQ30" s="73">
        <f t="shared" si="18"/>
        <v>100</v>
      </c>
      <c r="BR30" s="193">
        <v>200263</v>
      </c>
      <c r="BS30" s="284">
        <f>'[3]Субвенция  на  полномочия'!X24/1000</f>
        <v>201062.321</v>
      </c>
      <c r="BT30" s="284">
        <f>'[3]Субвенция  на  полномочия'!Y24/1000</f>
        <v>199897.231</v>
      </c>
      <c r="BU30" s="73">
        <f t="shared" si="19"/>
        <v>99.420532900343872</v>
      </c>
      <c r="BV30" s="193">
        <v>0</v>
      </c>
      <c r="BW30" s="284">
        <f>'[3]Субвенция  на  полномочия'!Z24/1000</f>
        <v>0</v>
      </c>
      <c r="BX30" s="284">
        <f>'[3]Субвенция  на  полномочия'!AA24/1000</f>
        <v>0</v>
      </c>
      <c r="BY30" s="73">
        <f t="shared" si="20"/>
        <v>0</v>
      </c>
      <c r="BZ30" s="196">
        <v>3.5</v>
      </c>
      <c r="CA30" s="284">
        <f>'[3]Субвенция  на  полномочия'!AB24/1000</f>
        <v>4</v>
      </c>
      <c r="CB30" s="284">
        <f>'[3]Субвенция  на  полномочия'!AC24/1000</f>
        <v>4</v>
      </c>
      <c r="CC30" s="73">
        <f t="shared" si="21"/>
        <v>100</v>
      </c>
      <c r="CD30" s="193">
        <v>2237.2179999999998</v>
      </c>
      <c r="CE30" s="284">
        <f>'[3]Субвенция  на  полномочия'!AD24/1000</f>
        <v>5230.3422</v>
      </c>
      <c r="CF30" s="284">
        <f>'[3]Субвенция  на  полномочия'!AE24/1000</f>
        <v>5230.3422</v>
      </c>
      <c r="CG30" s="73">
        <f t="shared" si="22"/>
        <v>100</v>
      </c>
      <c r="CH30" s="193">
        <v>0</v>
      </c>
      <c r="CI30" s="284">
        <f>'[3]Субвенция  на  полномочия'!AF24/1000</f>
        <v>0</v>
      </c>
      <c r="CJ30" s="284">
        <f>'[3]Субвенция  на  полномочия'!AG24/1000</f>
        <v>0</v>
      </c>
      <c r="CK30" s="73">
        <f t="shared" si="23"/>
        <v>0</v>
      </c>
      <c r="CL30" s="193">
        <v>665.34343000000001</v>
      </c>
      <c r="CM30" s="284">
        <f>'[3]Субвенция  на  полномочия'!AH24/1000</f>
        <v>708.7213999999999</v>
      </c>
      <c r="CN30" s="284">
        <f>'[3]Субвенция  на  полномочия'!AI24/1000</f>
        <v>708.72140000000002</v>
      </c>
      <c r="CO30" s="73">
        <f t="shared" si="24"/>
        <v>100.00000000000003</v>
      </c>
      <c r="CP30" s="193">
        <v>689.39400000000001</v>
      </c>
      <c r="CQ30" s="284">
        <f>'[3]Субвенция  на  полномочия'!AJ24/1000</f>
        <v>1220.2440000000001</v>
      </c>
      <c r="CR30" s="284">
        <f>'[3]Субвенция  на  полномочия'!AK24/1000</f>
        <v>1220.2439999999999</v>
      </c>
      <c r="CS30" s="73">
        <f t="shared" si="25"/>
        <v>99.999999999999972</v>
      </c>
      <c r="CT30" s="98">
        <v>1535.8000000000002</v>
      </c>
      <c r="CU30" s="284">
        <f>'[3]Проверочная  таблица'!WQ28/1000</f>
        <v>2189.88913</v>
      </c>
      <c r="CV30" s="284">
        <f>'[3]Проверочная  таблица'!WT28/1000</f>
        <v>2189.88913</v>
      </c>
      <c r="CW30" s="73">
        <f t="shared" si="26"/>
        <v>100</v>
      </c>
      <c r="CX30" s="98">
        <v>1566.7</v>
      </c>
      <c r="CY30" s="284">
        <f>'[3]Проверочная  таблица'!WA28/1000</f>
        <v>1566.7</v>
      </c>
      <c r="CZ30" s="284">
        <f>'[3]Проверочная  таблица'!WB28/1000</f>
        <v>1566.7</v>
      </c>
      <c r="DA30" s="73">
        <f t="shared" si="27"/>
        <v>100</v>
      </c>
      <c r="DB30" s="193">
        <v>0</v>
      </c>
      <c r="DC30" s="284">
        <f>'[3]Проверочная  таблица'!WC28/1000</f>
        <v>0</v>
      </c>
      <c r="DD30" s="284">
        <f>'[3]Проверочная  таблица'!WD28/1000</f>
        <v>0</v>
      </c>
      <c r="DE30" s="73">
        <f t="shared" si="28"/>
        <v>0</v>
      </c>
      <c r="DF30" s="193">
        <v>811.59050000000002</v>
      </c>
      <c r="DG30" s="284">
        <f>'[3]Субвенция  на  полномочия'!AL24/1000</f>
        <v>856.28596000000005</v>
      </c>
      <c r="DH30" s="284">
        <f>'[3]Субвенция  на  полномочия'!AM24/1000</f>
        <v>856.28595999999993</v>
      </c>
      <c r="DI30" s="73">
        <f t="shared" si="29"/>
        <v>99.999999999999986</v>
      </c>
      <c r="DK30" s="99"/>
    </row>
    <row r="31" spans="1:115" s="10" customFormat="1" ht="21.75" customHeight="1" thickBot="1" x14ac:dyDescent="0.3">
      <c r="A31" s="100" t="s">
        <v>45</v>
      </c>
      <c r="B31" s="98">
        <f t="shared" si="1"/>
        <v>394607.25728999998</v>
      </c>
      <c r="C31" s="98">
        <f t="shared" si="1"/>
        <v>387113.43781999999</v>
      </c>
      <c r="D31" s="98">
        <f t="shared" si="2"/>
        <v>384568.81777000002</v>
      </c>
      <c r="E31" s="73">
        <f t="shared" si="0"/>
        <v>99.342668117043459</v>
      </c>
      <c r="F31" s="193">
        <v>0</v>
      </c>
      <c r="G31" s="284">
        <f>'[3]Проверочная  таблица'!WE29/1000</f>
        <v>0</v>
      </c>
      <c r="H31" s="284">
        <f>'[3]Проверочная  таблица'!WF29/1000</f>
        <v>0</v>
      </c>
      <c r="I31" s="73">
        <f t="shared" si="3"/>
        <v>0</v>
      </c>
      <c r="J31" s="193">
        <v>0</v>
      </c>
      <c r="K31" s="284">
        <f>'[3]Проверочная  таблица'!WG29/1000</f>
        <v>0</v>
      </c>
      <c r="L31" s="284">
        <f>'[3]Проверочная  таблица'!WH29/1000</f>
        <v>0</v>
      </c>
      <c r="M31" s="73">
        <f t="shared" si="4"/>
        <v>0</v>
      </c>
      <c r="N31" s="193">
        <v>1394.7550000000001</v>
      </c>
      <c r="O31" s="284">
        <f>'[3]Проверочная  таблица'!WI29/1000</f>
        <v>1394.7550000000001</v>
      </c>
      <c r="P31" s="284">
        <f>'[3]Проверочная  таблица'!WJ29/1000</f>
        <v>1363.32</v>
      </c>
      <c r="Q31" s="73">
        <f t="shared" si="5"/>
        <v>97.746199153256299</v>
      </c>
      <c r="R31" s="194">
        <v>7.0691499999999996</v>
      </c>
      <c r="S31" s="284">
        <f>'[3]Субвенция  на  полномочия'!D25/1000</f>
        <v>7.0691499999999996</v>
      </c>
      <c r="T31" s="284">
        <f>'[3]Субвенция  на  полномочия'!E25/1000</f>
        <v>0</v>
      </c>
      <c r="U31" s="73">
        <f t="shared" si="6"/>
        <v>0</v>
      </c>
      <c r="V31" s="193">
        <v>933.28800000000001</v>
      </c>
      <c r="W31" s="284">
        <f>'[3]Субвенция  на  полномочия'!F25/1000</f>
        <v>853.46800000000007</v>
      </c>
      <c r="X31" s="284">
        <f>'[3]Субвенция  на  полномочия'!G25/1000</f>
        <v>777.29175999999995</v>
      </c>
      <c r="Y31" s="73">
        <f t="shared" si="7"/>
        <v>91.074505429611875</v>
      </c>
      <c r="Z31" s="193">
        <v>258.72000000000003</v>
      </c>
      <c r="AA31" s="284">
        <f>'[3]Субвенция  на  полномочия'!H25/1000</f>
        <v>258.72000000000003</v>
      </c>
      <c r="AB31" s="284">
        <f>'[3]Субвенция  на  полномочия'!I25/1000</f>
        <v>248.17099999999999</v>
      </c>
      <c r="AC31" s="73">
        <f t="shared" si="8"/>
        <v>95.922619047619037</v>
      </c>
      <c r="AD31" s="193">
        <v>4477.3429999999998</v>
      </c>
      <c r="AE31" s="284">
        <f>'[3]Проверочная  таблица'!VY29/1000</f>
        <v>4477.3429999999998</v>
      </c>
      <c r="AF31" s="284">
        <f>'[3]Проверочная  таблица'!VZ29/1000</f>
        <v>3095.5254100000002</v>
      </c>
      <c r="AG31" s="73">
        <f t="shared" si="9"/>
        <v>69.137553455252373</v>
      </c>
      <c r="AH31" s="193">
        <v>8590.7975999999999</v>
      </c>
      <c r="AI31" s="284">
        <f>'[3]Субвенция  на  полномочия'!J25/1000</f>
        <v>8590.7975999999999</v>
      </c>
      <c r="AJ31" s="284">
        <f>'[3]Субвенция  на  полномочия'!K25/1000</f>
        <v>8536.9400399999995</v>
      </c>
      <c r="AK31" s="73">
        <f t="shared" si="10"/>
        <v>99.373078467126263</v>
      </c>
      <c r="AL31" s="193">
        <v>272</v>
      </c>
      <c r="AM31" s="284">
        <f>'[3]Субвенция  на  полномочия'!L25/1000</f>
        <v>272</v>
      </c>
      <c r="AN31" s="284">
        <f>'[3]Субвенция  на  полномочия'!M25/1000</f>
        <v>150.63999999999999</v>
      </c>
      <c r="AO31" s="73">
        <f t="shared" si="11"/>
        <v>55.382352941176464</v>
      </c>
      <c r="AP31" s="193">
        <v>13323.104989999998</v>
      </c>
      <c r="AQ31" s="284">
        <f>'[3]Проверочная  таблица'!WK29/1000</f>
        <v>14863.843989999999</v>
      </c>
      <c r="AR31" s="284">
        <f>'[3]Проверочная  таблица'!WN29/1000</f>
        <v>14051.48848</v>
      </c>
      <c r="AS31" s="73">
        <f t="shared" si="12"/>
        <v>94.534687591268238</v>
      </c>
      <c r="AT31" s="193">
        <v>1236.923</v>
      </c>
      <c r="AU31" s="284">
        <f>'[3]Субвенция  на  полномочия'!N25/1000</f>
        <v>1318.07909</v>
      </c>
      <c r="AV31" s="284">
        <f>'[3]Субвенция  на  полномочия'!O25/1000</f>
        <v>1318.0790900000002</v>
      </c>
      <c r="AW31" s="73">
        <f t="shared" si="13"/>
        <v>100.00000000000003</v>
      </c>
      <c r="AX31" s="193">
        <v>50</v>
      </c>
      <c r="AY31" s="284">
        <f>'[3]Субвенция  на  полномочия'!P25/1000</f>
        <v>50</v>
      </c>
      <c r="AZ31" s="284">
        <f>'[3]Субвенция  на  полномочия'!Q25/1000</f>
        <v>0</v>
      </c>
      <c r="BA31" s="73">
        <f t="shared" si="14"/>
        <v>0</v>
      </c>
      <c r="BB31" s="193">
        <v>13084.727000000001</v>
      </c>
      <c r="BC31" s="284">
        <f>'[3]Проверочная  таблица'!VW29/1000</f>
        <v>10231.920000000002</v>
      </c>
      <c r="BD31" s="284">
        <f>'[3]Проверочная  таблица'!VX29/1000</f>
        <v>10231.92</v>
      </c>
      <c r="BE31" s="73">
        <f t="shared" si="15"/>
        <v>99.999999999999972</v>
      </c>
      <c r="BF31" s="193">
        <v>2714.62</v>
      </c>
      <c r="BG31" s="284">
        <f>'[3]Субвенция  на  полномочия'!R25/1000</f>
        <v>2882.165</v>
      </c>
      <c r="BH31" s="284">
        <f>'[3]Субвенция  на  полномочия'!S25/1000</f>
        <v>2882.165</v>
      </c>
      <c r="BI31" s="73">
        <f t="shared" si="16"/>
        <v>100</v>
      </c>
      <c r="BJ31" s="193">
        <v>648</v>
      </c>
      <c r="BK31" s="284">
        <f>'[3]Субвенция  на  полномочия'!T25/1000</f>
        <v>692.12599999999998</v>
      </c>
      <c r="BL31" s="284">
        <f>'[3]Субвенция  на  полномочия'!U25/1000</f>
        <v>692.12599999999998</v>
      </c>
      <c r="BM31" s="73">
        <f t="shared" si="17"/>
        <v>100</v>
      </c>
      <c r="BN31" s="193">
        <v>83326</v>
      </c>
      <c r="BO31" s="284">
        <f>'[3]Субвенция  на  полномочия'!V25/1000</f>
        <v>82850.662000000011</v>
      </c>
      <c r="BP31" s="284">
        <f>'[3]Субвенция  на  полномочия'!W25/1000</f>
        <v>82850.661999999997</v>
      </c>
      <c r="BQ31" s="73">
        <f t="shared" si="18"/>
        <v>99.999999999999972</v>
      </c>
      <c r="BR31" s="193">
        <v>254842</v>
      </c>
      <c r="BS31" s="284">
        <f>'[3]Субвенция  на  полномочия'!X25/1000</f>
        <v>246183.58</v>
      </c>
      <c r="BT31" s="284">
        <f>'[3]Субвенция  на  полномочия'!Y25/1000</f>
        <v>246183.58</v>
      </c>
      <c r="BU31" s="73">
        <f t="shared" si="19"/>
        <v>100</v>
      </c>
      <c r="BV31" s="193">
        <v>0</v>
      </c>
      <c r="BW31" s="284">
        <f>'[3]Субвенция  на  полномочия'!Z25/1000</f>
        <v>0</v>
      </c>
      <c r="BX31" s="284">
        <f>'[3]Субвенция  на  полномочия'!AA25/1000</f>
        <v>0</v>
      </c>
      <c r="BY31" s="73">
        <f t="shared" si="20"/>
        <v>0</v>
      </c>
      <c r="BZ31" s="196">
        <v>7</v>
      </c>
      <c r="CA31" s="284">
        <f>'[3]Субвенция  на  полномочия'!AB25/1000</f>
        <v>11.5</v>
      </c>
      <c r="CB31" s="284">
        <f>'[3]Субвенция  на  полномочия'!AC25/1000</f>
        <v>11.5</v>
      </c>
      <c r="CC31" s="73">
        <f t="shared" si="21"/>
        <v>100</v>
      </c>
      <c r="CD31" s="193">
        <v>2441.65</v>
      </c>
      <c r="CE31" s="284">
        <f>'[3]Субвенция  на  полномочия'!AD25/1000</f>
        <v>2832.2154500000001</v>
      </c>
      <c r="CF31" s="284">
        <f>'[3]Субвенция  на  полномочия'!AE25/1000</f>
        <v>2832.2154500000001</v>
      </c>
      <c r="CG31" s="73">
        <f t="shared" si="22"/>
        <v>100</v>
      </c>
      <c r="CH31" s="193">
        <v>0</v>
      </c>
      <c r="CI31" s="284">
        <f>'[3]Субвенция  на  полномочия'!AF25/1000</f>
        <v>0</v>
      </c>
      <c r="CJ31" s="284">
        <f>'[3]Субвенция  на  полномочия'!AG25/1000</f>
        <v>0</v>
      </c>
      <c r="CK31" s="73">
        <f t="shared" si="23"/>
        <v>0</v>
      </c>
      <c r="CL31" s="193">
        <v>684.33005000000003</v>
      </c>
      <c r="CM31" s="284">
        <f>'[3]Субвенция  на  полномочия'!AH25/1000</f>
        <v>768.70802000000003</v>
      </c>
      <c r="CN31" s="284">
        <f>'[3]Субвенция  на  полномочия'!AI25/1000</f>
        <v>768.70802000000003</v>
      </c>
      <c r="CO31" s="73">
        <f t="shared" si="24"/>
        <v>100</v>
      </c>
      <c r="CP31" s="193">
        <v>689.39400000000001</v>
      </c>
      <c r="CQ31" s="284">
        <f>'[3]Субвенция  на  полномочия'!AJ25/1000</f>
        <v>920.36400000000003</v>
      </c>
      <c r="CR31" s="284">
        <f>'[3]Субвенция  на  полномочия'!AK25/1000</f>
        <v>920.36400000000003</v>
      </c>
      <c r="CS31" s="73">
        <f t="shared" si="25"/>
        <v>100</v>
      </c>
      <c r="CT31" s="98">
        <v>2047.345</v>
      </c>
      <c r="CU31" s="284">
        <f>'[3]Проверочная  таблица'!WQ29/1000</f>
        <v>4031.2354999999998</v>
      </c>
      <c r="CV31" s="284">
        <f>'[3]Проверочная  таблица'!WT29/1000</f>
        <v>4031.2354999999998</v>
      </c>
      <c r="CW31" s="73">
        <f t="shared" si="26"/>
        <v>100</v>
      </c>
      <c r="CX31" s="98">
        <v>2643.8</v>
      </c>
      <c r="CY31" s="284">
        <f>'[3]Проверочная  таблица'!WA29/1000</f>
        <v>2643.8</v>
      </c>
      <c r="CZ31" s="284">
        <f>'[3]Проверочная  таблица'!WB29/1000</f>
        <v>2643.8</v>
      </c>
      <c r="DA31" s="73">
        <f t="shared" si="27"/>
        <v>100</v>
      </c>
      <c r="DB31" s="193">
        <v>0</v>
      </c>
      <c r="DC31" s="284">
        <f>'[3]Проверочная  таблица'!WC29/1000</f>
        <v>0</v>
      </c>
      <c r="DD31" s="284">
        <f>'[3]Проверочная  таблица'!WD29/1000</f>
        <v>0</v>
      </c>
      <c r="DE31" s="73">
        <f t="shared" si="28"/>
        <v>0</v>
      </c>
      <c r="DF31" s="193">
        <v>934.39049999999997</v>
      </c>
      <c r="DG31" s="284">
        <f>'[3]Субвенция  на  полномочия'!AL25/1000</f>
        <v>979.08601999999996</v>
      </c>
      <c r="DH31" s="284">
        <f>'[3]Субвенция  на  полномочия'!AM25/1000</f>
        <v>979.08601999999996</v>
      </c>
      <c r="DI31" s="73">
        <f t="shared" si="29"/>
        <v>100</v>
      </c>
      <c r="DK31" s="99"/>
    </row>
    <row r="32" spans="1:115" s="10" customFormat="1" ht="21.75" customHeight="1" thickBot="1" x14ac:dyDescent="0.3">
      <c r="A32" s="101" t="s">
        <v>46</v>
      </c>
      <c r="B32" s="68">
        <f t="shared" ref="B32" si="30">SUM(B14:B31)</f>
        <v>7268673.3207299998</v>
      </c>
      <c r="C32" s="68">
        <f t="shared" ref="C32:D32" si="31">SUM(C14:C31)</f>
        <v>7274925.73324</v>
      </c>
      <c r="D32" s="68">
        <f t="shared" si="31"/>
        <v>7198011.2113599991</v>
      </c>
      <c r="E32" s="69">
        <f t="shared" si="0"/>
        <v>98.942744920012458</v>
      </c>
      <c r="F32" s="181">
        <v>6080.9</v>
      </c>
      <c r="G32" s="68">
        <f>SUM(G14:G31)</f>
        <v>4025.7</v>
      </c>
      <c r="H32" s="68">
        <f>SUM(H14:H31)</f>
        <v>2987.712</v>
      </c>
      <c r="I32" s="69">
        <f t="shared" si="3"/>
        <v>74.215962441314559</v>
      </c>
      <c r="J32" s="181">
        <v>0</v>
      </c>
      <c r="K32" s="68">
        <f>SUM(K14:K31)</f>
        <v>0</v>
      </c>
      <c r="L32" s="68">
        <f>SUM(L14:L31)</f>
        <v>0</v>
      </c>
      <c r="M32" s="69">
        <f t="shared" si="4"/>
        <v>0</v>
      </c>
      <c r="N32" s="181">
        <v>9763.2890000000007</v>
      </c>
      <c r="O32" s="68">
        <f>SUM(O14:O31)</f>
        <v>5662.5440000000008</v>
      </c>
      <c r="P32" s="68">
        <f>SUM(P14:P31)</f>
        <v>5631.1090000000004</v>
      </c>
      <c r="Q32" s="69">
        <f t="shared" si="5"/>
        <v>99.444860825805492</v>
      </c>
      <c r="R32" s="181">
        <v>127.24469999999994</v>
      </c>
      <c r="S32" s="68">
        <f>SUM(S14:S31)</f>
        <v>127.24469999999994</v>
      </c>
      <c r="T32" s="68">
        <f>SUM(T14:T31)</f>
        <v>0</v>
      </c>
      <c r="U32" s="69">
        <f t="shared" si="6"/>
        <v>0</v>
      </c>
      <c r="V32" s="181">
        <v>23236.800000000007</v>
      </c>
      <c r="W32" s="68">
        <f>SUM(W14:W31)</f>
        <v>21372.265610000002</v>
      </c>
      <c r="X32" s="68">
        <f>SUM(X14:X31)</f>
        <v>20718.920980000003</v>
      </c>
      <c r="Y32" s="69">
        <f t="shared" si="7"/>
        <v>96.943025873240586</v>
      </c>
      <c r="Z32" s="181">
        <v>6157.536000000001</v>
      </c>
      <c r="AA32" s="68">
        <f>SUM(AA14:AA31)</f>
        <v>6157.536000000001</v>
      </c>
      <c r="AB32" s="68">
        <f>SUM(AB14:AB31)</f>
        <v>5583.7554100000007</v>
      </c>
      <c r="AC32" s="69">
        <f t="shared" si="8"/>
        <v>90.681652693544947</v>
      </c>
      <c r="AD32" s="181">
        <v>56774.125999999997</v>
      </c>
      <c r="AE32" s="68">
        <f>SUM(AE14:AE31)</f>
        <v>59082.710999999996</v>
      </c>
      <c r="AF32" s="68">
        <f>SUM(AF14:AF31)</f>
        <v>47346.373420000004</v>
      </c>
      <c r="AG32" s="69">
        <f t="shared" si="9"/>
        <v>80.135749728884321</v>
      </c>
      <c r="AH32" s="181">
        <v>155983.31209999998</v>
      </c>
      <c r="AI32" s="68">
        <f>SUM(AI14:AI31)</f>
        <v>155983.31209999998</v>
      </c>
      <c r="AJ32" s="68">
        <f>SUM(AJ14:AJ31)</f>
        <v>137597.1557</v>
      </c>
      <c r="AK32" s="69">
        <f t="shared" si="10"/>
        <v>88.212741380813398</v>
      </c>
      <c r="AL32" s="181">
        <v>5263.2000000000016</v>
      </c>
      <c r="AM32" s="68">
        <f>SUM(AM14:AM31)</f>
        <v>5480.8250000000007</v>
      </c>
      <c r="AN32" s="68">
        <f>SUM(AN14:AN31)</f>
        <v>3539.1753899999999</v>
      </c>
      <c r="AO32" s="69">
        <f t="shared" si="11"/>
        <v>64.573771101978252</v>
      </c>
      <c r="AP32" s="181">
        <v>227281.66597999999</v>
      </c>
      <c r="AQ32" s="68">
        <f>SUM(AQ14:AQ31)</f>
        <v>231889.34597999998</v>
      </c>
      <c r="AR32" s="68">
        <f>SUM(AR14:AR31)</f>
        <v>222744.55451000002</v>
      </c>
      <c r="AS32" s="69">
        <f t="shared" si="12"/>
        <v>96.056398610573211</v>
      </c>
      <c r="AT32" s="181">
        <v>16561.400000000001</v>
      </c>
      <c r="AU32" s="68">
        <f>SUM(AU14:AU31)</f>
        <v>18006.031420000003</v>
      </c>
      <c r="AV32" s="68">
        <f>SUM(AV14:AV31)</f>
        <v>17450.523499999999</v>
      </c>
      <c r="AW32" s="69">
        <f t="shared" si="13"/>
        <v>96.914878647923615</v>
      </c>
      <c r="AX32" s="181">
        <v>750</v>
      </c>
      <c r="AY32" s="68">
        <f>SUM(AY14:AY31)</f>
        <v>750</v>
      </c>
      <c r="AZ32" s="68">
        <f>SUM(AZ14:AZ31)</f>
        <v>550</v>
      </c>
      <c r="BA32" s="69">
        <f t="shared" si="14"/>
        <v>73.333333333333329</v>
      </c>
      <c r="BB32" s="181">
        <v>258463.84500000003</v>
      </c>
      <c r="BC32" s="68">
        <f>SUM(BC14:BC31)</f>
        <v>245767.22499999998</v>
      </c>
      <c r="BD32" s="68">
        <f>SUM(BD14:BD31)</f>
        <v>232281.15805999996</v>
      </c>
      <c r="BE32" s="69">
        <f t="shared" si="15"/>
        <v>94.512666634047719</v>
      </c>
      <c r="BF32" s="181">
        <v>52416.455000000016</v>
      </c>
      <c r="BG32" s="68">
        <f>SUM(BG14:BG31)</f>
        <v>55765.455999999998</v>
      </c>
      <c r="BH32" s="68">
        <f>SUM(BH14:BH31)</f>
        <v>55614.618729999995</v>
      </c>
      <c r="BI32" s="69">
        <f t="shared" si="16"/>
        <v>99.729514863108079</v>
      </c>
      <c r="BJ32" s="181">
        <v>11877.599999999999</v>
      </c>
      <c r="BK32" s="68">
        <f>SUM(BK14:BK31)</f>
        <v>12871.867999999999</v>
      </c>
      <c r="BL32" s="68">
        <f>SUM(BL14:BL31)</f>
        <v>12573.643200000002</v>
      </c>
      <c r="BM32" s="69">
        <f t="shared" si="17"/>
        <v>97.683127266376587</v>
      </c>
      <c r="BN32" s="181">
        <v>1549457</v>
      </c>
      <c r="BO32" s="68">
        <f>SUM(BO14:BO31)</f>
        <v>1537603.1995800002</v>
      </c>
      <c r="BP32" s="68">
        <f>SUM(BP14:BP31)</f>
        <v>1534996.82174</v>
      </c>
      <c r="BQ32" s="69">
        <f t="shared" si="18"/>
        <v>99.830490867818682</v>
      </c>
      <c r="BR32" s="181">
        <v>4731824</v>
      </c>
      <c r="BS32" s="68">
        <f>SUM(BS14:BS31)</f>
        <v>4706337.8084200006</v>
      </c>
      <c r="BT32" s="68">
        <f>SUM(BT14:BT31)</f>
        <v>4695302.4741999991</v>
      </c>
      <c r="BU32" s="69">
        <f t="shared" si="19"/>
        <v>99.765521841626864</v>
      </c>
      <c r="BV32" s="181">
        <v>716.61199999999997</v>
      </c>
      <c r="BW32" s="68">
        <f>SUM(BW14:BW31)</f>
        <v>716.61199999999997</v>
      </c>
      <c r="BX32" s="68">
        <f>SUM(BX14:BX31)</f>
        <v>716.61199999999997</v>
      </c>
      <c r="BY32" s="69">
        <f t="shared" si="20"/>
        <v>100</v>
      </c>
      <c r="BZ32" s="197">
        <v>115</v>
      </c>
      <c r="CA32" s="68">
        <f>SUM(CA14:CA31)</f>
        <v>91.5</v>
      </c>
      <c r="CB32" s="68">
        <f>SUM(CB14:CB31)</f>
        <v>31</v>
      </c>
      <c r="CC32" s="69">
        <f t="shared" si="21"/>
        <v>33.879781420765028</v>
      </c>
      <c r="CD32" s="181">
        <v>39212.699999999997</v>
      </c>
      <c r="CE32" s="68">
        <f>SUM(CE14:CE31)</f>
        <v>61764.405789999997</v>
      </c>
      <c r="CF32" s="68">
        <f>SUM(CF14:CF31)</f>
        <v>61459.344089999999</v>
      </c>
      <c r="CG32" s="69">
        <f t="shared" si="22"/>
        <v>99.506088181213599</v>
      </c>
      <c r="CH32" s="181">
        <v>0</v>
      </c>
      <c r="CI32" s="68">
        <f>SUM(CI14:CI31)</f>
        <v>0</v>
      </c>
      <c r="CJ32" s="68">
        <f>SUM(CJ14:CJ31)</f>
        <v>0</v>
      </c>
      <c r="CK32" s="69">
        <f t="shared" si="23"/>
        <v>0</v>
      </c>
      <c r="CL32" s="181">
        <v>13828.254950000002</v>
      </c>
      <c r="CM32" s="68">
        <f>SUM(CM14:CM31)</f>
        <v>14143.65662</v>
      </c>
      <c r="CN32" s="68">
        <f>SUM(CN14:CN31)</f>
        <v>13338.177140000003</v>
      </c>
      <c r="CO32" s="69">
        <f t="shared" si="24"/>
        <v>94.305012475621055</v>
      </c>
      <c r="CP32" s="181">
        <v>12441.925999999999</v>
      </c>
      <c r="CQ32" s="68">
        <f>SUM(CQ14:CQ31)</f>
        <v>27808.458999999999</v>
      </c>
      <c r="CR32" s="68">
        <f>SUM(CR14:CR31)</f>
        <v>25218.352469999994</v>
      </c>
      <c r="CS32" s="69">
        <f t="shared" si="25"/>
        <v>90.685904134421818</v>
      </c>
      <c r="CT32" s="68">
        <v>35962.194000000003</v>
      </c>
      <c r="CU32" s="68">
        <f>SUM(CU14:CU31)</f>
        <v>48335.248680000004</v>
      </c>
      <c r="CV32" s="68">
        <f>SUM(CV14:CV31)</f>
        <v>48335.248680000004</v>
      </c>
      <c r="CW32" s="69">
        <f t="shared" si="26"/>
        <v>100</v>
      </c>
      <c r="CX32" s="68">
        <v>38789</v>
      </c>
      <c r="CY32" s="68">
        <f>SUM(CY14:CY31)</f>
        <v>38789</v>
      </c>
      <c r="CZ32" s="68">
        <f>SUM(CZ14:CZ31)</f>
        <v>38499.432359999999</v>
      </c>
      <c r="DA32" s="69">
        <f t="shared" si="27"/>
        <v>99.253480007218542</v>
      </c>
      <c r="DB32" s="181">
        <v>0</v>
      </c>
      <c r="DC32" s="68">
        <f>SUM(DC14:DC31)</f>
        <v>0</v>
      </c>
      <c r="DD32" s="68">
        <f>SUM(DD14:DD31)</f>
        <v>0</v>
      </c>
      <c r="DE32" s="69">
        <f t="shared" si="28"/>
        <v>0</v>
      </c>
      <c r="DF32" s="181">
        <v>15589.259999999998</v>
      </c>
      <c r="DG32" s="68">
        <f>SUM(DG14:DG31)</f>
        <v>16393.778340000001</v>
      </c>
      <c r="DH32" s="68">
        <f>SUM(DH14:DH31)</f>
        <v>15495.048779999999</v>
      </c>
      <c r="DI32" s="69">
        <f t="shared" si="29"/>
        <v>94.517861951279741</v>
      </c>
      <c r="DK32" s="99"/>
    </row>
    <row r="33" spans="1:134" s="10" customFormat="1" ht="21.75" customHeight="1" x14ac:dyDescent="0.25">
      <c r="A33" s="102"/>
      <c r="B33" s="98"/>
      <c r="C33" s="98"/>
      <c r="D33" s="98"/>
      <c r="E33" s="64"/>
      <c r="F33" s="198"/>
      <c r="G33" s="284"/>
      <c r="H33" s="284"/>
      <c r="I33" s="61"/>
      <c r="J33" s="198"/>
      <c r="K33" s="284"/>
      <c r="L33" s="284"/>
      <c r="M33" s="61"/>
      <c r="N33" s="198"/>
      <c r="O33" s="284"/>
      <c r="P33" s="284"/>
      <c r="Q33" s="61"/>
      <c r="R33" s="199"/>
      <c r="S33" s="284"/>
      <c r="T33" s="284"/>
      <c r="U33" s="61"/>
      <c r="V33" s="198"/>
      <c r="W33" s="284"/>
      <c r="X33" s="284"/>
      <c r="Y33" s="61"/>
      <c r="Z33" s="198"/>
      <c r="AA33" s="284"/>
      <c r="AB33" s="284"/>
      <c r="AC33" s="61"/>
      <c r="AD33" s="198"/>
      <c r="AE33" s="284"/>
      <c r="AF33" s="284"/>
      <c r="AG33" s="61"/>
      <c r="AH33" s="198"/>
      <c r="AI33" s="284"/>
      <c r="AJ33" s="284"/>
      <c r="AK33" s="61"/>
      <c r="AL33" s="198"/>
      <c r="AM33" s="284"/>
      <c r="AN33" s="284"/>
      <c r="AO33" s="61"/>
      <c r="AP33" s="198">
        <v>0</v>
      </c>
      <c r="AQ33" s="284"/>
      <c r="AR33" s="284"/>
      <c r="AS33" s="61"/>
      <c r="AT33" s="198"/>
      <c r="AU33" s="284"/>
      <c r="AV33" s="284"/>
      <c r="AW33" s="61"/>
      <c r="AX33" s="198"/>
      <c r="AY33" s="284"/>
      <c r="AZ33" s="284"/>
      <c r="BA33" s="61"/>
      <c r="BB33" s="198"/>
      <c r="BC33" s="284"/>
      <c r="BD33" s="284"/>
      <c r="BE33" s="61"/>
      <c r="BF33" s="198"/>
      <c r="BG33" s="284"/>
      <c r="BH33" s="284"/>
      <c r="BI33" s="61"/>
      <c r="BJ33" s="198"/>
      <c r="BK33" s="284"/>
      <c r="BL33" s="284"/>
      <c r="BM33" s="61"/>
      <c r="BN33" s="198"/>
      <c r="BO33" s="284"/>
      <c r="BP33" s="284"/>
      <c r="BQ33" s="61"/>
      <c r="BR33" s="198"/>
      <c r="BS33" s="284"/>
      <c r="BT33" s="284"/>
      <c r="BU33" s="61"/>
      <c r="BV33" s="198"/>
      <c r="BW33" s="284"/>
      <c r="BX33" s="284"/>
      <c r="BY33" s="61"/>
      <c r="BZ33" s="200"/>
      <c r="CA33" s="284"/>
      <c r="CB33" s="284"/>
      <c r="CC33" s="61"/>
      <c r="CD33" s="198"/>
      <c r="CE33" s="284"/>
      <c r="CF33" s="284"/>
      <c r="CG33" s="61"/>
      <c r="CH33" s="198"/>
      <c r="CI33" s="284"/>
      <c r="CJ33" s="284"/>
      <c r="CK33" s="61"/>
      <c r="CL33" s="198"/>
      <c r="CM33" s="284"/>
      <c r="CN33" s="284"/>
      <c r="CO33" s="61"/>
      <c r="CP33" s="198"/>
      <c r="CQ33" s="284"/>
      <c r="CR33" s="284"/>
      <c r="CS33" s="61"/>
      <c r="CT33" s="103">
        <v>0</v>
      </c>
      <c r="CU33" s="284"/>
      <c r="CV33" s="284"/>
      <c r="CW33" s="61"/>
      <c r="CX33" s="103"/>
      <c r="CY33" s="284"/>
      <c r="CZ33" s="284"/>
      <c r="DA33" s="61"/>
      <c r="DB33" s="198"/>
      <c r="DC33" s="284"/>
      <c r="DD33" s="284"/>
      <c r="DE33" s="61"/>
      <c r="DF33" s="198"/>
      <c r="DG33" s="284"/>
      <c r="DH33" s="284"/>
      <c r="DI33" s="61"/>
      <c r="DK33" s="99"/>
    </row>
    <row r="34" spans="1:134" s="10" customFormat="1" ht="21.75" customHeight="1" x14ac:dyDescent="0.25">
      <c r="A34" s="63" t="s">
        <v>47</v>
      </c>
      <c r="B34" s="98">
        <f t="shared" ref="B34:C35" si="32">CT34+F34+CD34+CL34+AT34+AH34+BV34+BB34+AX34+BF34+V34+DF34+CH34+CX34+BR34+BJ34+DB34+BN34+CP34+J34+BZ34+N34+R34+AP34+Z34+AD34+AL34</f>
        <v>1112453.6925799998</v>
      </c>
      <c r="C34" s="98">
        <f t="shared" si="32"/>
        <v>1099227.1609499999</v>
      </c>
      <c r="D34" s="98">
        <f t="shared" ref="D34:D35" si="33">H34+L34+P34+T34+X34+AB34+AF34+AJ34+AR34+AV34+AZ34+BD34+BH34+BL34+BP34+BT34+BX34+CB34+CF34+CJ34+CN34+CR34+CV34+CZ34+DD34+DH34+AN34</f>
        <v>1091405.9407199998</v>
      </c>
      <c r="E34" s="73">
        <f>IF(ISERROR(D34/C34*100),,D34/C34*100)</f>
        <v>99.288480078745451</v>
      </c>
      <c r="F34" s="193">
        <v>0</v>
      </c>
      <c r="G34" s="284">
        <f>'[3]Проверочная  таблица'!WE32/1000</f>
        <v>0</v>
      </c>
      <c r="H34" s="284">
        <f>'[3]Проверочная  таблица'!WF32/1000</f>
        <v>0</v>
      </c>
      <c r="I34" s="73">
        <f t="shared" ref="I34:I35" si="34">IF(ISERROR(H34/G34*100),,H34/G34*100)</f>
        <v>0</v>
      </c>
      <c r="J34" s="193">
        <v>0</v>
      </c>
      <c r="K34" s="284">
        <f>'[3]Проверочная  таблица'!WG32/1000</f>
        <v>0</v>
      </c>
      <c r="L34" s="284">
        <f>'[3]Проверочная  таблица'!WH32/1000</f>
        <v>0</v>
      </c>
      <c r="M34" s="73">
        <f t="shared" ref="M34:M35" si="35">IF(ISERROR(L34/K34*100),,L34/K34*100)</f>
        <v>0</v>
      </c>
      <c r="N34" s="193">
        <v>2789.511</v>
      </c>
      <c r="O34" s="284">
        <f>'[3]Проверочная  таблица'!WI32/1000</f>
        <v>2789.511</v>
      </c>
      <c r="P34" s="284">
        <f>'[3]Проверочная  таблица'!WJ32/1000</f>
        <v>2789.511</v>
      </c>
      <c r="Q34" s="73">
        <f t="shared" ref="Q34:Q35" si="36">IF(ISERROR(P34/O34*100),,P34/O34*100)</f>
        <v>100</v>
      </c>
      <c r="R34" s="201">
        <v>42.414900000000003</v>
      </c>
      <c r="S34" s="284">
        <f>'[3]Субвенция  на  полномочия'!D27/1000</f>
        <v>42.414900000000003</v>
      </c>
      <c r="T34" s="284">
        <f>'[3]Субвенция  на  полномочия'!E27/1000</f>
        <v>42.414900000000003</v>
      </c>
      <c r="U34" s="73">
        <f t="shared" ref="U34:U35" si="37">IF(ISERROR(T34/S34*100),,T34/S34*100)</f>
        <v>100</v>
      </c>
      <c r="V34" s="193">
        <v>0</v>
      </c>
      <c r="W34" s="284">
        <f>'[3]Субвенция  на  полномочия'!F27/1000</f>
        <v>0</v>
      </c>
      <c r="X34" s="284">
        <f>'[3]Субвенция  на  полномочия'!G27/1000</f>
        <v>0</v>
      </c>
      <c r="Y34" s="73">
        <f t="shared" ref="Y34:Y35" si="38">IF(ISERROR(X34/W34*100),,X34/W34*100)</f>
        <v>0</v>
      </c>
      <c r="Z34" s="193">
        <v>0</v>
      </c>
      <c r="AA34" s="284">
        <f>'[3]Субвенция  на  полномочия'!H27/1000</f>
        <v>0</v>
      </c>
      <c r="AB34" s="284">
        <f>'[3]Субвенция  на  полномочия'!I27/1000</f>
        <v>0</v>
      </c>
      <c r="AC34" s="73">
        <f t="shared" ref="AC34:AC35" si="39">IF(ISERROR(AB34/AA34*100),,AB34/AA34*100)</f>
        <v>0</v>
      </c>
      <c r="AD34" s="193">
        <v>12508.824000000001</v>
      </c>
      <c r="AE34" s="284">
        <f>'[3]Проверочная  таблица'!VY32/1000</f>
        <v>14228.311000000002</v>
      </c>
      <c r="AF34" s="284">
        <f>'[3]Проверочная  таблица'!VZ32/1000</f>
        <v>14138.47234</v>
      </c>
      <c r="AG34" s="73">
        <f t="shared" ref="AG34:AG35" si="40">IF(ISERROR(AF34/AE34*100),,AF34/AE34*100)</f>
        <v>99.36859223839005</v>
      </c>
      <c r="AH34" s="193">
        <v>30721.167399999998</v>
      </c>
      <c r="AI34" s="284">
        <f>'[3]Субвенция  на  полномочия'!J27/1000</f>
        <v>30721.167399999998</v>
      </c>
      <c r="AJ34" s="284">
        <f>'[3]Субвенция  на  полномочия'!K27/1000</f>
        <v>25441.686420000002</v>
      </c>
      <c r="AK34" s="73">
        <f t="shared" ref="AK34:AK35" si="41">IF(ISERROR(AJ34/AI34*100),,AJ34/AI34*100)</f>
        <v>82.814842576587779</v>
      </c>
      <c r="AL34" s="193">
        <v>639.20000000000005</v>
      </c>
      <c r="AM34" s="284">
        <f>'[3]Субвенция  на  полномочия'!L27/1000</f>
        <v>639.20000000000005</v>
      </c>
      <c r="AN34" s="284">
        <f>'[3]Субвенция  на  полномочия'!M27/1000</f>
        <v>613.49251000000004</v>
      </c>
      <c r="AO34" s="73">
        <f t="shared" ref="AO34:AO35" si="42">IF(ISERROR(AN34/AM34*100),,AN34/AM34*100)</f>
        <v>95.978177409261576</v>
      </c>
      <c r="AP34" s="193">
        <v>45290.496180000002</v>
      </c>
      <c r="AQ34" s="284">
        <f>'[3]Проверочная  таблица'!WK32/1000</f>
        <v>39390.496180000002</v>
      </c>
      <c r="AR34" s="284">
        <f>'[3]Проверочная  таблица'!WN32/1000</f>
        <v>39383.161780000002</v>
      </c>
      <c r="AS34" s="73">
        <f t="shared" ref="AS34:AS35" si="43">IF(ISERROR(AR34/AQ34*100),,AR34/AQ34*100)</f>
        <v>99.981380280242007</v>
      </c>
      <c r="AT34" s="193">
        <v>1230.7</v>
      </c>
      <c r="AU34" s="284">
        <f>'[3]Субвенция  на  полномочия'!N27/1000</f>
        <v>1540.2857800000002</v>
      </c>
      <c r="AV34" s="284">
        <f>'[3]Субвенция  на  полномочия'!O27/1000</f>
        <v>1540.2857799999999</v>
      </c>
      <c r="AW34" s="73">
        <f t="shared" ref="AW34:AW35" si="44">IF(ISERROR(AV34/AU34*100),,AV34/AU34*100)</f>
        <v>99.999999999999986</v>
      </c>
      <c r="AX34" s="193">
        <v>350</v>
      </c>
      <c r="AY34" s="284">
        <f>'[3]Субвенция  на  полномочия'!P27/1000</f>
        <v>350</v>
      </c>
      <c r="AZ34" s="284">
        <f>'[3]Субвенция  на  полномочия'!Q27/1000</f>
        <v>350</v>
      </c>
      <c r="BA34" s="73">
        <f t="shared" ref="BA34:BA35" si="45">IF(ISERROR(AZ34/AY34*100),,AZ34/AY34*100)</f>
        <v>100</v>
      </c>
      <c r="BB34" s="193">
        <v>36164.589999999997</v>
      </c>
      <c r="BC34" s="284">
        <f>'[3]Проверочная  таблица'!VW32/1000</f>
        <v>32916.962</v>
      </c>
      <c r="BD34" s="284">
        <f>'[3]Проверочная  таблица'!VX32/1000</f>
        <v>31770.999469999999</v>
      </c>
      <c r="BE34" s="73">
        <f t="shared" ref="BE34:BE35" si="46">IF(ISERROR(BD34/BC34*100),,BD34/BC34*100)</f>
        <v>96.518626080985243</v>
      </c>
      <c r="BF34" s="193">
        <v>5378.7749999999996</v>
      </c>
      <c r="BG34" s="284">
        <f>'[3]Субвенция  на  полномочия'!R27/1000</f>
        <v>5713.8639999999996</v>
      </c>
      <c r="BH34" s="284">
        <f>'[3]Субвенция  на  полномочия'!S27/1000</f>
        <v>5713.8639999999996</v>
      </c>
      <c r="BI34" s="73">
        <f t="shared" ref="BI34:BI35" si="47">IF(ISERROR(BH34/BG34*100),,BH34/BG34*100)</f>
        <v>100</v>
      </c>
      <c r="BJ34" s="193">
        <v>1333</v>
      </c>
      <c r="BK34" s="284">
        <f>'[3]Субвенция  на  полномочия'!T27/1000</f>
        <v>1421.252</v>
      </c>
      <c r="BL34" s="284">
        <f>'[3]Субвенция  на  полномочия'!U27/1000</f>
        <v>1421.252</v>
      </c>
      <c r="BM34" s="73">
        <f t="shared" ref="BM34:BM35" si="48">IF(ISERROR(BL34/BK34*100),,BL34/BK34*100)</f>
        <v>100</v>
      </c>
      <c r="BN34" s="193">
        <v>454182</v>
      </c>
      <c r="BO34" s="284">
        <f>'[3]Субвенция  на  полномочия'!V27/1000</f>
        <v>443993.46399999998</v>
      </c>
      <c r="BP34" s="284">
        <f>'[3]Субвенция  на  полномочия'!W27/1000</f>
        <v>443993.46399999998</v>
      </c>
      <c r="BQ34" s="73">
        <f t="shared" ref="BQ34:BQ35" si="49">IF(ISERROR(BP34/BO34*100),,BP34/BO34*100)</f>
        <v>100</v>
      </c>
      <c r="BR34" s="193">
        <v>483758</v>
      </c>
      <c r="BS34" s="284">
        <f>'[3]Субвенция  на  полномочия'!X27/1000</f>
        <v>485992.158</v>
      </c>
      <c r="BT34" s="284">
        <f>'[3]Субвенция  на  полномочия'!Y27/1000</f>
        <v>485992.158</v>
      </c>
      <c r="BU34" s="73">
        <f t="shared" ref="BU34:BU35" si="50">IF(ISERROR(BT34/BS34*100),,BT34/BS34*100)</f>
        <v>100</v>
      </c>
      <c r="BV34" s="193">
        <v>13090.11</v>
      </c>
      <c r="BW34" s="284">
        <f>'[3]Субвенция  на  полномочия'!Z27/1000</f>
        <v>13090.11</v>
      </c>
      <c r="BX34" s="284">
        <f>'[3]Субвенция  на  полномочия'!AA27/1000</f>
        <v>12555.880999999999</v>
      </c>
      <c r="BY34" s="73">
        <f t="shared" ref="BY34:BY35" si="51">IF(ISERROR(BX34/BW34*100),,BX34/BW34*100)</f>
        <v>95.918834906658532</v>
      </c>
      <c r="BZ34" s="196">
        <v>24.5</v>
      </c>
      <c r="CA34" s="284">
        <f>'[3]Субвенция  на  полномочия'!AB27/1000</f>
        <v>24.5</v>
      </c>
      <c r="CB34" s="284">
        <f>'[3]Субвенция  на  полномочия'!AC27/1000</f>
        <v>3.84</v>
      </c>
      <c r="CC34" s="73">
        <f t="shared" ref="CC34:CC35" si="52">IF(ISERROR(CB34/CA34*100),,CB34/CA34*100)</f>
        <v>15.673469387755102</v>
      </c>
      <c r="CD34" s="193">
        <v>4216</v>
      </c>
      <c r="CE34" s="284">
        <f>'[3]Субвенция  на  полномочия'!AD27/1000</f>
        <v>4260.9706399999995</v>
      </c>
      <c r="CF34" s="284">
        <f>'[3]Субвенция  на  полномочия'!AE27/1000</f>
        <v>4260.9706399999995</v>
      </c>
      <c r="CG34" s="73">
        <f t="shared" ref="CG34:CG35" si="53">IF(ISERROR(CF34/CE34*100),,CF34/CE34*100)</f>
        <v>100</v>
      </c>
      <c r="CH34" s="193">
        <v>13000</v>
      </c>
      <c r="CI34" s="284">
        <f>'[3]Субвенция  на  полномочия'!AF27/1000</f>
        <v>13000</v>
      </c>
      <c r="CJ34" s="284">
        <f>'[3]Субвенция  на  полномочия'!AG27/1000</f>
        <v>12305.197179999999</v>
      </c>
      <c r="CK34" s="73">
        <f t="shared" ref="CK34:CK35" si="54">IF(ISERROR(CJ34/CI34*100),,CJ34/CI34*100)</f>
        <v>94.655362923076908</v>
      </c>
      <c r="CL34" s="193">
        <v>1353.3841</v>
      </c>
      <c r="CM34" s="284">
        <f>'[3]Субвенция  на  полномочия'!AH27/1000</f>
        <v>1436.25504</v>
      </c>
      <c r="CN34" s="284">
        <f>'[3]Субвенция  на  полномочия'!AI27/1000</f>
        <v>1436.25504</v>
      </c>
      <c r="CO34" s="73">
        <f t="shared" ref="CO34:CO35" si="55">IF(ISERROR(CN34/CM34*100),,CN34/CM34*100)</f>
        <v>100</v>
      </c>
      <c r="CP34" s="193">
        <v>2987.375</v>
      </c>
      <c r="CQ34" s="284">
        <f>'[3]Субвенция  на  полномочия'!AJ27/1000</f>
        <v>2987.375</v>
      </c>
      <c r="CR34" s="284">
        <f>'[3]Субвенция  на  полномочия'!AK27/1000</f>
        <v>2964.17065</v>
      </c>
      <c r="CS34" s="73">
        <f t="shared" ref="CS34:CS35" si="56">IF(ISERROR(CR34/CQ34*100),,CR34/CQ34*100)</f>
        <v>99.223252855768024</v>
      </c>
      <c r="CT34" s="104">
        <v>3393.645</v>
      </c>
      <c r="CU34" s="284">
        <f>'[3]Проверочная  таблица'!WQ32/1000</f>
        <v>4688.8640099999993</v>
      </c>
      <c r="CV34" s="284">
        <f>'[3]Проверочная  таблица'!WT32/1000</f>
        <v>4688.8640099999993</v>
      </c>
      <c r="CW34" s="73">
        <f t="shared" ref="CW34:CW35" si="57">IF(ISERROR(CV34/CU34*100),,CV34/CU34*100)</f>
        <v>100</v>
      </c>
      <c r="CX34" s="104">
        <v>0</v>
      </c>
      <c r="CY34" s="284">
        <f>'[3]Проверочная  таблица'!WA32/1000</f>
        <v>0</v>
      </c>
      <c r="CZ34" s="284">
        <f>'[3]Проверочная  таблица'!WB32/1000</f>
        <v>0</v>
      </c>
      <c r="DA34" s="73">
        <f t="shared" ref="DA34:DA35" si="58">IF(ISERROR(CZ34/CY34*100),,CZ34/CY34*100)</f>
        <v>0</v>
      </c>
      <c r="DB34" s="193">
        <v>0</v>
      </c>
      <c r="DC34" s="284">
        <f>'[3]Проверочная  таблица'!WC32/1000</f>
        <v>0</v>
      </c>
      <c r="DD34" s="284">
        <f>'[3]Проверочная  таблица'!WD32/1000</f>
        <v>0</v>
      </c>
      <c r="DE34" s="73">
        <f t="shared" ref="DE34:DE35" si="59">IF(ISERROR(DD34/DC34*100),,DD34/DC34*100)</f>
        <v>0</v>
      </c>
      <c r="DF34" s="193">
        <v>0</v>
      </c>
      <c r="DG34" s="284">
        <f>'[3]Субвенция  на  полномочия'!AL27/1000</f>
        <v>0</v>
      </c>
      <c r="DH34" s="284">
        <f>'[3]Субвенция  на  полномочия'!AM27/1000</f>
        <v>0</v>
      </c>
      <c r="DI34" s="73">
        <f t="shared" ref="DI34:DI35" si="60">IF(ISERROR(DH34/DG34*100),,DH34/DG34*100)</f>
        <v>0</v>
      </c>
      <c r="DK34" s="99"/>
    </row>
    <row r="35" spans="1:134" s="10" customFormat="1" ht="21.75" customHeight="1" thickBot="1" x14ac:dyDescent="0.3">
      <c r="A35" s="102" t="s">
        <v>48</v>
      </c>
      <c r="B35" s="98">
        <f t="shared" si="32"/>
        <v>6289053.2338500014</v>
      </c>
      <c r="C35" s="98">
        <f t="shared" si="32"/>
        <v>6301229.7578500016</v>
      </c>
      <c r="D35" s="98">
        <f t="shared" si="33"/>
        <v>6251896.84289</v>
      </c>
      <c r="E35" s="73">
        <f>IF(ISERROR(D35/C35*100),,D35/C35*100)</f>
        <v>99.217090681409559</v>
      </c>
      <c r="F35" s="193">
        <v>0</v>
      </c>
      <c r="G35" s="284">
        <f>'[3]Проверочная  таблица'!WE33/1000</f>
        <v>0</v>
      </c>
      <c r="H35" s="284">
        <f>'[3]Проверочная  таблица'!WF33/1000</f>
        <v>0</v>
      </c>
      <c r="I35" s="73">
        <f t="shared" si="34"/>
        <v>0</v>
      </c>
      <c r="J35" s="193">
        <v>1373.2</v>
      </c>
      <c r="K35" s="284">
        <f>'[3]Проверочная  таблица'!WG33/1000</f>
        <v>1485.2</v>
      </c>
      <c r="L35" s="284">
        <f>'[3]Проверочная  таблица'!WH33/1000</f>
        <v>1485.2</v>
      </c>
      <c r="M35" s="73">
        <f t="shared" si="35"/>
        <v>100</v>
      </c>
      <c r="N35" s="193">
        <v>0</v>
      </c>
      <c r="O35" s="284">
        <f>'[3]Проверочная  таблица'!WI33/1000</f>
        <v>4365.5450000000001</v>
      </c>
      <c r="P35" s="284">
        <f>'[3]Проверочная  таблица'!WJ33/1000</f>
        <v>4365.5450000000001</v>
      </c>
      <c r="Q35" s="73">
        <f t="shared" si="36"/>
        <v>100</v>
      </c>
      <c r="R35" s="194">
        <v>402.94155999999998</v>
      </c>
      <c r="S35" s="284">
        <f>'[3]Субвенция  на  полномочия'!D26/1000</f>
        <v>402.94155999999998</v>
      </c>
      <c r="T35" s="284">
        <f>'[3]Субвенция  на  полномочия'!E26/1000</f>
        <v>401.45123999999998</v>
      </c>
      <c r="U35" s="73">
        <f t="shared" si="37"/>
        <v>99.630139914085802</v>
      </c>
      <c r="V35" s="193">
        <v>0</v>
      </c>
      <c r="W35" s="284">
        <f>'[3]Субвенция  на  полномочия'!F26/1000</f>
        <v>0</v>
      </c>
      <c r="X35" s="284">
        <f>'[3]Субвенция  на  полномочия'!G26/1000</f>
        <v>0</v>
      </c>
      <c r="Y35" s="73">
        <f t="shared" si="38"/>
        <v>0</v>
      </c>
      <c r="Z35" s="193">
        <v>0</v>
      </c>
      <c r="AA35" s="284">
        <f>'[3]Субвенция  на  полномочия'!H26/1000</f>
        <v>0</v>
      </c>
      <c r="AB35" s="284">
        <f>'[3]Субвенция  на  полномочия'!I26/1000</f>
        <v>0</v>
      </c>
      <c r="AC35" s="73">
        <f t="shared" si="39"/>
        <v>0</v>
      </c>
      <c r="AD35" s="193">
        <v>67232.649999999994</v>
      </c>
      <c r="AE35" s="284">
        <f>'[3]Проверочная  таблица'!VY33/1000</f>
        <v>89176.37999999999</v>
      </c>
      <c r="AF35" s="284">
        <f>'[3]Проверочная  таблица'!VZ33/1000</f>
        <v>89176.38</v>
      </c>
      <c r="AG35" s="73">
        <f t="shared" si="40"/>
        <v>100.00000000000003</v>
      </c>
      <c r="AH35" s="193">
        <v>161359.81834</v>
      </c>
      <c r="AI35" s="284">
        <f>'[3]Субвенция  на  полномочия'!J26/1000</f>
        <v>161359.81834</v>
      </c>
      <c r="AJ35" s="284">
        <f>'[3]Субвенция  на  полномочия'!K26/1000</f>
        <v>134859.818</v>
      </c>
      <c r="AK35" s="73">
        <f t="shared" si="41"/>
        <v>83.57707599536208</v>
      </c>
      <c r="AL35" s="193">
        <v>5018.3999999999996</v>
      </c>
      <c r="AM35" s="284">
        <f>'[3]Субвенция  на  полномочия'!L26/1000</f>
        <v>4800.7749999999996</v>
      </c>
      <c r="AN35" s="284">
        <f>'[3]Субвенция  на  полномочия'!M26/1000</f>
        <v>3320.84</v>
      </c>
      <c r="AO35" s="73">
        <f t="shared" si="42"/>
        <v>69.172998109680222</v>
      </c>
      <c r="AP35" s="193">
        <v>273690</v>
      </c>
      <c r="AQ35" s="284">
        <f>'[3]Проверочная  таблица'!WK33/1000</f>
        <v>256332.32</v>
      </c>
      <c r="AR35" s="284">
        <f>'[3]Проверочная  таблица'!WN33/1000</f>
        <v>236062.1839</v>
      </c>
      <c r="AS35" s="73">
        <f t="shared" si="43"/>
        <v>92.092243342548457</v>
      </c>
      <c r="AT35" s="193">
        <v>6726.6</v>
      </c>
      <c r="AU35" s="284">
        <f>'[3]Субвенция  на  полномочия'!N26/1000</f>
        <v>7186.1431600000005</v>
      </c>
      <c r="AV35" s="284">
        <f>'[3]Субвенция  на  полномочия'!O26/1000</f>
        <v>7186.1431600000005</v>
      </c>
      <c r="AW35" s="73">
        <f t="shared" si="44"/>
        <v>100</v>
      </c>
      <c r="AX35" s="193">
        <v>1000</v>
      </c>
      <c r="AY35" s="284">
        <f>'[3]Субвенция  на  полномочия'!P26/1000</f>
        <v>1000</v>
      </c>
      <c r="AZ35" s="284">
        <f>'[3]Субвенция  на  полномочия'!Q26/1000</f>
        <v>1000</v>
      </c>
      <c r="BA35" s="73">
        <f t="shared" si="45"/>
        <v>100</v>
      </c>
      <c r="BB35" s="193">
        <v>116498.66499999999</v>
      </c>
      <c r="BC35" s="284">
        <f>'[3]Проверочная  таблица'!VW33/1000</f>
        <v>108445.94399999999</v>
      </c>
      <c r="BD35" s="284">
        <f>'[3]Проверочная  таблица'!VX33/1000</f>
        <v>108445.944</v>
      </c>
      <c r="BE35" s="73">
        <f t="shared" si="46"/>
        <v>100.00000000000003</v>
      </c>
      <c r="BF35" s="193">
        <v>28859.27</v>
      </c>
      <c r="BG35" s="284">
        <f>'[3]Субвенция  на  полномочия'!R26/1000</f>
        <v>30512.635000000002</v>
      </c>
      <c r="BH35" s="284">
        <f>'[3]Субвенция  на  полномочия'!S26/1000</f>
        <v>30512.634999999998</v>
      </c>
      <c r="BI35" s="73">
        <f t="shared" si="47"/>
        <v>99.999999999999986</v>
      </c>
      <c r="BJ35" s="193">
        <v>1620</v>
      </c>
      <c r="BK35" s="284">
        <f>'[3]Субвенция  на  полномочия'!T26/1000</f>
        <v>1730.741</v>
      </c>
      <c r="BL35" s="284">
        <f>'[3]Субвенция  на  полномочия'!U26/1000</f>
        <v>1730.6911399999999</v>
      </c>
      <c r="BM35" s="73">
        <f t="shared" si="48"/>
        <v>99.997119153010189</v>
      </c>
      <c r="BN35" s="193">
        <v>2373427.38</v>
      </c>
      <c r="BO35" s="284">
        <f>'[3]Субвенция  на  полномочия'!V26/1000</f>
        <v>2393216.4259999995</v>
      </c>
      <c r="BP35" s="284">
        <f>'[3]Субвенция  на  полномочия'!W26/1000</f>
        <v>2393216.426</v>
      </c>
      <c r="BQ35" s="73">
        <f t="shared" si="49"/>
        <v>100.00000000000003</v>
      </c>
      <c r="BR35" s="193">
        <v>3156270</v>
      </c>
      <c r="BS35" s="284">
        <f>'[3]Субвенция  на  полномочия'!X26/1000</f>
        <v>3164721.1530000004</v>
      </c>
      <c r="BT35" s="284">
        <f>'[3]Субвенция  на  полномочия'!Y26/1000</f>
        <v>3164721.1529999999</v>
      </c>
      <c r="BU35" s="73">
        <f t="shared" si="50"/>
        <v>99.999999999999986</v>
      </c>
      <c r="BV35" s="193">
        <v>26526.277999999998</v>
      </c>
      <c r="BW35" s="284">
        <f>'[3]Субвенция  на  полномочия'!Z26/1000</f>
        <v>26526.277999999998</v>
      </c>
      <c r="BX35" s="284">
        <f>'[3]Субвенция  на  полномочия'!AA26/1000</f>
        <v>26526.277999999998</v>
      </c>
      <c r="BY35" s="73">
        <f t="shared" si="51"/>
        <v>100</v>
      </c>
      <c r="BZ35" s="196">
        <v>64</v>
      </c>
      <c r="CA35" s="284">
        <f>'[3]Субвенция  на  полномочия'!AB26/1000</f>
        <v>27</v>
      </c>
      <c r="CB35" s="284">
        <f>'[3]Субвенция  на  полномочия'!AC26/1000</f>
        <v>0</v>
      </c>
      <c r="CC35" s="73">
        <f t="shared" si="52"/>
        <v>0</v>
      </c>
      <c r="CD35" s="193">
        <v>9341.5</v>
      </c>
      <c r="CE35" s="284">
        <f>'[3]Субвенция  на  полномочия'!AD26/1000</f>
        <v>9959.1855400000004</v>
      </c>
      <c r="CF35" s="284">
        <f>'[3]Субвенция  на  полномочия'!AE26/1000</f>
        <v>9959.1855399999986</v>
      </c>
      <c r="CG35" s="73">
        <f t="shared" si="53"/>
        <v>99.999999999999972</v>
      </c>
      <c r="CH35" s="193">
        <v>20000</v>
      </c>
      <c r="CI35" s="284">
        <f>'[3]Субвенция  на  полномочия'!AF26/1000</f>
        <v>20000</v>
      </c>
      <c r="CJ35" s="284">
        <f>'[3]Субвенция  на  полномочия'!AG26/1000</f>
        <v>18961.224320000001</v>
      </c>
      <c r="CK35" s="73">
        <f t="shared" si="54"/>
        <v>94.806121599999997</v>
      </c>
      <c r="CL35" s="193">
        <v>6228.4609500000006</v>
      </c>
      <c r="CM35" s="284">
        <f>'[3]Субвенция  на  полномочия'!AH26/1000</f>
        <v>6603.7871399999995</v>
      </c>
      <c r="CN35" s="284">
        <f>'[3]Субвенция  на  полномочия'!AI26/1000</f>
        <v>6603.7871399999995</v>
      </c>
      <c r="CO35" s="73">
        <f t="shared" si="55"/>
        <v>100</v>
      </c>
      <c r="CP35" s="193">
        <v>17398.999</v>
      </c>
      <c r="CQ35" s="284">
        <f>'[3]Субвенция  на  полномочия'!AJ26/1000</f>
        <v>13238.08511</v>
      </c>
      <c r="CR35" s="284">
        <f>'[3]Субвенция  на  полномочия'!AK26/1000</f>
        <v>13222.557449999998</v>
      </c>
      <c r="CS35" s="73">
        <f t="shared" si="56"/>
        <v>99.882704636879311</v>
      </c>
      <c r="CT35" s="98">
        <v>15999.071</v>
      </c>
      <c r="CU35" s="284">
        <f>'[3]Проверочная  таблица'!WQ33/1000</f>
        <v>0</v>
      </c>
      <c r="CV35" s="284">
        <f>'[3]Проверочная  таблица'!WT33/1000</f>
        <v>0</v>
      </c>
      <c r="CW35" s="73">
        <f t="shared" si="57"/>
        <v>0</v>
      </c>
      <c r="CX35" s="98">
        <v>0</v>
      </c>
      <c r="CY35" s="284">
        <f>'[3]Проверочная  таблица'!WA33/1000</f>
        <v>0</v>
      </c>
      <c r="CZ35" s="284">
        <f>'[3]Проверочная  таблица'!WB33/1000</f>
        <v>0</v>
      </c>
      <c r="DA35" s="73">
        <f t="shared" si="58"/>
        <v>0</v>
      </c>
      <c r="DB35" s="193">
        <v>16</v>
      </c>
      <c r="DC35" s="284">
        <f>'[3]Проверочная  таблица'!WC33/1000</f>
        <v>139.4</v>
      </c>
      <c r="DD35" s="284">
        <f>'[3]Проверочная  таблица'!WD33/1000</f>
        <v>139.4</v>
      </c>
      <c r="DE35" s="73">
        <f t="shared" si="59"/>
        <v>100</v>
      </c>
      <c r="DF35" s="193">
        <v>0</v>
      </c>
      <c r="DG35" s="284">
        <f>'[3]Субвенция  на  полномочия'!AL26/1000</f>
        <v>0</v>
      </c>
      <c r="DH35" s="284">
        <f>'[3]Субвенция  на  полномочия'!AM26/1000</f>
        <v>0</v>
      </c>
      <c r="DI35" s="73">
        <f t="shared" si="60"/>
        <v>0</v>
      </c>
      <c r="DK35" s="99"/>
    </row>
    <row r="36" spans="1:134" s="10" customFormat="1" ht="21.75" customHeight="1" thickBot="1" x14ac:dyDescent="0.3">
      <c r="A36" s="76" t="s">
        <v>49</v>
      </c>
      <c r="B36" s="68">
        <f t="shared" ref="B36" si="61">SUM(B34:B35)</f>
        <v>7401506.9264300009</v>
      </c>
      <c r="C36" s="68">
        <f t="shared" ref="C36:D36" si="62">SUM(C34:C35)</f>
        <v>7400456.918800002</v>
      </c>
      <c r="D36" s="75">
        <f t="shared" si="62"/>
        <v>7343302.7836099993</v>
      </c>
      <c r="E36" s="69">
        <f>IF(ISERROR(D36/C36*100),,D36/C36*100)</f>
        <v>99.227694508364621</v>
      </c>
      <c r="F36" s="181">
        <v>0</v>
      </c>
      <c r="G36" s="75">
        <f>SUM(G34:G35)</f>
        <v>0</v>
      </c>
      <c r="H36" s="106">
        <f>SUM(H34:H35)</f>
        <v>0</v>
      </c>
      <c r="I36" s="69">
        <f>IF(ISERROR(H36/G36*100),,H36/G36*100)</f>
        <v>0</v>
      </c>
      <c r="J36" s="181">
        <v>1373.2</v>
      </c>
      <c r="K36" s="75">
        <f>SUM(K34:K35)</f>
        <v>1485.2</v>
      </c>
      <c r="L36" s="106">
        <f>SUM(L34:L35)</f>
        <v>1485.2</v>
      </c>
      <c r="M36" s="69">
        <f>IF(ISERROR(L36/K36*100),,L36/K36*100)</f>
        <v>100</v>
      </c>
      <c r="N36" s="181">
        <v>2789.511</v>
      </c>
      <c r="O36" s="75">
        <f>SUM(O34:O35)</f>
        <v>7155.0560000000005</v>
      </c>
      <c r="P36" s="106">
        <f>SUM(P34:P35)</f>
        <v>7155.0560000000005</v>
      </c>
      <c r="Q36" s="69">
        <f>IF(ISERROR(P36/O36*100),,P36/O36*100)</f>
        <v>100</v>
      </c>
      <c r="R36" s="181">
        <v>445.35645999999997</v>
      </c>
      <c r="S36" s="75">
        <f>SUM(S34:S35)</f>
        <v>445.35645999999997</v>
      </c>
      <c r="T36" s="106">
        <f>SUM(T34:T35)</f>
        <v>443.86613999999997</v>
      </c>
      <c r="U36" s="69">
        <f>IF(ISERROR(T36/S36*100),,T36/S36*100)</f>
        <v>99.665364683381938</v>
      </c>
      <c r="V36" s="181">
        <v>0</v>
      </c>
      <c r="W36" s="75">
        <f>SUM(W34:W35)</f>
        <v>0</v>
      </c>
      <c r="X36" s="106">
        <f>SUM(X34:X35)</f>
        <v>0</v>
      </c>
      <c r="Y36" s="69">
        <f>IF(ISERROR(X36/W36*100),,X36/W36*100)</f>
        <v>0</v>
      </c>
      <c r="Z36" s="181">
        <v>0</v>
      </c>
      <c r="AA36" s="75">
        <f>SUM(AA34:AA35)</f>
        <v>0</v>
      </c>
      <c r="AB36" s="106">
        <f>SUM(AB34:AB35)</f>
        <v>0</v>
      </c>
      <c r="AC36" s="69">
        <f>IF(ISERROR(AB36/AA36*100),,AB36/AA36*100)</f>
        <v>0</v>
      </c>
      <c r="AD36" s="181">
        <v>79741.473999999987</v>
      </c>
      <c r="AE36" s="75">
        <f>SUM(AE34:AE35)</f>
        <v>103404.69099999999</v>
      </c>
      <c r="AF36" s="106">
        <f>SUM(AF34:AF35)</f>
        <v>103314.85234000001</v>
      </c>
      <c r="AG36" s="69">
        <f>IF(ISERROR(AF36/AE36*100),,AF36/AE36*100)</f>
        <v>99.913119357418722</v>
      </c>
      <c r="AH36" s="181">
        <v>192080.98574</v>
      </c>
      <c r="AI36" s="75">
        <f>SUM(AI34:AI35)</f>
        <v>192080.98574</v>
      </c>
      <c r="AJ36" s="106">
        <f>SUM(AJ34:AJ35)</f>
        <v>160301.50442000001</v>
      </c>
      <c r="AK36" s="69">
        <f>IF(ISERROR(AJ36/AI36*100),,AJ36/AI36*100)</f>
        <v>83.45516543578313</v>
      </c>
      <c r="AL36" s="181">
        <v>5657.5999999999995</v>
      </c>
      <c r="AM36" s="75">
        <f>SUM(AM34:AM35)</f>
        <v>5439.9749999999995</v>
      </c>
      <c r="AN36" s="106">
        <f>SUM(AN34:AN35)</f>
        <v>3934.3325100000002</v>
      </c>
      <c r="AO36" s="69">
        <f>IF(ISERROR(AN36/AM36*100),,AN36/AM36*100)</f>
        <v>72.322621151751633</v>
      </c>
      <c r="AP36" s="181">
        <v>318980.49618000002</v>
      </c>
      <c r="AQ36" s="75">
        <f>SUM(AQ34:AQ35)</f>
        <v>295722.81618000002</v>
      </c>
      <c r="AR36" s="106">
        <f>SUM(AR34:AR35)</f>
        <v>275445.34568000003</v>
      </c>
      <c r="AS36" s="69">
        <f>IF(ISERROR(AR36/AQ36*100),,AR36/AQ36*100)</f>
        <v>93.143082173389843</v>
      </c>
      <c r="AT36" s="181">
        <v>7957.3</v>
      </c>
      <c r="AU36" s="75">
        <f>SUM(AU34:AU35)</f>
        <v>8726.4289400000016</v>
      </c>
      <c r="AV36" s="106">
        <f>SUM(AV34:AV35)</f>
        <v>8726.4289399999998</v>
      </c>
      <c r="AW36" s="69">
        <f>IF(ISERROR(AV36/AU36*100),,AV36/AU36*100)</f>
        <v>99.999999999999972</v>
      </c>
      <c r="AX36" s="181">
        <v>1350</v>
      </c>
      <c r="AY36" s="75">
        <f>SUM(AY34:AY35)</f>
        <v>1350</v>
      </c>
      <c r="AZ36" s="106">
        <f>SUM(AZ34:AZ35)</f>
        <v>1350</v>
      </c>
      <c r="BA36" s="69">
        <f>IF(ISERROR(AZ36/AY36*100),,AZ36/AY36*100)</f>
        <v>100</v>
      </c>
      <c r="BB36" s="202">
        <v>152663.255</v>
      </c>
      <c r="BC36" s="75">
        <f>SUM(BC34:BC35)</f>
        <v>141362.90599999999</v>
      </c>
      <c r="BD36" s="106">
        <f>SUM(BD34:BD35)</f>
        <v>140216.94347</v>
      </c>
      <c r="BE36" s="69">
        <f>IF(ISERROR(BD36/BC36*100),,BD36/BC36*100)</f>
        <v>99.189347076665229</v>
      </c>
      <c r="BF36" s="181">
        <v>34238.044999999998</v>
      </c>
      <c r="BG36" s="75">
        <f>SUM(BG34:BG35)</f>
        <v>36226.499000000003</v>
      </c>
      <c r="BH36" s="106">
        <f>SUM(BH34:BH35)</f>
        <v>36226.498999999996</v>
      </c>
      <c r="BI36" s="69">
        <f>IF(ISERROR(BH36/BG36*100),,BH36/BG36*100)</f>
        <v>99.999999999999972</v>
      </c>
      <c r="BJ36" s="181">
        <v>2953</v>
      </c>
      <c r="BK36" s="75">
        <f>SUM(BK34:BK35)</f>
        <v>3151.9929999999999</v>
      </c>
      <c r="BL36" s="106">
        <f>SUM(BL34:BL35)</f>
        <v>3151.9431399999999</v>
      </c>
      <c r="BM36" s="69">
        <f>IF(ISERROR(BL36/BK36*100),,BL36/BK36*100)</f>
        <v>99.998418143695105</v>
      </c>
      <c r="BN36" s="181">
        <v>2827609.38</v>
      </c>
      <c r="BO36" s="75">
        <f>SUM(BO34:BO35)</f>
        <v>2837209.8899999997</v>
      </c>
      <c r="BP36" s="106">
        <f>SUM(BP34:BP35)</f>
        <v>2837209.89</v>
      </c>
      <c r="BQ36" s="69">
        <f>IF(ISERROR(BP36/BO36*100),,BP36/BO36*100)</f>
        <v>100.00000000000003</v>
      </c>
      <c r="BR36" s="178">
        <v>3640028</v>
      </c>
      <c r="BS36" s="75">
        <f>SUM(BS34:BS35)</f>
        <v>3650713.3110000002</v>
      </c>
      <c r="BT36" s="106">
        <f>SUM(BT34:BT35)</f>
        <v>3650713.3109999998</v>
      </c>
      <c r="BU36" s="69">
        <f>IF(ISERROR(BT36/BS36*100),,BT36/BS36*100)</f>
        <v>99.999999999999986</v>
      </c>
      <c r="BV36" s="181">
        <v>39616.387999999999</v>
      </c>
      <c r="BW36" s="75">
        <f>SUM(BW34:BW35)</f>
        <v>39616.387999999999</v>
      </c>
      <c r="BX36" s="106">
        <f>SUM(BX34:BX35)</f>
        <v>39082.159</v>
      </c>
      <c r="BY36" s="69">
        <f>IF(ISERROR(BX36/BW36*100),,BX36/BW36*100)</f>
        <v>98.65149493184488</v>
      </c>
      <c r="BZ36" s="197">
        <v>88.5</v>
      </c>
      <c r="CA36" s="75">
        <f>SUM(CA34:CA35)</f>
        <v>51.5</v>
      </c>
      <c r="CB36" s="106">
        <f>SUM(CB34:CB35)</f>
        <v>3.84</v>
      </c>
      <c r="CC36" s="69">
        <f>IF(ISERROR(CB36/CA36*100),,CB36/CA36*100)</f>
        <v>7.4563106796116498</v>
      </c>
      <c r="CD36" s="181">
        <v>13557.5</v>
      </c>
      <c r="CE36" s="75">
        <f>SUM(CE34:CE35)</f>
        <v>14220.15618</v>
      </c>
      <c r="CF36" s="106">
        <f>SUM(CF34:CF35)</f>
        <v>14220.156179999998</v>
      </c>
      <c r="CG36" s="69">
        <f>IF(ISERROR(CF36/CE36*100),,CF36/CE36*100)</f>
        <v>99.999999999999986</v>
      </c>
      <c r="CH36" s="181">
        <v>33000</v>
      </c>
      <c r="CI36" s="75">
        <f>SUM(CI34:CI35)</f>
        <v>33000</v>
      </c>
      <c r="CJ36" s="106">
        <f>SUM(CJ34:CJ35)</f>
        <v>31266.4215</v>
      </c>
      <c r="CK36" s="69">
        <f>IF(ISERROR(CJ36/CI36*100),,CJ36/CI36*100)</f>
        <v>94.746731818181814</v>
      </c>
      <c r="CL36" s="181">
        <v>7581.8450500000008</v>
      </c>
      <c r="CM36" s="75">
        <f>SUM(CM34:CM35)</f>
        <v>8040.0421799999995</v>
      </c>
      <c r="CN36" s="106">
        <f>SUM(CN34:CN35)</f>
        <v>8040.0421799999995</v>
      </c>
      <c r="CO36" s="69">
        <f>IF(ISERROR(CN36/CM36*100),,CN36/CM36*100)</f>
        <v>100</v>
      </c>
      <c r="CP36" s="181">
        <v>20386.374</v>
      </c>
      <c r="CQ36" s="75">
        <f>SUM(CQ34:CQ35)</f>
        <v>16225.46011</v>
      </c>
      <c r="CR36" s="106">
        <f>SUM(CR34:CR35)</f>
        <v>16186.728099999998</v>
      </c>
      <c r="CS36" s="69">
        <f>IF(ISERROR(CR36/CQ36*100),,CR36/CQ36*100)</f>
        <v>99.761288680028684</v>
      </c>
      <c r="CT36" s="105">
        <v>19392.716</v>
      </c>
      <c r="CU36" s="75">
        <f>SUM(CU34:CU35)</f>
        <v>4688.8640099999993</v>
      </c>
      <c r="CV36" s="106">
        <f>SUM(CV34:CV35)</f>
        <v>4688.8640099999993</v>
      </c>
      <c r="CW36" s="69">
        <f>IF(ISERROR(CV36/CU36*100),,CV36/CU36*100)</f>
        <v>100</v>
      </c>
      <c r="CX36" s="105">
        <v>0</v>
      </c>
      <c r="CY36" s="75">
        <f>SUM(CY34:CY35)</f>
        <v>0</v>
      </c>
      <c r="CZ36" s="106">
        <f>SUM(CZ34:CZ35)</f>
        <v>0</v>
      </c>
      <c r="DA36" s="69">
        <f>IF(ISERROR(CZ36/CY36*100),,CZ36/CY36*100)</f>
        <v>0</v>
      </c>
      <c r="DB36" s="181">
        <v>16</v>
      </c>
      <c r="DC36" s="75">
        <f>SUM(DC34:DC35)</f>
        <v>139.4</v>
      </c>
      <c r="DD36" s="106">
        <f>SUM(DD34:DD35)</f>
        <v>139.4</v>
      </c>
      <c r="DE36" s="69">
        <f>IF(ISERROR(DD36/DC36*100),,DD36/DC36*100)</f>
        <v>100</v>
      </c>
      <c r="DF36" s="181">
        <v>0</v>
      </c>
      <c r="DG36" s="75">
        <f>SUM(DG34:DG35)</f>
        <v>0</v>
      </c>
      <c r="DH36" s="106">
        <f>SUM(DH34:DH35)</f>
        <v>0</v>
      </c>
      <c r="DI36" s="69">
        <f>IF(ISERROR(DH36/DG36*100),,DH36/DG36*100)</f>
        <v>0</v>
      </c>
      <c r="DK36" s="99"/>
    </row>
    <row r="37" spans="1:134" s="10" customFormat="1" ht="21.75" customHeight="1" x14ac:dyDescent="0.25">
      <c r="A37" s="76"/>
      <c r="B37" s="71"/>
      <c r="C37" s="71"/>
      <c r="D37" s="70"/>
      <c r="E37" s="107"/>
      <c r="F37" s="105"/>
      <c r="G37" s="75"/>
      <c r="H37" s="108"/>
      <c r="I37" s="75"/>
      <c r="J37" s="105"/>
      <c r="K37" s="75"/>
      <c r="L37" s="108"/>
      <c r="M37" s="75"/>
      <c r="N37" s="105"/>
      <c r="O37" s="75"/>
      <c r="P37" s="108"/>
      <c r="Q37" s="75"/>
      <c r="R37" s="105"/>
      <c r="S37" s="75"/>
      <c r="T37" s="108"/>
      <c r="U37" s="75"/>
      <c r="V37" s="105"/>
      <c r="W37" s="75"/>
      <c r="X37" s="108"/>
      <c r="Y37" s="75"/>
      <c r="Z37" s="105"/>
      <c r="AA37" s="75"/>
      <c r="AB37" s="108"/>
      <c r="AC37" s="75"/>
      <c r="AD37" s="105"/>
      <c r="AE37" s="75"/>
      <c r="AF37" s="108"/>
      <c r="AG37" s="75"/>
      <c r="AH37" s="105"/>
      <c r="AI37" s="75"/>
      <c r="AJ37" s="108"/>
      <c r="AK37" s="75"/>
      <c r="AL37" s="105"/>
      <c r="AM37" s="75"/>
      <c r="AN37" s="108"/>
      <c r="AO37" s="75"/>
      <c r="AP37" s="105"/>
      <c r="AQ37" s="75"/>
      <c r="AR37" s="108"/>
      <c r="AS37" s="75"/>
      <c r="AT37" s="105"/>
      <c r="AU37" s="75"/>
      <c r="AV37" s="108"/>
      <c r="AW37" s="75"/>
      <c r="AX37" s="105"/>
      <c r="AY37" s="75"/>
      <c r="AZ37" s="108"/>
      <c r="BA37" s="75"/>
      <c r="BB37" s="105"/>
      <c r="BC37" s="75"/>
      <c r="BD37" s="108"/>
      <c r="BE37" s="75"/>
      <c r="BF37" s="105"/>
      <c r="BG37" s="75"/>
      <c r="BH37" s="108"/>
      <c r="BI37" s="75"/>
      <c r="BJ37" s="105"/>
      <c r="BK37" s="75"/>
      <c r="BL37" s="108"/>
      <c r="BM37" s="75"/>
      <c r="BN37" s="105"/>
      <c r="BO37" s="75"/>
      <c r="BP37" s="108"/>
      <c r="BQ37" s="75"/>
      <c r="BR37" s="105"/>
      <c r="BS37" s="75"/>
      <c r="BT37" s="108"/>
      <c r="BU37" s="75"/>
      <c r="BV37" s="105"/>
      <c r="BW37" s="75"/>
      <c r="BX37" s="108"/>
      <c r="BY37" s="75"/>
      <c r="BZ37" s="105"/>
      <c r="CA37" s="75"/>
      <c r="CB37" s="108"/>
      <c r="CC37" s="75"/>
      <c r="CD37" s="105"/>
      <c r="CE37" s="75"/>
      <c r="CF37" s="108"/>
      <c r="CG37" s="75"/>
      <c r="CH37" s="105"/>
      <c r="CI37" s="75"/>
      <c r="CJ37" s="108"/>
      <c r="CK37" s="75"/>
      <c r="CL37" s="105"/>
      <c r="CM37" s="75"/>
      <c r="CN37" s="108"/>
      <c r="CO37" s="75"/>
      <c r="CP37" s="105"/>
      <c r="CQ37" s="75"/>
      <c r="CR37" s="108"/>
      <c r="CS37" s="75"/>
      <c r="CT37" s="105"/>
      <c r="CU37" s="75"/>
      <c r="CV37" s="108"/>
      <c r="CW37" s="75"/>
      <c r="CX37" s="105"/>
      <c r="CY37" s="75"/>
      <c r="CZ37" s="108"/>
      <c r="DA37" s="75"/>
      <c r="DB37" s="105"/>
      <c r="DC37" s="75"/>
      <c r="DD37" s="108"/>
      <c r="DE37" s="75"/>
      <c r="DF37" s="105"/>
      <c r="DG37" s="75"/>
      <c r="DH37" s="108"/>
      <c r="DI37" s="75"/>
      <c r="DK37" s="99"/>
    </row>
    <row r="38" spans="1:134" s="10" customFormat="1" ht="31.5" x14ac:dyDescent="0.25">
      <c r="A38" s="78" t="s">
        <v>50</v>
      </c>
      <c r="B38" s="71"/>
      <c r="C38" s="71"/>
      <c r="D38" s="64"/>
      <c r="E38" s="123"/>
      <c r="F38" s="109"/>
      <c r="G38" s="80"/>
      <c r="H38" s="108"/>
      <c r="I38" s="80"/>
      <c r="J38" s="109"/>
      <c r="K38" s="80"/>
      <c r="L38" s="108"/>
      <c r="M38" s="80"/>
      <c r="N38" s="109"/>
      <c r="O38" s="80"/>
      <c r="P38" s="108"/>
      <c r="Q38" s="80"/>
      <c r="R38" s="109"/>
      <c r="S38" s="80"/>
      <c r="T38" s="108"/>
      <c r="U38" s="80"/>
      <c r="V38" s="109"/>
      <c r="W38" s="80"/>
      <c r="X38" s="108"/>
      <c r="Y38" s="80"/>
      <c r="Z38" s="109"/>
      <c r="AA38" s="80"/>
      <c r="AB38" s="108"/>
      <c r="AC38" s="80"/>
      <c r="AD38" s="109"/>
      <c r="AE38" s="80"/>
      <c r="AF38" s="108"/>
      <c r="AG38" s="80"/>
      <c r="AH38" s="109"/>
      <c r="AI38" s="80"/>
      <c r="AJ38" s="108"/>
      <c r="AK38" s="80"/>
      <c r="AL38" s="109"/>
      <c r="AM38" s="80"/>
      <c r="AN38" s="108"/>
      <c r="AO38" s="80"/>
      <c r="AP38" s="109"/>
      <c r="AQ38" s="80"/>
      <c r="AR38" s="108"/>
      <c r="AS38" s="80"/>
      <c r="AT38" s="109"/>
      <c r="AU38" s="80"/>
      <c r="AV38" s="108"/>
      <c r="AW38" s="80"/>
      <c r="AX38" s="109"/>
      <c r="AY38" s="80"/>
      <c r="AZ38" s="108"/>
      <c r="BA38" s="80"/>
      <c r="BB38" s="109"/>
      <c r="BC38" s="80"/>
      <c r="BD38" s="108"/>
      <c r="BE38" s="80"/>
      <c r="BF38" s="109"/>
      <c r="BG38" s="80"/>
      <c r="BH38" s="108"/>
      <c r="BI38" s="80"/>
      <c r="BJ38" s="109"/>
      <c r="BK38" s="80"/>
      <c r="BL38" s="108"/>
      <c r="BM38" s="80"/>
      <c r="BN38" s="109"/>
      <c r="BO38" s="80"/>
      <c r="BP38" s="108"/>
      <c r="BQ38" s="80"/>
      <c r="BR38" s="109"/>
      <c r="BS38" s="80"/>
      <c r="BT38" s="108"/>
      <c r="BU38" s="80"/>
      <c r="BV38" s="109"/>
      <c r="BW38" s="80"/>
      <c r="BX38" s="108"/>
      <c r="BY38" s="80"/>
      <c r="BZ38" s="109"/>
      <c r="CA38" s="80"/>
      <c r="CB38" s="108"/>
      <c r="CC38" s="80"/>
      <c r="CD38" s="109"/>
      <c r="CE38" s="80"/>
      <c r="CF38" s="108"/>
      <c r="CG38" s="80"/>
      <c r="CH38" s="109"/>
      <c r="CI38" s="80"/>
      <c r="CJ38" s="108"/>
      <c r="CK38" s="80"/>
      <c r="CL38" s="109"/>
      <c r="CM38" s="80"/>
      <c r="CN38" s="108"/>
      <c r="CO38" s="80"/>
      <c r="CP38" s="109"/>
      <c r="CQ38" s="80"/>
      <c r="CR38" s="108"/>
      <c r="CS38" s="80"/>
      <c r="CT38" s="109"/>
      <c r="CU38" s="80"/>
      <c r="CV38" s="108"/>
      <c r="CW38" s="80"/>
      <c r="CX38" s="109"/>
      <c r="CY38" s="80"/>
      <c r="CZ38" s="108"/>
      <c r="DA38" s="80"/>
      <c r="DB38" s="109"/>
      <c r="DC38" s="80"/>
      <c r="DD38" s="108"/>
      <c r="DE38" s="80"/>
      <c r="DF38" s="109"/>
      <c r="DG38" s="80"/>
      <c r="DH38" s="108"/>
      <c r="DI38" s="80"/>
      <c r="DK38" s="99"/>
    </row>
    <row r="39" spans="1:134" s="10" customFormat="1" ht="21.75" customHeight="1" thickBot="1" x14ac:dyDescent="0.3">
      <c r="A39" s="74"/>
      <c r="B39" s="111"/>
      <c r="C39" s="111"/>
      <c r="D39" s="110"/>
      <c r="E39" s="112"/>
      <c r="F39" s="113"/>
      <c r="G39" s="82"/>
      <c r="H39" s="108"/>
      <c r="I39" s="82"/>
      <c r="J39" s="113"/>
      <c r="K39" s="82"/>
      <c r="L39" s="108"/>
      <c r="M39" s="82"/>
      <c r="N39" s="113"/>
      <c r="O39" s="82"/>
      <c r="P39" s="108"/>
      <c r="Q39" s="82"/>
      <c r="R39" s="113"/>
      <c r="S39" s="82"/>
      <c r="T39" s="108"/>
      <c r="U39" s="82"/>
      <c r="V39" s="113"/>
      <c r="W39" s="82"/>
      <c r="X39" s="108"/>
      <c r="Y39" s="82"/>
      <c r="Z39" s="113"/>
      <c r="AA39" s="82"/>
      <c r="AB39" s="108"/>
      <c r="AC39" s="82"/>
      <c r="AD39" s="113"/>
      <c r="AE39" s="82"/>
      <c r="AF39" s="108"/>
      <c r="AG39" s="82"/>
      <c r="AH39" s="113"/>
      <c r="AI39" s="82"/>
      <c r="AJ39" s="108"/>
      <c r="AK39" s="82"/>
      <c r="AL39" s="113"/>
      <c r="AM39" s="82"/>
      <c r="AN39" s="108"/>
      <c r="AO39" s="82"/>
      <c r="AP39" s="113"/>
      <c r="AQ39" s="82"/>
      <c r="AR39" s="108"/>
      <c r="AS39" s="82"/>
      <c r="AT39" s="113"/>
      <c r="AU39" s="82"/>
      <c r="AV39" s="108"/>
      <c r="AW39" s="82"/>
      <c r="AX39" s="113"/>
      <c r="AY39" s="82"/>
      <c r="AZ39" s="108"/>
      <c r="BA39" s="82"/>
      <c r="BB39" s="113"/>
      <c r="BC39" s="82"/>
      <c r="BD39" s="108"/>
      <c r="BE39" s="82"/>
      <c r="BF39" s="113"/>
      <c r="BG39" s="82"/>
      <c r="BH39" s="108"/>
      <c r="BI39" s="82"/>
      <c r="BJ39" s="113"/>
      <c r="BK39" s="82"/>
      <c r="BL39" s="108"/>
      <c r="BM39" s="82"/>
      <c r="BN39" s="113"/>
      <c r="BO39" s="82"/>
      <c r="BP39" s="108"/>
      <c r="BQ39" s="82"/>
      <c r="BR39" s="113"/>
      <c r="BS39" s="82"/>
      <c r="BT39" s="108"/>
      <c r="BU39" s="82"/>
      <c r="BV39" s="113"/>
      <c r="BW39" s="82"/>
      <c r="BX39" s="108"/>
      <c r="BY39" s="82"/>
      <c r="BZ39" s="113"/>
      <c r="CA39" s="82"/>
      <c r="CB39" s="108"/>
      <c r="CC39" s="82"/>
      <c r="CD39" s="113"/>
      <c r="CE39" s="82"/>
      <c r="CF39" s="108"/>
      <c r="CG39" s="82"/>
      <c r="CH39" s="113"/>
      <c r="CI39" s="82"/>
      <c r="CJ39" s="108"/>
      <c r="CK39" s="82"/>
      <c r="CL39" s="113"/>
      <c r="CM39" s="82"/>
      <c r="CN39" s="108"/>
      <c r="CO39" s="82"/>
      <c r="CP39" s="113"/>
      <c r="CQ39" s="82"/>
      <c r="CR39" s="108"/>
      <c r="CS39" s="82"/>
      <c r="CT39" s="113"/>
      <c r="CU39" s="82"/>
      <c r="CV39" s="108"/>
      <c r="CW39" s="82"/>
      <c r="CX39" s="113"/>
      <c r="CY39" s="82"/>
      <c r="CZ39" s="108"/>
      <c r="DA39" s="82"/>
      <c r="DB39" s="113"/>
      <c r="DC39" s="82"/>
      <c r="DD39" s="108"/>
      <c r="DE39" s="82"/>
      <c r="DF39" s="113"/>
      <c r="DG39" s="82"/>
      <c r="DH39" s="108"/>
      <c r="DI39" s="82"/>
      <c r="DK39" s="99"/>
    </row>
    <row r="40" spans="1:134" s="10" customFormat="1" ht="21.75" customHeight="1" thickBot="1" x14ac:dyDescent="0.3">
      <c r="A40" s="83" t="s">
        <v>51</v>
      </c>
      <c r="B40" s="66">
        <f t="shared" ref="B40:D40" si="63">B32+B36</f>
        <v>14670180.247160001</v>
      </c>
      <c r="C40" s="66">
        <f t="shared" si="63"/>
        <v>14675382.652040001</v>
      </c>
      <c r="D40" s="82">
        <f t="shared" si="63"/>
        <v>14541313.994969998</v>
      </c>
      <c r="E40" s="69">
        <f>IF(ISERROR(D40/C40*100),,D40/C40*100)</f>
        <v>99.086438423795599</v>
      </c>
      <c r="F40" s="115">
        <f>F32+F36+F38</f>
        <v>6080.9</v>
      </c>
      <c r="G40" s="124">
        <f>G32+G36</f>
        <v>4025.7</v>
      </c>
      <c r="H40" s="106">
        <f>H32+H36</f>
        <v>2987.712</v>
      </c>
      <c r="I40" s="69">
        <f>IF(ISERROR(H40/G40*100),,H40/G40*100)</f>
        <v>74.215962441314559</v>
      </c>
      <c r="J40" s="115">
        <f>J32+J36+J38</f>
        <v>1373.2</v>
      </c>
      <c r="K40" s="124">
        <f>K32+K36</f>
        <v>1485.2</v>
      </c>
      <c r="L40" s="106">
        <f>L32+L36</f>
        <v>1485.2</v>
      </c>
      <c r="M40" s="69">
        <f>IF(ISERROR(L40/K40*100),,L40/K40*100)</f>
        <v>100</v>
      </c>
      <c r="N40" s="115">
        <f>N32+N36+N38</f>
        <v>12552.800000000001</v>
      </c>
      <c r="O40" s="124">
        <f>O32+O36</f>
        <v>12817.600000000002</v>
      </c>
      <c r="P40" s="106">
        <f>P32+P36</f>
        <v>12786.165000000001</v>
      </c>
      <c r="Q40" s="69">
        <f>IF(ISERROR(P40/O40*100),,P40/O40*100)</f>
        <v>99.754751279490691</v>
      </c>
      <c r="R40" s="115">
        <f>R32+R36+R38</f>
        <v>572.60115999999994</v>
      </c>
      <c r="S40" s="124">
        <f>S32+S36</f>
        <v>572.60115999999994</v>
      </c>
      <c r="T40" s="106">
        <f>T32+T36</f>
        <v>443.86613999999997</v>
      </c>
      <c r="U40" s="69">
        <f>IF(ISERROR(T40/S40*100),,T40/S40*100)</f>
        <v>77.517506251646438</v>
      </c>
      <c r="V40" s="115">
        <f>V32+V36+V38</f>
        <v>23236.800000000007</v>
      </c>
      <c r="W40" s="124">
        <f>W32+W36</f>
        <v>21372.265610000002</v>
      </c>
      <c r="X40" s="106">
        <f>X32+X36</f>
        <v>20718.920980000003</v>
      </c>
      <c r="Y40" s="69">
        <f>IF(ISERROR(X40/W40*100),,X40/W40*100)</f>
        <v>96.943025873240586</v>
      </c>
      <c r="Z40" s="115">
        <f>Z32+Z36+Z38</f>
        <v>6157.536000000001</v>
      </c>
      <c r="AA40" s="124">
        <f>AA32+AA36</f>
        <v>6157.536000000001</v>
      </c>
      <c r="AB40" s="106">
        <f>AB32+AB36</f>
        <v>5583.7554100000007</v>
      </c>
      <c r="AC40" s="69">
        <f>IF(ISERROR(AB40/AA40*100),,AB40/AA40*100)</f>
        <v>90.681652693544947</v>
      </c>
      <c r="AD40" s="115">
        <f>AD32+AD36+AD38</f>
        <v>136515.59999999998</v>
      </c>
      <c r="AE40" s="124">
        <f>AE32+AE36</f>
        <v>162487.402</v>
      </c>
      <c r="AF40" s="106">
        <f>AF32+AF36</f>
        <v>150661.22576</v>
      </c>
      <c r="AG40" s="69">
        <f>IF(ISERROR(AF40/AE40*100),,AF40/AE40*100)</f>
        <v>92.72178883135814</v>
      </c>
      <c r="AH40" s="115">
        <f>AH32+AH36+AH38</f>
        <v>348064.29784000001</v>
      </c>
      <c r="AI40" s="124">
        <f>AI32+AI36</f>
        <v>348064.29784000001</v>
      </c>
      <c r="AJ40" s="106">
        <f>AJ32+AJ36</f>
        <v>297898.66012000002</v>
      </c>
      <c r="AK40" s="69">
        <f>IF(ISERROR(AJ40/AI40*100),,AJ40/AI40*100)</f>
        <v>85.587249818118266</v>
      </c>
      <c r="AL40" s="115">
        <f>AL32+AL36+AL38</f>
        <v>10920.800000000001</v>
      </c>
      <c r="AM40" s="124">
        <f>AM32+AM36</f>
        <v>10920.8</v>
      </c>
      <c r="AN40" s="106">
        <f>AN32+AN36</f>
        <v>7473.5079000000005</v>
      </c>
      <c r="AO40" s="69">
        <f>IF(ISERROR(AN40/AM40*100),,AN40/AM40*100)</f>
        <v>68.433703574829693</v>
      </c>
      <c r="AP40" s="115">
        <f>AP32+AP36+AP38</f>
        <v>546262.16216000007</v>
      </c>
      <c r="AQ40" s="124">
        <f>AQ32+AQ36</f>
        <v>527612.16216000007</v>
      </c>
      <c r="AR40" s="106">
        <f>AR32+AR36</f>
        <v>498189.90019000007</v>
      </c>
      <c r="AS40" s="69">
        <f>IF(ISERROR(AR40/AQ40*100),,AR40/AQ40*100)</f>
        <v>94.423505733918702</v>
      </c>
      <c r="AT40" s="115">
        <f>AT32+AT36+AT38</f>
        <v>24518.7</v>
      </c>
      <c r="AU40" s="124">
        <f>AU32+AU36</f>
        <v>26732.460360000005</v>
      </c>
      <c r="AV40" s="106">
        <f>AV32+AV36</f>
        <v>26176.952440000001</v>
      </c>
      <c r="AW40" s="69">
        <f>IF(ISERROR(AV40/AU40*100),,AV40/AU40*100)</f>
        <v>97.921972341793079</v>
      </c>
      <c r="AX40" s="115">
        <f>AX32+AX36+AX38</f>
        <v>2100</v>
      </c>
      <c r="AY40" s="124">
        <f>AY32+AY36</f>
        <v>2100</v>
      </c>
      <c r="AZ40" s="106">
        <f>AZ32+AZ36</f>
        <v>1900</v>
      </c>
      <c r="BA40" s="69">
        <f>IF(ISERROR(AZ40/AY40*100),,AZ40/AY40*100)</f>
        <v>90.476190476190482</v>
      </c>
      <c r="BB40" s="115">
        <f>BB32+BB36+BB38</f>
        <v>411127.10000000003</v>
      </c>
      <c r="BC40" s="124">
        <f>BC32+BC36</f>
        <v>387130.13099999994</v>
      </c>
      <c r="BD40" s="106">
        <f>BD32+BD36</f>
        <v>372498.10152999999</v>
      </c>
      <c r="BE40" s="69">
        <f>IF(ISERROR(BD40/BC40*100),,BD40/BC40*100)</f>
        <v>96.220384749643799</v>
      </c>
      <c r="BF40" s="115">
        <f>BF32+BF36+BF38</f>
        <v>86654.500000000015</v>
      </c>
      <c r="BG40" s="124">
        <f>BG32+BG36</f>
        <v>91991.955000000002</v>
      </c>
      <c r="BH40" s="106">
        <f>BH32+BH36</f>
        <v>91841.117729999998</v>
      </c>
      <c r="BI40" s="69">
        <f>IF(ISERROR(BH40/BG40*100),,BH40/BG40*100)</f>
        <v>99.836032107372858</v>
      </c>
      <c r="BJ40" s="115">
        <f>BJ32+BJ36+BJ38</f>
        <v>14830.599999999999</v>
      </c>
      <c r="BK40" s="124">
        <f>BK32+BK36</f>
        <v>16023.860999999999</v>
      </c>
      <c r="BL40" s="106">
        <f>BL32+BL36</f>
        <v>15725.586340000002</v>
      </c>
      <c r="BM40" s="69">
        <f>IF(ISERROR(BL40/BK40*100),,BL40/BK40*100)</f>
        <v>98.138559364687467</v>
      </c>
      <c r="BN40" s="115">
        <f>BN32+BN36+BN38</f>
        <v>4377066.38</v>
      </c>
      <c r="BO40" s="124">
        <f>BO32+BO36</f>
        <v>4374813.0895799994</v>
      </c>
      <c r="BP40" s="106">
        <f>BP32+BP36</f>
        <v>4372206.7117400002</v>
      </c>
      <c r="BQ40" s="69">
        <f>IF(ISERROR(BP40/BO40*100),,BP40/BO40*100)</f>
        <v>99.940423104104553</v>
      </c>
      <c r="BR40" s="115">
        <f>BR32+BR36+BR38</f>
        <v>8371852</v>
      </c>
      <c r="BS40" s="124">
        <f>BS32+BS36</f>
        <v>8357051.1194200013</v>
      </c>
      <c r="BT40" s="106">
        <f>BT32+BT36</f>
        <v>8346015.7851999989</v>
      </c>
      <c r="BU40" s="69">
        <f>IF(ISERROR(BT40/BS40*100),,BT40/BS40*100)</f>
        <v>99.867951816229066</v>
      </c>
      <c r="BV40" s="115">
        <f>BV32+BV36+BV38</f>
        <v>40333</v>
      </c>
      <c r="BW40" s="124">
        <f>BW32+BW36</f>
        <v>40333</v>
      </c>
      <c r="BX40" s="106">
        <f>BX32+BX36</f>
        <v>39798.771000000001</v>
      </c>
      <c r="BY40" s="69">
        <f>IF(ISERROR(BX40/BW40*100),,BX40/BW40*100)</f>
        <v>98.675454342597874</v>
      </c>
      <c r="BZ40" s="115">
        <f>BZ32+BZ36+BZ38</f>
        <v>203.5</v>
      </c>
      <c r="CA40" s="124">
        <f>CA32+CA36</f>
        <v>143</v>
      </c>
      <c r="CB40" s="106">
        <f>CB32+CB36</f>
        <v>34.840000000000003</v>
      </c>
      <c r="CC40" s="69">
        <f>IF(ISERROR(CB40/CA40*100),,CB40/CA40*100)</f>
        <v>24.363636363636367</v>
      </c>
      <c r="CD40" s="115">
        <f>CD32+CD36+CD38</f>
        <v>52770.2</v>
      </c>
      <c r="CE40" s="124">
        <f>CE32+CE36</f>
        <v>75984.561969999995</v>
      </c>
      <c r="CF40" s="106">
        <f>CF32+CF36</f>
        <v>75679.50026999999</v>
      </c>
      <c r="CG40" s="69">
        <f>IF(ISERROR(CF40/CE40*100),,CF40/CE40*100)</f>
        <v>99.598521473190232</v>
      </c>
      <c r="CH40" s="115">
        <f>CH32+CH36+CH38</f>
        <v>33000</v>
      </c>
      <c r="CI40" s="124">
        <f>CI32+CI36</f>
        <v>33000</v>
      </c>
      <c r="CJ40" s="106">
        <f>CJ32+CJ36</f>
        <v>31266.4215</v>
      </c>
      <c r="CK40" s="69">
        <f>IF(ISERROR(CJ40/CI40*100),,CJ40/CI40*100)</f>
        <v>94.746731818181814</v>
      </c>
      <c r="CL40" s="115">
        <f>CL32+CL36+CL38</f>
        <v>21410.100000000002</v>
      </c>
      <c r="CM40" s="124">
        <f>CM32+CM36</f>
        <v>22183.698799999998</v>
      </c>
      <c r="CN40" s="106">
        <f>CN32+CN36</f>
        <v>21378.219320000004</v>
      </c>
      <c r="CO40" s="69">
        <f>IF(ISERROR(CN40/CM40*100),,CN40/CM40*100)</f>
        <v>96.36904788844322</v>
      </c>
      <c r="CP40" s="115">
        <f>CP32+CP36+CP38</f>
        <v>32828.300000000003</v>
      </c>
      <c r="CQ40" s="124">
        <f>CQ32+CQ36</f>
        <v>44033.919110000003</v>
      </c>
      <c r="CR40" s="106">
        <f>CR32+CR36</f>
        <v>41405.080569999991</v>
      </c>
      <c r="CS40" s="69">
        <f>IF(ISERROR(CR40/CQ40*100),,CR40/CQ40*100)</f>
        <v>94.029969184816423</v>
      </c>
      <c r="CT40" s="115">
        <f>CT32+CT36+CT38</f>
        <v>55354.91</v>
      </c>
      <c r="CU40" s="124">
        <f>CU32+CU36</f>
        <v>53024.112690000002</v>
      </c>
      <c r="CV40" s="106">
        <f>CV32+CV36</f>
        <v>53024.112690000002</v>
      </c>
      <c r="CW40" s="69">
        <f>IF(ISERROR(CV40/CU40*100),,CV40/CU40*100)</f>
        <v>100</v>
      </c>
      <c r="CX40" s="115">
        <f>CX32+CX36+CX38</f>
        <v>38789</v>
      </c>
      <c r="CY40" s="124">
        <f>CY32+CY36</f>
        <v>38789</v>
      </c>
      <c r="CZ40" s="106">
        <f>CZ32+CZ36</f>
        <v>38499.432359999999</v>
      </c>
      <c r="DA40" s="69">
        <f>IF(ISERROR(CZ40/CY40*100),,CZ40/CY40*100)</f>
        <v>99.253480007218542</v>
      </c>
      <c r="DB40" s="115">
        <f>DB32+DB36+DB38</f>
        <v>16</v>
      </c>
      <c r="DC40" s="124">
        <f>DC32+DC36</f>
        <v>139.4</v>
      </c>
      <c r="DD40" s="106">
        <f>DD32+DD36</f>
        <v>139.4</v>
      </c>
      <c r="DE40" s="69">
        <f>IF(ISERROR(DD40/DC40*100),,DD40/DC40*100)</f>
        <v>100</v>
      </c>
      <c r="DF40" s="115">
        <f>DF32+DF36+DF38</f>
        <v>15589.259999999998</v>
      </c>
      <c r="DG40" s="124">
        <f>DG32+DG36</f>
        <v>16393.778340000001</v>
      </c>
      <c r="DH40" s="106">
        <f>DH32+DH36</f>
        <v>15495.048779999999</v>
      </c>
      <c r="DI40" s="69">
        <f>IF(ISERROR(DH40/DG40*100),,DH40/DG40*100)</f>
        <v>94.517861951279741</v>
      </c>
      <c r="DK40" s="99"/>
    </row>
    <row r="41" spans="1:134" ht="16.5" x14ac:dyDescent="0.25">
      <c r="A41" s="230"/>
      <c r="B41" s="285">
        <f>B40-'[2]Финансовая  помощь  (план)'!$B$45</f>
        <v>0</v>
      </c>
      <c r="C41" s="285">
        <f>C40-'[2]Сводная  таблица'!$H$34/1000</f>
        <v>0</v>
      </c>
      <c r="D41" s="276">
        <f>D40-'[2]Сводная  таблица'!$I$34/1000</f>
        <v>0</v>
      </c>
      <c r="E41" s="59"/>
      <c r="F41" s="59"/>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c r="AM41" s="230"/>
      <c r="AN41" s="230"/>
      <c r="AO41" s="230"/>
      <c r="AP41" s="230"/>
      <c r="AQ41" s="230"/>
      <c r="AR41" s="230"/>
      <c r="AS41" s="230"/>
      <c r="AT41" s="230"/>
      <c r="AU41" s="230"/>
      <c r="AV41" s="230"/>
      <c r="AW41" s="230"/>
      <c r="AX41" s="230"/>
      <c r="AY41" s="230"/>
      <c r="AZ41" s="230"/>
      <c r="BA41" s="230"/>
      <c r="BB41" s="230"/>
      <c r="BC41" s="230"/>
      <c r="BD41" s="230"/>
      <c r="BE41" s="230"/>
      <c r="BF41" s="230"/>
      <c r="BG41" s="230"/>
      <c r="BH41" s="230"/>
      <c r="BI41" s="230"/>
      <c r="BJ41" s="230"/>
      <c r="BK41" s="230"/>
      <c r="BL41" s="230"/>
      <c r="BM41" s="230"/>
      <c r="BN41" s="230"/>
      <c r="BO41" s="230"/>
      <c r="BP41" s="230"/>
      <c r="BQ41" s="230"/>
      <c r="BR41" s="230"/>
      <c r="BS41" s="230"/>
      <c r="BT41" s="230"/>
      <c r="BU41" s="230"/>
      <c r="BV41" s="230"/>
      <c r="BW41" s="230"/>
      <c r="BX41" s="230"/>
      <c r="BY41" s="230"/>
      <c r="BZ41" s="230"/>
      <c r="CA41" s="230"/>
      <c r="CB41" s="230"/>
      <c r="CC41" s="230"/>
      <c r="CD41" s="230"/>
      <c r="CE41" s="230"/>
      <c r="CF41" s="230"/>
      <c r="CG41" s="230"/>
      <c r="CH41" s="230"/>
      <c r="CI41" s="230"/>
      <c r="CJ41" s="230"/>
      <c r="CK41" s="230"/>
      <c r="CL41" s="230"/>
      <c r="CM41" s="230"/>
      <c r="CN41" s="230"/>
      <c r="CO41" s="230"/>
      <c r="CP41" s="230"/>
      <c r="CQ41" s="230"/>
      <c r="CR41" s="230"/>
      <c r="CS41" s="230"/>
      <c r="CT41" s="230"/>
      <c r="CU41" s="230"/>
      <c r="CV41" s="230"/>
      <c r="CW41" s="230"/>
      <c r="CX41" s="230"/>
      <c r="CY41" s="230"/>
      <c r="CZ41" s="230"/>
      <c r="DA41" s="230"/>
      <c r="DB41" s="230"/>
      <c r="DC41" s="230"/>
      <c r="DD41" s="230"/>
      <c r="DE41" s="230"/>
      <c r="DF41" s="230"/>
      <c r="DG41" s="230"/>
      <c r="DH41" s="230"/>
      <c r="DI41" s="230"/>
    </row>
    <row r="42" spans="1:134" s="6" customFormat="1" ht="15" x14ac:dyDescent="0.25">
      <c r="K42" s="117"/>
      <c r="L42" s="117"/>
      <c r="M42" s="117"/>
      <c r="N42" s="117"/>
      <c r="O42" s="117"/>
      <c r="P42" s="117"/>
      <c r="Q42" s="117"/>
      <c r="R42" s="117"/>
      <c r="W42" s="117"/>
      <c r="X42" s="117"/>
      <c r="Y42" s="117"/>
      <c r="Z42" s="117"/>
      <c r="AA42" s="117"/>
      <c r="AB42" s="117"/>
      <c r="AC42" s="117"/>
      <c r="AD42" s="117"/>
      <c r="AE42" s="117"/>
      <c r="AF42" s="117"/>
      <c r="AG42" s="117"/>
      <c r="AH42" s="117"/>
      <c r="AI42" s="117"/>
      <c r="AJ42" s="117"/>
      <c r="AK42" s="117"/>
      <c r="AL42" s="117"/>
      <c r="AM42" s="117"/>
      <c r="AN42" s="117"/>
      <c r="AO42" s="117"/>
      <c r="AP42" s="117"/>
      <c r="AQ42" s="117"/>
      <c r="AR42" s="117"/>
      <c r="AS42" s="117"/>
      <c r="AT42" s="117"/>
      <c r="AU42" s="117"/>
      <c r="AV42" s="117"/>
      <c r="AW42" s="117"/>
      <c r="AX42" s="117"/>
      <c r="AY42" s="117"/>
      <c r="AZ42" s="117"/>
      <c r="BA42" s="117"/>
      <c r="BB42" s="117"/>
      <c r="BC42" s="117"/>
      <c r="BD42" s="117"/>
      <c r="BE42" s="117"/>
      <c r="BF42" s="117"/>
      <c r="BG42" s="117"/>
      <c r="BH42" s="117"/>
      <c r="BI42" s="117"/>
      <c r="BJ42" s="117"/>
      <c r="BS42" s="117"/>
      <c r="BT42" s="117"/>
      <c r="BU42" s="117"/>
      <c r="BV42" s="117"/>
      <c r="CM42" s="1"/>
      <c r="CN42" s="1"/>
      <c r="CO42" s="1"/>
      <c r="CP42" s="1"/>
      <c r="CQ42" s="117"/>
      <c r="CR42" s="117"/>
      <c r="CS42" s="117"/>
      <c r="CT42" s="117"/>
      <c r="CU42" s="1"/>
      <c r="CV42" s="1"/>
      <c r="CW42" s="1"/>
      <c r="CX42" s="1"/>
      <c r="CY42" s="117"/>
      <c r="CZ42" s="117"/>
      <c r="DA42" s="117"/>
      <c r="DB42" s="117"/>
      <c r="DC42" s="117"/>
      <c r="DD42" s="117"/>
      <c r="DE42" s="117"/>
      <c r="DF42" s="117"/>
      <c r="DG42" s="117"/>
      <c r="DH42" s="117"/>
      <c r="DI42" s="117"/>
      <c r="DJ42" s="117"/>
      <c r="DK42" s="117"/>
      <c r="DL42" s="117"/>
      <c r="DY42" s="1"/>
      <c r="DZ42" s="1"/>
      <c r="EA42" s="1"/>
      <c r="EB42" s="1"/>
      <c r="EC42" s="1"/>
      <c r="ED42" s="1"/>
    </row>
    <row r="43" spans="1:134" x14ac:dyDescent="0.2">
      <c r="C43" s="118"/>
    </row>
  </sheetData>
  <mergeCells count="97">
    <mergeCell ref="B13:E13"/>
    <mergeCell ref="F13:I13"/>
    <mergeCell ref="BJ7:BM7"/>
    <mergeCell ref="BN7:CC7"/>
    <mergeCell ref="BB13:BE13"/>
    <mergeCell ref="BF13:BI13"/>
    <mergeCell ref="BJ13:BM13"/>
    <mergeCell ref="BN13:BQ13"/>
    <mergeCell ref="BR13:BU13"/>
    <mergeCell ref="BV13:BY13"/>
    <mergeCell ref="AD13:AG13"/>
    <mergeCell ref="AH13:AK13"/>
    <mergeCell ref="AL13:AO13"/>
    <mergeCell ref="AP13:AS13"/>
    <mergeCell ref="AT13:AW13"/>
    <mergeCell ref="CT7:DI7"/>
    <mergeCell ref="F8:Q8"/>
    <mergeCell ref="AD8:AG8"/>
    <mergeCell ref="AX8:BA8"/>
    <mergeCell ref="BB8:BI8"/>
    <mergeCell ref="BJ8:BM8"/>
    <mergeCell ref="BN8:CC8"/>
    <mergeCell ref="CD8:CG8"/>
    <mergeCell ref="CT8:CW9"/>
    <mergeCell ref="CX8:DI9"/>
    <mergeCell ref="F9:Q9"/>
    <mergeCell ref="AD9:AG9"/>
    <mergeCell ref="AP9:AS9"/>
    <mergeCell ref="BR9:CC9"/>
    <mergeCell ref="CD9:CG9"/>
    <mergeCell ref="CX13:DA13"/>
    <mergeCell ref="DB13:DE13"/>
    <mergeCell ref="DF13:DI13"/>
    <mergeCell ref="BZ13:CC13"/>
    <mergeCell ref="CD13:CG13"/>
    <mergeCell ref="CH13:CK13"/>
    <mergeCell ref="CL13:CO13"/>
    <mergeCell ref="CP13:CS13"/>
    <mergeCell ref="CT13:CW13"/>
    <mergeCell ref="AX13:BA13"/>
    <mergeCell ref="J13:M13"/>
    <mergeCell ref="N13:Q13"/>
    <mergeCell ref="R13:U13"/>
    <mergeCell ref="V13:Y13"/>
    <mergeCell ref="Z13:AC13"/>
    <mergeCell ref="DF10:DI11"/>
    <mergeCell ref="J11:M11"/>
    <mergeCell ref="N11:Q11"/>
    <mergeCell ref="Z11:AC11"/>
    <mergeCell ref="AD11:AG11"/>
    <mergeCell ref="AH11:AK11"/>
    <mergeCell ref="AL11:AO11"/>
    <mergeCell ref="AP11:AS11"/>
    <mergeCell ref="CH10:CK11"/>
    <mergeCell ref="CL10:CO11"/>
    <mergeCell ref="CP10:CS11"/>
    <mergeCell ref="CT10:CW11"/>
    <mergeCell ref="CX10:DA11"/>
    <mergeCell ref="DB10:DE11"/>
    <mergeCell ref="BN10:BQ11"/>
    <mergeCell ref="BR10:BU11"/>
    <mergeCell ref="BV10:BY11"/>
    <mergeCell ref="BB11:BE11"/>
    <mergeCell ref="BF11:BI11"/>
    <mergeCell ref="F10:Q10"/>
    <mergeCell ref="R10:U11"/>
    <mergeCell ref="V10:AC10"/>
    <mergeCell ref="AD10:AG10"/>
    <mergeCell ref="AT10:AW11"/>
    <mergeCell ref="AX10:BI10"/>
    <mergeCell ref="BJ10:BM11"/>
    <mergeCell ref="V11:Y11"/>
    <mergeCell ref="AX11:BA11"/>
    <mergeCell ref="BZ10:CC10"/>
    <mergeCell ref="CD10:CG11"/>
    <mergeCell ref="CH9:CK9"/>
    <mergeCell ref="CL9:CO9"/>
    <mergeCell ref="CP9:CS9"/>
    <mergeCell ref="BZ11:CC11"/>
    <mergeCell ref="AT9:AW9"/>
    <mergeCell ref="AX9:BA9"/>
    <mergeCell ref="BB9:BE9"/>
    <mergeCell ref="BF9:BI9"/>
    <mergeCell ref="BJ9:BM9"/>
    <mergeCell ref="BN9:BQ9"/>
    <mergeCell ref="CH8:CK8"/>
    <mergeCell ref="CL8:CO8"/>
    <mergeCell ref="CP8:CS8"/>
    <mergeCell ref="CH7:CK7"/>
    <mergeCell ref="CL7:CO7"/>
    <mergeCell ref="CP7:CS7"/>
    <mergeCell ref="CD7:CG7"/>
    <mergeCell ref="A6:A12"/>
    <mergeCell ref="B6:E11"/>
    <mergeCell ref="F6:Q6"/>
    <mergeCell ref="F7:Q7"/>
    <mergeCell ref="F11:I11"/>
  </mergeCells>
  <pageMargins left="0.78740157480314965" right="0.39370078740157483" top="0.59055118110236227" bottom="0.59055118110236227" header="0.51181102362204722" footer="0.51181102362204722"/>
  <pageSetup paperSize="8" scale="57" fitToWidth="15" orientation="landscape" r:id="rId1"/>
  <headerFooter alignWithMargins="0">
    <oddFooter>&amp;L&amp;P&amp;R&amp;Z&amp;F&amp;A</oddFooter>
  </headerFooter>
  <colBreaks count="7" manualBreakCount="7">
    <brk id="17" max="40" man="1"/>
    <brk id="33" max="40" man="1"/>
    <brk id="49" max="40" man="1"/>
    <brk id="65" max="40" man="1"/>
    <brk id="81" max="40" man="1"/>
    <brk id="97" max="40" man="1"/>
    <brk id="113" max="4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BZ41"/>
  <sheetViews>
    <sheetView zoomScale="50" zoomScaleNormal="50" zoomScaleSheetLayoutView="50" workbookViewId="0">
      <selection activeCell="A6" sqref="A6:A10"/>
    </sheetView>
  </sheetViews>
  <sheetFormatPr defaultColWidth="8.85546875" defaultRowHeight="12.75" x14ac:dyDescent="0.2"/>
  <cols>
    <col min="1" max="1" width="25.85546875" customWidth="1"/>
    <col min="2" max="2" width="22.140625" customWidth="1"/>
    <col min="3" max="3" width="20.7109375" bestFit="1" customWidth="1"/>
    <col min="4" max="6" width="19.85546875" customWidth="1"/>
    <col min="7" max="7" width="17.42578125" customWidth="1"/>
    <col min="8" max="9" width="15.5703125" customWidth="1"/>
    <col min="10" max="10" width="21.42578125" customWidth="1"/>
    <col min="11" max="12" width="19" customWidth="1"/>
    <col min="13" max="13" width="17.85546875" customWidth="1"/>
    <col min="14" max="14" width="19.42578125" customWidth="1"/>
    <col min="15" max="17" width="17.85546875" customWidth="1"/>
    <col min="18" max="18" width="22.5703125" customWidth="1"/>
    <col min="19" max="19" width="17.5703125" customWidth="1"/>
    <col min="20" max="20" width="16.85546875" customWidth="1"/>
    <col min="21" max="21" width="15.5703125" customWidth="1"/>
    <col min="22" max="22" width="21.7109375" customWidth="1"/>
    <col min="23" max="25" width="17.5703125" customWidth="1"/>
    <col min="26" max="26" width="20.28515625" customWidth="1"/>
    <col min="27" max="29" width="17.42578125" customWidth="1"/>
    <col min="30" max="30" width="20" customWidth="1"/>
    <col min="31" max="33" width="17.42578125" customWidth="1"/>
    <col min="34" max="34" width="20.5703125" customWidth="1"/>
    <col min="35" max="37" width="17.5703125" customWidth="1"/>
    <col min="38" max="38" width="21" customWidth="1"/>
    <col min="39" max="41" width="17.5703125" customWidth="1"/>
    <col min="42" max="42" width="22.5703125" customWidth="1"/>
    <col min="43" max="45" width="17.42578125" customWidth="1"/>
    <col min="46" max="46" width="22" customWidth="1"/>
    <col min="47" max="49" width="17.5703125" customWidth="1"/>
    <col min="50" max="50" width="23.28515625" customWidth="1"/>
    <col min="51" max="53" width="17.5703125" customWidth="1"/>
    <col min="54" max="54" width="21.5703125" customWidth="1"/>
    <col min="55" max="57" width="17.42578125" customWidth="1"/>
    <col min="58" max="58" width="20.85546875" customWidth="1"/>
    <col min="59" max="61" width="17.42578125" customWidth="1"/>
    <col min="62" max="62" width="21.5703125" customWidth="1"/>
    <col min="63" max="65" width="17.42578125" customWidth="1"/>
    <col min="66" max="66" width="20.85546875" customWidth="1"/>
    <col min="67" max="69" width="17.42578125" customWidth="1"/>
    <col min="70" max="72" width="17.42578125" hidden="1" customWidth="1"/>
    <col min="73" max="75" width="17.42578125" customWidth="1"/>
    <col min="76" max="76" width="15.42578125" customWidth="1"/>
    <col min="77" max="77" width="13" customWidth="1"/>
    <col min="78" max="78" width="16" customWidth="1"/>
  </cols>
  <sheetData>
    <row r="1" spans="1:78" ht="15"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row>
    <row r="2" spans="1:78" ht="16.5" customHeight="1" x14ac:dyDescent="0.25">
      <c r="A2" s="30"/>
      <c r="B2" s="30"/>
      <c r="C2" s="30"/>
      <c r="D2" s="2"/>
      <c r="E2" s="2"/>
      <c r="F2" s="2" t="s">
        <v>432</v>
      </c>
      <c r="G2" s="30"/>
      <c r="H2" s="30"/>
      <c r="I2" s="30"/>
      <c r="J2" s="30"/>
      <c r="K2" s="30"/>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3"/>
      <c r="BS2" s="3"/>
      <c r="BT2" s="3"/>
      <c r="BU2" s="3"/>
      <c r="BV2" s="3"/>
      <c r="BW2" s="3"/>
      <c r="BX2" s="2"/>
      <c r="BY2" s="2"/>
      <c r="BZ2" s="2"/>
    </row>
    <row r="3" spans="1:78" ht="16.5" customHeight="1" x14ac:dyDescent="0.25">
      <c r="A3" s="30"/>
      <c r="B3" s="30"/>
      <c r="C3" s="30"/>
      <c r="D3" s="2"/>
      <c r="E3" s="2"/>
      <c r="F3" s="2"/>
      <c r="G3" s="2"/>
      <c r="H3" s="2" t="str">
        <f>'[1]Исполнение  по  субвенции'!N3</f>
        <v>НА  1  ЯНВАРЯ  2024  ГОДА</v>
      </c>
      <c r="I3" s="30"/>
      <c r="J3" s="30"/>
      <c r="K3" s="30"/>
      <c r="L3" s="2"/>
      <c r="M3" s="2"/>
      <c r="N3" s="2"/>
      <c r="O3" s="2"/>
      <c r="P3" s="2"/>
      <c r="Q3" s="2"/>
      <c r="R3" s="3"/>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120"/>
      <c r="BS3" s="120"/>
      <c r="BT3" s="120"/>
      <c r="BU3" s="120"/>
      <c r="BV3" s="120"/>
      <c r="BW3" s="120"/>
      <c r="BX3" s="119"/>
      <c r="BY3" s="119"/>
      <c r="BZ3" s="119"/>
    </row>
    <row r="4" spans="1:78" x14ac:dyDescent="0.2">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row>
    <row r="5" spans="1:78" s="87" customFormat="1" ht="16.5" thickBot="1" x14ac:dyDescent="0.3">
      <c r="A5" s="10"/>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5" t="s">
        <v>0</v>
      </c>
      <c r="BQ5" s="10"/>
    </row>
    <row r="6" spans="1:78" s="87" customFormat="1" ht="84" customHeight="1" thickBot="1" x14ac:dyDescent="0.25">
      <c r="A6" s="349" t="s">
        <v>309</v>
      </c>
      <c r="B6" s="352" t="s">
        <v>2</v>
      </c>
      <c r="C6" s="353"/>
      <c r="D6" s="353"/>
      <c r="E6" s="354"/>
      <c r="F6" s="352" t="s">
        <v>54</v>
      </c>
      <c r="G6" s="353"/>
      <c r="H6" s="353"/>
      <c r="I6" s="354"/>
      <c r="J6" s="366" t="s">
        <v>55</v>
      </c>
      <c r="K6" s="367"/>
      <c r="L6" s="367"/>
      <c r="M6" s="367"/>
      <c r="N6" s="367"/>
      <c r="O6" s="367"/>
      <c r="P6" s="367"/>
      <c r="Q6" s="368"/>
      <c r="R6" s="366" t="s">
        <v>56</v>
      </c>
      <c r="S6" s="367"/>
      <c r="T6" s="367"/>
      <c r="U6" s="367"/>
      <c r="V6" s="367"/>
      <c r="W6" s="367"/>
      <c r="X6" s="367"/>
      <c r="Y6" s="368"/>
      <c r="Z6" s="366" t="s">
        <v>59</v>
      </c>
      <c r="AA6" s="367"/>
      <c r="AB6" s="367"/>
      <c r="AC6" s="367"/>
      <c r="AD6" s="367"/>
      <c r="AE6" s="367"/>
      <c r="AF6" s="367"/>
      <c r="AG6" s="368"/>
      <c r="AH6" s="366" t="s">
        <v>62</v>
      </c>
      <c r="AI6" s="367"/>
      <c r="AJ6" s="367"/>
      <c r="AK6" s="367"/>
      <c r="AL6" s="367"/>
      <c r="AM6" s="367"/>
      <c r="AN6" s="367"/>
      <c r="AO6" s="368"/>
      <c r="AP6" s="366" t="s">
        <v>63</v>
      </c>
      <c r="AQ6" s="367"/>
      <c r="AR6" s="367"/>
      <c r="AS6" s="368"/>
      <c r="AT6" s="366" t="s">
        <v>4</v>
      </c>
      <c r="AU6" s="367"/>
      <c r="AV6" s="367"/>
      <c r="AW6" s="368"/>
      <c r="AX6" s="366" t="s">
        <v>65</v>
      </c>
      <c r="AY6" s="367"/>
      <c r="AZ6" s="367"/>
      <c r="BA6" s="367"/>
      <c r="BB6" s="367"/>
      <c r="BC6" s="367"/>
      <c r="BD6" s="367"/>
      <c r="BE6" s="368"/>
      <c r="BF6" s="366" t="s">
        <v>310</v>
      </c>
      <c r="BG6" s="367"/>
      <c r="BH6" s="367"/>
      <c r="BI6" s="367"/>
      <c r="BJ6" s="367"/>
      <c r="BK6" s="367"/>
      <c r="BL6" s="367"/>
      <c r="BM6" s="367"/>
      <c r="BN6" s="367"/>
      <c r="BO6" s="367"/>
      <c r="BP6" s="367"/>
      <c r="BQ6" s="368"/>
      <c r="BR6" s="173"/>
      <c r="BS6" s="173"/>
      <c r="BT6" s="190"/>
    </row>
    <row r="7" spans="1:78" s="87" customFormat="1" ht="50.45" customHeight="1" thickBot="1" x14ac:dyDescent="0.25">
      <c r="A7" s="350"/>
      <c r="B7" s="355"/>
      <c r="C7" s="356"/>
      <c r="D7" s="356"/>
      <c r="E7" s="357"/>
      <c r="F7" s="366" t="s">
        <v>311</v>
      </c>
      <c r="G7" s="367"/>
      <c r="H7" s="367"/>
      <c r="I7" s="368"/>
      <c r="J7" s="366" t="s">
        <v>70</v>
      </c>
      <c r="K7" s="367"/>
      <c r="L7" s="367"/>
      <c r="M7" s="367"/>
      <c r="N7" s="367"/>
      <c r="O7" s="367"/>
      <c r="P7" s="367"/>
      <c r="Q7" s="368"/>
      <c r="R7" s="366" t="s">
        <v>72</v>
      </c>
      <c r="S7" s="367"/>
      <c r="T7" s="367"/>
      <c r="U7" s="367"/>
      <c r="V7" s="367"/>
      <c r="W7" s="367"/>
      <c r="X7" s="367"/>
      <c r="Y7" s="368"/>
      <c r="Z7" s="366" t="s">
        <v>77</v>
      </c>
      <c r="AA7" s="367"/>
      <c r="AB7" s="367"/>
      <c r="AC7" s="367"/>
      <c r="AD7" s="367"/>
      <c r="AE7" s="367"/>
      <c r="AF7" s="367"/>
      <c r="AG7" s="368"/>
      <c r="AH7" s="366" t="s">
        <v>433</v>
      </c>
      <c r="AI7" s="367"/>
      <c r="AJ7" s="367"/>
      <c r="AK7" s="367"/>
      <c r="AL7" s="367"/>
      <c r="AM7" s="367"/>
      <c r="AN7" s="367"/>
      <c r="AO7" s="368"/>
      <c r="AP7" s="366" t="s">
        <v>312</v>
      </c>
      <c r="AQ7" s="367"/>
      <c r="AR7" s="367"/>
      <c r="AS7" s="368"/>
      <c r="AT7" s="366" t="s">
        <v>434</v>
      </c>
      <c r="AU7" s="367"/>
      <c r="AV7" s="367"/>
      <c r="AW7" s="368"/>
      <c r="AX7" s="366" t="s">
        <v>85</v>
      </c>
      <c r="AY7" s="367"/>
      <c r="AZ7" s="367"/>
      <c r="BA7" s="367"/>
      <c r="BB7" s="367"/>
      <c r="BC7" s="367"/>
      <c r="BD7" s="367"/>
      <c r="BE7" s="368"/>
      <c r="BF7" s="366"/>
      <c r="BG7" s="367"/>
      <c r="BH7" s="367"/>
      <c r="BI7" s="367"/>
      <c r="BJ7" s="367"/>
      <c r="BK7" s="367"/>
      <c r="BL7" s="367"/>
      <c r="BM7" s="367"/>
      <c r="BN7" s="367"/>
      <c r="BO7" s="367"/>
      <c r="BP7" s="367"/>
      <c r="BQ7" s="368"/>
      <c r="BR7" s="327" t="s">
        <v>435</v>
      </c>
      <c r="BS7" s="328"/>
      <c r="BT7" s="329"/>
    </row>
    <row r="8" spans="1:78" s="87" customFormat="1" ht="131.1" customHeight="1" thickBot="1" x14ac:dyDescent="0.25">
      <c r="A8" s="350"/>
      <c r="B8" s="355"/>
      <c r="C8" s="356"/>
      <c r="D8" s="356"/>
      <c r="E8" s="357"/>
      <c r="F8" s="355" t="s">
        <v>313</v>
      </c>
      <c r="G8" s="356"/>
      <c r="H8" s="356"/>
      <c r="I8" s="357"/>
      <c r="J8" s="366" t="s">
        <v>314</v>
      </c>
      <c r="K8" s="367"/>
      <c r="L8" s="367"/>
      <c r="M8" s="368"/>
      <c r="N8" s="366" t="s">
        <v>315</v>
      </c>
      <c r="O8" s="367"/>
      <c r="P8" s="367"/>
      <c r="Q8" s="368"/>
      <c r="R8" s="366" t="s">
        <v>316</v>
      </c>
      <c r="S8" s="367"/>
      <c r="T8" s="367"/>
      <c r="U8" s="367"/>
      <c r="V8" s="366" t="s">
        <v>436</v>
      </c>
      <c r="W8" s="367"/>
      <c r="X8" s="367"/>
      <c r="Y8" s="368"/>
      <c r="Z8" s="366" t="s">
        <v>317</v>
      </c>
      <c r="AA8" s="367"/>
      <c r="AB8" s="367"/>
      <c r="AC8" s="368"/>
      <c r="AD8" s="366" t="s">
        <v>437</v>
      </c>
      <c r="AE8" s="367"/>
      <c r="AF8" s="367"/>
      <c r="AG8" s="368"/>
      <c r="AH8" s="366" t="s">
        <v>438</v>
      </c>
      <c r="AI8" s="367"/>
      <c r="AJ8" s="367"/>
      <c r="AK8" s="368"/>
      <c r="AL8" s="366" t="s">
        <v>439</v>
      </c>
      <c r="AM8" s="367"/>
      <c r="AN8" s="367"/>
      <c r="AO8" s="368"/>
      <c r="AP8" s="366" t="s">
        <v>440</v>
      </c>
      <c r="AQ8" s="367"/>
      <c r="AR8" s="367"/>
      <c r="AS8" s="368"/>
      <c r="AT8" s="366" t="s">
        <v>441</v>
      </c>
      <c r="AU8" s="367"/>
      <c r="AV8" s="367"/>
      <c r="AW8" s="368"/>
      <c r="AX8" s="366" t="s">
        <v>318</v>
      </c>
      <c r="AY8" s="367"/>
      <c r="AZ8" s="367"/>
      <c r="BA8" s="368"/>
      <c r="BB8" s="366" t="s">
        <v>119</v>
      </c>
      <c r="BC8" s="367"/>
      <c r="BD8" s="367"/>
      <c r="BE8" s="368"/>
      <c r="BF8" s="366"/>
      <c r="BG8" s="367"/>
      <c r="BH8" s="367"/>
      <c r="BI8" s="367"/>
      <c r="BJ8" s="367"/>
      <c r="BK8" s="367"/>
      <c r="BL8" s="367"/>
      <c r="BM8" s="367"/>
      <c r="BN8" s="367"/>
      <c r="BO8" s="367"/>
      <c r="BP8" s="367"/>
      <c r="BQ8" s="368"/>
      <c r="BR8" s="327"/>
      <c r="BS8" s="328"/>
      <c r="BT8" s="329"/>
    </row>
    <row r="9" spans="1:78" s="10" customFormat="1" ht="131.1" customHeight="1" thickBot="1" x14ac:dyDescent="0.25">
      <c r="A9" s="350"/>
      <c r="B9" s="358"/>
      <c r="C9" s="359"/>
      <c r="D9" s="359"/>
      <c r="E9" s="360"/>
      <c r="F9" s="366" t="s">
        <v>319</v>
      </c>
      <c r="G9" s="367"/>
      <c r="H9" s="367"/>
      <c r="I9" s="368"/>
      <c r="J9" s="366" t="s">
        <v>320</v>
      </c>
      <c r="K9" s="367"/>
      <c r="L9" s="367"/>
      <c r="M9" s="368"/>
      <c r="N9" s="366" t="s">
        <v>321</v>
      </c>
      <c r="O9" s="367"/>
      <c r="P9" s="367"/>
      <c r="Q9" s="368"/>
      <c r="R9" s="366" t="s">
        <v>322</v>
      </c>
      <c r="S9" s="367"/>
      <c r="T9" s="367"/>
      <c r="U9" s="368"/>
      <c r="V9" s="366" t="s">
        <v>442</v>
      </c>
      <c r="W9" s="367"/>
      <c r="X9" s="367"/>
      <c r="Y9" s="368"/>
      <c r="Z9" s="366" t="s">
        <v>323</v>
      </c>
      <c r="AA9" s="367"/>
      <c r="AB9" s="367"/>
      <c r="AC9" s="368"/>
      <c r="AD9" s="366" t="s">
        <v>443</v>
      </c>
      <c r="AE9" s="367"/>
      <c r="AF9" s="367"/>
      <c r="AG9" s="368"/>
      <c r="AH9" s="366" t="s">
        <v>444</v>
      </c>
      <c r="AI9" s="367"/>
      <c r="AJ9" s="367"/>
      <c r="AK9" s="368"/>
      <c r="AL9" s="366" t="s">
        <v>445</v>
      </c>
      <c r="AM9" s="367"/>
      <c r="AN9" s="367"/>
      <c r="AO9" s="368"/>
      <c r="AP9" s="366" t="s">
        <v>324</v>
      </c>
      <c r="AQ9" s="367"/>
      <c r="AR9" s="367"/>
      <c r="AS9" s="368"/>
      <c r="AT9" s="366" t="s">
        <v>446</v>
      </c>
      <c r="AU9" s="367"/>
      <c r="AV9" s="367"/>
      <c r="AW9" s="368"/>
      <c r="AX9" s="366" t="s">
        <v>325</v>
      </c>
      <c r="AY9" s="367"/>
      <c r="AZ9" s="367"/>
      <c r="BA9" s="368"/>
      <c r="BB9" s="366" t="s">
        <v>326</v>
      </c>
      <c r="BC9" s="367"/>
      <c r="BD9" s="367"/>
      <c r="BE9" s="368"/>
      <c r="BF9" s="366" t="s">
        <v>447</v>
      </c>
      <c r="BG9" s="367"/>
      <c r="BH9" s="367"/>
      <c r="BI9" s="368"/>
      <c r="BJ9" s="366" t="s">
        <v>327</v>
      </c>
      <c r="BK9" s="367"/>
      <c r="BL9" s="367"/>
      <c r="BM9" s="368"/>
      <c r="BN9" s="366" t="s">
        <v>448</v>
      </c>
      <c r="BO9" s="367"/>
      <c r="BP9" s="367"/>
      <c r="BQ9" s="368"/>
      <c r="BR9" s="381" t="s">
        <v>449</v>
      </c>
      <c r="BS9" s="382"/>
      <c r="BT9" s="383"/>
    </row>
    <row r="10" spans="1:78" s="10" customFormat="1" ht="60.75" customHeight="1" thickBot="1" x14ac:dyDescent="0.25">
      <c r="A10" s="351"/>
      <c r="B10" s="57" t="s">
        <v>16</v>
      </c>
      <c r="C10" s="153" t="s">
        <v>17</v>
      </c>
      <c r="D10" s="149" t="s">
        <v>18</v>
      </c>
      <c r="E10" s="153" t="s">
        <v>19</v>
      </c>
      <c r="F10" s="57" t="s">
        <v>16</v>
      </c>
      <c r="G10" s="57" t="s">
        <v>17</v>
      </c>
      <c r="H10" s="57" t="s">
        <v>18</v>
      </c>
      <c r="I10" s="57" t="s">
        <v>19</v>
      </c>
      <c r="J10" s="57" t="s">
        <v>16</v>
      </c>
      <c r="K10" s="57" t="s">
        <v>17</v>
      </c>
      <c r="L10" s="57" t="s">
        <v>18</v>
      </c>
      <c r="M10" s="57" t="s">
        <v>19</v>
      </c>
      <c r="N10" s="57" t="s">
        <v>16</v>
      </c>
      <c r="O10" s="57" t="s">
        <v>17</v>
      </c>
      <c r="P10" s="57" t="s">
        <v>18</v>
      </c>
      <c r="Q10" s="57" t="s">
        <v>19</v>
      </c>
      <c r="R10" s="57" t="s">
        <v>16</v>
      </c>
      <c r="S10" s="57" t="s">
        <v>17</v>
      </c>
      <c r="T10" s="57" t="s">
        <v>18</v>
      </c>
      <c r="U10" s="57" t="s">
        <v>19</v>
      </c>
      <c r="V10" s="57" t="s">
        <v>16</v>
      </c>
      <c r="W10" s="57" t="s">
        <v>17</v>
      </c>
      <c r="X10" s="57" t="s">
        <v>18</v>
      </c>
      <c r="Y10" s="57" t="s">
        <v>19</v>
      </c>
      <c r="Z10" s="57" t="s">
        <v>16</v>
      </c>
      <c r="AA10" s="150" t="s">
        <v>17</v>
      </c>
      <c r="AB10" s="57" t="s">
        <v>18</v>
      </c>
      <c r="AC10" s="57" t="s">
        <v>19</v>
      </c>
      <c r="AD10" s="57" t="s">
        <v>16</v>
      </c>
      <c r="AE10" s="150" t="s">
        <v>17</v>
      </c>
      <c r="AF10" s="57" t="s">
        <v>18</v>
      </c>
      <c r="AG10" s="57" t="s">
        <v>19</v>
      </c>
      <c r="AH10" s="57" t="s">
        <v>16</v>
      </c>
      <c r="AI10" s="150" t="s">
        <v>17</v>
      </c>
      <c r="AJ10" s="57" t="s">
        <v>18</v>
      </c>
      <c r="AK10" s="57" t="s">
        <v>19</v>
      </c>
      <c r="AL10" s="57" t="s">
        <v>16</v>
      </c>
      <c r="AM10" s="150" t="s">
        <v>17</v>
      </c>
      <c r="AN10" s="57" t="s">
        <v>18</v>
      </c>
      <c r="AO10" s="57" t="s">
        <v>19</v>
      </c>
      <c r="AP10" s="57" t="s">
        <v>16</v>
      </c>
      <c r="AQ10" s="150" t="s">
        <v>17</v>
      </c>
      <c r="AR10" s="57" t="s">
        <v>18</v>
      </c>
      <c r="AS10" s="57" t="s">
        <v>19</v>
      </c>
      <c r="AT10" s="57" t="s">
        <v>16</v>
      </c>
      <c r="AU10" s="150" t="s">
        <v>17</v>
      </c>
      <c r="AV10" s="57" t="s">
        <v>18</v>
      </c>
      <c r="AW10" s="57" t="s">
        <v>19</v>
      </c>
      <c r="AX10" s="57" t="s">
        <v>16</v>
      </c>
      <c r="AY10" s="57" t="s">
        <v>17</v>
      </c>
      <c r="AZ10" s="57" t="s">
        <v>18</v>
      </c>
      <c r="BA10" s="57" t="s">
        <v>19</v>
      </c>
      <c r="BB10" s="57" t="s">
        <v>16</v>
      </c>
      <c r="BC10" s="57" t="s">
        <v>17</v>
      </c>
      <c r="BD10" s="57" t="s">
        <v>18</v>
      </c>
      <c r="BE10" s="57" t="s">
        <v>19</v>
      </c>
      <c r="BF10" s="57" t="s">
        <v>16</v>
      </c>
      <c r="BG10" s="57" t="s">
        <v>17</v>
      </c>
      <c r="BH10" s="57" t="s">
        <v>18</v>
      </c>
      <c r="BI10" s="57" t="s">
        <v>19</v>
      </c>
      <c r="BJ10" s="57" t="s">
        <v>16</v>
      </c>
      <c r="BK10" s="57" t="s">
        <v>17</v>
      </c>
      <c r="BL10" s="57" t="s">
        <v>18</v>
      </c>
      <c r="BM10" s="57" t="s">
        <v>19</v>
      </c>
      <c r="BN10" s="57" t="s">
        <v>16</v>
      </c>
      <c r="BO10" s="57" t="s">
        <v>17</v>
      </c>
      <c r="BP10" s="57" t="s">
        <v>18</v>
      </c>
      <c r="BQ10" s="57" t="s">
        <v>19</v>
      </c>
      <c r="BR10" s="57" t="s">
        <v>17</v>
      </c>
      <c r="BS10" s="57" t="s">
        <v>18</v>
      </c>
      <c r="BT10" s="57" t="s">
        <v>19</v>
      </c>
    </row>
    <row r="11" spans="1:78" s="122" customFormat="1" ht="20.25" customHeight="1" thickBot="1" x14ac:dyDescent="0.3">
      <c r="A11" s="121"/>
      <c r="B11" s="379"/>
      <c r="C11" s="379"/>
      <c r="D11" s="379"/>
      <c r="E11" s="380"/>
      <c r="F11" s="384" t="s">
        <v>328</v>
      </c>
      <c r="G11" s="385"/>
      <c r="H11" s="385"/>
      <c r="I11" s="386"/>
      <c r="J11" s="378" t="s">
        <v>329</v>
      </c>
      <c r="K11" s="379"/>
      <c r="L11" s="379"/>
      <c r="M11" s="380"/>
      <c r="N11" s="378" t="s">
        <v>330</v>
      </c>
      <c r="O11" s="379"/>
      <c r="P11" s="379"/>
      <c r="Q11" s="380"/>
      <c r="R11" s="378" t="s">
        <v>450</v>
      </c>
      <c r="S11" s="379"/>
      <c r="T11" s="379"/>
      <c r="U11" s="380"/>
      <c r="V11" s="378" t="s">
        <v>451</v>
      </c>
      <c r="W11" s="379"/>
      <c r="X11" s="379"/>
      <c r="Y11" s="380"/>
      <c r="Z11" s="378" t="s">
        <v>452</v>
      </c>
      <c r="AA11" s="379"/>
      <c r="AB11" s="379"/>
      <c r="AC11" s="380"/>
      <c r="AD11" s="378" t="s">
        <v>453</v>
      </c>
      <c r="AE11" s="379"/>
      <c r="AF11" s="379"/>
      <c r="AG11" s="380"/>
      <c r="AH11" s="378" t="s">
        <v>454</v>
      </c>
      <c r="AI11" s="379"/>
      <c r="AJ11" s="379"/>
      <c r="AK11" s="380"/>
      <c r="AL11" s="378" t="s">
        <v>455</v>
      </c>
      <c r="AM11" s="379"/>
      <c r="AN11" s="379"/>
      <c r="AO11" s="380"/>
      <c r="AP11" s="378" t="s">
        <v>331</v>
      </c>
      <c r="AQ11" s="379"/>
      <c r="AR11" s="379"/>
      <c r="AS11" s="380"/>
      <c r="AT11" s="378" t="s">
        <v>456</v>
      </c>
      <c r="AU11" s="379"/>
      <c r="AV11" s="379"/>
      <c r="AW11" s="380"/>
      <c r="AX11" s="378" t="s">
        <v>332</v>
      </c>
      <c r="AY11" s="379"/>
      <c r="AZ11" s="379"/>
      <c r="BA11" s="380"/>
      <c r="BB11" s="378" t="s">
        <v>333</v>
      </c>
      <c r="BC11" s="379"/>
      <c r="BD11" s="379"/>
      <c r="BE11" s="380"/>
      <c r="BF11" s="378" t="s">
        <v>334</v>
      </c>
      <c r="BG11" s="379"/>
      <c r="BH11" s="379"/>
      <c r="BI11" s="380"/>
      <c r="BJ11" s="378" t="s">
        <v>335</v>
      </c>
      <c r="BK11" s="379"/>
      <c r="BL11" s="379"/>
      <c r="BM11" s="380"/>
      <c r="BN11" s="378" t="s">
        <v>457</v>
      </c>
      <c r="BO11" s="379"/>
      <c r="BP11" s="379"/>
      <c r="BQ11" s="380"/>
      <c r="BR11" s="378" t="s">
        <v>458</v>
      </c>
      <c r="BS11" s="379"/>
      <c r="BT11" s="380"/>
    </row>
    <row r="12" spans="1:78" s="10" customFormat="1" ht="21.75" customHeight="1" x14ac:dyDescent="0.25">
      <c r="A12" s="97" t="s">
        <v>28</v>
      </c>
      <c r="B12" s="286">
        <f>AX12+R12+V12+BB12+J12+F12+N12+AH12+AT12+AP12+Z12+AD12+BJ12+BN12+BF12+AL12</f>
        <v>0</v>
      </c>
      <c r="C12" s="286">
        <f>BR12+AY12+S12+W12+BC12+K12+G12+O12+AI12+AU12+AQ12+AA12+AE12+BK12+BO12+BG12+AM12</f>
        <v>24163.108609999999</v>
      </c>
      <c r="D12" s="61">
        <f>BS12+AZ12+T12+X12+BD12+L12+H12+P12+AJ12+AV12+AR12+AB12+AF12+BL12+BP12+BH12+AN12</f>
        <v>17425.122059999998</v>
      </c>
      <c r="E12" s="73">
        <f t="shared" ref="E12:E30" si="0">IF(ISERROR(D12/C12*100),,D12/C12*100)</f>
        <v>72.114570775005916</v>
      </c>
      <c r="F12" s="98"/>
      <c r="G12" s="284">
        <f>('[3]Проверочная  таблица'!ZL12)/1000</f>
        <v>0</v>
      </c>
      <c r="H12" s="284">
        <f>('[3]Проверочная  таблица'!ZV12)/1000</f>
        <v>0</v>
      </c>
      <c r="I12" s="61">
        <f>IF(ISERROR(H12/G12*100),,H12/G12*100)</f>
        <v>0</v>
      </c>
      <c r="J12" s="98"/>
      <c r="K12" s="284">
        <f>'[3]Проверочная  таблица'!XQ12/1000</f>
        <v>8749.44</v>
      </c>
      <c r="L12" s="284">
        <f>'[3]Проверочная  таблица'!XT12/1000</f>
        <v>8221.3262699999996</v>
      </c>
      <c r="M12" s="61">
        <f>IF(ISERROR(L12/K12*100),,L12/K12*100)</f>
        <v>93.964028212091279</v>
      </c>
      <c r="N12" s="98"/>
      <c r="O12" s="284">
        <f>'[3]Проверочная  таблица'!ZM12/1000</f>
        <v>0</v>
      </c>
      <c r="P12" s="284">
        <f>'[3]Проверочная  таблица'!ZW12/1000</f>
        <v>0</v>
      </c>
      <c r="Q12" s="61">
        <f>IF(ISERROR(P12/O12*100),,P12/O12*100)</f>
        <v>0</v>
      </c>
      <c r="R12" s="98"/>
      <c r="S12" s="284">
        <f>'[3]Проверочная  таблица'!ZE12/1000</f>
        <v>0</v>
      </c>
      <c r="T12" s="284">
        <f>'[3]Проверочная  таблица'!ZH12/1000</f>
        <v>0</v>
      </c>
      <c r="U12" s="61">
        <f>IF(ISERROR(T12/S12*100),,T12/S12*100)</f>
        <v>0</v>
      </c>
      <c r="V12" s="98"/>
      <c r="W12" s="284">
        <f>'[3]Проверочная  таблица'!YY12/1000</f>
        <v>0</v>
      </c>
      <c r="X12" s="284">
        <f>'[3]Проверочная  таблица'!ZB12/1000</f>
        <v>0</v>
      </c>
      <c r="Y12" s="61">
        <f>IF(ISERROR(X12/W12*100),,X12/W12*100)</f>
        <v>0</v>
      </c>
      <c r="Z12" s="98"/>
      <c r="AA12" s="284">
        <f>'[3]Проверочная  таблица'!XK12/1000</f>
        <v>1094.0306199999998</v>
      </c>
      <c r="AB12" s="284">
        <f>'[3]Проверочная  таблица'!XN12/1000</f>
        <v>1094.0306199999998</v>
      </c>
      <c r="AC12" s="61">
        <f>IF(ISERROR(AB12/AA12*100),,AB12/AA12*100)</f>
        <v>100</v>
      </c>
      <c r="AD12" s="98"/>
      <c r="AE12" s="284">
        <f>'[3]Проверочная  таблица'!XE12/1000</f>
        <v>0</v>
      </c>
      <c r="AF12" s="284">
        <f>'[3]Проверочная  таблица'!XH12/1000</f>
        <v>0</v>
      </c>
      <c r="AG12" s="61">
        <f>IF(ISERROR(AF12/AE12*100),,AF12/AE12*100)</f>
        <v>0</v>
      </c>
      <c r="AH12" s="98"/>
      <c r="AI12" s="284">
        <f>'[3]Проверочная  таблица'!ZN12/1000</f>
        <v>0</v>
      </c>
      <c r="AJ12" s="284">
        <f>'[3]Проверочная  таблица'!ZX12/1000</f>
        <v>0</v>
      </c>
      <c r="AK12" s="61">
        <f>IF(ISERROR(AJ12/AI12*100),,AJ12/AI12*100)</f>
        <v>0</v>
      </c>
      <c r="AL12" s="98"/>
      <c r="AM12" s="284">
        <f>('[3]Проверочная  таблица'!ZO12+'[3]Проверочная  таблица'!AAF12)/1000</f>
        <v>8766.4</v>
      </c>
      <c r="AN12" s="284">
        <f>('[3]Проверочная  таблица'!ZY12+'[3]Проверочная  таблица'!AAK12)/1000</f>
        <v>2629.92</v>
      </c>
      <c r="AO12" s="61">
        <f>IF(ISERROR(AN12/AM12*100),,AN12/AM12*100)</f>
        <v>30.000000000000004</v>
      </c>
      <c r="AP12" s="98"/>
      <c r="AQ12" s="284">
        <f>('[3]Проверочная  таблица'!WZ12+'[3]Проверочная  таблица'!XA12)/1000</f>
        <v>0</v>
      </c>
      <c r="AR12" s="284">
        <f>('[3]Проверочная  таблица'!XC12+'[3]Проверочная  таблица'!XD12)/1000</f>
        <v>0</v>
      </c>
      <c r="AS12" s="61">
        <f>IF(ISERROR(AR12/AQ12*100),,AR12/AQ12*100)</f>
        <v>0</v>
      </c>
      <c r="AT12" s="98"/>
      <c r="AU12" s="284">
        <f>('[3]Проверочная  таблица'!ZP12+'[3]Проверочная  таблица'!AAG12)/1000</f>
        <v>2198.6100999999999</v>
      </c>
      <c r="AV12" s="284">
        <f>('[3]Проверочная  таблица'!AAL12+'[3]Проверочная  таблица'!ZZ12)/1000</f>
        <v>2125.2172799999998</v>
      </c>
      <c r="AW12" s="61">
        <f>IF(ISERROR(AV12/AU12*100),,AV12/AU12*100)</f>
        <v>96.661853777529714</v>
      </c>
      <c r="AX12" s="98"/>
      <c r="AY12" s="284">
        <f>('[3]Проверочная  таблица'!ZQ12+'[3]Проверочная  таблица'!AAH12)/1000</f>
        <v>0</v>
      </c>
      <c r="AZ12" s="284">
        <f>('[3]Проверочная  таблица'!AAA12+'[3]Проверочная  таблица'!AAM12)/1000</f>
        <v>0</v>
      </c>
      <c r="BA12" s="61">
        <f>IF(ISERROR(AZ12/AY12*100),,AZ12/AY12*100)</f>
        <v>0</v>
      </c>
      <c r="BB12" s="98"/>
      <c r="BC12" s="284">
        <f>('[3]Проверочная  таблица'!YI12+'[3]Проверочная  таблица'!YO12)/1000</f>
        <v>0</v>
      </c>
      <c r="BD12" s="284">
        <f>('[3]Проверочная  таблица'!YL12+'[3]Проверочная  таблица'!YR12)/1000</f>
        <v>0</v>
      </c>
      <c r="BE12" s="61">
        <f>IF(ISERROR(BD12/BC12*100),,BD12/BC12*100)</f>
        <v>0</v>
      </c>
      <c r="BF12" s="98"/>
      <c r="BG12" s="284">
        <f>'[3]Проверочная  таблица'!ZR12/1000</f>
        <v>338.34240999999997</v>
      </c>
      <c r="BH12" s="284">
        <f>'[3]Проверочная  таблица'!AAB12/1000</f>
        <v>338.34240999999997</v>
      </c>
      <c r="BI12" s="61">
        <f>IF(ISERROR(BH12/BG12*100),,BH12/BG12*100)</f>
        <v>100</v>
      </c>
      <c r="BJ12" s="98"/>
      <c r="BK12" s="284">
        <f>'[3]Проверочная  таблица'!ZS12/1000</f>
        <v>538.75477000000001</v>
      </c>
      <c r="BL12" s="284">
        <f>'[3]Проверочная  таблица'!AAC12/1000</f>
        <v>538.75477000000001</v>
      </c>
      <c r="BM12" s="61">
        <f>IF(ISERROR(BL12/BK12*100),,BL12/BK12*100)</f>
        <v>100</v>
      </c>
      <c r="BN12" s="98"/>
      <c r="BO12" s="284">
        <f>('[3]Проверочная  таблица'!ZT12+'[3]Проверочная  таблица'!AAI12)/1000</f>
        <v>2477.53071</v>
      </c>
      <c r="BP12" s="284">
        <f>('[3]Проверочная  таблица'!AAD12+'[3]Проверочная  таблица'!AAN12)/1000</f>
        <v>2477.53071</v>
      </c>
      <c r="BQ12" s="61">
        <f>IF(ISERROR(BP12/BO12*100),,BP12/BO12*100)</f>
        <v>100</v>
      </c>
      <c r="BR12" s="60"/>
      <c r="BS12" s="60"/>
      <c r="BT12" s="61">
        <f>IF(ISERROR(BS12/BR12*100),,BS12/BR12*100)</f>
        <v>0</v>
      </c>
    </row>
    <row r="13" spans="1:78" s="10" customFormat="1" ht="21.75" customHeight="1" x14ac:dyDescent="0.25">
      <c r="A13" s="63" t="s">
        <v>29</v>
      </c>
      <c r="B13" s="286">
        <f t="shared" ref="B13:B29" si="1">AX13+R13+V13+BB13+J13+F13+N13+AH13+AT13+AP13+Z13+AD13+BJ13+BN13+BF13+AL13</f>
        <v>0</v>
      </c>
      <c r="C13" s="286">
        <f t="shared" ref="C13:D29" si="2">BR13+AY13+S13+W13+BC13+K13+G13+O13+AI13+AU13+AQ13+AA13+AE13+BK13+BO13+BG13+AM13</f>
        <v>94113.626519999991</v>
      </c>
      <c r="D13" s="61">
        <f t="shared" si="2"/>
        <v>60722.882310000001</v>
      </c>
      <c r="E13" s="73">
        <f t="shared" si="0"/>
        <v>64.520818669224099</v>
      </c>
      <c r="F13" s="98"/>
      <c r="G13" s="284">
        <f>('[3]Проверочная  таблица'!ZL13)/1000</f>
        <v>0</v>
      </c>
      <c r="H13" s="284">
        <f>('[3]Проверочная  таблица'!ZV13)/1000</f>
        <v>0</v>
      </c>
      <c r="I13" s="61">
        <f t="shared" ref="I13:I29" si="3">IF(ISERROR(H13/G13*100),,H13/G13*100)</f>
        <v>0</v>
      </c>
      <c r="J13" s="98"/>
      <c r="K13" s="284">
        <f>'[3]Проверочная  таблица'!XQ13/1000</f>
        <v>32497.919999999998</v>
      </c>
      <c r="L13" s="284">
        <f>'[3]Проверочная  таблица'!XT13/1000</f>
        <v>32497.919999999998</v>
      </c>
      <c r="M13" s="61">
        <f t="shared" ref="M13:M29" si="4">IF(ISERROR(L13/K13*100),,L13/K13*100)</f>
        <v>100</v>
      </c>
      <c r="N13" s="98"/>
      <c r="O13" s="284">
        <f>'[3]Проверочная  таблица'!ZM13/1000</f>
        <v>0</v>
      </c>
      <c r="P13" s="284">
        <f>'[3]Проверочная  таблица'!ZW13/1000</f>
        <v>0</v>
      </c>
      <c r="Q13" s="61">
        <f t="shared" ref="Q13:Q29" si="5">IF(ISERROR(P13/O13*100),,P13/O13*100)</f>
        <v>0</v>
      </c>
      <c r="R13" s="98"/>
      <c r="S13" s="284">
        <f>'[3]Проверочная  таблица'!ZE13/1000</f>
        <v>0</v>
      </c>
      <c r="T13" s="284">
        <f>'[3]Проверочная  таблица'!ZH13/1000</f>
        <v>0</v>
      </c>
      <c r="U13" s="61">
        <f t="shared" ref="U13:U29" si="6">IF(ISERROR(T13/S13*100),,T13/S13*100)</f>
        <v>0</v>
      </c>
      <c r="V13" s="98"/>
      <c r="W13" s="284">
        <f>'[3]Проверочная  таблица'!YY13/1000</f>
        <v>0</v>
      </c>
      <c r="X13" s="284">
        <f>'[3]Проверочная  таблица'!ZB13/1000</f>
        <v>0</v>
      </c>
      <c r="Y13" s="61">
        <f t="shared" ref="Y13:Y29" si="7">IF(ISERROR(X13/W13*100),,X13/W13*100)</f>
        <v>0</v>
      </c>
      <c r="Z13" s="98"/>
      <c r="AA13" s="284">
        <f>'[3]Проверочная  таблица'!XK13/1000</f>
        <v>5743.6607699999995</v>
      </c>
      <c r="AB13" s="284">
        <f>'[3]Проверочная  таблица'!XN13/1000</f>
        <v>5743.6607700000004</v>
      </c>
      <c r="AC13" s="61">
        <f t="shared" ref="AC13:AC29" si="8">IF(ISERROR(AB13/AA13*100),,AB13/AA13*100)</f>
        <v>100.00000000000003</v>
      </c>
      <c r="AD13" s="98"/>
      <c r="AE13" s="284">
        <f>'[3]Проверочная  таблица'!XE13/1000</f>
        <v>0</v>
      </c>
      <c r="AF13" s="284">
        <f>'[3]Проверочная  таблица'!XH13/1000</f>
        <v>0</v>
      </c>
      <c r="AG13" s="61">
        <f t="shared" ref="AG13:AG29" si="9">IF(ISERROR(AF13/AE13*100),,AF13/AE13*100)</f>
        <v>0</v>
      </c>
      <c r="AH13" s="98"/>
      <c r="AI13" s="284">
        <f>'[3]Проверочная  таблица'!ZN13/1000</f>
        <v>0</v>
      </c>
      <c r="AJ13" s="284">
        <f>'[3]Проверочная  таблица'!ZX13/1000</f>
        <v>0</v>
      </c>
      <c r="AK13" s="61">
        <f t="shared" ref="AK13:AK29" si="10">IF(ISERROR(AJ13/AI13*100),,AJ13/AI13*100)</f>
        <v>0</v>
      </c>
      <c r="AL13" s="98"/>
      <c r="AM13" s="284">
        <f>('[3]Проверочная  таблица'!ZO13+'[3]Проверочная  таблица'!AAF13)/1000</f>
        <v>44325.599999999999</v>
      </c>
      <c r="AN13" s="284">
        <f>('[3]Проверочная  таблица'!ZY13+'[3]Проверочная  таблица'!AAK13)/1000</f>
        <v>10955.3</v>
      </c>
      <c r="AO13" s="61">
        <f t="shared" ref="AO13:AO29" si="11">IF(ISERROR(AN13/AM13*100),,AN13/AM13*100)</f>
        <v>24.715514285198619</v>
      </c>
      <c r="AP13" s="98"/>
      <c r="AQ13" s="284">
        <f>('[3]Проверочная  таблица'!WZ13+'[3]Проверочная  таблица'!XA13)/1000</f>
        <v>0</v>
      </c>
      <c r="AR13" s="284">
        <f>('[3]Проверочная  таблица'!XC13+'[3]Проверочная  таблица'!XD13)/1000</f>
        <v>0</v>
      </c>
      <c r="AS13" s="61">
        <f t="shared" ref="AS13:AS29" si="12">IF(ISERROR(AR13/AQ13*100),,AR13/AQ13*100)</f>
        <v>0</v>
      </c>
      <c r="AT13" s="98"/>
      <c r="AU13" s="284">
        <f>('[3]Проверочная  таблица'!ZP13+'[3]Проверочная  таблица'!AAG13)/1000</f>
        <v>4027.64</v>
      </c>
      <c r="AV13" s="284">
        <f>('[3]Проверочная  таблица'!AAL13+'[3]Проверочная  таблица'!ZZ13)/1000</f>
        <v>4007.1957900000002</v>
      </c>
      <c r="AW13" s="61">
        <f t="shared" ref="AW13:AW29" si="13">IF(ISERROR(AV13/AU13*100),,AV13/AU13*100)</f>
        <v>99.492402250449402</v>
      </c>
      <c r="AX13" s="98"/>
      <c r="AY13" s="284">
        <f>('[3]Проверочная  таблица'!ZQ13+'[3]Проверочная  таблица'!AAH13)/1000</f>
        <v>0</v>
      </c>
      <c r="AZ13" s="284">
        <f>('[3]Проверочная  таблица'!AAA13+'[3]Проверочная  таблица'!AAM13)/1000</f>
        <v>0</v>
      </c>
      <c r="BA13" s="61">
        <f t="shared" ref="BA13:BA29" si="14">IF(ISERROR(AZ13/AY13*100),,AZ13/AY13*100)</f>
        <v>0</v>
      </c>
      <c r="BB13" s="98"/>
      <c r="BC13" s="284">
        <f>('[3]Проверочная  таблица'!YI13+'[3]Проверочная  таблица'!YO13)/1000</f>
        <v>0</v>
      </c>
      <c r="BD13" s="284">
        <f>('[3]Проверочная  таблица'!YL13+'[3]Проверочная  таблица'!YR13)/1000</f>
        <v>0</v>
      </c>
      <c r="BE13" s="61">
        <f t="shared" ref="BE13:BE29" si="15">IF(ISERROR(BD13/BC13*100),,BD13/BC13*100)</f>
        <v>0</v>
      </c>
      <c r="BF13" s="98"/>
      <c r="BG13" s="284">
        <f>'[3]Проверочная  таблица'!ZR13/1000</f>
        <v>2884.5530600000002</v>
      </c>
      <c r="BH13" s="284">
        <f>'[3]Проверочная  таблица'!AAB13/1000</f>
        <v>2884.5530600000002</v>
      </c>
      <c r="BI13" s="61">
        <f t="shared" ref="BI13:BI29" si="16">IF(ISERROR(BH13/BG13*100),,BH13/BG13*100)</f>
        <v>100</v>
      </c>
      <c r="BJ13" s="98"/>
      <c r="BK13" s="284">
        <f>'[3]Проверочная  таблица'!ZS13/1000</f>
        <v>2146.5187700000001</v>
      </c>
      <c r="BL13" s="284">
        <f>'[3]Проверочная  таблица'!AAC13/1000</f>
        <v>2146.5187700000001</v>
      </c>
      <c r="BM13" s="61">
        <f t="shared" ref="BM13:BM29" si="17">IF(ISERROR(BL13/BK13*100),,BL13/BK13*100)</f>
        <v>100</v>
      </c>
      <c r="BN13" s="98"/>
      <c r="BO13" s="284">
        <f>('[3]Проверочная  таблица'!ZT13+'[3]Проверочная  таблица'!AAI13)/1000</f>
        <v>2487.7339200000001</v>
      </c>
      <c r="BP13" s="284">
        <f>('[3]Проверочная  таблица'!AAD13+'[3]Проверочная  таблица'!AAN13)/1000</f>
        <v>2487.7339200000001</v>
      </c>
      <c r="BQ13" s="61">
        <f t="shared" ref="BQ13:BQ29" si="18">IF(ISERROR(BP13/BO13*100),,BP13/BO13*100)</f>
        <v>100</v>
      </c>
      <c r="BR13" s="60"/>
      <c r="BS13" s="60"/>
      <c r="BT13" s="61">
        <f t="shared" ref="BT13:BT29" si="19">IF(ISERROR(BS13/BR13*100),,BS13/BR13*100)</f>
        <v>0</v>
      </c>
    </row>
    <row r="14" spans="1:78" s="10" customFormat="1" ht="21.75" customHeight="1" x14ac:dyDescent="0.25">
      <c r="A14" s="63" t="s">
        <v>30</v>
      </c>
      <c r="B14" s="286">
        <f t="shared" si="1"/>
        <v>0</v>
      </c>
      <c r="C14" s="286">
        <f t="shared" si="2"/>
        <v>66199.165670000002</v>
      </c>
      <c r="D14" s="61">
        <f t="shared" si="2"/>
        <v>42801.86318</v>
      </c>
      <c r="E14" s="73">
        <f t="shared" si="0"/>
        <v>64.656197320318881</v>
      </c>
      <c r="F14" s="98"/>
      <c r="G14" s="284">
        <f>('[3]Проверочная  таблица'!ZL14)/1000</f>
        <v>0</v>
      </c>
      <c r="H14" s="284">
        <f>('[3]Проверочная  таблица'!ZV14)/1000</f>
        <v>0</v>
      </c>
      <c r="I14" s="61">
        <f t="shared" si="3"/>
        <v>0</v>
      </c>
      <c r="J14" s="98"/>
      <c r="K14" s="284">
        <f>'[3]Проверочная  таблица'!XQ14/1000</f>
        <v>15858.36</v>
      </c>
      <c r="L14" s="284">
        <f>'[3]Проверочная  таблица'!XT14/1000</f>
        <v>15541.714029999999</v>
      </c>
      <c r="M14" s="61">
        <f t="shared" si="4"/>
        <v>98.003286783753168</v>
      </c>
      <c r="N14" s="98"/>
      <c r="O14" s="284">
        <f>'[3]Проверочная  таблица'!ZM14/1000</f>
        <v>0</v>
      </c>
      <c r="P14" s="284">
        <f>'[3]Проверочная  таблица'!ZW14/1000</f>
        <v>0</v>
      </c>
      <c r="Q14" s="61">
        <f t="shared" si="5"/>
        <v>0</v>
      </c>
      <c r="R14" s="98"/>
      <c r="S14" s="284">
        <f>'[3]Проверочная  таблица'!ZE14/1000</f>
        <v>0</v>
      </c>
      <c r="T14" s="284">
        <f>'[3]Проверочная  таблица'!ZH14/1000</f>
        <v>0</v>
      </c>
      <c r="U14" s="61">
        <f t="shared" si="6"/>
        <v>0</v>
      </c>
      <c r="V14" s="98"/>
      <c r="W14" s="284">
        <f>'[3]Проверочная  таблица'!YY14/1000</f>
        <v>0</v>
      </c>
      <c r="X14" s="284">
        <f>'[3]Проверочная  таблица'!ZB14/1000</f>
        <v>0</v>
      </c>
      <c r="Y14" s="61">
        <f t="shared" si="7"/>
        <v>0</v>
      </c>
      <c r="Z14" s="98"/>
      <c r="AA14" s="284">
        <f>'[3]Проверочная  таблица'!XK14/1000</f>
        <v>1367.53828</v>
      </c>
      <c r="AB14" s="284">
        <f>'[3]Проверочная  таблица'!XN14/1000</f>
        <v>1367.53828</v>
      </c>
      <c r="AC14" s="61">
        <f t="shared" si="8"/>
        <v>100</v>
      </c>
      <c r="AD14" s="98"/>
      <c r="AE14" s="284">
        <f>'[3]Проверочная  таблица'!XE14/1000</f>
        <v>0</v>
      </c>
      <c r="AF14" s="284">
        <f>'[3]Проверочная  таблица'!XH14/1000</f>
        <v>0</v>
      </c>
      <c r="AG14" s="61">
        <f t="shared" si="9"/>
        <v>0</v>
      </c>
      <c r="AH14" s="98"/>
      <c r="AI14" s="284">
        <f>'[3]Проверочная  таблица'!ZN14/1000</f>
        <v>0</v>
      </c>
      <c r="AJ14" s="284">
        <f>'[3]Проверочная  таблица'!ZX14/1000</f>
        <v>0</v>
      </c>
      <c r="AK14" s="61">
        <f t="shared" si="10"/>
        <v>0</v>
      </c>
      <c r="AL14" s="98"/>
      <c r="AM14" s="284">
        <f>('[3]Проверочная  таблица'!ZO14+'[3]Проверочная  таблица'!AAF14)/1000</f>
        <v>31832.2</v>
      </c>
      <c r="AN14" s="284">
        <f>('[3]Проверочная  таблица'!ZY14+'[3]Проверочная  таблица'!AAK14)/1000</f>
        <v>9549.66</v>
      </c>
      <c r="AO14" s="61">
        <f t="shared" si="11"/>
        <v>30</v>
      </c>
      <c r="AP14" s="98"/>
      <c r="AQ14" s="284">
        <f>('[3]Проверочная  таблица'!WZ14+'[3]Проверочная  таблица'!XA14)/1000</f>
        <v>0</v>
      </c>
      <c r="AR14" s="284">
        <f>('[3]Проверочная  таблица'!XC14+'[3]Проверочная  таблица'!XD14)/1000</f>
        <v>0</v>
      </c>
      <c r="AS14" s="61">
        <f t="shared" si="12"/>
        <v>0</v>
      </c>
      <c r="AT14" s="98"/>
      <c r="AU14" s="284">
        <f>('[3]Проверочная  таблица'!ZP14+'[3]Проверочная  таблица'!AAG14)/1000</f>
        <v>7042.3260799999998</v>
      </c>
      <c r="AV14" s="284">
        <f>('[3]Проверочная  таблица'!AAL14+'[3]Проверочная  таблица'!ZZ14)/1000</f>
        <v>6244.2095599999993</v>
      </c>
      <c r="AW14" s="61">
        <f t="shared" si="13"/>
        <v>88.666862185398827</v>
      </c>
      <c r="AX14" s="98"/>
      <c r="AY14" s="284">
        <f>('[3]Проверочная  таблица'!ZQ14+'[3]Проверочная  таблица'!AAH14)/1000</f>
        <v>5179.1311699999997</v>
      </c>
      <c r="AZ14" s="284">
        <f>('[3]Проверочная  таблица'!AAA14+'[3]Проверочная  таблица'!AAM14)/1000</f>
        <v>5179.1311699999997</v>
      </c>
      <c r="BA14" s="61">
        <f t="shared" si="14"/>
        <v>100</v>
      </c>
      <c r="BB14" s="98"/>
      <c r="BC14" s="284">
        <f>('[3]Проверочная  таблица'!YI14+'[3]Проверочная  таблица'!YO14)/1000</f>
        <v>0</v>
      </c>
      <c r="BD14" s="284">
        <f>('[3]Проверочная  таблица'!YL14+'[3]Проверочная  таблица'!YR14)/1000</f>
        <v>0</v>
      </c>
      <c r="BE14" s="61">
        <f t="shared" si="15"/>
        <v>0</v>
      </c>
      <c r="BF14" s="98"/>
      <c r="BG14" s="284">
        <f>'[3]Проверочная  таблица'!ZR14/1000</f>
        <v>1062.4731999999999</v>
      </c>
      <c r="BH14" s="284">
        <f>'[3]Проверочная  таблица'!AAB14/1000</f>
        <v>1062.4731999999999</v>
      </c>
      <c r="BI14" s="61">
        <f t="shared" si="16"/>
        <v>100</v>
      </c>
      <c r="BJ14" s="98"/>
      <c r="BK14" s="284">
        <f>'[3]Проверочная  таблица'!ZS14/1000</f>
        <v>1258.88472</v>
      </c>
      <c r="BL14" s="284">
        <f>'[3]Проверочная  таблица'!AAC14/1000</f>
        <v>1258.88472</v>
      </c>
      <c r="BM14" s="61">
        <f t="shared" si="17"/>
        <v>100</v>
      </c>
      <c r="BN14" s="98"/>
      <c r="BO14" s="284">
        <f>('[3]Проверочная  таблица'!ZT14+'[3]Проверочная  таблица'!AAI14)/1000</f>
        <v>2598.2522200000003</v>
      </c>
      <c r="BP14" s="284">
        <f>('[3]Проверочная  таблица'!AAD14+'[3]Проверочная  таблица'!AAN14)/1000</f>
        <v>2598.2522200000003</v>
      </c>
      <c r="BQ14" s="61">
        <f t="shared" si="18"/>
        <v>100</v>
      </c>
      <c r="BR14" s="60"/>
      <c r="BS14" s="60"/>
      <c r="BT14" s="61">
        <f t="shared" si="19"/>
        <v>0</v>
      </c>
    </row>
    <row r="15" spans="1:78" s="10" customFormat="1" ht="21.75" customHeight="1" x14ac:dyDescent="0.25">
      <c r="A15" s="63" t="s">
        <v>31</v>
      </c>
      <c r="B15" s="286">
        <f t="shared" si="1"/>
        <v>0</v>
      </c>
      <c r="C15" s="286">
        <f t="shared" si="2"/>
        <v>26113.129710000001</v>
      </c>
      <c r="D15" s="61">
        <f t="shared" si="2"/>
        <v>25033.106370000001</v>
      </c>
      <c r="E15" s="73">
        <f t="shared" si="0"/>
        <v>95.864060141414583</v>
      </c>
      <c r="F15" s="98"/>
      <c r="G15" s="284">
        <f>('[3]Проверочная  таблица'!ZL15)/1000</f>
        <v>0</v>
      </c>
      <c r="H15" s="284">
        <f>('[3]Проверочная  таблица'!ZV15)/1000</f>
        <v>0</v>
      </c>
      <c r="I15" s="61">
        <f t="shared" si="3"/>
        <v>0</v>
      </c>
      <c r="J15" s="98"/>
      <c r="K15" s="284">
        <f>'[3]Проверочная  таблица'!XQ15/1000</f>
        <v>14530.32</v>
      </c>
      <c r="L15" s="284">
        <f>'[3]Проверочная  таблица'!XT15/1000</f>
        <v>13450.29666</v>
      </c>
      <c r="M15" s="61">
        <f t="shared" si="4"/>
        <v>92.567105610888134</v>
      </c>
      <c r="N15" s="98"/>
      <c r="O15" s="284">
        <f>'[3]Проверочная  таблица'!ZM15/1000</f>
        <v>0</v>
      </c>
      <c r="P15" s="284">
        <f>'[3]Проверочная  таблица'!ZW15/1000</f>
        <v>0</v>
      </c>
      <c r="Q15" s="61">
        <f t="shared" si="5"/>
        <v>0</v>
      </c>
      <c r="R15" s="98"/>
      <c r="S15" s="284">
        <f>'[3]Проверочная  таблица'!ZE15/1000</f>
        <v>0</v>
      </c>
      <c r="T15" s="284">
        <f>'[3]Проверочная  таблица'!ZH15/1000</f>
        <v>0</v>
      </c>
      <c r="U15" s="61">
        <f t="shared" si="6"/>
        <v>0</v>
      </c>
      <c r="V15" s="98"/>
      <c r="W15" s="284">
        <f>'[3]Проверочная  таблица'!YY15/1000</f>
        <v>0</v>
      </c>
      <c r="X15" s="284">
        <f>'[3]Проверочная  таблица'!ZB15/1000</f>
        <v>0</v>
      </c>
      <c r="Y15" s="61">
        <f t="shared" si="7"/>
        <v>0</v>
      </c>
      <c r="Z15" s="98"/>
      <c r="AA15" s="284">
        <f>'[3]Проверочная  таблица'!XK15/1000</f>
        <v>1367.53828</v>
      </c>
      <c r="AB15" s="284">
        <f>'[3]Проверочная  таблица'!XN15/1000</f>
        <v>1367.53828</v>
      </c>
      <c r="AC15" s="61">
        <f t="shared" si="8"/>
        <v>100</v>
      </c>
      <c r="AD15" s="98"/>
      <c r="AE15" s="284">
        <f>'[3]Проверочная  таблица'!XE15/1000</f>
        <v>0</v>
      </c>
      <c r="AF15" s="284">
        <f>'[3]Проверочная  таблица'!XH15/1000</f>
        <v>0</v>
      </c>
      <c r="AG15" s="61">
        <f t="shared" si="9"/>
        <v>0</v>
      </c>
      <c r="AH15" s="98"/>
      <c r="AI15" s="284">
        <f>'[3]Проверочная  таблица'!ZN15/1000</f>
        <v>0</v>
      </c>
      <c r="AJ15" s="284">
        <f>'[3]Проверочная  таблица'!ZX15/1000</f>
        <v>0</v>
      </c>
      <c r="AK15" s="61">
        <f t="shared" si="10"/>
        <v>0</v>
      </c>
      <c r="AL15" s="98"/>
      <c r="AM15" s="284">
        <f>('[3]Проверочная  таблица'!ZO15+'[3]Проверочная  таблица'!AAF15)/1000</f>
        <v>0</v>
      </c>
      <c r="AN15" s="284">
        <f>('[3]Проверочная  таблица'!ZY15+'[3]Проверочная  таблица'!AAK15)/1000</f>
        <v>0</v>
      </c>
      <c r="AO15" s="61">
        <f t="shared" si="11"/>
        <v>0</v>
      </c>
      <c r="AP15" s="98"/>
      <c r="AQ15" s="284">
        <f>('[3]Проверочная  таблица'!WZ15+'[3]Проверочная  таблица'!XA15)/1000</f>
        <v>0</v>
      </c>
      <c r="AR15" s="284">
        <f>('[3]Проверочная  таблица'!XC15+'[3]Проверочная  таблица'!XD15)/1000</f>
        <v>0</v>
      </c>
      <c r="AS15" s="61">
        <f t="shared" si="12"/>
        <v>0</v>
      </c>
      <c r="AT15" s="98"/>
      <c r="AU15" s="284">
        <f>('[3]Проверочная  таблица'!ZP15+'[3]Проверочная  таблица'!AAG15)/1000</f>
        <v>3527.4969999999998</v>
      </c>
      <c r="AV15" s="284">
        <f>('[3]Проверочная  таблица'!AAL15+'[3]Проверочная  таблица'!ZZ15)/1000</f>
        <v>3527.4969999999998</v>
      </c>
      <c r="AW15" s="61">
        <f t="shared" si="13"/>
        <v>100</v>
      </c>
      <c r="AX15" s="98"/>
      <c r="AY15" s="284">
        <f>('[3]Проверочная  таблица'!ZQ15+'[3]Проверочная  таблица'!AAH15)/1000</f>
        <v>2088.9548</v>
      </c>
      <c r="AZ15" s="284">
        <f>('[3]Проверочная  таблица'!AAA15+'[3]Проверочная  таблица'!AAM15)/1000</f>
        <v>2088.9548</v>
      </c>
      <c r="BA15" s="61">
        <f t="shared" si="14"/>
        <v>100</v>
      </c>
      <c r="BB15" s="98"/>
      <c r="BC15" s="284">
        <f>('[3]Проверочная  таблица'!YI15+'[3]Проверочная  таблица'!YO15)/1000</f>
        <v>0</v>
      </c>
      <c r="BD15" s="284">
        <f>('[3]Проверочная  таблица'!YL15+'[3]Проверочная  таблица'!YR15)/1000</f>
        <v>0</v>
      </c>
      <c r="BE15" s="61">
        <f t="shared" si="15"/>
        <v>0</v>
      </c>
      <c r="BF15" s="98"/>
      <c r="BG15" s="284">
        <f>'[3]Проверочная  таблица'!ZR15/1000</f>
        <v>984.09146999999996</v>
      </c>
      <c r="BH15" s="284">
        <f>'[3]Проверочная  таблица'!AAB15/1000</f>
        <v>984.09146999999996</v>
      </c>
      <c r="BI15" s="61">
        <f t="shared" si="16"/>
        <v>100</v>
      </c>
      <c r="BJ15" s="98"/>
      <c r="BK15" s="284">
        <f>'[3]Проверочная  таблица'!ZS15/1000</f>
        <v>1435.6357499999999</v>
      </c>
      <c r="BL15" s="284">
        <f>'[3]Проверочная  таблица'!AAC15/1000</f>
        <v>1435.6357499999999</v>
      </c>
      <c r="BM15" s="61">
        <f t="shared" si="17"/>
        <v>100</v>
      </c>
      <c r="BN15" s="98"/>
      <c r="BO15" s="284">
        <f>('[3]Проверочная  таблица'!ZT15+'[3]Проверочная  таблица'!AAI15)/1000</f>
        <v>2179.0924100000002</v>
      </c>
      <c r="BP15" s="284">
        <f>('[3]Проверочная  таблица'!AAD15+'[3]Проверочная  таблица'!AAN15)/1000</f>
        <v>2179.0924100000002</v>
      </c>
      <c r="BQ15" s="61">
        <f t="shared" si="18"/>
        <v>100</v>
      </c>
      <c r="BR15" s="60"/>
      <c r="BS15" s="60"/>
      <c r="BT15" s="61">
        <f t="shared" si="19"/>
        <v>0</v>
      </c>
    </row>
    <row r="16" spans="1:78" s="10" customFormat="1" ht="21.75" customHeight="1" x14ac:dyDescent="0.25">
      <c r="A16" s="63" t="s">
        <v>32</v>
      </c>
      <c r="B16" s="286">
        <f t="shared" si="1"/>
        <v>0</v>
      </c>
      <c r="C16" s="286">
        <f t="shared" si="2"/>
        <v>37824.46888</v>
      </c>
      <c r="D16" s="61">
        <f t="shared" si="2"/>
        <v>30845.222440000001</v>
      </c>
      <c r="E16" s="73">
        <f t="shared" si="0"/>
        <v>81.548329304657258</v>
      </c>
      <c r="F16" s="98"/>
      <c r="G16" s="284">
        <f>('[3]Проверочная  таблица'!ZL16)/1000</f>
        <v>0</v>
      </c>
      <c r="H16" s="284">
        <f>('[3]Проверочная  таблица'!ZV16)/1000</f>
        <v>0</v>
      </c>
      <c r="I16" s="61">
        <f t="shared" si="3"/>
        <v>0</v>
      </c>
      <c r="J16" s="98"/>
      <c r="K16" s="284">
        <f>'[3]Проверочная  таблица'!XQ16/1000</f>
        <v>15171.68</v>
      </c>
      <c r="L16" s="284">
        <f>'[3]Проверочная  таблица'!XT16/1000</f>
        <v>15171.68</v>
      </c>
      <c r="M16" s="61">
        <f t="shared" si="4"/>
        <v>100</v>
      </c>
      <c r="N16" s="98"/>
      <c r="O16" s="284">
        <f>'[3]Проверочная  таблица'!ZM16/1000</f>
        <v>0</v>
      </c>
      <c r="P16" s="284">
        <f>'[3]Проверочная  таблица'!ZW16/1000</f>
        <v>0</v>
      </c>
      <c r="Q16" s="61">
        <f t="shared" si="5"/>
        <v>0</v>
      </c>
      <c r="R16" s="98"/>
      <c r="S16" s="284">
        <f>'[3]Проверочная  таблица'!ZE16/1000</f>
        <v>0</v>
      </c>
      <c r="T16" s="284">
        <f>'[3]Проверочная  таблица'!ZH16/1000</f>
        <v>0</v>
      </c>
      <c r="U16" s="61">
        <f t="shared" si="6"/>
        <v>0</v>
      </c>
      <c r="V16" s="98"/>
      <c r="W16" s="284">
        <f>'[3]Проверочная  таблица'!YY16/1000</f>
        <v>0</v>
      </c>
      <c r="X16" s="284">
        <f>'[3]Проверочная  таблица'!ZB16/1000</f>
        <v>0</v>
      </c>
      <c r="Y16" s="61">
        <f t="shared" si="7"/>
        <v>0</v>
      </c>
      <c r="Z16" s="98"/>
      <c r="AA16" s="284">
        <f>'[3]Проверочная  таблица'!XK16/1000</f>
        <v>3555.5995199999998</v>
      </c>
      <c r="AB16" s="284">
        <f>'[3]Проверочная  таблица'!XN16/1000</f>
        <v>3455.5995200000002</v>
      </c>
      <c r="AC16" s="61">
        <f t="shared" si="8"/>
        <v>97.187534776132495</v>
      </c>
      <c r="AD16" s="98"/>
      <c r="AE16" s="284">
        <f>'[3]Проверочная  таблица'!XE16/1000</f>
        <v>0</v>
      </c>
      <c r="AF16" s="284">
        <f>'[3]Проверочная  таблица'!XH16/1000</f>
        <v>0</v>
      </c>
      <c r="AG16" s="61">
        <f t="shared" si="9"/>
        <v>0</v>
      </c>
      <c r="AH16" s="98"/>
      <c r="AI16" s="284">
        <f>'[3]Проверочная  таблица'!ZN16/1000</f>
        <v>0</v>
      </c>
      <c r="AJ16" s="284">
        <f>'[3]Проверочная  таблица'!ZX16/1000</f>
        <v>0</v>
      </c>
      <c r="AK16" s="61">
        <f t="shared" si="10"/>
        <v>0</v>
      </c>
      <c r="AL16" s="98"/>
      <c r="AM16" s="284">
        <f>('[3]Проверочная  таблица'!ZO16+'[3]Проверочная  таблица'!AAF16)/1000</f>
        <v>9564</v>
      </c>
      <c r="AN16" s="284">
        <f>('[3]Проверочная  таблица'!ZY16+'[3]Проверочная  таблица'!AAK16)/1000</f>
        <v>2869.2</v>
      </c>
      <c r="AO16" s="61">
        <f t="shared" si="11"/>
        <v>30</v>
      </c>
      <c r="AP16" s="98"/>
      <c r="AQ16" s="284">
        <f>('[3]Проверочная  таблица'!WZ16+'[3]Проверочная  таблица'!XA16)/1000</f>
        <v>0</v>
      </c>
      <c r="AR16" s="284">
        <f>('[3]Проверочная  таблица'!XC16+'[3]Проверочная  таблица'!XD16)/1000</f>
        <v>0</v>
      </c>
      <c r="AS16" s="61">
        <f t="shared" si="12"/>
        <v>0</v>
      </c>
      <c r="AT16" s="98"/>
      <c r="AU16" s="284">
        <f>('[3]Проверочная  таблица'!ZP16+'[3]Проверочная  таблица'!AAG16)/1000</f>
        <v>1875.80944</v>
      </c>
      <c r="AV16" s="284">
        <f>('[3]Проверочная  таблица'!AAL16+'[3]Проверочная  таблица'!ZZ16)/1000</f>
        <v>1691.3630000000001</v>
      </c>
      <c r="AW16" s="61">
        <f t="shared" si="13"/>
        <v>90.167101408765703</v>
      </c>
      <c r="AX16" s="98"/>
      <c r="AY16" s="284">
        <f>('[3]Проверочная  таблица'!ZQ16+'[3]Проверочная  таблица'!AAH16)/1000</f>
        <v>2146.98</v>
      </c>
      <c r="AZ16" s="284">
        <f>('[3]Проверочная  таблица'!AAA16+'[3]Проверочная  таблица'!AAM16)/1000</f>
        <v>2146.98</v>
      </c>
      <c r="BA16" s="61">
        <f t="shared" si="14"/>
        <v>100</v>
      </c>
      <c r="BB16" s="98"/>
      <c r="BC16" s="284">
        <f>('[3]Проверочная  таблица'!YI16+'[3]Проверочная  таблица'!YO16)/1000</f>
        <v>0</v>
      </c>
      <c r="BD16" s="284">
        <f>('[3]Проверочная  таблица'!YL16+'[3]Проверочная  таблица'!YR16)/1000</f>
        <v>0</v>
      </c>
      <c r="BE16" s="61">
        <f t="shared" si="15"/>
        <v>0</v>
      </c>
      <c r="BF16" s="98"/>
      <c r="BG16" s="284">
        <f>'[3]Проверочная  таблица'!ZR16/1000</f>
        <v>1180.8398400000001</v>
      </c>
      <c r="BH16" s="284">
        <f>'[3]Проверочная  таблица'!AAB16/1000</f>
        <v>1180.8398400000001</v>
      </c>
      <c r="BI16" s="61">
        <f t="shared" si="16"/>
        <v>100</v>
      </c>
      <c r="BJ16" s="98"/>
      <c r="BK16" s="284">
        <f>'[3]Проверочная  таблица'!ZS16/1000</f>
        <v>1329.8743199999999</v>
      </c>
      <c r="BL16" s="284">
        <f>'[3]Проверочная  таблица'!AAC16/1000</f>
        <v>1329.8743199999999</v>
      </c>
      <c r="BM16" s="61">
        <f t="shared" si="17"/>
        <v>100</v>
      </c>
      <c r="BN16" s="98"/>
      <c r="BO16" s="284">
        <f>('[3]Проверочная  таблица'!ZT16+'[3]Проверочная  таблица'!AAI16)/1000</f>
        <v>2999.6857599999998</v>
      </c>
      <c r="BP16" s="284">
        <f>('[3]Проверочная  таблица'!AAD16+'[3]Проверочная  таблица'!AAN16)/1000</f>
        <v>2999.6857599999998</v>
      </c>
      <c r="BQ16" s="61">
        <f t="shared" si="18"/>
        <v>100</v>
      </c>
      <c r="BR16" s="60"/>
      <c r="BS16" s="60"/>
      <c r="BT16" s="61">
        <f t="shared" si="19"/>
        <v>0</v>
      </c>
    </row>
    <row r="17" spans="1:72" s="10" customFormat="1" ht="21.75" customHeight="1" x14ac:dyDescent="0.25">
      <c r="A17" s="63" t="s">
        <v>33</v>
      </c>
      <c r="B17" s="286">
        <f t="shared" si="1"/>
        <v>0</v>
      </c>
      <c r="C17" s="286">
        <f t="shared" si="2"/>
        <v>67465.158909999998</v>
      </c>
      <c r="D17" s="61">
        <f t="shared" si="2"/>
        <v>55610.212099999997</v>
      </c>
      <c r="E17" s="73">
        <f t="shared" si="0"/>
        <v>82.428045821674019</v>
      </c>
      <c r="F17" s="98"/>
      <c r="G17" s="284">
        <f>('[3]Проверочная  таблица'!ZL17)/1000</f>
        <v>0</v>
      </c>
      <c r="H17" s="284">
        <f>('[3]Проверочная  таблица'!ZV17)/1000</f>
        <v>0</v>
      </c>
      <c r="I17" s="61">
        <f t="shared" si="3"/>
        <v>0</v>
      </c>
      <c r="J17" s="98"/>
      <c r="K17" s="284">
        <f>'[3]Проверочная  таблица'!XQ17/1000</f>
        <v>10936.8</v>
      </c>
      <c r="L17" s="284">
        <f>'[3]Проверочная  таблица'!XT17/1000</f>
        <v>10531.444449999999</v>
      </c>
      <c r="M17" s="61">
        <f t="shared" si="4"/>
        <v>96.293654908199827</v>
      </c>
      <c r="N17" s="98"/>
      <c r="O17" s="284">
        <f>'[3]Проверочная  таблица'!ZM17/1000</f>
        <v>15542.2</v>
      </c>
      <c r="P17" s="284">
        <f>'[3]Проверочная  таблица'!ZW17/1000</f>
        <v>14178.20874</v>
      </c>
      <c r="Q17" s="61">
        <f t="shared" si="5"/>
        <v>91.223949891263771</v>
      </c>
      <c r="R17" s="98"/>
      <c r="S17" s="284">
        <f>'[3]Проверочная  таблица'!ZE17/1000</f>
        <v>0</v>
      </c>
      <c r="T17" s="284">
        <f>'[3]Проверочная  таблица'!ZH17/1000</f>
        <v>0</v>
      </c>
      <c r="U17" s="61">
        <f t="shared" si="6"/>
        <v>0</v>
      </c>
      <c r="V17" s="98"/>
      <c r="W17" s="284">
        <f>'[3]Проверочная  таблица'!YY17/1000</f>
        <v>0</v>
      </c>
      <c r="X17" s="284">
        <f>'[3]Проверочная  таблица'!ZB17/1000</f>
        <v>0</v>
      </c>
      <c r="Y17" s="61">
        <f t="shared" si="7"/>
        <v>0</v>
      </c>
      <c r="Z17" s="98"/>
      <c r="AA17" s="284">
        <f>'[3]Проверочная  таблица'!XK17/1000</f>
        <v>1914.5535899999998</v>
      </c>
      <c r="AB17" s="284">
        <f>'[3]Проверочная  таблица'!XN17/1000</f>
        <v>1914.5535899999998</v>
      </c>
      <c r="AC17" s="61">
        <f t="shared" si="8"/>
        <v>100</v>
      </c>
      <c r="AD17" s="98"/>
      <c r="AE17" s="284">
        <f>'[3]Проверочная  таблица'!XE17/1000</f>
        <v>0</v>
      </c>
      <c r="AF17" s="284">
        <f>'[3]Проверочная  таблица'!XH17/1000</f>
        <v>0</v>
      </c>
      <c r="AG17" s="61">
        <f t="shared" si="9"/>
        <v>0</v>
      </c>
      <c r="AH17" s="98"/>
      <c r="AI17" s="284">
        <f>'[3]Проверочная  таблица'!ZN17/1000</f>
        <v>0</v>
      </c>
      <c r="AJ17" s="284">
        <f>'[3]Проверочная  таблица'!ZX17/1000</f>
        <v>0</v>
      </c>
      <c r="AK17" s="61">
        <f t="shared" si="10"/>
        <v>0</v>
      </c>
      <c r="AL17" s="98"/>
      <c r="AM17" s="284">
        <f>('[3]Проверочная  таблица'!ZO17+'[3]Проверочная  таблица'!AAF17)/1000</f>
        <v>32787.599999999999</v>
      </c>
      <c r="AN17" s="284">
        <f>('[3]Проверочная  таблица'!ZY17+'[3]Проверочная  таблица'!AAK17)/1000</f>
        <v>22702</v>
      </c>
      <c r="AO17" s="61">
        <f t="shared" si="11"/>
        <v>69.239590576925423</v>
      </c>
      <c r="AP17" s="98"/>
      <c r="AQ17" s="284">
        <f>('[3]Проверочная  таблица'!WZ17+'[3]Проверочная  таблица'!XA17)/1000</f>
        <v>0</v>
      </c>
      <c r="AR17" s="284">
        <f>('[3]Проверочная  таблица'!XC17+'[3]Проверочная  таблица'!XD17)/1000</f>
        <v>0</v>
      </c>
      <c r="AS17" s="61">
        <f t="shared" si="12"/>
        <v>0</v>
      </c>
      <c r="AT17" s="98"/>
      <c r="AU17" s="284">
        <f>('[3]Проверочная  таблица'!ZP17+'[3]Проверочная  таблица'!AAG17)/1000</f>
        <v>1248.23936</v>
      </c>
      <c r="AV17" s="284">
        <f>('[3]Проверочная  таблица'!AAL17+'[3]Проверочная  таблица'!ZZ17)/1000</f>
        <v>1248.23936</v>
      </c>
      <c r="AW17" s="61">
        <f t="shared" si="13"/>
        <v>100</v>
      </c>
      <c r="AX17" s="98"/>
      <c r="AY17" s="284">
        <f>('[3]Проверочная  таблица'!ZQ17+'[3]Проверочная  таблица'!AAH17)/1000</f>
        <v>1568.97225</v>
      </c>
      <c r="AZ17" s="284">
        <f>('[3]Проверочная  таблица'!AAA17+'[3]Проверочная  таблица'!AAM17)/1000</f>
        <v>1568.97225</v>
      </c>
      <c r="BA17" s="61">
        <f t="shared" si="14"/>
        <v>100</v>
      </c>
      <c r="BB17" s="98"/>
      <c r="BC17" s="284">
        <f>('[3]Проверочная  таблица'!YI17+'[3]Проверочная  таблица'!YO17)/1000</f>
        <v>0</v>
      </c>
      <c r="BD17" s="284">
        <f>('[3]Проверочная  таблица'!YL17+'[3]Проверочная  таблица'!YR17)/1000</f>
        <v>0</v>
      </c>
      <c r="BE17" s="61">
        <f t="shared" si="15"/>
        <v>0</v>
      </c>
      <c r="BF17" s="98"/>
      <c r="BG17" s="284">
        <f>'[3]Проверочная  таблица'!ZR17/1000</f>
        <v>674.07521999999994</v>
      </c>
      <c r="BH17" s="284">
        <f>'[3]Проверочная  таблица'!AAB17/1000</f>
        <v>674.07521999999994</v>
      </c>
      <c r="BI17" s="61">
        <f t="shared" si="16"/>
        <v>100</v>
      </c>
      <c r="BJ17" s="98"/>
      <c r="BK17" s="284">
        <f>'[3]Проверочная  таблица'!ZS17/1000</f>
        <v>507.02996000000002</v>
      </c>
      <c r="BL17" s="284">
        <f>'[3]Проверочная  таблица'!AAC17/1000</f>
        <v>507.02996000000002</v>
      </c>
      <c r="BM17" s="61">
        <f t="shared" si="17"/>
        <v>100</v>
      </c>
      <c r="BN17" s="98"/>
      <c r="BO17" s="284">
        <f>('[3]Проверочная  таблица'!ZT17+'[3]Проверочная  таблица'!AAI17)/1000</f>
        <v>2285.6885300000004</v>
      </c>
      <c r="BP17" s="284">
        <f>('[3]Проверочная  таблица'!AAD17+'[3]Проверочная  таблица'!AAN17)/1000</f>
        <v>2285.6885300000004</v>
      </c>
      <c r="BQ17" s="61">
        <f t="shared" si="18"/>
        <v>100</v>
      </c>
      <c r="BR17" s="60"/>
      <c r="BS17" s="60"/>
      <c r="BT17" s="61">
        <f t="shared" si="19"/>
        <v>0</v>
      </c>
    </row>
    <row r="18" spans="1:72" s="10" customFormat="1" ht="21.75" customHeight="1" x14ac:dyDescent="0.25">
      <c r="A18" s="63" t="s">
        <v>34</v>
      </c>
      <c r="B18" s="286">
        <f t="shared" si="1"/>
        <v>0</v>
      </c>
      <c r="C18" s="286">
        <f t="shared" si="2"/>
        <v>47916.974230000007</v>
      </c>
      <c r="D18" s="61">
        <f t="shared" si="2"/>
        <v>37132.774450000004</v>
      </c>
      <c r="E18" s="73">
        <f t="shared" si="0"/>
        <v>77.493988397021539</v>
      </c>
      <c r="F18" s="98"/>
      <c r="G18" s="284">
        <f>('[3]Проверочная  таблица'!ZL18)/1000</f>
        <v>0</v>
      </c>
      <c r="H18" s="284">
        <f>('[3]Проверочная  таблица'!ZV18)/1000</f>
        <v>0</v>
      </c>
      <c r="I18" s="61">
        <f t="shared" si="3"/>
        <v>0</v>
      </c>
      <c r="J18" s="98"/>
      <c r="K18" s="284">
        <f>'[3]Проверочная  таблица'!XQ18/1000</f>
        <v>14999.04</v>
      </c>
      <c r="L18" s="284">
        <f>'[3]Проверочная  таблица'!XT18/1000</f>
        <v>14703.446769999999</v>
      </c>
      <c r="M18" s="61">
        <f t="shared" si="4"/>
        <v>98.029252338816349</v>
      </c>
      <c r="N18" s="98"/>
      <c r="O18" s="284">
        <f>'[3]Проверочная  таблица'!ZM18/1000</f>
        <v>0</v>
      </c>
      <c r="P18" s="284">
        <f>'[3]Проверочная  таблица'!ZW18/1000</f>
        <v>0</v>
      </c>
      <c r="Q18" s="61">
        <f t="shared" si="5"/>
        <v>0</v>
      </c>
      <c r="R18" s="98"/>
      <c r="S18" s="284">
        <f>'[3]Проверочная  таблица'!ZE18/1000</f>
        <v>0</v>
      </c>
      <c r="T18" s="284">
        <f>'[3]Проверочная  таблица'!ZH18/1000</f>
        <v>0</v>
      </c>
      <c r="U18" s="61">
        <f t="shared" si="6"/>
        <v>0</v>
      </c>
      <c r="V18" s="98"/>
      <c r="W18" s="284">
        <f>'[3]Проверочная  таблица'!YY18/1000</f>
        <v>0</v>
      </c>
      <c r="X18" s="284">
        <f>'[3]Проверочная  таблица'!ZB18/1000</f>
        <v>0</v>
      </c>
      <c r="Y18" s="61">
        <f t="shared" si="7"/>
        <v>0</v>
      </c>
      <c r="Z18" s="98"/>
      <c r="AA18" s="284">
        <f>'[3]Проверочная  таблица'!XK18/1000</f>
        <v>1367.53828</v>
      </c>
      <c r="AB18" s="284">
        <f>'[3]Проверочная  таблица'!XN18/1000</f>
        <v>1367.53828</v>
      </c>
      <c r="AC18" s="61">
        <f t="shared" si="8"/>
        <v>100</v>
      </c>
      <c r="AD18" s="98"/>
      <c r="AE18" s="284">
        <f>'[3]Проверочная  таблица'!XE18/1000</f>
        <v>0</v>
      </c>
      <c r="AF18" s="284">
        <f>'[3]Проверочная  таблица'!XH18/1000</f>
        <v>0</v>
      </c>
      <c r="AG18" s="61">
        <f t="shared" si="9"/>
        <v>0</v>
      </c>
      <c r="AH18" s="98"/>
      <c r="AI18" s="284">
        <f>'[3]Проверочная  таблица'!ZN18/1000</f>
        <v>0</v>
      </c>
      <c r="AJ18" s="284">
        <f>'[3]Проверочная  таблица'!ZX18/1000</f>
        <v>0</v>
      </c>
      <c r="AK18" s="61">
        <f t="shared" si="10"/>
        <v>0</v>
      </c>
      <c r="AL18" s="98"/>
      <c r="AM18" s="284">
        <f>('[3]Проверочная  таблица'!ZO18+'[3]Проверочная  таблица'!AAF18)/1000</f>
        <v>0</v>
      </c>
      <c r="AN18" s="284">
        <f>('[3]Проверочная  таблица'!ZY18+'[3]Проверочная  таблица'!AAK18)/1000</f>
        <v>0</v>
      </c>
      <c r="AO18" s="61">
        <f t="shared" si="11"/>
        <v>0</v>
      </c>
      <c r="AP18" s="98"/>
      <c r="AQ18" s="284">
        <f>('[3]Проверочная  таблица'!WZ18+'[3]Проверочная  таблица'!XA18)/1000</f>
        <v>0</v>
      </c>
      <c r="AR18" s="284">
        <f>('[3]Проверочная  таблица'!XC18+'[3]Проверочная  таблица'!XD18)/1000</f>
        <v>0</v>
      </c>
      <c r="AS18" s="61">
        <f t="shared" si="12"/>
        <v>0</v>
      </c>
      <c r="AT18" s="98"/>
      <c r="AU18" s="284">
        <f>('[3]Проверочная  таблица'!ZP18+'[3]Проверочная  таблица'!AAG18)/1000</f>
        <v>21800.01</v>
      </c>
      <c r="AV18" s="284">
        <f>('[3]Проверочная  таблица'!AAL18+'[3]Проверочная  таблица'!ZZ18)/1000</f>
        <v>11311.40345</v>
      </c>
      <c r="AW18" s="61">
        <f t="shared" si="13"/>
        <v>51.887147987546797</v>
      </c>
      <c r="AX18" s="98"/>
      <c r="AY18" s="284">
        <f>('[3]Проверочная  таблица'!ZQ18+'[3]Проверочная  таблица'!AAH18)/1000</f>
        <v>4612.6095999999998</v>
      </c>
      <c r="AZ18" s="284">
        <f>('[3]Проверочная  таблица'!AAA18+'[3]Проверочная  таблица'!AAM18)/1000</f>
        <v>4612.6095999999998</v>
      </c>
      <c r="BA18" s="61">
        <f t="shared" si="14"/>
        <v>100</v>
      </c>
      <c r="BB18" s="98"/>
      <c r="BC18" s="284">
        <f>('[3]Проверочная  таблица'!YI18+'[3]Проверочная  таблица'!YO18)/1000</f>
        <v>0</v>
      </c>
      <c r="BD18" s="284">
        <f>('[3]Проверочная  таблица'!YL18+'[3]Проверочная  таблица'!YR18)/1000</f>
        <v>0</v>
      </c>
      <c r="BE18" s="61">
        <f t="shared" si="15"/>
        <v>0</v>
      </c>
      <c r="BF18" s="98"/>
      <c r="BG18" s="284">
        <f>'[3]Проверочная  таблица'!ZR18/1000</f>
        <v>1059.98939</v>
      </c>
      <c r="BH18" s="284">
        <f>'[3]Проверочная  таблица'!AAB18/1000</f>
        <v>1059.98939</v>
      </c>
      <c r="BI18" s="61">
        <f t="shared" si="16"/>
        <v>100</v>
      </c>
      <c r="BJ18" s="98"/>
      <c r="BK18" s="284">
        <f>'[3]Проверочная  таблица'!ZS18/1000</f>
        <v>1307.6394499999999</v>
      </c>
      <c r="BL18" s="284">
        <f>'[3]Проверочная  таблица'!AAC18/1000</f>
        <v>1307.6394499999999</v>
      </c>
      <c r="BM18" s="61">
        <f t="shared" si="17"/>
        <v>100</v>
      </c>
      <c r="BN18" s="98"/>
      <c r="BO18" s="284">
        <f>('[3]Проверочная  таблица'!ZT18+'[3]Проверочная  таблица'!AAI18)/1000</f>
        <v>2770.1475099999998</v>
      </c>
      <c r="BP18" s="284">
        <f>('[3]Проверочная  таблица'!AAD18+'[3]Проверочная  таблица'!AAN18)/1000</f>
        <v>2770.1475099999998</v>
      </c>
      <c r="BQ18" s="61">
        <f t="shared" si="18"/>
        <v>100</v>
      </c>
      <c r="BR18" s="60"/>
      <c r="BS18" s="60"/>
      <c r="BT18" s="61">
        <f t="shared" si="19"/>
        <v>0</v>
      </c>
    </row>
    <row r="19" spans="1:72" s="10" customFormat="1" ht="21.75" customHeight="1" x14ac:dyDescent="0.25">
      <c r="A19" s="63" t="s">
        <v>35</v>
      </c>
      <c r="B19" s="286">
        <f t="shared" si="1"/>
        <v>0</v>
      </c>
      <c r="C19" s="286">
        <f t="shared" si="2"/>
        <v>156019.19646000001</v>
      </c>
      <c r="D19" s="61">
        <f t="shared" si="2"/>
        <v>116286.49193</v>
      </c>
      <c r="E19" s="73">
        <f t="shared" si="0"/>
        <v>74.533451375525701</v>
      </c>
      <c r="F19" s="98"/>
      <c r="G19" s="284">
        <f>('[3]Проверочная  таблица'!ZL19)/1000</f>
        <v>0</v>
      </c>
      <c r="H19" s="284">
        <f>('[3]Проверочная  таблица'!ZV19)/1000</f>
        <v>0</v>
      </c>
      <c r="I19" s="61">
        <f t="shared" si="3"/>
        <v>0</v>
      </c>
      <c r="J19" s="98"/>
      <c r="K19" s="284">
        <f>'[3]Проверочная  таблица'!XQ19/1000</f>
        <v>13280.4</v>
      </c>
      <c r="L19" s="284">
        <f>'[3]Проверочная  таблица'!XT19/1000</f>
        <v>12758.62852</v>
      </c>
      <c r="M19" s="61">
        <f t="shared" si="4"/>
        <v>96.071116231438808</v>
      </c>
      <c r="N19" s="98"/>
      <c r="O19" s="284">
        <f>'[3]Проверочная  таблица'!ZM19/1000</f>
        <v>0</v>
      </c>
      <c r="P19" s="284">
        <f>'[3]Проверочная  таблица'!ZW19/1000</f>
        <v>0</v>
      </c>
      <c r="Q19" s="61">
        <f t="shared" si="5"/>
        <v>0</v>
      </c>
      <c r="R19" s="98"/>
      <c r="S19" s="284">
        <f>'[3]Проверочная  таблица'!ZE19/1000</f>
        <v>0</v>
      </c>
      <c r="T19" s="284">
        <f>'[3]Проверочная  таблица'!ZH19/1000</f>
        <v>0</v>
      </c>
      <c r="U19" s="61">
        <f t="shared" si="6"/>
        <v>0</v>
      </c>
      <c r="V19" s="98"/>
      <c r="W19" s="284">
        <f>'[3]Проверочная  таблица'!YY19/1000</f>
        <v>2500</v>
      </c>
      <c r="X19" s="284">
        <f>'[3]Проверочная  таблица'!ZB19/1000</f>
        <v>2500</v>
      </c>
      <c r="Y19" s="61">
        <f t="shared" si="7"/>
        <v>100</v>
      </c>
      <c r="Z19" s="98"/>
      <c r="AA19" s="284">
        <f>'[3]Проверочная  таблица'!XK19/1000</f>
        <v>1641.04593</v>
      </c>
      <c r="AB19" s="284">
        <f>'[3]Проверочная  таблица'!XN19/1000</f>
        <v>1641.04593</v>
      </c>
      <c r="AC19" s="61">
        <f t="shared" si="8"/>
        <v>100</v>
      </c>
      <c r="AD19" s="98"/>
      <c r="AE19" s="284">
        <f>'[3]Проверочная  таблица'!XE19/1000</f>
        <v>0</v>
      </c>
      <c r="AF19" s="284">
        <f>'[3]Проверочная  таблица'!XH19/1000</f>
        <v>0</v>
      </c>
      <c r="AG19" s="61">
        <f t="shared" si="9"/>
        <v>0</v>
      </c>
      <c r="AH19" s="98"/>
      <c r="AI19" s="284">
        <f>'[3]Проверочная  таблица'!ZN19/1000</f>
        <v>0</v>
      </c>
      <c r="AJ19" s="284">
        <f>'[3]Проверочная  таблица'!ZX19/1000</f>
        <v>0</v>
      </c>
      <c r="AK19" s="61">
        <f t="shared" si="10"/>
        <v>0</v>
      </c>
      <c r="AL19" s="98"/>
      <c r="AM19" s="284">
        <f>('[3]Проверочная  таблица'!ZO19+'[3]Проверочная  таблица'!AAF19)/1000</f>
        <v>10950</v>
      </c>
      <c r="AN19" s="284">
        <f>('[3]Проверочная  таблица'!ZY19+'[3]Проверочная  таблица'!AAK19)/1000</f>
        <v>0</v>
      </c>
      <c r="AO19" s="61">
        <f t="shared" si="11"/>
        <v>0</v>
      </c>
      <c r="AP19" s="98"/>
      <c r="AQ19" s="284">
        <f>('[3]Проверочная  таблица'!WZ19+'[3]Проверочная  таблица'!XA19)/1000</f>
        <v>0</v>
      </c>
      <c r="AR19" s="284">
        <f>('[3]Проверочная  таблица'!XC19+'[3]Проверочная  таблица'!XD19)/1000</f>
        <v>0</v>
      </c>
      <c r="AS19" s="61">
        <f t="shared" si="12"/>
        <v>0</v>
      </c>
      <c r="AT19" s="98"/>
      <c r="AU19" s="284">
        <f>('[3]Проверочная  таблица'!ZP19+'[3]Проверочная  таблица'!AAG19)/1000</f>
        <v>2510.0700000000002</v>
      </c>
      <c r="AV19" s="284">
        <f>('[3]Проверочная  таблица'!AAL19+'[3]Проверочная  таблица'!ZZ19)/1000</f>
        <v>2095.9084499999999</v>
      </c>
      <c r="AW19" s="61">
        <f t="shared" si="13"/>
        <v>83.499999999999986</v>
      </c>
      <c r="AX19" s="98"/>
      <c r="AY19" s="284">
        <f>('[3]Проверочная  таблица'!ZQ19+'[3]Проверочная  таблица'!AAH19)/1000</f>
        <v>130</v>
      </c>
      <c r="AZ19" s="284">
        <f>('[3]Проверочная  таблица'!AAA19+'[3]Проверочная  таблица'!AAM19)/1000</f>
        <v>130</v>
      </c>
      <c r="BA19" s="61">
        <f t="shared" si="14"/>
        <v>100</v>
      </c>
      <c r="BB19" s="98"/>
      <c r="BC19" s="284">
        <f>('[3]Проверочная  таблица'!YI19+'[3]Проверочная  таблица'!YO19)/1000</f>
        <v>120000</v>
      </c>
      <c r="BD19" s="284">
        <f>('[3]Проверочная  таблица'!YL19+'[3]Проверочная  таблица'!YR19)/1000</f>
        <v>92153.228499999997</v>
      </c>
      <c r="BE19" s="61">
        <f t="shared" si="15"/>
        <v>76.794357083333324</v>
      </c>
      <c r="BF19" s="98"/>
      <c r="BG19" s="284">
        <f>'[3]Проверочная  таблица'!ZR19/1000</f>
        <v>1027.4622999999999</v>
      </c>
      <c r="BH19" s="284">
        <f>'[3]Проверочная  таблица'!AAB19/1000</f>
        <v>1027.4622999999999</v>
      </c>
      <c r="BI19" s="61">
        <f t="shared" si="16"/>
        <v>100</v>
      </c>
      <c r="BJ19" s="98"/>
      <c r="BK19" s="284">
        <f>'[3]Проверочная  таблица'!ZS19/1000</f>
        <v>1404.6143999999999</v>
      </c>
      <c r="BL19" s="284">
        <f>'[3]Проверочная  таблица'!AAC19/1000</f>
        <v>1404.6143999999999</v>
      </c>
      <c r="BM19" s="61">
        <f t="shared" si="17"/>
        <v>100</v>
      </c>
      <c r="BN19" s="98"/>
      <c r="BO19" s="284">
        <f>('[3]Проверочная  таблица'!ZT19+'[3]Проверочная  таблица'!AAI19)/1000</f>
        <v>2575.60383</v>
      </c>
      <c r="BP19" s="284">
        <f>('[3]Проверочная  таблица'!AAD19+'[3]Проверочная  таблица'!AAN19)/1000</f>
        <v>2575.60383</v>
      </c>
      <c r="BQ19" s="61">
        <f t="shared" si="18"/>
        <v>100</v>
      </c>
      <c r="BR19" s="60"/>
      <c r="BS19" s="60"/>
      <c r="BT19" s="61">
        <f t="shared" si="19"/>
        <v>0</v>
      </c>
    </row>
    <row r="20" spans="1:72" s="10" customFormat="1" ht="21.75" customHeight="1" x14ac:dyDescent="0.25">
      <c r="A20" s="63" t="s">
        <v>36</v>
      </c>
      <c r="B20" s="286">
        <f t="shared" si="1"/>
        <v>0</v>
      </c>
      <c r="C20" s="286">
        <f t="shared" si="2"/>
        <v>25504.691099999996</v>
      </c>
      <c r="D20" s="61">
        <f t="shared" si="2"/>
        <v>24855.062689999999</v>
      </c>
      <c r="E20" s="73">
        <f t="shared" si="0"/>
        <v>97.452906183208015</v>
      </c>
      <c r="F20" s="98"/>
      <c r="G20" s="284">
        <f>('[3]Проверочная  таблица'!ZL20)/1000</f>
        <v>0</v>
      </c>
      <c r="H20" s="284">
        <f>('[3]Проверочная  таблица'!ZV20)/1000</f>
        <v>0</v>
      </c>
      <c r="I20" s="61">
        <f t="shared" si="3"/>
        <v>0</v>
      </c>
      <c r="J20" s="98"/>
      <c r="K20" s="284">
        <f>'[3]Проверочная  таблица'!XQ20/1000</f>
        <v>9843.1200000000008</v>
      </c>
      <c r="L20" s="284">
        <f>'[3]Проверочная  таблица'!XT20/1000</f>
        <v>9662.2165100000002</v>
      </c>
      <c r="M20" s="61">
        <f t="shared" si="4"/>
        <v>98.162132636806206</v>
      </c>
      <c r="N20" s="98"/>
      <c r="O20" s="284">
        <f>'[3]Проверочная  таблица'!ZM20/1000</f>
        <v>5887.99</v>
      </c>
      <c r="P20" s="284">
        <f>'[3]Проверочная  таблица'!ZW20/1000</f>
        <v>5887.99</v>
      </c>
      <c r="Q20" s="61">
        <f t="shared" si="5"/>
        <v>100</v>
      </c>
      <c r="R20" s="98"/>
      <c r="S20" s="284">
        <f>'[3]Проверочная  таблица'!ZE20/1000</f>
        <v>0</v>
      </c>
      <c r="T20" s="284">
        <f>'[3]Проверочная  таблица'!ZH20/1000</f>
        <v>0</v>
      </c>
      <c r="U20" s="61">
        <f t="shared" si="6"/>
        <v>0</v>
      </c>
      <c r="V20" s="98"/>
      <c r="W20" s="284">
        <f>'[3]Проверочная  таблица'!YY20/1000</f>
        <v>0</v>
      </c>
      <c r="X20" s="284">
        <f>'[3]Проверочная  таблица'!ZB20/1000</f>
        <v>0</v>
      </c>
      <c r="Y20" s="61">
        <f t="shared" si="7"/>
        <v>0</v>
      </c>
      <c r="Z20" s="98"/>
      <c r="AA20" s="284">
        <f>'[3]Проверочная  таблица'!XK20/1000</f>
        <v>2188.0612399999995</v>
      </c>
      <c r="AB20" s="284">
        <f>'[3]Проверочная  таблица'!XN20/1000</f>
        <v>2188.0612399999995</v>
      </c>
      <c r="AC20" s="61">
        <f t="shared" si="8"/>
        <v>100</v>
      </c>
      <c r="AD20" s="98"/>
      <c r="AE20" s="284">
        <f>'[3]Проверочная  таблица'!XE20/1000</f>
        <v>0</v>
      </c>
      <c r="AF20" s="284">
        <f>'[3]Проверочная  таблица'!XH20/1000</f>
        <v>0</v>
      </c>
      <c r="AG20" s="61">
        <f t="shared" si="9"/>
        <v>0</v>
      </c>
      <c r="AH20" s="98"/>
      <c r="AI20" s="284">
        <f>'[3]Проверочная  таблица'!ZN20/1000</f>
        <v>0</v>
      </c>
      <c r="AJ20" s="284">
        <f>'[3]Проверочная  таблица'!ZX20/1000</f>
        <v>0</v>
      </c>
      <c r="AK20" s="61">
        <f t="shared" si="10"/>
        <v>0</v>
      </c>
      <c r="AL20" s="98"/>
      <c r="AM20" s="284">
        <f>('[3]Проверочная  таблица'!ZO20+'[3]Проверочная  таблица'!AAF20)/1000</f>
        <v>0</v>
      </c>
      <c r="AN20" s="284">
        <f>('[3]Проверочная  таблица'!ZY20+'[3]Проверочная  таблица'!AAK20)/1000</f>
        <v>0</v>
      </c>
      <c r="AO20" s="61">
        <f t="shared" si="11"/>
        <v>0</v>
      </c>
      <c r="AP20" s="98"/>
      <c r="AQ20" s="284">
        <f>('[3]Проверочная  таблица'!WZ20+'[3]Проверочная  таблица'!XA20)/1000</f>
        <v>0</v>
      </c>
      <c r="AR20" s="284">
        <f>('[3]Проверочная  таблица'!XC20+'[3]Проверочная  таблица'!XD20)/1000</f>
        <v>0</v>
      </c>
      <c r="AS20" s="61">
        <f t="shared" si="12"/>
        <v>0</v>
      </c>
      <c r="AT20" s="98"/>
      <c r="AU20" s="284">
        <f>('[3]Проверочная  таблица'!ZP20+'[3]Проверочная  таблица'!AAG20)/1000</f>
        <v>2678.3494000000001</v>
      </c>
      <c r="AV20" s="284">
        <f>('[3]Проверочная  таблица'!AAL20+'[3]Проверочная  таблица'!ZZ20)/1000</f>
        <v>2209.6244799999999</v>
      </c>
      <c r="AW20" s="61">
        <f t="shared" si="13"/>
        <v>82.499485690701889</v>
      </c>
      <c r="AX20" s="98"/>
      <c r="AY20" s="284">
        <f>('[3]Проверочная  таблица'!ZQ20+'[3]Проверочная  таблица'!AAH20)/1000</f>
        <v>1617.5129999999999</v>
      </c>
      <c r="AZ20" s="284">
        <f>('[3]Проверочная  таблица'!AAA20+'[3]Проверочная  таблица'!AAM20)/1000</f>
        <v>1617.5129999999999</v>
      </c>
      <c r="BA20" s="61">
        <f t="shared" si="14"/>
        <v>100</v>
      </c>
      <c r="BB20" s="98"/>
      <c r="BC20" s="284">
        <f>('[3]Проверочная  таблица'!YI20+'[3]Проверочная  таблица'!YO20)/1000</f>
        <v>0</v>
      </c>
      <c r="BD20" s="284">
        <f>('[3]Проверочная  таблица'!YL20+'[3]Проверочная  таблица'!YR20)/1000</f>
        <v>0</v>
      </c>
      <c r="BE20" s="61">
        <f t="shared" si="15"/>
        <v>0</v>
      </c>
      <c r="BF20" s="98"/>
      <c r="BG20" s="284">
        <f>'[3]Проверочная  таблица'!ZR20/1000</f>
        <v>489.95469000000003</v>
      </c>
      <c r="BH20" s="284">
        <f>'[3]Проверочная  таблица'!AAB20/1000</f>
        <v>489.95469000000003</v>
      </c>
      <c r="BI20" s="61">
        <f t="shared" si="16"/>
        <v>100</v>
      </c>
      <c r="BJ20" s="98"/>
      <c r="BK20" s="284">
        <f>'[3]Проверочная  таблица'!ZS20/1000</f>
        <v>528.53348000000005</v>
      </c>
      <c r="BL20" s="284">
        <f>'[3]Проверочная  таблица'!AAC20/1000</f>
        <v>528.53348000000005</v>
      </c>
      <c r="BM20" s="61">
        <f t="shared" si="17"/>
        <v>100</v>
      </c>
      <c r="BN20" s="98"/>
      <c r="BO20" s="284">
        <f>('[3]Проверочная  таблица'!ZT20+'[3]Проверочная  таблица'!AAI20)/1000</f>
        <v>2271.1692899999998</v>
      </c>
      <c r="BP20" s="284">
        <f>('[3]Проверочная  таблица'!AAD20+'[3]Проверочная  таблица'!AAN20)/1000</f>
        <v>2271.1692899999998</v>
      </c>
      <c r="BQ20" s="61">
        <f t="shared" si="18"/>
        <v>100</v>
      </c>
      <c r="BR20" s="60"/>
      <c r="BS20" s="60"/>
      <c r="BT20" s="61">
        <f t="shared" si="19"/>
        <v>0</v>
      </c>
    </row>
    <row r="21" spans="1:72" s="10" customFormat="1" ht="21.75" customHeight="1" x14ac:dyDescent="0.25">
      <c r="A21" s="63" t="s">
        <v>37</v>
      </c>
      <c r="B21" s="286">
        <f t="shared" si="1"/>
        <v>0</v>
      </c>
      <c r="C21" s="286">
        <f t="shared" si="2"/>
        <v>31540.965340000002</v>
      </c>
      <c r="D21" s="61">
        <f t="shared" si="2"/>
        <v>30857.874180000003</v>
      </c>
      <c r="E21" s="73">
        <f t="shared" si="0"/>
        <v>97.834273134520373</v>
      </c>
      <c r="F21" s="98"/>
      <c r="G21" s="284">
        <f>('[3]Проверочная  таблица'!ZL21)/1000</f>
        <v>0</v>
      </c>
      <c r="H21" s="284">
        <f>('[3]Проверочная  таблица'!ZV21)/1000</f>
        <v>0</v>
      </c>
      <c r="I21" s="61">
        <f t="shared" si="3"/>
        <v>0</v>
      </c>
      <c r="J21" s="98"/>
      <c r="K21" s="284">
        <f>'[3]Проверочная  таблица'!XQ21/1000</f>
        <v>6718.32</v>
      </c>
      <c r="L21" s="284">
        <f>'[3]Проверочная  таблица'!XT21/1000</f>
        <v>6277.7279699999999</v>
      </c>
      <c r="M21" s="61">
        <f t="shared" si="4"/>
        <v>93.441931465009105</v>
      </c>
      <c r="N21" s="98"/>
      <c r="O21" s="284">
        <f>'[3]Проверочная  таблица'!ZM21/1000</f>
        <v>0</v>
      </c>
      <c r="P21" s="284">
        <f>'[3]Проверочная  таблица'!ZW21/1000</f>
        <v>0</v>
      </c>
      <c r="Q21" s="61">
        <f t="shared" si="5"/>
        <v>0</v>
      </c>
      <c r="R21" s="98"/>
      <c r="S21" s="284">
        <f>'[3]Проверочная  таблица'!ZE21/1000</f>
        <v>0</v>
      </c>
      <c r="T21" s="284">
        <f>'[3]Проверочная  таблица'!ZH21/1000</f>
        <v>0</v>
      </c>
      <c r="U21" s="61">
        <f t="shared" si="6"/>
        <v>0</v>
      </c>
      <c r="V21" s="98"/>
      <c r="W21" s="284">
        <f>'[3]Проверочная  таблица'!YY21/1000</f>
        <v>0</v>
      </c>
      <c r="X21" s="284">
        <f>'[3]Проверочная  таблица'!ZB21/1000</f>
        <v>0</v>
      </c>
      <c r="Y21" s="61">
        <f t="shared" si="7"/>
        <v>0</v>
      </c>
      <c r="Z21" s="98"/>
      <c r="AA21" s="284">
        <f>'[3]Проверочная  таблица'!XK21/1000</f>
        <v>1094.0306199999998</v>
      </c>
      <c r="AB21" s="284">
        <f>'[3]Проверочная  таблица'!XN21/1000</f>
        <v>1094.0306199999998</v>
      </c>
      <c r="AC21" s="61">
        <f t="shared" si="8"/>
        <v>100</v>
      </c>
      <c r="AD21" s="98"/>
      <c r="AE21" s="284">
        <f>'[3]Проверочная  таблица'!XE21/1000</f>
        <v>0</v>
      </c>
      <c r="AF21" s="284">
        <f>'[3]Проверочная  таблица'!XH21/1000</f>
        <v>0</v>
      </c>
      <c r="AG21" s="61">
        <f t="shared" si="9"/>
        <v>0</v>
      </c>
      <c r="AH21" s="98"/>
      <c r="AI21" s="284">
        <f>'[3]Проверочная  таблица'!ZN21/1000</f>
        <v>0</v>
      </c>
      <c r="AJ21" s="284">
        <f>'[3]Проверочная  таблица'!ZX21/1000</f>
        <v>0</v>
      </c>
      <c r="AK21" s="61">
        <f t="shared" si="10"/>
        <v>0</v>
      </c>
      <c r="AL21" s="98"/>
      <c r="AM21" s="284">
        <f>('[3]Проверочная  таблица'!ZO21+'[3]Проверочная  таблица'!AAF21)/1000</f>
        <v>11816.2</v>
      </c>
      <c r="AN21" s="284">
        <f>('[3]Проверочная  таблица'!ZY21+'[3]Проверочная  таблица'!AAK21)/1000</f>
        <v>11816.2</v>
      </c>
      <c r="AO21" s="61">
        <f t="shared" si="11"/>
        <v>100</v>
      </c>
      <c r="AP21" s="98"/>
      <c r="AQ21" s="284">
        <f>('[3]Проверочная  таблица'!WZ21+'[3]Проверочная  таблица'!XA21)/1000</f>
        <v>0</v>
      </c>
      <c r="AR21" s="284">
        <f>('[3]Проверочная  таблица'!XC21+'[3]Проверочная  таблица'!XD21)/1000</f>
        <v>0</v>
      </c>
      <c r="AS21" s="61">
        <f t="shared" si="12"/>
        <v>0</v>
      </c>
      <c r="AT21" s="98"/>
      <c r="AU21" s="284">
        <f>('[3]Проверочная  таблица'!ZP21+'[3]Проверочная  таблица'!AAG21)/1000</f>
        <v>6965.2058299999999</v>
      </c>
      <c r="AV21" s="284">
        <f>('[3]Проверочная  таблица'!AAL21+'[3]Проверочная  таблица'!ZZ21)/1000</f>
        <v>6722.7067000000006</v>
      </c>
      <c r="AW21" s="61">
        <f t="shared" si="13"/>
        <v>96.518421193591635</v>
      </c>
      <c r="AX21" s="98"/>
      <c r="AY21" s="284">
        <f>('[3]Проверочная  таблица'!ZQ21+'[3]Проверочная  таблица'!AAH21)/1000</f>
        <v>2118.59</v>
      </c>
      <c r="AZ21" s="284">
        <f>('[3]Проверочная  таблица'!AAA21+'[3]Проверочная  таблица'!AAM21)/1000</f>
        <v>2118.59</v>
      </c>
      <c r="BA21" s="61">
        <f t="shared" si="14"/>
        <v>100</v>
      </c>
      <c r="BB21" s="98"/>
      <c r="BC21" s="284">
        <f>('[3]Проверочная  таблица'!YI21+'[3]Проверочная  таблица'!YO21)/1000</f>
        <v>0</v>
      </c>
      <c r="BD21" s="284">
        <f>('[3]Проверочная  таблица'!YL21+'[3]Проверочная  таблица'!YR21)/1000</f>
        <v>0</v>
      </c>
      <c r="BE21" s="61">
        <f t="shared" si="15"/>
        <v>0</v>
      </c>
      <c r="BF21" s="98"/>
      <c r="BG21" s="284">
        <f>'[3]Проверочная  таблица'!ZR21/1000</f>
        <v>591.45313999999996</v>
      </c>
      <c r="BH21" s="284">
        <f>'[3]Проверочная  таблица'!AAB21/1000</f>
        <v>591.45313999999996</v>
      </c>
      <c r="BI21" s="61">
        <f t="shared" si="16"/>
        <v>100</v>
      </c>
      <c r="BJ21" s="98"/>
      <c r="BK21" s="284">
        <f>'[3]Проверочная  таблица'!ZS21/1000</f>
        <v>514.82285000000002</v>
      </c>
      <c r="BL21" s="284">
        <f>'[3]Проверочная  таблица'!AAC21/1000</f>
        <v>514.82285000000002</v>
      </c>
      <c r="BM21" s="61">
        <f t="shared" si="17"/>
        <v>100</v>
      </c>
      <c r="BN21" s="98"/>
      <c r="BO21" s="284">
        <f>('[3]Проверочная  таблица'!ZT21+'[3]Проверочная  таблица'!AAI21)/1000</f>
        <v>1722.3429000000001</v>
      </c>
      <c r="BP21" s="284">
        <f>('[3]Проверочная  таблица'!AAD21+'[3]Проверочная  таблица'!AAN21)/1000</f>
        <v>1722.3429000000001</v>
      </c>
      <c r="BQ21" s="61">
        <f t="shared" si="18"/>
        <v>100</v>
      </c>
      <c r="BR21" s="60"/>
      <c r="BS21" s="60"/>
      <c r="BT21" s="61">
        <f t="shared" si="19"/>
        <v>0</v>
      </c>
    </row>
    <row r="22" spans="1:72" s="10" customFormat="1" ht="21.75" customHeight="1" x14ac:dyDescent="0.25">
      <c r="A22" s="63" t="s">
        <v>38</v>
      </c>
      <c r="B22" s="286">
        <f t="shared" si="1"/>
        <v>0</v>
      </c>
      <c r="C22" s="286">
        <f t="shared" si="2"/>
        <v>189387.46285999997</v>
      </c>
      <c r="D22" s="61">
        <f t="shared" si="2"/>
        <v>165340.50191999998</v>
      </c>
      <c r="E22" s="73">
        <f t="shared" si="0"/>
        <v>87.302770427957981</v>
      </c>
      <c r="F22" s="98"/>
      <c r="G22" s="284">
        <f>('[3]Проверочная  таблица'!ZL22)/1000</f>
        <v>0</v>
      </c>
      <c r="H22" s="284">
        <f>('[3]Проверочная  таблица'!ZV22)/1000</f>
        <v>0</v>
      </c>
      <c r="I22" s="61">
        <f t="shared" si="3"/>
        <v>0</v>
      </c>
      <c r="J22" s="98"/>
      <c r="K22" s="284">
        <f>'[3]Проверочная  таблица'!XQ22/1000</f>
        <v>19139.400000000001</v>
      </c>
      <c r="L22" s="284">
        <f>'[3]Проверочная  таблица'!XT22/1000</f>
        <v>17776.852350000001</v>
      </c>
      <c r="M22" s="61">
        <f t="shared" si="4"/>
        <v>92.880928085519926</v>
      </c>
      <c r="N22" s="98"/>
      <c r="O22" s="284">
        <f>'[3]Проверочная  таблица'!ZM22/1000</f>
        <v>0</v>
      </c>
      <c r="P22" s="284">
        <f>'[3]Проверочная  таблица'!ZW22/1000</f>
        <v>0</v>
      </c>
      <c r="Q22" s="61">
        <f t="shared" si="5"/>
        <v>0</v>
      </c>
      <c r="R22" s="98"/>
      <c r="S22" s="284">
        <f>'[3]Проверочная  таблица'!ZE22/1000</f>
        <v>0</v>
      </c>
      <c r="T22" s="284">
        <f>'[3]Проверочная  таблица'!ZH22/1000</f>
        <v>0</v>
      </c>
      <c r="U22" s="61">
        <f t="shared" si="6"/>
        <v>0</v>
      </c>
      <c r="V22" s="98"/>
      <c r="W22" s="284">
        <f>'[3]Проверочная  таблица'!YY22/1000</f>
        <v>0</v>
      </c>
      <c r="X22" s="284">
        <f>'[3]Проверочная  таблица'!ZB22/1000</f>
        <v>0</v>
      </c>
      <c r="Y22" s="61">
        <f t="shared" si="7"/>
        <v>0</v>
      </c>
      <c r="Z22" s="98"/>
      <c r="AA22" s="284">
        <f>'[3]Проверочная  таблица'!XK22/1000</f>
        <v>2735.0765500000002</v>
      </c>
      <c r="AB22" s="284">
        <f>'[3]Проверочная  таблица'!XN22/1000</f>
        <v>2527.4283599999999</v>
      </c>
      <c r="AC22" s="61">
        <f t="shared" si="8"/>
        <v>92.407956918061387</v>
      </c>
      <c r="AD22" s="98"/>
      <c r="AE22" s="284">
        <f>'[3]Проверочная  таблица'!XE22/1000</f>
        <v>0</v>
      </c>
      <c r="AF22" s="284">
        <f>'[3]Проверочная  таблица'!XH22/1000</f>
        <v>0</v>
      </c>
      <c r="AG22" s="61">
        <f t="shared" si="9"/>
        <v>0</v>
      </c>
      <c r="AH22" s="98"/>
      <c r="AI22" s="284">
        <f>'[3]Проверочная  таблица'!ZN22/1000</f>
        <v>0</v>
      </c>
      <c r="AJ22" s="284">
        <f>'[3]Проверочная  таблица'!ZX22/1000</f>
        <v>0</v>
      </c>
      <c r="AK22" s="61">
        <f t="shared" si="10"/>
        <v>0</v>
      </c>
      <c r="AL22" s="98"/>
      <c r="AM22" s="284">
        <f>('[3]Проверочная  таблица'!ZO22+'[3]Проверочная  таблица'!AAF22)/1000</f>
        <v>27028</v>
      </c>
      <c r="AN22" s="284">
        <f>('[3]Проверочная  таблица'!ZY22+'[3]Проверочная  таблица'!AAK22)/1000</f>
        <v>8108.4</v>
      </c>
      <c r="AO22" s="61">
        <f t="shared" si="11"/>
        <v>30</v>
      </c>
      <c r="AP22" s="98"/>
      <c r="AQ22" s="284">
        <f>('[3]Проверочная  таблица'!WZ22+'[3]Проверочная  таблица'!XA22)/1000</f>
        <v>0</v>
      </c>
      <c r="AR22" s="284">
        <f>('[3]Проверочная  таблица'!XC22+'[3]Проверочная  таблица'!XD22)/1000</f>
        <v>0</v>
      </c>
      <c r="AS22" s="61">
        <f t="shared" si="12"/>
        <v>0</v>
      </c>
      <c r="AT22" s="98"/>
      <c r="AU22" s="284">
        <f>('[3]Проверочная  таблица'!ZP22+'[3]Проверочная  таблица'!AAG22)/1000</f>
        <v>6716.7565999999997</v>
      </c>
      <c r="AV22" s="284">
        <f>('[3]Проверочная  таблица'!AAL22+'[3]Проверочная  таблица'!ZZ22)/1000</f>
        <v>6495.0957199999993</v>
      </c>
      <c r="AW22" s="61">
        <f t="shared" si="13"/>
        <v>96.699882202073539</v>
      </c>
      <c r="AX22" s="98"/>
      <c r="AY22" s="284">
        <f>('[3]Проверочная  таблица'!ZQ22+'[3]Проверочная  таблица'!AAH22)/1000</f>
        <v>7696.5715600000003</v>
      </c>
      <c r="AZ22" s="284">
        <f>('[3]Проверочная  таблица'!AAA22+'[3]Проверочная  таблица'!AAM22)/1000</f>
        <v>7696.5715600000003</v>
      </c>
      <c r="BA22" s="61">
        <f t="shared" si="14"/>
        <v>100</v>
      </c>
      <c r="BB22" s="98"/>
      <c r="BC22" s="284">
        <f>('[3]Проверочная  таблица'!YI22+'[3]Проверочная  таблица'!YO22)/1000</f>
        <v>120000</v>
      </c>
      <c r="BD22" s="284">
        <f>('[3]Проверочная  таблица'!YL22+'[3]Проверочная  таблица'!YR22)/1000</f>
        <v>116664.49578</v>
      </c>
      <c r="BE22" s="61">
        <f t="shared" si="15"/>
        <v>97.220413149999999</v>
      </c>
      <c r="BF22" s="98"/>
      <c r="BG22" s="284">
        <f>'[3]Проверочная  таблица'!ZR22/1000</f>
        <v>1207.713</v>
      </c>
      <c r="BH22" s="284">
        <f>'[3]Проверочная  таблица'!AAB22/1000</f>
        <v>1207.713</v>
      </c>
      <c r="BI22" s="61">
        <f t="shared" si="16"/>
        <v>100</v>
      </c>
      <c r="BJ22" s="98"/>
      <c r="BK22" s="284">
        <f>'[3]Проверочная  таблица'!ZS22/1000</f>
        <v>2123.2694499999998</v>
      </c>
      <c r="BL22" s="284">
        <f>'[3]Проверочная  таблица'!AAC22/1000</f>
        <v>2123.2694499999998</v>
      </c>
      <c r="BM22" s="61">
        <f t="shared" si="17"/>
        <v>100</v>
      </c>
      <c r="BN22" s="98"/>
      <c r="BO22" s="284">
        <f>('[3]Проверочная  таблица'!ZT22+'[3]Проверочная  таблица'!AAI22)/1000</f>
        <v>2740.6756999999998</v>
      </c>
      <c r="BP22" s="284">
        <f>('[3]Проверочная  таблица'!AAD22+'[3]Проверочная  таблица'!AAN22)/1000</f>
        <v>2740.6756999999998</v>
      </c>
      <c r="BQ22" s="61">
        <f t="shared" si="18"/>
        <v>100</v>
      </c>
      <c r="BR22" s="60"/>
      <c r="BS22" s="60"/>
      <c r="BT22" s="61">
        <f t="shared" si="19"/>
        <v>0</v>
      </c>
    </row>
    <row r="23" spans="1:72" s="10" customFormat="1" ht="21.75" customHeight="1" x14ac:dyDescent="0.25">
      <c r="A23" s="63" t="s">
        <v>39</v>
      </c>
      <c r="B23" s="286">
        <f t="shared" si="1"/>
        <v>0</v>
      </c>
      <c r="C23" s="286">
        <f t="shared" si="2"/>
        <v>27020.19644</v>
      </c>
      <c r="D23" s="61">
        <f t="shared" si="2"/>
        <v>20696.82127</v>
      </c>
      <c r="E23" s="73">
        <f t="shared" si="0"/>
        <v>76.597597341523993</v>
      </c>
      <c r="F23" s="98"/>
      <c r="G23" s="284">
        <f>('[3]Проверочная  таблица'!ZL23)/1000</f>
        <v>0</v>
      </c>
      <c r="H23" s="284">
        <f>('[3]Проверочная  таблица'!ZV23)/1000</f>
        <v>0</v>
      </c>
      <c r="I23" s="61">
        <f t="shared" si="3"/>
        <v>0</v>
      </c>
      <c r="J23" s="98"/>
      <c r="K23" s="284">
        <f>'[3]Проверочная  таблица'!XQ23/1000</f>
        <v>10702.44</v>
      </c>
      <c r="L23" s="284">
        <f>'[3]Проверочная  таблица'!XT23/1000</f>
        <v>10515.544830000001</v>
      </c>
      <c r="M23" s="61">
        <f t="shared" si="4"/>
        <v>98.253714386625859</v>
      </c>
      <c r="N23" s="98"/>
      <c r="O23" s="284">
        <f>'[3]Проверочная  таблица'!ZM23/1000</f>
        <v>0</v>
      </c>
      <c r="P23" s="284">
        <f>'[3]Проверочная  таблица'!ZW23/1000</f>
        <v>0</v>
      </c>
      <c r="Q23" s="61">
        <f t="shared" si="5"/>
        <v>0</v>
      </c>
      <c r="R23" s="98"/>
      <c r="S23" s="284">
        <f>'[3]Проверочная  таблица'!ZE23/1000</f>
        <v>0</v>
      </c>
      <c r="T23" s="284">
        <f>'[3]Проверочная  таблица'!ZH23/1000</f>
        <v>0</v>
      </c>
      <c r="U23" s="61">
        <f t="shared" si="6"/>
        <v>0</v>
      </c>
      <c r="V23" s="98"/>
      <c r="W23" s="284">
        <f>'[3]Проверочная  таблица'!YY23/1000</f>
        <v>0</v>
      </c>
      <c r="X23" s="284">
        <f>'[3]Проверочная  таблица'!ZB23/1000</f>
        <v>0</v>
      </c>
      <c r="Y23" s="61">
        <f t="shared" si="7"/>
        <v>0</v>
      </c>
      <c r="Z23" s="98"/>
      <c r="AA23" s="284">
        <f>'[3]Проверочная  таблица'!XK23/1000</f>
        <v>1367.53828</v>
      </c>
      <c r="AB23" s="284">
        <f>'[3]Проверочная  таблица'!XN23/1000</f>
        <v>1367.53828</v>
      </c>
      <c r="AC23" s="61">
        <f t="shared" si="8"/>
        <v>100</v>
      </c>
      <c r="AD23" s="98"/>
      <c r="AE23" s="284">
        <f>'[3]Проверочная  таблица'!XE23/1000</f>
        <v>0</v>
      </c>
      <c r="AF23" s="284">
        <f>'[3]Проверочная  таблица'!XH23/1000</f>
        <v>0</v>
      </c>
      <c r="AG23" s="61">
        <f t="shared" si="9"/>
        <v>0</v>
      </c>
      <c r="AH23" s="98"/>
      <c r="AI23" s="284">
        <f>'[3]Проверочная  таблица'!ZN23/1000</f>
        <v>0</v>
      </c>
      <c r="AJ23" s="284">
        <f>'[3]Проверочная  таблица'!ZX23/1000</f>
        <v>0</v>
      </c>
      <c r="AK23" s="61">
        <f t="shared" si="10"/>
        <v>0</v>
      </c>
      <c r="AL23" s="98"/>
      <c r="AM23" s="284">
        <f>('[3]Проверочная  таблица'!ZO23+'[3]Проверочная  таблица'!AAF23)/1000</f>
        <v>8766.4</v>
      </c>
      <c r="AN23" s="284">
        <f>('[3]Проверочная  таблица'!ZY23+'[3]Проверочная  таблица'!AAK23)/1000</f>
        <v>2629.92</v>
      </c>
      <c r="AO23" s="61">
        <f t="shared" si="11"/>
        <v>30.000000000000004</v>
      </c>
      <c r="AP23" s="98"/>
      <c r="AQ23" s="284">
        <f>('[3]Проверочная  таблица'!WZ23+'[3]Проверочная  таблица'!XA23)/1000</f>
        <v>0</v>
      </c>
      <c r="AR23" s="284">
        <f>('[3]Проверочная  таблица'!XC23+'[3]Проверочная  таблица'!XD23)/1000</f>
        <v>0</v>
      </c>
      <c r="AS23" s="61">
        <f t="shared" si="12"/>
        <v>0</v>
      </c>
      <c r="AT23" s="98"/>
      <c r="AU23" s="284">
        <f>('[3]Проверочная  таблица'!ZP23+'[3]Проверочная  таблица'!AAG23)/1000</f>
        <v>0</v>
      </c>
      <c r="AV23" s="284">
        <f>('[3]Проверочная  таблица'!AAL23+'[3]Проверочная  таблица'!ZZ23)/1000</f>
        <v>0</v>
      </c>
      <c r="AW23" s="61">
        <f t="shared" si="13"/>
        <v>0</v>
      </c>
      <c r="AX23" s="98"/>
      <c r="AY23" s="284">
        <f>('[3]Проверочная  таблица'!ZQ23+'[3]Проверочная  таблица'!AAH23)/1000</f>
        <v>3042.9949999999999</v>
      </c>
      <c r="AZ23" s="284">
        <f>('[3]Проверочная  таблица'!AAA23+'[3]Проверочная  таблица'!AAM23)/1000</f>
        <v>3042.9949999999999</v>
      </c>
      <c r="BA23" s="61">
        <f t="shared" si="14"/>
        <v>100</v>
      </c>
      <c r="BB23" s="98"/>
      <c r="BC23" s="284">
        <f>('[3]Проверочная  таблица'!YI23+'[3]Проверочная  таблица'!YO23)/1000</f>
        <v>0</v>
      </c>
      <c r="BD23" s="284">
        <f>('[3]Проверочная  таблица'!YL23+'[3]Проверочная  таблица'!YR23)/1000</f>
        <v>0</v>
      </c>
      <c r="BE23" s="61">
        <f t="shared" si="15"/>
        <v>0</v>
      </c>
      <c r="BF23" s="98"/>
      <c r="BG23" s="284">
        <f>'[3]Проверочная  таблица'!ZR23/1000</f>
        <v>543.56137000000001</v>
      </c>
      <c r="BH23" s="284">
        <f>'[3]Проверочная  таблица'!AAB23/1000</f>
        <v>543.56137000000001</v>
      </c>
      <c r="BI23" s="61">
        <f t="shared" si="16"/>
        <v>100</v>
      </c>
      <c r="BJ23" s="98"/>
      <c r="BK23" s="284">
        <f>'[3]Проверочная  таблица'!ZS23/1000</f>
        <v>624.93523000000005</v>
      </c>
      <c r="BL23" s="284">
        <f>'[3]Проверочная  таблица'!AAC23/1000</f>
        <v>624.93523000000005</v>
      </c>
      <c r="BM23" s="61">
        <f t="shared" si="17"/>
        <v>100</v>
      </c>
      <c r="BN23" s="98"/>
      <c r="BO23" s="284">
        <f>('[3]Проверочная  таблица'!ZT23+'[3]Проверочная  таблица'!AAI23)/1000</f>
        <v>1972.32656</v>
      </c>
      <c r="BP23" s="284">
        <f>('[3]Проверочная  таблица'!AAD23+'[3]Проверочная  таблица'!AAN23)/1000</f>
        <v>1972.32656</v>
      </c>
      <c r="BQ23" s="61">
        <f t="shared" si="18"/>
        <v>100</v>
      </c>
      <c r="BR23" s="60"/>
      <c r="BS23" s="60"/>
      <c r="BT23" s="61">
        <f t="shared" si="19"/>
        <v>0</v>
      </c>
    </row>
    <row r="24" spans="1:72" s="10" customFormat="1" ht="21.75" customHeight="1" x14ac:dyDescent="0.25">
      <c r="A24" s="63" t="s">
        <v>40</v>
      </c>
      <c r="B24" s="286">
        <f t="shared" si="1"/>
        <v>0</v>
      </c>
      <c r="C24" s="286">
        <f t="shared" si="2"/>
        <v>121254.28234000001</v>
      </c>
      <c r="D24" s="61">
        <f t="shared" si="2"/>
        <v>100662.59849999999</v>
      </c>
      <c r="E24" s="73">
        <f t="shared" si="0"/>
        <v>83.017767750040832</v>
      </c>
      <c r="F24" s="98"/>
      <c r="G24" s="284">
        <f>('[3]Проверочная  таблица'!ZL24)/1000</f>
        <v>0</v>
      </c>
      <c r="H24" s="284">
        <f>('[3]Проверочная  таблица'!ZV24)/1000</f>
        <v>0</v>
      </c>
      <c r="I24" s="61">
        <f t="shared" si="3"/>
        <v>0</v>
      </c>
      <c r="J24" s="98"/>
      <c r="K24" s="284">
        <f>'[3]Проверочная  таблица'!XQ24/1000</f>
        <v>23436</v>
      </c>
      <c r="L24" s="284">
        <f>'[3]Проверочная  таблица'!XT24/1000</f>
        <v>22234.628989999997</v>
      </c>
      <c r="M24" s="61">
        <f t="shared" si="4"/>
        <v>94.873822281959363</v>
      </c>
      <c r="N24" s="98"/>
      <c r="O24" s="284">
        <f>'[3]Проверочная  таблица'!ZM24/1000</f>
        <v>67000</v>
      </c>
      <c r="P24" s="284">
        <f>'[3]Проверочная  таблица'!ZW24/1000</f>
        <v>66531.865219999992</v>
      </c>
      <c r="Q24" s="61">
        <f t="shared" si="5"/>
        <v>99.301291373134319</v>
      </c>
      <c r="R24" s="98"/>
      <c r="S24" s="284">
        <f>'[3]Проверочная  таблица'!ZE24/1000</f>
        <v>0</v>
      </c>
      <c r="T24" s="284">
        <f>'[3]Проверочная  таблица'!ZH24/1000</f>
        <v>0</v>
      </c>
      <c r="U24" s="61">
        <f t="shared" si="6"/>
        <v>0</v>
      </c>
      <c r="V24" s="98"/>
      <c r="W24" s="284">
        <f>'[3]Проверочная  таблица'!YY24/1000</f>
        <v>0</v>
      </c>
      <c r="X24" s="284">
        <f>'[3]Проверочная  таблица'!ZB24/1000</f>
        <v>0</v>
      </c>
      <c r="Y24" s="61">
        <f t="shared" si="7"/>
        <v>0</v>
      </c>
      <c r="Z24" s="98"/>
      <c r="AA24" s="284">
        <f>'[3]Проверочная  таблица'!XK24/1000</f>
        <v>3282.0918699999997</v>
      </c>
      <c r="AB24" s="284">
        <f>'[3]Проверочная  таблица'!XN24/1000</f>
        <v>3282.0918699999997</v>
      </c>
      <c r="AC24" s="61">
        <f t="shared" si="8"/>
        <v>100</v>
      </c>
      <c r="AD24" s="98"/>
      <c r="AE24" s="284">
        <f>'[3]Проверочная  таблица'!XE24/1000</f>
        <v>0</v>
      </c>
      <c r="AF24" s="284">
        <f>'[3]Проверочная  таблица'!XH24/1000</f>
        <v>0</v>
      </c>
      <c r="AG24" s="61">
        <f t="shared" si="9"/>
        <v>0</v>
      </c>
      <c r="AH24" s="98"/>
      <c r="AI24" s="284">
        <f>'[3]Проверочная  таблица'!ZN24/1000</f>
        <v>0</v>
      </c>
      <c r="AJ24" s="284">
        <f>'[3]Проверочная  таблица'!ZX24/1000</f>
        <v>0</v>
      </c>
      <c r="AK24" s="61">
        <f t="shared" si="10"/>
        <v>0</v>
      </c>
      <c r="AL24" s="98"/>
      <c r="AM24" s="284">
        <f>('[3]Проверочная  таблица'!ZO24+'[3]Проверочная  таблица'!AAF24)/1000</f>
        <v>0</v>
      </c>
      <c r="AN24" s="284">
        <f>('[3]Проверочная  таблица'!ZY24+'[3]Проверочная  таблица'!AAK24)/1000</f>
        <v>0</v>
      </c>
      <c r="AO24" s="61">
        <f t="shared" si="11"/>
        <v>0</v>
      </c>
      <c r="AP24" s="98"/>
      <c r="AQ24" s="284">
        <f>('[3]Проверочная  таблица'!WZ24+'[3]Проверочная  таблица'!XA24)/1000</f>
        <v>0</v>
      </c>
      <c r="AR24" s="284">
        <f>('[3]Проверочная  таблица'!XC24+'[3]Проверочная  таблица'!XD24)/1000</f>
        <v>0</v>
      </c>
      <c r="AS24" s="61">
        <f t="shared" si="12"/>
        <v>0</v>
      </c>
      <c r="AT24" s="98"/>
      <c r="AU24" s="284">
        <f>('[3]Проверочная  таблица'!ZP24+'[3]Проверочная  таблица'!AAG24)/1000</f>
        <v>18825.17614</v>
      </c>
      <c r="AV24" s="284">
        <f>('[3]Проверочная  таблица'!AAL24+'[3]Проверочная  таблица'!ZZ24)/1000</f>
        <v>0</v>
      </c>
      <c r="AW24" s="61">
        <f t="shared" si="13"/>
        <v>0</v>
      </c>
      <c r="AX24" s="98"/>
      <c r="AY24" s="284">
        <f>('[3]Проверочная  таблица'!ZQ24+'[3]Проверочная  таблица'!AAH24)/1000</f>
        <v>1018.0352</v>
      </c>
      <c r="AZ24" s="284">
        <f>('[3]Проверочная  таблица'!AAA24+'[3]Проверочная  таблица'!AAM24)/1000</f>
        <v>1018.0352</v>
      </c>
      <c r="BA24" s="61">
        <f t="shared" si="14"/>
        <v>100</v>
      </c>
      <c r="BB24" s="98"/>
      <c r="BC24" s="284">
        <f>('[3]Проверочная  таблица'!YI24+'[3]Проверочная  таблица'!YO24)/1000</f>
        <v>0</v>
      </c>
      <c r="BD24" s="284">
        <f>('[3]Проверочная  таблица'!YL24+'[3]Проверочная  таблица'!YR24)/1000</f>
        <v>0</v>
      </c>
      <c r="BE24" s="61">
        <f t="shared" si="15"/>
        <v>0</v>
      </c>
      <c r="BF24" s="98"/>
      <c r="BG24" s="284">
        <f>'[3]Проверочная  таблица'!ZR24/1000</f>
        <v>2232.8543399999999</v>
      </c>
      <c r="BH24" s="284">
        <f>'[3]Проверочная  таблица'!AAB24/1000</f>
        <v>2232.8543399999999</v>
      </c>
      <c r="BI24" s="61">
        <f t="shared" si="16"/>
        <v>100</v>
      </c>
      <c r="BJ24" s="98"/>
      <c r="BK24" s="284">
        <f>'[3]Проверочная  таблица'!ZS24/1000</f>
        <v>2151.0682599999996</v>
      </c>
      <c r="BL24" s="284">
        <f>'[3]Проверочная  таблица'!AAC24/1000</f>
        <v>2151.0682599999996</v>
      </c>
      <c r="BM24" s="61">
        <f t="shared" si="17"/>
        <v>100</v>
      </c>
      <c r="BN24" s="98"/>
      <c r="BO24" s="284">
        <f>('[3]Проверочная  таблица'!ZT24+'[3]Проверочная  таблица'!AAI24)/1000</f>
        <v>3309.0565299999998</v>
      </c>
      <c r="BP24" s="284">
        <f>('[3]Проверочная  таблица'!AAD24+'[3]Проверочная  таблица'!AAN24)/1000</f>
        <v>3212.0546199999994</v>
      </c>
      <c r="BQ24" s="61">
        <f t="shared" si="18"/>
        <v>97.068593143677703</v>
      </c>
      <c r="BR24" s="60"/>
      <c r="BS24" s="60"/>
      <c r="BT24" s="61">
        <f t="shared" si="19"/>
        <v>0</v>
      </c>
    </row>
    <row r="25" spans="1:72" s="10" customFormat="1" ht="21.75" customHeight="1" x14ac:dyDescent="0.25">
      <c r="A25" s="63" t="s">
        <v>41</v>
      </c>
      <c r="B25" s="286">
        <f t="shared" si="1"/>
        <v>0</v>
      </c>
      <c r="C25" s="286">
        <f t="shared" si="2"/>
        <v>17762.12242</v>
      </c>
      <c r="D25" s="61">
        <f t="shared" si="2"/>
        <v>16943.80903</v>
      </c>
      <c r="E25" s="73">
        <f t="shared" si="0"/>
        <v>95.392930131600792</v>
      </c>
      <c r="F25" s="98"/>
      <c r="G25" s="284">
        <f>('[3]Проверочная  таблица'!ZL25)/1000</f>
        <v>0</v>
      </c>
      <c r="H25" s="284">
        <f>('[3]Проверочная  таблица'!ZV25)/1000</f>
        <v>0</v>
      </c>
      <c r="I25" s="61">
        <f t="shared" si="3"/>
        <v>0</v>
      </c>
      <c r="J25" s="98"/>
      <c r="K25" s="284">
        <f>'[3]Проверочная  таблица'!XQ25/1000</f>
        <v>10217.32</v>
      </c>
      <c r="L25" s="284">
        <f>'[3]Проверочная  таблица'!XT25/1000</f>
        <v>10055.752909999999</v>
      </c>
      <c r="M25" s="61">
        <f t="shared" si="4"/>
        <v>98.418694041098831</v>
      </c>
      <c r="N25" s="98"/>
      <c r="O25" s="284">
        <f>'[3]Проверочная  таблица'!ZM25/1000</f>
        <v>0</v>
      </c>
      <c r="P25" s="284">
        <f>'[3]Проверочная  таблица'!ZW25/1000</f>
        <v>0</v>
      </c>
      <c r="Q25" s="61">
        <f t="shared" si="5"/>
        <v>0</v>
      </c>
      <c r="R25" s="98"/>
      <c r="S25" s="284">
        <f>'[3]Проверочная  таблица'!ZE25/1000</f>
        <v>0</v>
      </c>
      <c r="T25" s="284">
        <f>'[3]Проверочная  таблица'!ZH25/1000</f>
        <v>0</v>
      </c>
      <c r="U25" s="61">
        <f t="shared" si="6"/>
        <v>0</v>
      </c>
      <c r="V25" s="98"/>
      <c r="W25" s="284">
        <f>'[3]Проверочная  таблица'!YY25/1000</f>
        <v>0</v>
      </c>
      <c r="X25" s="284">
        <f>'[3]Проверочная  таблица'!ZB25/1000</f>
        <v>0</v>
      </c>
      <c r="Y25" s="61">
        <f t="shared" si="7"/>
        <v>0</v>
      </c>
      <c r="Z25" s="98"/>
      <c r="AA25" s="284">
        <f>'[3]Проверочная  таблица'!XK25/1000</f>
        <v>1367.53828</v>
      </c>
      <c r="AB25" s="284">
        <f>'[3]Проверочная  таблица'!XN25/1000</f>
        <v>1367.53828</v>
      </c>
      <c r="AC25" s="61">
        <f t="shared" si="8"/>
        <v>100</v>
      </c>
      <c r="AD25" s="98"/>
      <c r="AE25" s="284">
        <f>'[3]Проверочная  таблица'!XE25/1000</f>
        <v>0</v>
      </c>
      <c r="AF25" s="284">
        <f>'[3]Проверочная  таблица'!XH25/1000</f>
        <v>0</v>
      </c>
      <c r="AG25" s="61">
        <f t="shared" si="9"/>
        <v>0</v>
      </c>
      <c r="AH25" s="98"/>
      <c r="AI25" s="284">
        <f>'[3]Проверочная  таблица'!ZN25/1000</f>
        <v>0</v>
      </c>
      <c r="AJ25" s="284">
        <f>'[3]Проверочная  таблица'!ZX25/1000</f>
        <v>0</v>
      </c>
      <c r="AK25" s="61">
        <f t="shared" si="10"/>
        <v>0</v>
      </c>
      <c r="AL25" s="98"/>
      <c r="AM25" s="284">
        <f>('[3]Проверочная  таблица'!ZO25+'[3]Проверочная  таблица'!AAF25)/1000</f>
        <v>0</v>
      </c>
      <c r="AN25" s="284">
        <f>('[3]Проверочная  таблица'!ZY25+'[3]Проверочная  таблица'!AAK25)/1000</f>
        <v>0</v>
      </c>
      <c r="AO25" s="61">
        <f t="shared" si="11"/>
        <v>0</v>
      </c>
      <c r="AP25" s="98"/>
      <c r="AQ25" s="284">
        <f>('[3]Проверочная  таблица'!WZ25+'[3]Проверочная  таблица'!XA25)/1000</f>
        <v>0</v>
      </c>
      <c r="AR25" s="284">
        <f>('[3]Проверочная  таблица'!XC25+'[3]Проверочная  таблица'!XD25)/1000</f>
        <v>0</v>
      </c>
      <c r="AS25" s="61">
        <f t="shared" si="12"/>
        <v>0</v>
      </c>
      <c r="AT25" s="98"/>
      <c r="AU25" s="284">
        <f>('[3]Проверочная  таблица'!ZP25+'[3]Проверочная  таблица'!AAG25)/1000</f>
        <v>2550.2387799999997</v>
      </c>
      <c r="AV25" s="284">
        <f>('[3]Проверочная  таблица'!AAL25+'[3]Проверочная  таблица'!ZZ25)/1000</f>
        <v>1893.4924799999999</v>
      </c>
      <c r="AW25" s="61">
        <f t="shared" si="13"/>
        <v>74.247654566683366</v>
      </c>
      <c r="AX25" s="98"/>
      <c r="AY25" s="284">
        <f>('[3]Проверочная  таблица'!ZQ25+'[3]Проверочная  таблица'!AAH25)/1000</f>
        <v>0</v>
      </c>
      <c r="AZ25" s="284">
        <f>('[3]Проверочная  таблица'!AAA25+'[3]Проверочная  таблица'!AAM25)/1000</f>
        <v>0</v>
      </c>
      <c r="BA25" s="61">
        <f t="shared" si="14"/>
        <v>0</v>
      </c>
      <c r="BB25" s="98"/>
      <c r="BC25" s="284">
        <f>('[3]Проверочная  таблица'!YI25+'[3]Проверочная  таблица'!YO25)/1000</f>
        <v>0</v>
      </c>
      <c r="BD25" s="284">
        <f>('[3]Проверочная  таблица'!YL25+'[3]Проверочная  таблица'!YR25)/1000</f>
        <v>0</v>
      </c>
      <c r="BE25" s="61">
        <f t="shared" si="15"/>
        <v>0</v>
      </c>
      <c r="BF25" s="98"/>
      <c r="BG25" s="284">
        <f>'[3]Проверочная  таблица'!ZR25/1000</f>
        <v>523.57171000000005</v>
      </c>
      <c r="BH25" s="284">
        <f>'[3]Проверочная  таблица'!AAB25/1000</f>
        <v>523.57171000000005</v>
      </c>
      <c r="BI25" s="61">
        <f t="shared" si="16"/>
        <v>100</v>
      </c>
      <c r="BJ25" s="98"/>
      <c r="BK25" s="284">
        <f>'[3]Проверочная  таблица'!ZS25/1000</f>
        <v>489.96499999999997</v>
      </c>
      <c r="BL25" s="284">
        <f>'[3]Проверочная  таблица'!AAC25/1000</f>
        <v>489.96499999999997</v>
      </c>
      <c r="BM25" s="61">
        <f t="shared" si="17"/>
        <v>100</v>
      </c>
      <c r="BN25" s="98"/>
      <c r="BO25" s="284">
        <f>('[3]Проверочная  таблица'!ZT25+'[3]Проверочная  таблица'!AAI25)/1000</f>
        <v>2613.4886499999998</v>
      </c>
      <c r="BP25" s="284">
        <f>('[3]Проверочная  таблица'!AAD25+'[3]Проверочная  таблица'!AAN25)/1000</f>
        <v>2613.4886499999998</v>
      </c>
      <c r="BQ25" s="61">
        <f t="shared" si="18"/>
        <v>100</v>
      </c>
      <c r="BR25" s="60"/>
      <c r="BS25" s="60"/>
      <c r="BT25" s="61">
        <f t="shared" si="19"/>
        <v>0</v>
      </c>
    </row>
    <row r="26" spans="1:72" s="10" customFormat="1" ht="21.75" customHeight="1" x14ac:dyDescent="0.25">
      <c r="A26" s="63" t="s">
        <v>42</v>
      </c>
      <c r="B26" s="286">
        <f t="shared" si="1"/>
        <v>0</v>
      </c>
      <c r="C26" s="286">
        <f t="shared" si="2"/>
        <v>53380.796979999999</v>
      </c>
      <c r="D26" s="61">
        <f t="shared" si="2"/>
        <v>32397.758469999997</v>
      </c>
      <c r="E26" s="73">
        <f t="shared" si="0"/>
        <v>60.691784879379661</v>
      </c>
      <c r="F26" s="98"/>
      <c r="G26" s="284">
        <f>('[3]Проверочная  таблица'!ZL26)/1000</f>
        <v>0</v>
      </c>
      <c r="H26" s="284">
        <f>('[3]Проверочная  таблица'!ZV26)/1000</f>
        <v>0</v>
      </c>
      <c r="I26" s="61">
        <f t="shared" si="3"/>
        <v>0</v>
      </c>
      <c r="J26" s="98"/>
      <c r="K26" s="284">
        <f>'[3]Проверочная  таблица'!XQ26/1000</f>
        <v>12577.32</v>
      </c>
      <c r="L26" s="284">
        <f>'[3]Проверочная  таблица'!XT26/1000</f>
        <v>12189.85361</v>
      </c>
      <c r="M26" s="61">
        <f t="shared" si="4"/>
        <v>96.919324705104117</v>
      </c>
      <c r="N26" s="98"/>
      <c r="O26" s="284">
        <f>'[3]Проверочная  таблица'!ZM26/1000</f>
        <v>0</v>
      </c>
      <c r="P26" s="284">
        <f>'[3]Проверочная  таблица'!ZW26/1000</f>
        <v>0</v>
      </c>
      <c r="Q26" s="61">
        <f t="shared" si="5"/>
        <v>0</v>
      </c>
      <c r="R26" s="98"/>
      <c r="S26" s="284">
        <f>'[3]Проверочная  таблица'!ZE26/1000</f>
        <v>0</v>
      </c>
      <c r="T26" s="284">
        <f>'[3]Проверочная  таблица'!ZH26/1000</f>
        <v>0</v>
      </c>
      <c r="U26" s="61">
        <f t="shared" si="6"/>
        <v>0</v>
      </c>
      <c r="V26" s="98"/>
      <c r="W26" s="284">
        <f>'[3]Проверочная  таблица'!YY26/1000</f>
        <v>0</v>
      </c>
      <c r="X26" s="284">
        <f>'[3]Проверочная  таблица'!ZB26/1000</f>
        <v>0</v>
      </c>
      <c r="Y26" s="61">
        <f t="shared" si="7"/>
        <v>0</v>
      </c>
      <c r="Z26" s="98"/>
      <c r="AA26" s="284">
        <f>'[3]Проверочная  таблица'!XK26/1000</f>
        <v>1914.5535899999998</v>
      </c>
      <c r="AB26" s="284">
        <f>'[3]Проверочная  таблица'!XN26/1000</f>
        <v>1914.5535899999998</v>
      </c>
      <c r="AC26" s="61">
        <f t="shared" si="8"/>
        <v>100</v>
      </c>
      <c r="AD26" s="98"/>
      <c r="AE26" s="284">
        <f>'[3]Проверочная  таблица'!XE26/1000</f>
        <v>0</v>
      </c>
      <c r="AF26" s="284">
        <f>'[3]Проверочная  таблица'!XH26/1000</f>
        <v>0</v>
      </c>
      <c r="AG26" s="61">
        <f t="shared" si="9"/>
        <v>0</v>
      </c>
      <c r="AH26" s="98"/>
      <c r="AI26" s="284">
        <f>'[3]Проверочная  таблица'!ZN26/1000</f>
        <v>0</v>
      </c>
      <c r="AJ26" s="284">
        <f>'[3]Проверочная  таблица'!ZX26/1000</f>
        <v>0</v>
      </c>
      <c r="AK26" s="61">
        <f t="shared" si="10"/>
        <v>0</v>
      </c>
      <c r="AL26" s="98"/>
      <c r="AM26" s="284">
        <f>('[3]Проверочная  таблица'!ZO26+'[3]Проверочная  таблица'!AAF26)/1000</f>
        <v>28482.799999999999</v>
      </c>
      <c r="AN26" s="284">
        <f>('[3]Проверочная  таблица'!ZY26+'[3]Проверочная  таблица'!AAK26)/1000</f>
        <v>8544.84</v>
      </c>
      <c r="AO26" s="61">
        <f t="shared" si="11"/>
        <v>30</v>
      </c>
      <c r="AP26" s="98"/>
      <c r="AQ26" s="284">
        <f>('[3]Проверочная  таблица'!WZ26+'[3]Проверочная  таблица'!XA26)/1000</f>
        <v>0</v>
      </c>
      <c r="AR26" s="284">
        <f>('[3]Проверочная  таблица'!XC26+'[3]Проверочная  таблица'!XD26)/1000</f>
        <v>0</v>
      </c>
      <c r="AS26" s="61">
        <f t="shared" si="12"/>
        <v>0</v>
      </c>
      <c r="AT26" s="98"/>
      <c r="AU26" s="284">
        <f>('[3]Проверочная  таблица'!ZP26+'[3]Проверочная  таблица'!AAG26)/1000</f>
        <v>3254.9064399999997</v>
      </c>
      <c r="AV26" s="284">
        <f>('[3]Проверочная  таблица'!AAL26+'[3]Проверочная  таблица'!ZZ26)/1000</f>
        <v>2597.29432</v>
      </c>
      <c r="AW26" s="61">
        <f t="shared" si="13"/>
        <v>79.796281947815373</v>
      </c>
      <c r="AX26" s="98"/>
      <c r="AY26" s="284">
        <f>('[3]Проверочная  таблица'!ZQ26+'[3]Проверочная  таблица'!AAH26)/1000</f>
        <v>3052.6813299999999</v>
      </c>
      <c r="AZ26" s="284">
        <f>('[3]Проверочная  таблица'!AAA26+'[3]Проверочная  таблица'!AAM26)/1000</f>
        <v>3052.6813299999999</v>
      </c>
      <c r="BA26" s="61">
        <f t="shared" si="14"/>
        <v>100</v>
      </c>
      <c r="BB26" s="98"/>
      <c r="BC26" s="284">
        <f>('[3]Проверочная  таблица'!YI26+'[3]Проверочная  таблица'!YO26)/1000</f>
        <v>0</v>
      </c>
      <c r="BD26" s="284">
        <f>('[3]Проверочная  таблица'!YL26+'[3]Проверочная  таблица'!YR26)/1000</f>
        <v>0</v>
      </c>
      <c r="BE26" s="61">
        <f t="shared" si="15"/>
        <v>0</v>
      </c>
      <c r="BF26" s="98"/>
      <c r="BG26" s="284">
        <f>'[3]Проверочная  таблица'!ZR26/1000</f>
        <v>716.94992999999999</v>
      </c>
      <c r="BH26" s="284">
        <f>'[3]Проверочная  таблица'!AAB26/1000</f>
        <v>716.94992999999999</v>
      </c>
      <c r="BI26" s="61">
        <f t="shared" si="16"/>
        <v>100</v>
      </c>
      <c r="BJ26" s="98"/>
      <c r="BK26" s="284">
        <f>'[3]Проверочная  таблица'!ZS26/1000</f>
        <v>1403.4684600000001</v>
      </c>
      <c r="BL26" s="284">
        <f>'[3]Проверочная  таблица'!AAC26/1000</f>
        <v>1403.4684600000001</v>
      </c>
      <c r="BM26" s="61">
        <f t="shared" si="17"/>
        <v>100</v>
      </c>
      <c r="BN26" s="98"/>
      <c r="BO26" s="284">
        <f>('[3]Проверочная  таблица'!ZT26+'[3]Проверочная  таблица'!AAI26)/1000</f>
        <v>1978.1172300000001</v>
      </c>
      <c r="BP26" s="284">
        <f>('[3]Проверочная  таблица'!AAD26+'[3]Проверочная  таблица'!AAN26)/1000</f>
        <v>1978.1172300000001</v>
      </c>
      <c r="BQ26" s="61">
        <f t="shared" si="18"/>
        <v>100</v>
      </c>
      <c r="BR26" s="60"/>
      <c r="BS26" s="60"/>
      <c r="BT26" s="61">
        <f t="shared" si="19"/>
        <v>0</v>
      </c>
    </row>
    <row r="27" spans="1:72" s="10" customFormat="1" ht="21.75" customHeight="1" x14ac:dyDescent="0.25">
      <c r="A27" s="63" t="s">
        <v>43</v>
      </c>
      <c r="B27" s="286">
        <f t="shared" si="1"/>
        <v>0</v>
      </c>
      <c r="C27" s="286">
        <f t="shared" si="2"/>
        <v>187667.92793999997</v>
      </c>
      <c r="D27" s="61">
        <f t="shared" si="2"/>
        <v>169466.29601999995</v>
      </c>
      <c r="E27" s="73">
        <f t="shared" si="0"/>
        <v>90.301149418658625</v>
      </c>
      <c r="F27" s="98"/>
      <c r="G27" s="284">
        <f>('[3]Проверочная  таблица'!ZL27)/1000</f>
        <v>0</v>
      </c>
      <c r="H27" s="284">
        <f>('[3]Проверочная  таблица'!ZV27)/1000</f>
        <v>0</v>
      </c>
      <c r="I27" s="61">
        <f t="shared" si="3"/>
        <v>0</v>
      </c>
      <c r="J27" s="98"/>
      <c r="K27" s="284">
        <f>'[3]Проверочная  таблица'!XQ27/1000</f>
        <v>19920.599999999999</v>
      </c>
      <c r="L27" s="284">
        <f>'[3]Проверочная  таблица'!XT27/1000</f>
        <v>19233.27752</v>
      </c>
      <c r="M27" s="61">
        <f t="shared" si="4"/>
        <v>96.549689868779055</v>
      </c>
      <c r="N27" s="98"/>
      <c r="O27" s="284">
        <f>'[3]Проверочная  таблица'!ZM27/1000</f>
        <v>0</v>
      </c>
      <c r="P27" s="284">
        <f>'[3]Проверочная  таблица'!ZW27/1000</f>
        <v>0</v>
      </c>
      <c r="Q27" s="61">
        <f t="shared" si="5"/>
        <v>0</v>
      </c>
      <c r="R27" s="98"/>
      <c r="S27" s="284">
        <f>'[3]Проверочная  таблица'!ZE27/1000</f>
        <v>0</v>
      </c>
      <c r="T27" s="284">
        <f>'[3]Проверочная  таблица'!ZH27/1000</f>
        <v>0</v>
      </c>
      <c r="U27" s="61">
        <f t="shared" si="6"/>
        <v>0</v>
      </c>
      <c r="V27" s="98"/>
      <c r="W27" s="284">
        <f>'[3]Проверочная  таблица'!YY27/1000</f>
        <v>5700</v>
      </c>
      <c r="X27" s="284">
        <f>'[3]Проверочная  таблица'!ZB27/1000</f>
        <v>5700</v>
      </c>
      <c r="Y27" s="61">
        <f t="shared" si="7"/>
        <v>100</v>
      </c>
      <c r="Z27" s="98"/>
      <c r="AA27" s="284">
        <f>'[3]Проверочная  таблица'!XK27/1000</f>
        <v>3282.09186</v>
      </c>
      <c r="AB27" s="284">
        <f>'[3]Проверочная  таблица'!XN27/1000</f>
        <v>3282.09186</v>
      </c>
      <c r="AC27" s="61">
        <f t="shared" si="8"/>
        <v>100</v>
      </c>
      <c r="AD27" s="98"/>
      <c r="AE27" s="284">
        <f>'[3]Проверочная  таблица'!XE27/1000</f>
        <v>0</v>
      </c>
      <c r="AF27" s="284">
        <f>'[3]Проверочная  таблица'!XH27/1000</f>
        <v>0</v>
      </c>
      <c r="AG27" s="61">
        <f t="shared" si="9"/>
        <v>0</v>
      </c>
      <c r="AH27" s="98"/>
      <c r="AI27" s="284">
        <f>'[3]Проверочная  таблица'!ZN27/1000</f>
        <v>0</v>
      </c>
      <c r="AJ27" s="284">
        <f>'[3]Проверочная  таблица'!ZX27/1000</f>
        <v>0</v>
      </c>
      <c r="AK27" s="61">
        <f t="shared" si="10"/>
        <v>0</v>
      </c>
      <c r="AL27" s="98"/>
      <c r="AM27" s="284">
        <f>('[3]Проверочная  таблица'!ZO27+'[3]Проверочная  таблица'!AAF27)/1000</f>
        <v>14214</v>
      </c>
      <c r="AN27" s="284">
        <f>('[3]Проверочная  таблица'!ZY27+'[3]Проверочная  таблица'!AAK27)/1000</f>
        <v>0</v>
      </c>
      <c r="AO27" s="61">
        <f t="shared" si="11"/>
        <v>0</v>
      </c>
      <c r="AP27" s="98"/>
      <c r="AQ27" s="284">
        <f>('[3]Проверочная  таблица'!WZ27+'[3]Проверочная  таблица'!XA27)/1000</f>
        <v>0</v>
      </c>
      <c r="AR27" s="284">
        <f>('[3]Проверочная  таблица'!XC27+'[3]Проверочная  таблица'!XD27)/1000</f>
        <v>0</v>
      </c>
      <c r="AS27" s="61">
        <f t="shared" si="12"/>
        <v>0</v>
      </c>
      <c r="AT27" s="98"/>
      <c r="AU27" s="284">
        <f>('[3]Проверочная  таблица'!ZP27+'[3]Проверочная  таблица'!AAG27)/1000</f>
        <v>6670.77</v>
      </c>
      <c r="AV27" s="284">
        <f>('[3]Проверочная  таблица'!AAL27+'[3]Проверочная  таблица'!ZZ27)/1000</f>
        <v>6670.77</v>
      </c>
      <c r="AW27" s="61">
        <f t="shared" si="13"/>
        <v>100</v>
      </c>
      <c r="AX27" s="98"/>
      <c r="AY27" s="284">
        <f>('[3]Проверочная  таблица'!ZQ27+'[3]Проверочная  таблица'!AAH27)/1000</f>
        <v>10911.49093</v>
      </c>
      <c r="AZ27" s="284">
        <f>('[3]Проверочная  таблица'!AAA27+'[3]Проверочная  таблица'!AAM27)/1000</f>
        <v>10911.49093</v>
      </c>
      <c r="BA27" s="61">
        <f t="shared" si="14"/>
        <v>100</v>
      </c>
      <c r="BB27" s="98"/>
      <c r="BC27" s="284">
        <f>('[3]Проверочная  таблица'!YI27+'[3]Проверочная  таблица'!YO27)/1000</f>
        <v>120000</v>
      </c>
      <c r="BD27" s="284">
        <f>('[3]Проверочная  таблица'!YL27+'[3]Проверочная  таблица'!YR27)/1000</f>
        <v>116699.69056</v>
      </c>
      <c r="BE27" s="61">
        <f t="shared" si="15"/>
        <v>97.249742133333342</v>
      </c>
      <c r="BF27" s="98"/>
      <c r="BG27" s="284">
        <f>'[3]Проверочная  таблица'!ZR27/1000</f>
        <v>1515.7346299999999</v>
      </c>
      <c r="BH27" s="284">
        <f>'[3]Проверочная  таблица'!AAB27/1000</f>
        <v>1515.7346299999999</v>
      </c>
      <c r="BI27" s="61">
        <f t="shared" si="16"/>
        <v>100</v>
      </c>
      <c r="BJ27" s="98"/>
      <c r="BK27" s="284">
        <f>'[3]Проверочная  таблица'!ZS27/1000</f>
        <v>2129.44848</v>
      </c>
      <c r="BL27" s="284">
        <f>'[3]Проверочная  таблица'!AAC27/1000</f>
        <v>2129.44848</v>
      </c>
      <c r="BM27" s="61">
        <f t="shared" si="17"/>
        <v>100</v>
      </c>
      <c r="BN27" s="98"/>
      <c r="BO27" s="284">
        <f>('[3]Проверочная  таблица'!ZT27+'[3]Проверочная  таблица'!AAI27)/1000</f>
        <v>3323.7920399999998</v>
      </c>
      <c r="BP27" s="284">
        <f>('[3]Проверочная  таблица'!AAD27+'[3]Проверочная  таблица'!AAN27)/1000</f>
        <v>3323.7920399999998</v>
      </c>
      <c r="BQ27" s="61">
        <f t="shared" si="18"/>
        <v>100</v>
      </c>
      <c r="BR27" s="60"/>
      <c r="BS27" s="60"/>
      <c r="BT27" s="61">
        <f t="shared" si="19"/>
        <v>0</v>
      </c>
    </row>
    <row r="28" spans="1:72" s="10" customFormat="1" ht="21.75" customHeight="1" x14ac:dyDescent="0.25">
      <c r="A28" s="63" t="s">
        <v>44</v>
      </c>
      <c r="B28" s="286">
        <f t="shared" si="1"/>
        <v>0</v>
      </c>
      <c r="C28" s="286">
        <f t="shared" si="2"/>
        <v>94466.061329999982</v>
      </c>
      <c r="D28" s="61">
        <f t="shared" si="2"/>
        <v>70752.450379999995</v>
      </c>
      <c r="E28" s="73">
        <f t="shared" si="0"/>
        <v>74.897216401178397</v>
      </c>
      <c r="F28" s="98"/>
      <c r="G28" s="284">
        <f>('[3]Проверочная  таблица'!ZL28)/1000</f>
        <v>0</v>
      </c>
      <c r="H28" s="284">
        <f>('[3]Проверочная  таблица'!ZV28)/1000</f>
        <v>0</v>
      </c>
      <c r="I28" s="61">
        <f t="shared" si="3"/>
        <v>0</v>
      </c>
      <c r="J28" s="98"/>
      <c r="K28" s="284">
        <f>'[3]Проверочная  таблица'!XQ28/1000</f>
        <v>10780.56</v>
      </c>
      <c r="L28" s="284">
        <f>'[3]Проверочная  таблица'!XT28/1000</f>
        <v>10513.231900000001</v>
      </c>
      <c r="M28" s="61">
        <f t="shared" si="4"/>
        <v>97.520276312176748</v>
      </c>
      <c r="N28" s="98"/>
      <c r="O28" s="284">
        <f>'[3]Проверочная  таблица'!ZM28/1000</f>
        <v>67000</v>
      </c>
      <c r="P28" s="284">
        <f>'[3]Проверочная  таблица'!ZW28/1000</f>
        <v>50711.217210000003</v>
      </c>
      <c r="Q28" s="61">
        <f t="shared" si="5"/>
        <v>75.688383895522392</v>
      </c>
      <c r="R28" s="98"/>
      <c r="S28" s="284">
        <f>'[3]Проверочная  таблица'!ZE28/1000</f>
        <v>0</v>
      </c>
      <c r="T28" s="284">
        <f>'[3]Проверочная  таблица'!ZH28/1000</f>
        <v>0</v>
      </c>
      <c r="U28" s="61">
        <f t="shared" si="6"/>
        <v>0</v>
      </c>
      <c r="V28" s="98"/>
      <c r="W28" s="284">
        <f>'[3]Проверочная  таблица'!YY28/1000</f>
        <v>0</v>
      </c>
      <c r="X28" s="284">
        <f>'[3]Проверочная  таблица'!ZB28/1000</f>
        <v>0</v>
      </c>
      <c r="Y28" s="61">
        <f t="shared" si="7"/>
        <v>0</v>
      </c>
      <c r="Z28" s="98"/>
      <c r="AA28" s="284">
        <f>'[3]Проверочная  таблица'!XK28/1000</f>
        <v>1367.53828</v>
      </c>
      <c r="AB28" s="284">
        <f>'[3]Проверочная  таблица'!XN28/1000</f>
        <v>1367.53828</v>
      </c>
      <c r="AC28" s="61">
        <f t="shared" si="8"/>
        <v>100</v>
      </c>
      <c r="AD28" s="98"/>
      <c r="AE28" s="284">
        <f>'[3]Проверочная  таблица'!XE28/1000</f>
        <v>0</v>
      </c>
      <c r="AF28" s="284">
        <f>'[3]Проверочная  таблица'!XH28/1000</f>
        <v>0</v>
      </c>
      <c r="AG28" s="61">
        <f t="shared" si="9"/>
        <v>0</v>
      </c>
      <c r="AH28" s="98"/>
      <c r="AI28" s="284">
        <f>'[3]Проверочная  таблица'!ZN28/1000</f>
        <v>0</v>
      </c>
      <c r="AJ28" s="284">
        <f>'[3]Проверочная  таблица'!ZX28/1000</f>
        <v>0</v>
      </c>
      <c r="AK28" s="61">
        <f t="shared" si="10"/>
        <v>0</v>
      </c>
      <c r="AL28" s="98"/>
      <c r="AM28" s="284">
        <f>('[3]Проверочная  таблица'!ZO28+'[3]Проверочная  таблица'!AAF28)/1000</f>
        <v>10225</v>
      </c>
      <c r="AN28" s="284">
        <f>('[3]Проверочная  таблица'!ZY28+'[3]Проверочная  таблица'!AAK28)/1000</f>
        <v>3067.5</v>
      </c>
      <c r="AO28" s="61">
        <f t="shared" si="11"/>
        <v>30</v>
      </c>
      <c r="AP28" s="98"/>
      <c r="AQ28" s="284">
        <f>('[3]Проверочная  таблица'!WZ28+'[3]Проверочная  таблица'!XA28)/1000</f>
        <v>0</v>
      </c>
      <c r="AR28" s="284">
        <f>('[3]Проверочная  таблица'!XC28+'[3]Проверочная  таблица'!XD28)/1000</f>
        <v>0</v>
      </c>
      <c r="AS28" s="61">
        <f t="shared" si="12"/>
        <v>0</v>
      </c>
      <c r="AT28" s="98"/>
      <c r="AU28" s="284">
        <f>('[3]Проверочная  таблица'!ZP28+'[3]Проверочная  таблица'!AAG28)/1000</f>
        <v>2078.2116599999999</v>
      </c>
      <c r="AV28" s="284">
        <f>('[3]Проверочная  таблица'!AAL28+'[3]Проверочная  таблица'!ZZ28)/1000</f>
        <v>2078.2116000000001</v>
      </c>
      <c r="AW28" s="61">
        <f t="shared" si="13"/>
        <v>99.999997112902363</v>
      </c>
      <c r="AX28" s="98"/>
      <c r="AY28" s="284">
        <f>('[3]Проверочная  таблица'!ZQ28+'[3]Проверочная  таблица'!AAH28)/1000</f>
        <v>0</v>
      </c>
      <c r="AZ28" s="284">
        <f>('[3]Проверочная  таблица'!AAA28+'[3]Проверочная  таблица'!AAM28)/1000</f>
        <v>0</v>
      </c>
      <c r="BA28" s="61">
        <f t="shared" si="14"/>
        <v>0</v>
      </c>
      <c r="BB28" s="98"/>
      <c r="BC28" s="284">
        <f>('[3]Проверочная  таблица'!YI28+'[3]Проверочная  таблица'!YO28)/1000</f>
        <v>0</v>
      </c>
      <c r="BD28" s="284">
        <f>('[3]Проверочная  таблица'!YL28+'[3]Проверочная  таблица'!YR28)/1000</f>
        <v>0</v>
      </c>
      <c r="BE28" s="61">
        <f t="shared" si="15"/>
        <v>0</v>
      </c>
      <c r="BF28" s="98"/>
      <c r="BG28" s="284">
        <f>'[3]Проверочная  таблица'!ZR28/1000</f>
        <v>604.72200999999995</v>
      </c>
      <c r="BH28" s="284">
        <f>'[3]Проверочная  таблица'!AAB28/1000</f>
        <v>604.72200999999995</v>
      </c>
      <c r="BI28" s="61">
        <f t="shared" si="16"/>
        <v>100</v>
      </c>
      <c r="BJ28" s="98"/>
      <c r="BK28" s="284">
        <f>'[3]Проверочная  таблица'!ZS28/1000</f>
        <v>502.72807</v>
      </c>
      <c r="BL28" s="284">
        <f>'[3]Проверочная  таблица'!AAC28/1000</f>
        <v>502.72807</v>
      </c>
      <c r="BM28" s="61">
        <f t="shared" si="17"/>
        <v>100</v>
      </c>
      <c r="BN28" s="98"/>
      <c r="BO28" s="284">
        <f>('[3]Проверочная  таблица'!ZT28+'[3]Проверочная  таблица'!AAI28)/1000</f>
        <v>1907.3013099999998</v>
      </c>
      <c r="BP28" s="284">
        <f>('[3]Проверочная  таблица'!AAD28+'[3]Проверочная  таблица'!AAN28)/1000</f>
        <v>1907.3013099999998</v>
      </c>
      <c r="BQ28" s="61">
        <f t="shared" si="18"/>
        <v>100</v>
      </c>
      <c r="BR28" s="60"/>
      <c r="BS28" s="60"/>
      <c r="BT28" s="61">
        <f t="shared" si="19"/>
        <v>0</v>
      </c>
    </row>
    <row r="29" spans="1:72" s="10" customFormat="1" ht="21.75" customHeight="1" thickBot="1" x14ac:dyDescent="0.3">
      <c r="A29" s="100" t="s">
        <v>45</v>
      </c>
      <c r="B29" s="286">
        <f t="shared" si="1"/>
        <v>0</v>
      </c>
      <c r="C29" s="286">
        <f t="shared" si="2"/>
        <v>178951.15969</v>
      </c>
      <c r="D29" s="61">
        <f t="shared" si="2"/>
        <v>165114.25503999999</v>
      </c>
      <c r="E29" s="73">
        <f t="shared" si="0"/>
        <v>92.267775926141013</v>
      </c>
      <c r="F29" s="98"/>
      <c r="G29" s="284">
        <f>('[3]Проверочная  таблица'!ZL29)/1000</f>
        <v>0</v>
      </c>
      <c r="H29" s="284">
        <f>('[3]Проверочная  таблица'!ZV29)/1000</f>
        <v>0</v>
      </c>
      <c r="I29" s="61">
        <f t="shared" si="3"/>
        <v>0</v>
      </c>
      <c r="J29" s="98"/>
      <c r="K29" s="284">
        <f>'[3]Проверочная  таблица'!XQ29/1000</f>
        <v>16717.68</v>
      </c>
      <c r="L29" s="284">
        <f>'[3]Проверочная  таблица'!XT29/1000</f>
        <v>14966.50865</v>
      </c>
      <c r="M29" s="61">
        <f t="shared" si="4"/>
        <v>89.525033676921666</v>
      </c>
      <c r="N29" s="98"/>
      <c r="O29" s="284">
        <f>'[3]Проверочная  таблица'!ZM29/1000</f>
        <v>0</v>
      </c>
      <c r="P29" s="284">
        <f>'[3]Проверочная  таблица'!ZW29/1000</f>
        <v>0</v>
      </c>
      <c r="Q29" s="61">
        <f t="shared" si="5"/>
        <v>0</v>
      </c>
      <c r="R29" s="98"/>
      <c r="S29" s="284">
        <f>'[3]Проверочная  таблица'!ZE29/1000</f>
        <v>0</v>
      </c>
      <c r="T29" s="284">
        <f>'[3]Проверочная  таблица'!ZH29/1000</f>
        <v>0</v>
      </c>
      <c r="U29" s="61">
        <f t="shared" si="6"/>
        <v>0</v>
      </c>
      <c r="V29" s="98"/>
      <c r="W29" s="284">
        <f>'[3]Проверочная  таблица'!YY29/1000</f>
        <v>0</v>
      </c>
      <c r="X29" s="284">
        <f>'[3]Проверочная  таблица'!ZB29/1000</f>
        <v>0</v>
      </c>
      <c r="Y29" s="61">
        <f t="shared" si="7"/>
        <v>0</v>
      </c>
      <c r="Z29" s="98"/>
      <c r="AA29" s="284">
        <f>'[3]Проверочная  таблица'!XK29/1000</f>
        <v>2461.5688999999998</v>
      </c>
      <c r="AB29" s="284">
        <f>'[3]Проверочная  таблица'!XN29/1000</f>
        <v>2461.5688999999998</v>
      </c>
      <c r="AC29" s="61">
        <f t="shared" si="8"/>
        <v>100</v>
      </c>
      <c r="AD29" s="98"/>
      <c r="AE29" s="284">
        <f>'[3]Проверочная  таблица'!XE29/1000</f>
        <v>0</v>
      </c>
      <c r="AF29" s="284">
        <f>'[3]Проверочная  таблица'!XH29/1000</f>
        <v>0</v>
      </c>
      <c r="AG29" s="61">
        <f t="shared" si="9"/>
        <v>0</v>
      </c>
      <c r="AH29" s="98"/>
      <c r="AI29" s="284">
        <f>'[3]Проверочная  таблица'!ZN29/1000</f>
        <v>0</v>
      </c>
      <c r="AJ29" s="284">
        <f>'[3]Проверочная  таблица'!ZX29/1000</f>
        <v>0</v>
      </c>
      <c r="AK29" s="61">
        <f t="shared" si="10"/>
        <v>0</v>
      </c>
      <c r="AL29" s="98"/>
      <c r="AM29" s="284">
        <f>('[3]Проверочная  таблица'!ZO29+'[3]Проверочная  таблица'!AAF29)/1000</f>
        <v>28745</v>
      </c>
      <c r="AN29" s="284">
        <f>('[3]Проверочная  таблица'!ZY29+'[3]Проверочная  таблица'!AAK29)/1000</f>
        <v>16672.099999999999</v>
      </c>
      <c r="AO29" s="61">
        <f t="shared" si="11"/>
        <v>57.999999999999993</v>
      </c>
      <c r="AP29" s="98"/>
      <c r="AQ29" s="284">
        <f>('[3]Проверочная  таблица'!WZ29+'[3]Проверочная  таблица'!XA29)/1000</f>
        <v>0</v>
      </c>
      <c r="AR29" s="284">
        <f>('[3]Проверочная  таблица'!XC29+'[3]Проверочная  таблица'!XD29)/1000</f>
        <v>0</v>
      </c>
      <c r="AS29" s="61">
        <f t="shared" si="12"/>
        <v>0</v>
      </c>
      <c r="AT29" s="98"/>
      <c r="AU29" s="284">
        <f>('[3]Проверочная  таблица'!ZP29+'[3]Проверочная  таблица'!AAG29)/1000</f>
        <v>2016.03756</v>
      </c>
      <c r="AV29" s="284">
        <f>('[3]Проверочная  таблица'!AAL29+'[3]Проверочная  таблица'!ZZ29)/1000</f>
        <v>2003.20426</v>
      </c>
      <c r="AW29" s="61">
        <f t="shared" si="13"/>
        <v>99.363439439094577</v>
      </c>
      <c r="AX29" s="98"/>
      <c r="AY29" s="284">
        <f>('[3]Проверочная  таблица'!ZQ29+'[3]Проверочная  таблица'!AAH29)/1000</f>
        <v>2958.1909999999998</v>
      </c>
      <c r="AZ29" s="284">
        <f>('[3]Проверочная  таблица'!AAA29+'[3]Проверочная  таблица'!AAM29)/1000</f>
        <v>2958.1909999999998</v>
      </c>
      <c r="BA29" s="61">
        <f t="shared" si="14"/>
        <v>100</v>
      </c>
      <c r="BB29" s="98"/>
      <c r="BC29" s="284">
        <f>('[3]Проверочная  таблица'!YI29+'[3]Проверочная  таблица'!YO29)/1000</f>
        <v>120000</v>
      </c>
      <c r="BD29" s="284">
        <f>('[3]Проверочная  таблица'!YL29+'[3]Проверочная  таблица'!YR29)/1000</f>
        <v>120000</v>
      </c>
      <c r="BE29" s="61">
        <f t="shared" si="15"/>
        <v>100</v>
      </c>
      <c r="BF29" s="98"/>
      <c r="BG29" s="284">
        <f>'[3]Проверочная  таблица'!ZR29/1000</f>
        <v>1013.25998</v>
      </c>
      <c r="BH29" s="284">
        <f>'[3]Проверочная  таблица'!AAB29/1000</f>
        <v>1013.25998</v>
      </c>
      <c r="BI29" s="61">
        <f t="shared" si="16"/>
        <v>100</v>
      </c>
      <c r="BJ29" s="98"/>
      <c r="BK29" s="284">
        <f>'[3]Проверочная  таблица'!ZS29/1000</f>
        <v>1330.70182</v>
      </c>
      <c r="BL29" s="284">
        <f>'[3]Проверочная  таблица'!AAC29/1000</f>
        <v>1330.70182</v>
      </c>
      <c r="BM29" s="61">
        <f t="shared" si="17"/>
        <v>100</v>
      </c>
      <c r="BN29" s="98"/>
      <c r="BO29" s="284">
        <f>('[3]Проверочная  таблица'!ZT29+'[3]Проверочная  таблица'!AAI29)/1000</f>
        <v>3708.7204299999999</v>
      </c>
      <c r="BP29" s="284">
        <f>('[3]Проверочная  таблица'!AAD29+'[3]Проверочная  таблица'!AAN29)/1000</f>
        <v>3708.7204299999999</v>
      </c>
      <c r="BQ29" s="61">
        <f t="shared" si="18"/>
        <v>100</v>
      </c>
      <c r="BR29" s="60"/>
      <c r="BS29" s="60"/>
      <c r="BT29" s="61">
        <f t="shared" si="19"/>
        <v>0</v>
      </c>
    </row>
    <row r="30" spans="1:72" s="10" customFormat="1" ht="21.75" customHeight="1" thickBot="1" x14ac:dyDescent="0.3">
      <c r="A30" s="101" t="s">
        <v>46</v>
      </c>
      <c r="B30" s="68">
        <f>SUM(B12:B29)</f>
        <v>0</v>
      </c>
      <c r="C30" s="68">
        <f>SUM(C12:C29)</f>
        <v>1446750.4954300001</v>
      </c>
      <c r="D30" s="68">
        <f t="shared" ref="D30" si="20">SUM(D12:D29)</f>
        <v>1182945.10234</v>
      </c>
      <c r="E30" s="69">
        <f t="shared" si="0"/>
        <v>81.765660774037443</v>
      </c>
      <c r="F30" s="68">
        <f>SUM(F12:F29)</f>
        <v>0</v>
      </c>
      <c r="G30" s="68">
        <f>SUM(G12:G29)</f>
        <v>0</v>
      </c>
      <c r="H30" s="68">
        <f>SUM(H12:H29)</f>
        <v>0</v>
      </c>
      <c r="I30" s="69">
        <f>IF(ISERROR(H30/G30*100),,H30/G30*100)</f>
        <v>0</v>
      </c>
      <c r="J30" s="68">
        <f>SUM(J12:J29)</f>
        <v>0</v>
      </c>
      <c r="K30" s="68">
        <f>SUM(K12:K29)</f>
        <v>266076.72000000003</v>
      </c>
      <c r="L30" s="68">
        <f>SUM(L12:L29)</f>
        <v>256302.05194</v>
      </c>
      <c r="M30" s="69">
        <f>IF(ISERROR(L30/K30*100),,L30/K30*100)</f>
        <v>96.326372310963535</v>
      </c>
      <c r="N30" s="68">
        <f>SUM(N12:N29)</f>
        <v>0</v>
      </c>
      <c r="O30" s="68">
        <f>SUM(O12:O29)</f>
        <v>155430.19</v>
      </c>
      <c r="P30" s="68">
        <f>SUM(P12:P29)</f>
        <v>137309.28117</v>
      </c>
      <c r="Q30" s="69">
        <f>IF(ISERROR(P30/O30*100),,P30/O30*100)</f>
        <v>88.341448447048805</v>
      </c>
      <c r="R30" s="68">
        <f>SUM(R12:R29)</f>
        <v>0</v>
      </c>
      <c r="S30" s="68">
        <f>SUM(S12:S29)</f>
        <v>0</v>
      </c>
      <c r="T30" s="68">
        <f>SUM(T12:T29)</f>
        <v>0</v>
      </c>
      <c r="U30" s="69">
        <f>IF(ISERROR(T30/S30*100),,T30/S30*100)</f>
        <v>0</v>
      </c>
      <c r="V30" s="68">
        <f>SUM(V12:V29)</f>
        <v>0</v>
      </c>
      <c r="W30" s="68">
        <f>SUM(W12:W29)</f>
        <v>8200</v>
      </c>
      <c r="X30" s="68">
        <f>SUM(X12:X29)</f>
        <v>8200</v>
      </c>
      <c r="Y30" s="69">
        <f>IF(ISERROR(X30/W30*100),,X30/W30*100)</f>
        <v>100</v>
      </c>
      <c r="Z30" s="68">
        <f>SUM(Z12:Z29)</f>
        <v>0</v>
      </c>
      <c r="AA30" s="68">
        <f>SUM(AA12:AA29)</f>
        <v>39111.59474</v>
      </c>
      <c r="AB30" s="68">
        <f>SUM(AB12:AB29)</f>
        <v>38803.946550000001</v>
      </c>
      <c r="AC30" s="69">
        <f>IF(ISERROR(AB30/AA30*100),,AB30/AA30*100)</f>
        <v>99.213409240801525</v>
      </c>
      <c r="AD30" s="68">
        <f>SUM(AD12:AD29)</f>
        <v>0</v>
      </c>
      <c r="AE30" s="68">
        <f>SUM(AE12:AE29)</f>
        <v>0</v>
      </c>
      <c r="AF30" s="68">
        <f>SUM(AF12:AF29)</f>
        <v>0</v>
      </c>
      <c r="AG30" s="69">
        <f>IF(ISERROR(AF30/AE30*100),,AF30/AE30*100)</f>
        <v>0</v>
      </c>
      <c r="AH30" s="68">
        <f>SUM(AH12:AH29)</f>
        <v>0</v>
      </c>
      <c r="AI30" s="68">
        <f>SUM(AI12:AI29)</f>
        <v>0</v>
      </c>
      <c r="AJ30" s="68">
        <f>SUM(AJ12:AJ29)</f>
        <v>0</v>
      </c>
      <c r="AK30" s="69">
        <f>IF(ISERROR(AJ30/AI30*100),,AJ30/AI30*100)</f>
        <v>0</v>
      </c>
      <c r="AL30" s="68">
        <f>SUM(AL12:AL29)</f>
        <v>0</v>
      </c>
      <c r="AM30" s="68">
        <f>SUM(AM12:AM29)</f>
        <v>267503.19999999995</v>
      </c>
      <c r="AN30" s="68">
        <f>SUM(AN12:AN29)</f>
        <v>99545.039999999979</v>
      </c>
      <c r="AO30" s="69">
        <f>IF(ISERROR(AN30/AM30*100),,AN30/AM30*100)</f>
        <v>37.212653904700957</v>
      </c>
      <c r="AP30" s="68">
        <f>SUM(AP12:AP29)</f>
        <v>0</v>
      </c>
      <c r="AQ30" s="68">
        <f>SUM(AQ12:AQ29)</f>
        <v>0</v>
      </c>
      <c r="AR30" s="68">
        <f>SUM(AR12:AR29)</f>
        <v>0</v>
      </c>
      <c r="AS30" s="69">
        <f>IF(ISERROR(AR30/AQ30*100),,AR30/AQ30*100)</f>
        <v>0</v>
      </c>
      <c r="AT30" s="68">
        <f>SUM(AT12:AT29)</f>
        <v>0</v>
      </c>
      <c r="AU30" s="68">
        <f>SUM(AU12:AU29)</f>
        <v>95985.854390000008</v>
      </c>
      <c r="AV30" s="68">
        <f>SUM(AV12:AV29)</f>
        <v>62921.433450000004</v>
      </c>
      <c r="AW30" s="69">
        <f>IF(ISERROR(AV30/AU30*100),,AV30/AU30*100)</f>
        <v>65.552819058466682</v>
      </c>
      <c r="AX30" s="68">
        <f>SUM(AX12:AX29)</f>
        <v>0</v>
      </c>
      <c r="AY30" s="68">
        <f>SUM(AY12:AY29)</f>
        <v>48142.715839999997</v>
      </c>
      <c r="AZ30" s="68">
        <f>SUM(AZ12:AZ29)</f>
        <v>48142.715839999997</v>
      </c>
      <c r="BA30" s="69">
        <f>IF(ISERROR(AZ30/AY30*100),,AZ30/AY30*100)</f>
        <v>100</v>
      </c>
      <c r="BB30" s="68">
        <f>SUM(BB12:BB29)</f>
        <v>0</v>
      </c>
      <c r="BC30" s="68">
        <f>SUM(BC12:BC29)</f>
        <v>480000</v>
      </c>
      <c r="BD30" s="68">
        <f>SUM(BD12:BD29)</f>
        <v>445517.41483999998</v>
      </c>
      <c r="BE30" s="69">
        <f>IF(ISERROR(BD30/BC30*100),,BD30/BC30*100)</f>
        <v>92.816128091666656</v>
      </c>
      <c r="BF30" s="68">
        <f>SUM(BF12:BF29)</f>
        <v>0</v>
      </c>
      <c r="BG30" s="68">
        <f>SUM(BG12:BG29)</f>
        <v>18651.60169</v>
      </c>
      <c r="BH30" s="68">
        <f>SUM(BH12:BH29)</f>
        <v>18651.60169</v>
      </c>
      <c r="BI30" s="69">
        <f>IF(ISERROR(BH30/BG30*100),,BH30/BG30*100)</f>
        <v>100</v>
      </c>
      <c r="BJ30" s="68">
        <f>SUM(BJ12:BJ29)</f>
        <v>0</v>
      </c>
      <c r="BK30" s="68">
        <f>SUM(BK12:BK29)</f>
        <v>21727.893239999998</v>
      </c>
      <c r="BL30" s="68">
        <f>SUM(BL12:BL29)</f>
        <v>21727.893239999998</v>
      </c>
      <c r="BM30" s="69">
        <f>IF(ISERROR(BL30/BK30*100),,BL30/BK30*100)</f>
        <v>100</v>
      </c>
      <c r="BN30" s="68">
        <f>SUM(BN12:BN29)</f>
        <v>0</v>
      </c>
      <c r="BO30" s="68">
        <f>SUM(BO12:BO29)</f>
        <v>45920.725530000003</v>
      </c>
      <c r="BP30" s="68">
        <f>SUM(BP12:BP29)</f>
        <v>45823.723620000004</v>
      </c>
      <c r="BQ30" s="69">
        <f>IF(ISERROR(BP30/BO30*100),,BP30/BO30*100)</f>
        <v>99.788762244323365</v>
      </c>
      <c r="BR30" s="68">
        <f>SUM(BR12:BR29)</f>
        <v>0</v>
      </c>
      <c r="BS30" s="68">
        <f>SUM(BS12:BS29)</f>
        <v>0</v>
      </c>
      <c r="BT30" s="69">
        <f>IF(ISERROR(BS30/BR30*100),,BS30/BR30*100)</f>
        <v>0</v>
      </c>
    </row>
    <row r="31" spans="1:72" s="10" customFormat="1" ht="21.75" customHeight="1" x14ac:dyDescent="0.25">
      <c r="A31" s="97"/>
      <c r="B31" s="103"/>
      <c r="C31" s="103"/>
      <c r="D31" s="123"/>
      <c r="E31" s="64"/>
      <c r="F31" s="103"/>
      <c r="G31" s="287"/>
      <c r="H31" s="287"/>
      <c r="I31" s="107"/>
      <c r="J31" s="103"/>
      <c r="K31" s="287"/>
      <c r="L31" s="287"/>
      <c r="M31" s="107"/>
      <c r="N31" s="103"/>
      <c r="O31" s="287"/>
      <c r="P31" s="287"/>
      <c r="Q31" s="107"/>
      <c r="R31" s="103"/>
      <c r="S31" s="287"/>
      <c r="T31" s="287"/>
      <c r="U31" s="107"/>
      <c r="V31" s="103"/>
      <c r="W31" s="287"/>
      <c r="X31" s="287"/>
      <c r="Y31" s="107"/>
      <c r="Z31" s="103"/>
      <c r="AA31" s="287"/>
      <c r="AB31" s="287"/>
      <c r="AC31" s="107"/>
      <c r="AD31" s="103"/>
      <c r="AE31" s="287"/>
      <c r="AF31" s="287"/>
      <c r="AG31" s="107"/>
      <c r="AH31" s="103"/>
      <c r="AI31" s="287"/>
      <c r="AJ31" s="287"/>
      <c r="AK31" s="107"/>
      <c r="AL31" s="103"/>
      <c r="AM31" s="287"/>
      <c r="AN31" s="287"/>
      <c r="AO31" s="107"/>
      <c r="AP31" s="103"/>
      <c r="AQ31" s="287"/>
      <c r="AR31" s="287"/>
      <c r="AS31" s="107"/>
      <c r="AT31" s="103"/>
      <c r="AU31" s="287"/>
      <c r="AV31" s="287"/>
      <c r="AW31" s="107"/>
      <c r="AX31" s="103"/>
      <c r="AY31" s="287"/>
      <c r="AZ31" s="287"/>
      <c r="BA31" s="107"/>
      <c r="BB31" s="103"/>
      <c r="BC31" s="287"/>
      <c r="BD31" s="287"/>
      <c r="BE31" s="107"/>
      <c r="BF31" s="103"/>
      <c r="BG31" s="287"/>
      <c r="BH31" s="287"/>
      <c r="BI31" s="107"/>
      <c r="BJ31" s="103"/>
      <c r="BK31" s="287"/>
      <c r="BL31" s="287"/>
      <c r="BM31" s="107"/>
      <c r="BN31" s="103"/>
      <c r="BO31" s="287"/>
      <c r="BP31" s="287"/>
      <c r="BQ31" s="107"/>
      <c r="BR31" s="65"/>
      <c r="BS31" s="65"/>
      <c r="BT31" s="107"/>
    </row>
    <row r="32" spans="1:72" s="10" customFormat="1" ht="21.75" customHeight="1" x14ac:dyDescent="0.25">
      <c r="A32" s="63" t="s">
        <v>47</v>
      </c>
      <c r="B32" s="288">
        <f t="shared" ref="B32:B33" si="21">AX32+R32+V32+BB32+J32+F32+N32+AH32+AT32+AP32+Z32+AD32+BJ32+BN32+BF32+AL32</f>
        <v>0</v>
      </c>
      <c r="C32" s="289">
        <f t="shared" ref="C32:D33" si="22">BR32+AY32+S32+W32+BC32+K32+G32+O32+AI32+AU32+AQ32+AA32+AE32+BK32+BO32+BG32+AM32</f>
        <v>388234.32604999997</v>
      </c>
      <c r="D32" s="73">
        <f t="shared" si="22"/>
        <v>51357.801980000004</v>
      </c>
      <c r="E32" s="73">
        <f>IF(ISERROR(D32/C32*100),,D32/C32*100)</f>
        <v>13.22855773793318</v>
      </c>
      <c r="F32" s="104"/>
      <c r="G32" s="290">
        <f>('[3]Проверочная  таблица'!ZL32)/1000</f>
        <v>339952.5</v>
      </c>
      <c r="H32" s="291">
        <f>('[3]Проверочная  таблица'!ZV32)/1000</f>
        <v>4312.2369600000002</v>
      </c>
      <c r="I32" s="73">
        <f t="shared" ref="I32:I33" si="23">IF(ISERROR(H32/G32*100),,H32/G32*100)</f>
        <v>1.2684822026606657</v>
      </c>
      <c r="J32" s="104"/>
      <c r="K32" s="290">
        <f>'[3]Проверочная  таблица'!XQ32/1000</f>
        <v>32341.68</v>
      </c>
      <c r="L32" s="290">
        <f>'[3]Проверочная  таблица'!XT32/1000</f>
        <v>31687.480879999999</v>
      </c>
      <c r="M32" s="73">
        <f t="shared" ref="M32:M33" si="24">IF(ISERROR(L32/K32*100),,L32/K32*100)</f>
        <v>97.977225920236663</v>
      </c>
      <c r="N32" s="104"/>
      <c r="O32" s="290">
        <f>'[3]Проверочная  таблица'!ZM32/1000</f>
        <v>0</v>
      </c>
      <c r="P32" s="290">
        <f>'[3]Проверочная  таблица'!ZW32/1000</f>
        <v>0</v>
      </c>
      <c r="Q32" s="73">
        <f t="shared" ref="Q32:Q33" si="25">IF(ISERROR(P32/O32*100),,P32/O32*100)</f>
        <v>0</v>
      </c>
      <c r="R32" s="104"/>
      <c r="S32" s="290">
        <f>'[3]Проверочная  таблица'!ZE32/1000</f>
        <v>0</v>
      </c>
      <c r="T32" s="290">
        <f>'[3]Проверочная  таблица'!ZH32/1000</f>
        <v>0</v>
      </c>
      <c r="U32" s="73">
        <f t="shared" ref="U32:U33" si="26">IF(ISERROR(T32/S32*100),,T32/S32*100)</f>
        <v>0</v>
      </c>
      <c r="V32" s="104"/>
      <c r="W32" s="290">
        <f>'[3]Проверочная  таблица'!YY32/1000</f>
        <v>0</v>
      </c>
      <c r="X32" s="290">
        <f>'[3]Проверочная  таблица'!ZB32/1000</f>
        <v>0</v>
      </c>
      <c r="Y32" s="73">
        <f t="shared" ref="Y32:Y33" si="27">IF(ISERROR(X32/W32*100),,X32/W32*100)</f>
        <v>0</v>
      </c>
      <c r="Z32" s="104"/>
      <c r="AA32" s="290">
        <f>'[3]Проверочная  таблица'!XK32/1000</f>
        <v>3282.0918699999997</v>
      </c>
      <c r="AB32" s="291">
        <f>'[3]Проверочная  таблица'!XN32/1000</f>
        <v>3282.0918699999997</v>
      </c>
      <c r="AC32" s="73">
        <f t="shared" ref="AC32:AC33" si="28">IF(ISERROR(AB32/AA32*100),,AB32/AA32*100)</f>
        <v>100</v>
      </c>
      <c r="AD32" s="104"/>
      <c r="AE32" s="290">
        <f>'[3]Проверочная  таблица'!XE32/1000</f>
        <v>0</v>
      </c>
      <c r="AF32" s="291">
        <f>'[3]Проверочная  таблица'!XH32/1000</f>
        <v>0</v>
      </c>
      <c r="AG32" s="73">
        <f t="shared" ref="AG32:AG33" si="29">IF(ISERROR(AF32/AE32*100),,AF32/AE32*100)</f>
        <v>0</v>
      </c>
      <c r="AH32" s="104"/>
      <c r="AI32" s="290">
        <f>'[3]Проверочная  таблица'!ZN32/1000</f>
        <v>0</v>
      </c>
      <c r="AJ32" s="291">
        <f>'[3]Проверочная  таблица'!ZX32/1000</f>
        <v>0</v>
      </c>
      <c r="AK32" s="73">
        <f t="shared" ref="AK32:AK33" si="30">IF(ISERROR(AJ32/AI32*100),,AJ32/AI32*100)</f>
        <v>0</v>
      </c>
      <c r="AL32" s="104"/>
      <c r="AM32" s="290">
        <f>('[3]Проверочная  таблица'!ZO32+'[3]Проверочная  таблица'!AAF32)/1000</f>
        <v>0</v>
      </c>
      <c r="AN32" s="291">
        <f>('[3]Проверочная  таблица'!ZY32+'[3]Проверочная  таблица'!AAK32)/1000</f>
        <v>0</v>
      </c>
      <c r="AO32" s="73">
        <f t="shared" ref="AO32:AO33" si="31">IF(ISERROR(AN32/AM32*100),,AN32/AM32*100)</f>
        <v>0</v>
      </c>
      <c r="AP32" s="104"/>
      <c r="AQ32" s="290">
        <f>('[3]Проверочная  таблица'!WZ32+'[3]Проверочная  таблица'!XA32)/1000</f>
        <v>0</v>
      </c>
      <c r="AR32" s="291">
        <f>('[3]Проверочная  таблица'!XC32+'[3]Проверочная  таблица'!XD32)/1000</f>
        <v>0</v>
      </c>
      <c r="AS32" s="73">
        <f t="shared" ref="AS32:AS33" si="32">IF(ISERROR(AR32/AQ32*100),,AR32/AQ32*100)</f>
        <v>0</v>
      </c>
      <c r="AT32" s="104"/>
      <c r="AU32" s="290">
        <f>('[3]Проверочная  таблица'!ZP32+'[3]Проверочная  таблица'!AAG32)/1000</f>
        <v>4014.14561</v>
      </c>
      <c r="AV32" s="291">
        <f>('[3]Проверочная  таблица'!AAL32+'[3]Проверочная  таблица'!ZZ32)/1000</f>
        <v>3432.0837000000001</v>
      </c>
      <c r="AW32" s="73">
        <f t="shared" ref="AW32:AW33" si="33">IF(ISERROR(AV32/AU32*100),,AV32/AU32*100)</f>
        <v>85.499731037409973</v>
      </c>
      <c r="AX32" s="104"/>
      <c r="AY32" s="290">
        <f>('[3]Проверочная  таблица'!ZQ32+'[3]Проверочная  таблица'!AAH32)/1000</f>
        <v>0</v>
      </c>
      <c r="AZ32" s="290">
        <f>('[3]Проверочная  таблица'!AAA32+'[3]Проверочная  таблица'!AAM32)/1000</f>
        <v>0</v>
      </c>
      <c r="BA32" s="73">
        <f t="shared" ref="BA32:BA33" si="34">IF(ISERROR(AZ32/AY32*100),,AZ32/AY32*100)</f>
        <v>0</v>
      </c>
      <c r="BB32" s="104"/>
      <c r="BC32" s="290">
        <f>('[3]Проверочная  таблица'!YI32+'[3]Проверочная  таблица'!YO32)/1000</f>
        <v>0</v>
      </c>
      <c r="BD32" s="290">
        <f>('[3]Проверочная  таблица'!YL32+'[3]Проверочная  таблица'!YR32)/1000</f>
        <v>0</v>
      </c>
      <c r="BE32" s="73">
        <f t="shared" ref="BE32:BE33" si="35">IF(ISERROR(BD32/BC32*100),,BD32/BC32*100)</f>
        <v>0</v>
      </c>
      <c r="BF32" s="104"/>
      <c r="BG32" s="290">
        <f>'[3]Проверочная  таблица'!ZR32/1000</f>
        <v>2979.9748399999999</v>
      </c>
      <c r="BH32" s="291">
        <f>'[3]Проверочная  таблица'!AAB32/1000</f>
        <v>2979.9748399999999</v>
      </c>
      <c r="BI32" s="73">
        <f t="shared" ref="BI32:BI33" si="36">IF(ISERROR(BH32/BG32*100),,BH32/BG32*100)</f>
        <v>100</v>
      </c>
      <c r="BJ32" s="104"/>
      <c r="BK32" s="290">
        <f>'[3]Проверочная  таблица'!ZS32/1000</f>
        <v>4007.2282100000002</v>
      </c>
      <c r="BL32" s="291">
        <f>'[3]Проверочная  таблица'!AAC32/1000</f>
        <v>4007.2282100000002</v>
      </c>
      <c r="BM32" s="73">
        <f t="shared" ref="BM32:BM33" si="37">IF(ISERROR(BL32/BK32*100),,BL32/BK32*100)</f>
        <v>100</v>
      </c>
      <c r="BN32" s="104"/>
      <c r="BO32" s="290">
        <f>('[3]Проверочная  таблица'!ZT32+'[3]Проверочная  таблица'!AAI32)/1000</f>
        <v>1656.70552</v>
      </c>
      <c r="BP32" s="291">
        <f>('[3]Проверочная  таблица'!AAD32+'[3]Проверочная  таблица'!AAN32)/1000</f>
        <v>1656.70552</v>
      </c>
      <c r="BQ32" s="73">
        <f t="shared" ref="BQ32:BQ33" si="38">IF(ISERROR(BP32/BO32*100),,BP32/BO32*100)</f>
        <v>100</v>
      </c>
      <c r="BR32" s="72"/>
      <c r="BS32" s="72"/>
      <c r="BT32" s="73">
        <f t="shared" ref="BT32:BT33" si="39">IF(ISERROR(BS32/BR32*100),,BS32/BR32*100)</f>
        <v>0</v>
      </c>
    </row>
    <row r="33" spans="1:75" s="10" customFormat="1" ht="21.75" customHeight="1" thickBot="1" x14ac:dyDescent="0.3">
      <c r="A33" s="102" t="s">
        <v>48</v>
      </c>
      <c r="B33" s="286">
        <f t="shared" si="21"/>
        <v>0</v>
      </c>
      <c r="C33" s="286">
        <f t="shared" si="22"/>
        <v>1226262.2381</v>
      </c>
      <c r="D33" s="61">
        <f t="shared" si="22"/>
        <v>1219087.6580399999</v>
      </c>
      <c r="E33" s="73">
        <f>IF(ISERROR(D33/C33*100),,D33/C33*100)</f>
        <v>99.414922857682015</v>
      </c>
      <c r="F33" s="98"/>
      <c r="G33" s="284">
        <f>('[3]Проверочная  таблица'!ZL33)/1000</f>
        <v>0</v>
      </c>
      <c r="H33" s="284">
        <f>('[3]Проверочная  таблица'!ZV33)/1000</f>
        <v>0</v>
      </c>
      <c r="I33" s="61">
        <f t="shared" si="23"/>
        <v>0</v>
      </c>
      <c r="J33" s="98"/>
      <c r="K33" s="284">
        <f>'[3]Проверочная  таблица'!XQ33/1000</f>
        <v>180769.7</v>
      </c>
      <c r="L33" s="284">
        <f>'[3]Проверочная  таблица'!XT33/1000</f>
        <v>179109.82</v>
      </c>
      <c r="M33" s="61">
        <f t="shared" si="24"/>
        <v>99.081770894126606</v>
      </c>
      <c r="N33" s="98"/>
      <c r="O33" s="284">
        <f>'[3]Проверочная  таблица'!ZM33/1000</f>
        <v>61569.81</v>
      </c>
      <c r="P33" s="284">
        <f>'[3]Проверочная  таблица'!ZW33/1000</f>
        <v>56055.161749999999</v>
      </c>
      <c r="Q33" s="61">
        <f t="shared" si="25"/>
        <v>91.043259269437414</v>
      </c>
      <c r="R33" s="98"/>
      <c r="S33" s="284">
        <f>'[3]Проверочная  таблица'!ZE33/1000</f>
        <v>5000</v>
      </c>
      <c r="T33" s="284">
        <f>'[3]Проверочная  таблица'!ZH33/1000</f>
        <v>5000</v>
      </c>
      <c r="U33" s="61">
        <f t="shared" si="26"/>
        <v>100</v>
      </c>
      <c r="V33" s="98"/>
      <c r="W33" s="284">
        <f>'[3]Проверочная  таблица'!YY33/1000</f>
        <v>0</v>
      </c>
      <c r="X33" s="284">
        <f>'[3]Проверочная  таблица'!ZB33/1000</f>
        <v>0</v>
      </c>
      <c r="Y33" s="61">
        <f t="shared" si="27"/>
        <v>0</v>
      </c>
      <c r="Z33" s="98"/>
      <c r="AA33" s="284">
        <f>'[3]Проверочная  таблица'!XK33/1000</f>
        <v>17777.997599999999</v>
      </c>
      <c r="AB33" s="284">
        <f>'[3]Проверочная  таблица'!XN33/1000</f>
        <v>17777.997599999999</v>
      </c>
      <c r="AC33" s="61">
        <f t="shared" si="28"/>
        <v>100</v>
      </c>
      <c r="AD33" s="98"/>
      <c r="AE33" s="284">
        <f>'[3]Проверочная  таблица'!XE33/1000</f>
        <v>52618</v>
      </c>
      <c r="AF33" s="284">
        <f>'[3]Проверочная  таблица'!XH33/1000</f>
        <v>52618</v>
      </c>
      <c r="AG33" s="61">
        <f t="shared" si="29"/>
        <v>100</v>
      </c>
      <c r="AH33" s="98"/>
      <c r="AI33" s="284">
        <f>'[3]Проверочная  таблица'!ZN33/1000</f>
        <v>88460.75953000001</v>
      </c>
      <c r="AJ33" s="284">
        <f>'[3]Проверочная  таблица'!ZX33/1000</f>
        <v>88460.759529999996</v>
      </c>
      <c r="AK33" s="61">
        <f t="shared" si="30"/>
        <v>99.999999999999986</v>
      </c>
      <c r="AL33" s="98"/>
      <c r="AM33" s="284">
        <f>('[3]Проверочная  таблица'!ZO33+'[3]Проверочная  таблица'!AAF33)/1000</f>
        <v>0</v>
      </c>
      <c r="AN33" s="284">
        <f>('[3]Проверочная  таблица'!ZY33+'[3]Проверочная  таблица'!AAK33)/1000</f>
        <v>0</v>
      </c>
      <c r="AO33" s="61">
        <f t="shared" si="31"/>
        <v>0</v>
      </c>
      <c r="AP33" s="98"/>
      <c r="AQ33" s="284">
        <f>('[3]Проверочная  таблица'!WZ33+'[3]Проверочная  таблица'!XA33)/1000</f>
        <v>799510.1</v>
      </c>
      <c r="AR33" s="284">
        <f>('[3]Проверочная  таблица'!XC33+'[3]Проверочная  таблица'!XD33)/1000</f>
        <v>799510.04819</v>
      </c>
      <c r="AS33" s="61">
        <f t="shared" si="32"/>
        <v>99.999993519781682</v>
      </c>
      <c r="AT33" s="98"/>
      <c r="AU33" s="284">
        <f>('[3]Проверочная  таблица'!ZP33+'[3]Проверочная  таблица'!AAG33)/1000</f>
        <v>0</v>
      </c>
      <c r="AV33" s="284">
        <f>('[3]Проверочная  таблица'!AAL33+'[3]Проверочная  таблица'!ZZ33)/1000</f>
        <v>0</v>
      </c>
      <c r="AW33" s="61">
        <f t="shared" si="33"/>
        <v>0</v>
      </c>
      <c r="AX33" s="98"/>
      <c r="AY33" s="284">
        <f>('[3]Проверочная  таблица'!ZQ33+'[3]Проверочная  таблица'!AAH33)/1000</f>
        <v>0</v>
      </c>
      <c r="AZ33" s="284">
        <f>('[3]Проверочная  таблица'!AAA33+'[3]Проверочная  таблица'!AAM33)/1000</f>
        <v>0</v>
      </c>
      <c r="BA33" s="61">
        <f t="shared" si="34"/>
        <v>0</v>
      </c>
      <c r="BB33" s="98"/>
      <c r="BC33" s="284">
        <f>('[3]Проверочная  таблица'!YI33+'[3]Проверочная  таблица'!YO33)/1000</f>
        <v>0</v>
      </c>
      <c r="BD33" s="284">
        <f>('[3]Проверочная  таблица'!YL33+'[3]Проверочная  таблица'!YR33)/1000</f>
        <v>0</v>
      </c>
      <c r="BE33" s="61">
        <f t="shared" si="35"/>
        <v>0</v>
      </c>
      <c r="BF33" s="98"/>
      <c r="BG33" s="284">
        <f>'[3]Проверочная  таблица'!ZR33/1000</f>
        <v>8368.4234699999997</v>
      </c>
      <c r="BH33" s="284">
        <f>'[3]Проверочная  таблица'!AAB33/1000</f>
        <v>8368.4234699999997</v>
      </c>
      <c r="BI33" s="61">
        <f t="shared" si="36"/>
        <v>100</v>
      </c>
      <c r="BJ33" s="98"/>
      <c r="BK33" s="284">
        <f>'[3]Проверочная  таблица'!ZS33/1000</f>
        <v>9764.8785499999994</v>
      </c>
      <c r="BL33" s="284">
        <f>'[3]Проверочная  таблица'!AAC33/1000</f>
        <v>9764.8785499999994</v>
      </c>
      <c r="BM33" s="61">
        <f t="shared" si="37"/>
        <v>100</v>
      </c>
      <c r="BN33" s="98"/>
      <c r="BO33" s="284">
        <f>('[3]Проверочная  таблица'!ZT33+'[3]Проверочная  таблица'!AAI33)/1000</f>
        <v>2422.5689499999999</v>
      </c>
      <c r="BP33" s="284">
        <f>('[3]Проверочная  таблица'!AAD33+'[3]Проверочная  таблица'!AAN33)/1000</f>
        <v>2422.5689499999999</v>
      </c>
      <c r="BQ33" s="61">
        <f t="shared" si="38"/>
        <v>100</v>
      </c>
      <c r="BR33" s="60"/>
      <c r="BS33" s="60"/>
      <c r="BT33" s="61">
        <f t="shared" si="39"/>
        <v>0</v>
      </c>
    </row>
    <row r="34" spans="1:75" s="10" customFormat="1" ht="21.75" customHeight="1" thickBot="1" x14ac:dyDescent="0.3">
      <c r="A34" s="76" t="s">
        <v>49</v>
      </c>
      <c r="B34" s="67">
        <f t="shared" ref="B34" si="40">SUM(B32:B33)</f>
        <v>0</v>
      </c>
      <c r="C34" s="67">
        <f t="shared" ref="C34:D34" si="41">SUM(C32:C33)</f>
        <v>1614496.56415</v>
      </c>
      <c r="D34" s="105">
        <f t="shared" si="41"/>
        <v>1270445.4600199999</v>
      </c>
      <c r="E34" s="69">
        <f>IF(ISERROR(D34/C34*100),,D34/C34*100)</f>
        <v>78.689883164221158</v>
      </c>
      <c r="F34" s="105">
        <f>SUM(F32:F33)</f>
        <v>0</v>
      </c>
      <c r="G34" s="75">
        <f>SUM(G32:G33)</f>
        <v>339952.5</v>
      </c>
      <c r="H34" s="75">
        <f>SUM(H32:H33)</f>
        <v>4312.2369600000002</v>
      </c>
      <c r="I34" s="69">
        <f>IF(ISERROR(H34/G34*100),,H34/G34*100)</f>
        <v>1.2684822026606657</v>
      </c>
      <c r="J34" s="105">
        <f>SUM(J32:J33)</f>
        <v>0</v>
      </c>
      <c r="K34" s="75">
        <f>SUM(K32:K33)</f>
        <v>213111.38</v>
      </c>
      <c r="L34" s="75">
        <f>SUM(L32:L33)</f>
        <v>210797.30088</v>
      </c>
      <c r="M34" s="69">
        <f>IF(ISERROR(L34/K34*100),,L34/K34*100)</f>
        <v>98.914145682881866</v>
      </c>
      <c r="N34" s="105">
        <f>SUM(N32:N33)</f>
        <v>0</v>
      </c>
      <c r="O34" s="75">
        <f>SUM(O32:O33)</f>
        <v>61569.81</v>
      </c>
      <c r="P34" s="75">
        <f>SUM(P32:P33)</f>
        <v>56055.161749999999</v>
      </c>
      <c r="Q34" s="69">
        <f>IF(ISERROR(P34/O34*100),,P34/O34*100)</f>
        <v>91.043259269437414</v>
      </c>
      <c r="R34" s="105">
        <f>SUM(R32:R33)</f>
        <v>0</v>
      </c>
      <c r="S34" s="75">
        <f>SUM(S32:S33)</f>
        <v>5000</v>
      </c>
      <c r="T34" s="75">
        <f>SUM(T32:T33)</f>
        <v>5000</v>
      </c>
      <c r="U34" s="69">
        <f>IF(ISERROR(T34/S34*100),,T34/S34*100)</f>
        <v>100</v>
      </c>
      <c r="V34" s="105">
        <f>SUM(V32:V33)</f>
        <v>0</v>
      </c>
      <c r="W34" s="75">
        <f>SUM(W32:W33)</f>
        <v>0</v>
      </c>
      <c r="X34" s="75">
        <f>SUM(X32:X33)</f>
        <v>0</v>
      </c>
      <c r="Y34" s="69">
        <f>IF(ISERROR(X34/W34*100),,X34/W34*100)</f>
        <v>0</v>
      </c>
      <c r="Z34" s="105">
        <f>SUM(Z32:Z33)</f>
        <v>0</v>
      </c>
      <c r="AA34" s="75">
        <f>SUM(AA32:AA33)</f>
        <v>21060.089469999999</v>
      </c>
      <c r="AB34" s="75">
        <f>SUM(AB32:AB33)</f>
        <v>21060.089469999999</v>
      </c>
      <c r="AC34" s="69">
        <f>IF(ISERROR(AB34/AA34*100),,AB34/AA34*100)</f>
        <v>100</v>
      </c>
      <c r="AD34" s="105">
        <f>SUM(AD32:AD33)</f>
        <v>0</v>
      </c>
      <c r="AE34" s="75">
        <f>SUM(AE32:AE33)</f>
        <v>52618</v>
      </c>
      <c r="AF34" s="75">
        <f>SUM(AF32:AF33)</f>
        <v>52618</v>
      </c>
      <c r="AG34" s="69">
        <f>IF(ISERROR(AF34/AE34*100),,AF34/AE34*100)</f>
        <v>100</v>
      </c>
      <c r="AH34" s="105">
        <f>SUM(AH32:AH33)</f>
        <v>0</v>
      </c>
      <c r="AI34" s="75">
        <f>SUM(AI32:AI33)</f>
        <v>88460.75953000001</v>
      </c>
      <c r="AJ34" s="75">
        <f>SUM(AJ32:AJ33)</f>
        <v>88460.759529999996</v>
      </c>
      <c r="AK34" s="69">
        <f>IF(ISERROR(AJ34/AI34*100),,AJ34/AI34*100)</f>
        <v>99.999999999999986</v>
      </c>
      <c r="AL34" s="105">
        <f>SUM(AL32:AL33)</f>
        <v>0</v>
      </c>
      <c r="AM34" s="75">
        <f>SUM(AM32:AM33)</f>
        <v>0</v>
      </c>
      <c r="AN34" s="75">
        <f>SUM(AN32:AN33)</f>
        <v>0</v>
      </c>
      <c r="AO34" s="69">
        <f>IF(ISERROR(AN34/AM34*100),,AN34/AM34*100)</f>
        <v>0</v>
      </c>
      <c r="AP34" s="105">
        <f>SUM(AP32:AP33)</f>
        <v>0</v>
      </c>
      <c r="AQ34" s="75">
        <f>SUM(AQ32:AQ33)</f>
        <v>799510.1</v>
      </c>
      <c r="AR34" s="75">
        <f>SUM(AR32:AR33)</f>
        <v>799510.04819</v>
      </c>
      <c r="AS34" s="69">
        <f>IF(ISERROR(AR34/AQ34*100),,AR34/AQ34*100)</f>
        <v>99.999993519781682</v>
      </c>
      <c r="AT34" s="105">
        <f>SUM(AT32:AT33)</f>
        <v>0</v>
      </c>
      <c r="AU34" s="75">
        <f>SUM(AU32:AU33)</f>
        <v>4014.14561</v>
      </c>
      <c r="AV34" s="75">
        <f>SUM(AV32:AV33)</f>
        <v>3432.0837000000001</v>
      </c>
      <c r="AW34" s="69">
        <f>IF(ISERROR(AV34/AU34*100),,AV34/AU34*100)</f>
        <v>85.499731037409973</v>
      </c>
      <c r="AX34" s="105">
        <f>SUM(AX32:AX33)</f>
        <v>0</v>
      </c>
      <c r="AY34" s="75">
        <f>SUM(AY32:AY33)</f>
        <v>0</v>
      </c>
      <c r="AZ34" s="75">
        <f>SUM(AZ32:AZ33)</f>
        <v>0</v>
      </c>
      <c r="BA34" s="69">
        <f>IF(ISERROR(AZ34/AY34*100),,AZ34/AY34*100)</f>
        <v>0</v>
      </c>
      <c r="BB34" s="105">
        <f>SUM(BB32:BB33)</f>
        <v>0</v>
      </c>
      <c r="BC34" s="75">
        <f>SUM(BC32:BC33)</f>
        <v>0</v>
      </c>
      <c r="BD34" s="75">
        <f>SUM(BD32:BD33)</f>
        <v>0</v>
      </c>
      <c r="BE34" s="69">
        <f>IF(ISERROR(BD34/BC34*100),,BD34/BC34*100)</f>
        <v>0</v>
      </c>
      <c r="BF34" s="105">
        <f>SUM(BF32:BF33)</f>
        <v>0</v>
      </c>
      <c r="BG34" s="75">
        <f>SUM(BG32:BG33)</f>
        <v>11348.39831</v>
      </c>
      <c r="BH34" s="75">
        <f>SUM(BH32:BH33)</f>
        <v>11348.39831</v>
      </c>
      <c r="BI34" s="69">
        <f>IF(ISERROR(BH34/BG34*100),,BH34/BG34*100)</f>
        <v>100</v>
      </c>
      <c r="BJ34" s="105">
        <f>SUM(BJ32:BJ33)</f>
        <v>0</v>
      </c>
      <c r="BK34" s="75">
        <f>SUM(BK32:BK33)</f>
        <v>13772.106759999999</v>
      </c>
      <c r="BL34" s="75">
        <f>SUM(BL32:BL33)</f>
        <v>13772.106759999999</v>
      </c>
      <c r="BM34" s="69">
        <f>IF(ISERROR(BL34/BK34*100),,BL34/BK34*100)</f>
        <v>100</v>
      </c>
      <c r="BN34" s="105">
        <f>SUM(BN32:BN33)</f>
        <v>0</v>
      </c>
      <c r="BO34" s="75">
        <f>SUM(BO32:BO33)</f>
        <v>4079.2744699999998</v>
      </c>
      <c r="BP34" s="75">
        <f>SUM(BP32:BP33)</f>
        <v>4079.2744699999998</v>
      </c>
      <c r="BQ34" s="69">
        <f>IF(ISERROR(BP34/BO34*100),,BP34/BO34*100)</f>
        <v>100</v>
      </c>
      <c r="BR34" s="75">
        <f>SUM(BR32:BR33)</f>
        <v>0</v>
      </c>
      <c r="BS34" s="75">
        <f>SUM(BS32:BS33)</f>
        <v>0</v>
      </c>
      <c r="BT34" s="69">
        <f>IF(ISERROR(BS34/BR34*100),,BS34/BR34*100)</f>
        <v>0</v>
      </c>
    </row>
    <row r="35" spans="1:75" s="10" customFormat="1" ht="21.75" customHeight="1" x14ac:dyDescent="0.25">
      <c r="A35" s="76"/>
      <c r="B35" s="123"/>
      <c r="C35" s="123"/>
      <c r="D35" s="203"/>
      <c r="E35" s="107"/>
      <c r="F35" s="105"/>
      <c r="G35" s="75"/>
      <c r="H35" s="75"/>
      <c r="I35" s="75"/>
      <c r="J35" s="105"/>
      <c r="K35" s="75"/>
      <c r="L35" s="75"/>
      <c r="M35" s="75"/>
      <c r="N35" s="105"/>
      <c r="O35" s="75"/>
      <c r="P35" s="75"/>
      <c r="Q35" s="75"/>
      <c r="R35" s="105"/>
      <c r="S35" s="75"/>
      <c r="T35" s="75"/>
      <c r="U35" s="75"/>
      <c r="V35" s="105"/>
      <c r="W35" s="75"/>
      <c r="X35" s="75"/>
      <c r="Y35" s="75"/>
      <c r="Z35" s="105"/>
      <c r="AA35" s="75"/>
      <c r="AB35" s="75"/>
      <c r="AC35" s="75"/>
      <c r="AD35" s="105"/>
      <c r="AE35" s="75"/>
      <c r="AF35" s="75"/>
      <c r="AG35" s="75"/>
      <c r="AH35" s="105"/>
      <c r="AI35" s="75"/>
      <c r="AJ35" s="75"/>
      <c r="AK35" s="75"/>
      <c r="AL35" s="105"/>
      <c r="AM35" s="75"/>
      <c r="AN35" s="75"/>
      <c r="AO35" s="75"/>
      <c r="AP35" s="105"/>
      <c r="AQ35" s="75"/>
      <c r="AR35" s="75"/>
      <c r="AS35" s="75"/>
      <c r="AT35" s="105"/>
      <c r="AU35" s="75"/>
      <c r="AV35" s="75"/>
      <c r="AW35" s="75"/>
      <c r="AX35" s="105"/>
      <c r="AY35" s="75"/>
      <c r="AZ35" s="75"/>
      <c r="BA35" s="75"/>
      <c r="BB35" s="105"/>
      <c r="BC35" s="75"/>
      <c r="BD35" s="75"/>
      <c r="BE35" s="75"/>
      <c r="BF35" s="105"/>
      <c r="BG35" s="75"/>
      <c r="BH35" s="75"/>
      <c r="BI35" s="75"/>
      <c r="BJ35" s="105"/>
      <c r="BK35" s="75"/>
      <c r="BL35" s="75"/>
      <c r="BM35" s="75"/>
      <c r="BN35" s="105"/>
      <c r="BO35" s="75"/>
      <c r="BP35" s="75"/>
      <c r="BQ35" s="75"/>
      <c r="BR35" s="77"/>
      <c r="BS35" s="77"/>
      <c r="BT35" s="75"/>
    </row>
    <row r="36" spans="1:75" s="10" customFormat="1" ht="31.5" x14ac:dyDescent="0.25">
      <c r="A36" s="78" t="s">
        <v>50</v>
      </c>
      <c r="B36" s="123">
        <f t="shared" ref="B36:C36" si="42">BQ36+AX36+R36+V36+BB36+J36+F36+N36+AH36+AT36+AP36+Z36+AD36+BJ36+BN36+BF36+AL36</f>
        <v>2679001.3125399998</v>
      </c>
      <c r="C36" s="123">
        <f t="shared" si="42"/>
        <v>113318.65295999998</v>
      </c>
      <c r="D36" s="204"/>
      <c r="E36" s="123"/>
      <c r="F36" s="109">
        <v>339952.5</v>
      </c>
      <c r="G36" s="80"/>
      <c r="H36" s="80"/>
      <c r="I36" s="80"/>
      <c r="J36" s="109">
        <v>458955</v>
      </c>
      <c r="K36" s="80"/>
      <c r="L36" s="80"/>
      <c r="M36" s="80"/>
      <c r="N36" s="109">
        <v>150000</v>
      </c>
      <c r="O36" s="80"/>
      <c r="P36" s="80"/>
      <c r="Q36" s="80"/>
      <c r="R36" s="109">
        <v>5000</v>
      </c>
      <c r="S36" s="80"/>
      <c r="T36" s="80"/>
      <c r="U36" s="80"/>
      <c r="V36" s="109">
        <v>8200</v>
      </c>
      <c r="W36" s="80"/>
      <c r="X36" s="80"/>
      <c r="Y36" s="80"/>
      <c r="Z36" s="109">
        <v>60171.684209999999</v>
      </c>
      <c r="AA36" s="80"/>
      <c r="AB36" s="80"/>
      <c r="AC36" s="80"/>
      <c r="AD36" s="109"/>
      <c r="AE36" s="80"/>
      <c r="AF36" s="80"/>
      <c r="AG36" s="80"/>
      <c r="AH36" s="109">
        <v>228579.41248999999</v>
      </c>
      <c r="AI36" s="80">
        <v>113318.65295999998</v>
      </c>
      <c r="AJ36" s="80"/>
      <c r="AK36" s="80"/>
      <c r="AL36" s="109"/>
      <c r="AM36" s="80"/>
      <c r="AN36" s="80"/>
      <c r="AO36" s="80"/>
      <c r="AP36" s="109">
        <v>800000</v>
      </c>
      <c r="AQ36" s="80"/>
      <c r="AR36" s="80"/>
      <c r="AS36" s="80"/>
      <c r="AT36" s="109">
        <v>100000</v>
      </c>
      <c r="AU36" s="80"/>
      <c r="AV36" s="80"/>
      <c r="AW36" s="80"/>
      <c r="AX36" s="109">
        <v>48142.715839999997</v>
      </c>
      <c r="AY36" s="80"/>
      <c r="AZ36" s="80"/>
      <c r="BA36" s="80"/>
      <c r="BB36" s="109">
        <v>480000</v>
      </c>
      <c r="BC36" s="80"/>
      <c r="BD36" s="80"/>
      <c r="BE36" s="80"/>
      <c r="BF36" s="109"/>
      <c r="BG36" s="80"/>
      <c r="BH36" s="80"/>
      <c r="BI36" s="80"/>
      <c r="BJ36" s="109"/>
      <c r="BK36" s="80"/>
      <c r="BL36" s="80"/>
      <c r="BM36" s="80"/>
      <c r="BN36" s="109"/>
      <c r="BO36" s="80"/>
      <c r="BP36" s="80"/>
      <c r="BQ36" s="80"/>
      <c r="BR36" s="79"/>
      <c r="BS36" s="79"/>
      <c r="BT36" s="80"/>
    </row>
    <row r="37" spans="1:75" s="10" customFormat="1" ht="21.75" customHeight="1" thickBot="1" x14ac:dyDescent="0.3">
      <c r="A37" s="74"/>
      <c r="B37" s="112"/>
      <c r="C37" s="112"/>
      <c r="D37" s="205"/>
      <c r="E37" s="112"/>
      <c r="F37" s="113"/>
      <c r="G37" s="82"/>
      <c r="H37" s="82"/>
      <c r="I37" s="82"/>
      <c r="J37" s="113"/>
      <c r="K37" s="82"/>
      <c r="L37" s="82"/>
      <c r="M37" s="82"/>
      <c r="N37" s="113"/>
      <c r="O37" s="82"/>
      <c r="P37" s="82"/>
      <c r="Q37" s="82"/>
      <c r="R37" s="113"/>
      <c r="S37" s="82"/>
      <c r="T37" s="82"/>
      <c r="U37" s="82"/>
      <c r="V37" s="113"/>
      <c r="W37" s="82"/>
      <c r="X37" s="82"/>
      <c r="Y37" s="82"/>
      <c r="Z37" s="113"/>
      <c r="AA37" s="82"/>
      <c r="AB37" s="82"/>
      <c r="AC37" s="82"/>
      <c r="AD37" s="113"/>
      <c r="AE37" s="82"/>
      <c r="AF37" s="82"/>
      <c r="AG37" s="82"/>
      <c r="AH37" s="113"/>
      <c r="AI37" s="82"/>
      <c r="AJ37" s="82"/>
      <c r="AK37" s="82"/>
      <c r="AL37" s="113"/>
      <c r="AM37" s="82"/>
      <c r="AN37" s="82"/>
      <c r="AO37" s="82"/>
      <c r="AP37" s="113"/>
      <c r="AQ37" s="82"/>
      <c r="AR37" s="82"/>
      <c r="AS37" s="82"/>
      <c r="AT37" s="113"/>
      <c r="AU37" s="82"/>
      <c r="AV37" s="82"/>
      <c r="AW37" s="82"/>
      <c r="AX37" s="113"/>
      <c r="AY37" s="82"/>
      <c r="AZ37" s="82"/>
      <c r="BA37" s="82"/>
      <c r="BB37" s="113"/>
      <c r="BC37" s="82"/>
      <c r="BD37" s="82"/>
      <c r="BE37" s="82"/>
      <c r="BF37" s="113"/>
      <c r="BG37" s="82"/>
      <c r="BH37" s="82"/>
      <c r="BI37" s="82"/>
      <c r="BJ37" s="113"/>
      <c r="BK37" s="82"/>
      <c r="BL37" s="82"/>
      <c r="BM37" s="82"/>
      <c r="BN37" s="113"/>
      <c r="BO37" s="82"/>
      <c r="BP37" s="82"/>
      <c r="BQ37" s="82"/>
      <c r="BR37" s="81"/>
      <c r="BS37" s="81"/>
      <c r="BT37" s="82"/>
    </row>
    <row r="38" spans="1:75" s="10" customFormat="1" ht="21.75" customHeight="1" thickBot="1" x14ac:dyDescent="0.3">
      <c r="A38" s="83" t="s">
        <v>51</v>
      </c>
      <c r="B38" s="114">
        <f>B30+B34+B36</f>
        <v>2679001.3125399998</v>
      </c>
      <c r="C38" s="114">
        <f>C30+C34+C36</f>
        <v>3174565.7125400002</v>
      </c>
      <c r="D38" s="115">
        <f t="shared" ref="D38" si="43">D30+D34</f>
        <v>2453390.5623599999</v>
      </c>
      <c r="E38" s="69">
        <f>IF(ISERROR(D38/C38*100),,D38/C38*100)</f>
        <v>77.282714692871139</v>
      </c>
      <c r="F38" s="115">
        <f>F30+F34+F36</f>
        <v>339952.5</v>
      </c>
      <c r="G38" s="115">
        <f>G30+G34+G36</f>
        <v>339952.5</v>
      </c>
      <c r="H38" s="124">
        <f>H30+H34</f>
        <v>4312.2369600000002</v>
      </c>
      <c r="I38" s="69">
        <f>IF(ISERROR(H38/G38*100),,H38/G38*100)</f>
        <v>1.2684822026606657</v>
      </c>
      <c r="J38" s="114">
        <f>J30+J34+J36</f>
        <v>458955</v>
      </c>
      <c r="K38" s="116">
        <f>K30+K34+K36</f>
        <v>479188.10000000003</v>
      </c>
      <c r="L38" s="124">
        <f>L30+L34</f>
        <v>467099.35282000003</v>
      </c>
      <c r="M38" s="69">
        <f>IF(ISERROR(L38/K38*100),,L38/K38*100)</f>
        <v>97.477243867283008</v>
      </c>
      <c r="N38" s="114">
        <f>N30+N34+N36</f>
        <v>150000</v>
      </c>
      <c r="O38" s="116">
        <f>O30+O34+O36</f>
        <v>217000</v>
      </c>
      <c r="P38" s="124">
        <f>P30+P34</f>
        <v>193364.44292</v>
      </c>
      <c r="Q38" s="69">
        <f>IF(ISERROR(P38/O38*100),,P38/O38*100)</f>
        <v>89.108038211981565</v>
      </c>
      <c r="R38" s="114">
        <f>R30+R34+R36</f>
        <v>5000</v>
      </c>
      <c r="S38" s="116">
        <f>S30+S34+S36</f>
        <v>5000</v>
      </c>
      <c r="T38" s="124">
        <f>T30+T34</f>
        <v>5000</v>
      </c>
      <c r="U38" s="69">
        <f>IF(ISERROR(T38/S38*100),,T38/S38*100)</f>
        <v>100</v>
      </c>
      <c r="V38" s="114">
        <f>V30+V34+V36</f>
        <v>8200</v>
      </c>
      <c r="W38" s="116">
        <f>W30+W34+W36</f>
        <v>8200</v>
      </c>
      <c r="X38" s="124">
        <f>X30+X34</f>
        <v>8200</v>
      </c>
      <c r="Y38" s="69">
        <f>IF(ISERROR(X38/W38*100),,X38/W38*100)</f>
        <v>100</v>
      </c>
      <c r="Z38" s="114">
        <f>Z30+Z34+Z36</f>
        <v>60171.684209999999</v>
      </c>
      <c r="AA38" s="116">
        <f>AA30+AA34+AA36</f>
        <v>60171.684209999999</v>
      </c>
      <c r="AB38" s="124">
        <f>AB30+AB34</f>
        <v>59864.03602</v>
      </c>
      <c r="AC38" s="69">
        <f>IF(ISERROR(AB38/AA38*100),,AB38/AA38*100)</f>
        <v>99.488716006475229</v>
      </c>
      <c r="AD38" s="114">
        <f>AD30+AD34+AD36</f>
        <v>0</v>
      </c>
      <c r="AE38" s="116">
        <f>AE30+AE34+AE36</f>
        <v>52618</v>
      </c>
      <c r="AF38" s="124">
        <f>AF30+AF34</f>
        <v>52618</v>
      </c>
      <c r="AG38" s="69">
        <f>IF(ISERROR(AF38/AE38*100),,AF38/AE38*100)</f>
        <v>100</v>
      </c>
      <c r="AH38" s="114">
        <f>AH30+AH34+AH36</f>
        <v>228579.41248999999</v>
      </c>
      <c r="AI38" s="116">
        <f>AI30+AI34+AI36</f>
        <v>201779.41248999999</v>
      </c>
      <c r="AJ38" s="124">
        <f>AJ30+AJ34</f>
        <v>88460.759529999996</v>
      </c>
      <c r="AK38" s="69">
        <f>IF(ISERROR(AJ38/AI38*100),,AJ38/AI38*100)</f>
        <v>43.840329614590409</v>
      </c>
      <c r="AL38" s="114">
        <f>AL30+AL34+AL36</f>
        <v>0</v>
      </c>
      <c r="AM38" s="116">
        <f>AM30+AM34+AM36</f>
        <v>267503.19999999995</v>
      </c>
      <c r="AN38" s="124">
        <f>AN30+AN34</f>
        <v>99545.039999999979</v>
      </c>
      <c r="AO38" s="69">
        <f>IF(ISERROR(AN38/AM38*100),,AN38/AM38*100)</f>
        <v>37.212653904700957</v>
      </c>
      <c r="AP38" s="114">
        <f>AP30+AP34+AP36</f>
        <v>800000</v>
      </c>
      <c r="AQ38" s="116">
        <f>AQ30+AQ34+AQ36</f>
        <v>799510.1</v>
      </c>
      <c r="AR38" s="124">
        <f>AR30+AR34</f>
        <v>799510.04819</v>
      </c>
      <c r="AS38" s="69">
        <f>IF(ISERROR(AR38/AQ38*100),,AR38/AQ38*100)</f>
        <v>99.999993519781682</v>
      </c>
      <c r="AT38" s="114">
        <f>AT30+AT34+AT36</f>
        <v>100000</v>
      </c>
      <c r="AU38" s="116">
        <f>AU30+AU34+AU36</f>
        <v>100000.00000000001</v>
      </c>
      <c r="AV38" s="124">
        <f>AV30+AV34</f>
        <v>66353.51715</v>
      </c>
      <c r="AW38" s="69">
        <f>IF(ISERROR(AV38/AU38*100),,AV38/AU38*100)</f>
        <v>66.353517149999988</v>
      </c>
      <c r="AX38" s="114">
        <f>AX30+AX34+AX36</f>
        <v>48142.715839999997</v>
      </c>
      <c r="AY38" s="116">
        <f>AY30+AY34+AY36</f>
        <v>48142.715839999997</v>
      </c>
      <c r="AZ38" s="124">
        <f>AZ30+AZ34</f>
        <v>48142.715839999997</v>
      </c>
      <c r="BA38" s="69">
        <f>IF(ISERROR(AZ38/AY38*100),,AZ38/AY38*100)</f>
        <v>100</v>
      </c>
      <c r="BB38" s="114">
        <f>BB30+BB34+BB36</f>
        <v>480000</v>
      </c>
      <c r="BC38" s="116">
        <f>BC30+BC34+BC36</f>
        <v>480000</v>
      </c>
      <c r="BD38" s="124">
        <f>BD30+BD34</f>
        <v>445517.41483999998</v>
      </c>
      <c r="BE38" s="69">
        <f>IF(ISERROR(BD38/BC38*100),,BD38/BC38*100)</f>
        <v>92.816128091666656</v>
      </c>
      <c r="BF38" s="114">
        <f>BF30+BF34+BF36</f>
        <v>0</v>
      </c>
      <c r="BG38" s="116">
        <f>BG30+BG34+BG36</f>
        <v>30000</v>
      </c>
      <c r="BH38" s="124">
        <f>BH30+BH34</f>
        <v>30000</v>
      </c>
      <c r="BI38" s="69">
        <f>IF(ISERROR(BH38/BG38*100),,BH38/BG38*100)</f>
        <v>100</v>
      </c>
      <c r="BJ38" s="114">
        <f>BJ30+BJ34+BJ36</f>
        <v>0</v>
      </c>
      <c r="BK38" s="116">
        <f>BK30+BK34+BK36</f>
        <v>35500</v>
      </c>
      <c r="BL38" s="124">
        <f>BL30+BL34</f>
        <v>35500</v>
      </c>
      <c r="BM38" s="69">
        <f>IF(ISERROR(BL38/BK38*100),,BL38/BK38*100)</f>
        <v>100</v>
      </c>
      <c r="BN38" s="114">
        <f>BN30+BN34+BN36</f>
        <v>0</v>
      </c>
      <c r="BO38" s="116">
        <f>BO30+BO34+BO36</f>
        <v>50000</v>
      </c>
      <c r="BP38" s="124">
        <f>BP30+BP34</f>
        <v>49902.998090000001</v>
      </c>
      <c r="BQ38" s="69">
        <f>IF(ISERROR(BP38/BO38*100),,BP38/BO38*100)</f>
        <v>99.805996179999994</v>
      </c>
      <c r="BR38" s="124">
        <f>BR30+BR34</f>
        <v>0</v>
      </c>
      <c r="BS38" s="124">
        <f>BS30+BS34</f>
        <v>0</v>
      </c>
      <c r="BT38" s="69">
        <f>IF(ISERROR(BS38/BR38*100),,BS38/BR38*100)</f>
        <v>0</v>
      </c>
    </row>
    <row r="39" spans="1:75" ht="16.5" x14ac:dyDescent="0.25">
      <c r="A39" s="30"/>
      <c r="B39" s="292">
        <f>B38-'[2]Финансовая  помощь  (план)'!$B$46</f>
        <v>0</v>
      </c>
      <c r="C39" s="293">
        <f>C38-'[1]Исполнение  по  иным  МБТ'!B39</f>
        <v>0</v>
      </c>
      <c r="D39" s="293">
        <f>D38-'[2]Сводная  таблица'!$K$34/1000</f>
        <v>0</v>
      </c>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c r="BO39" s="122"/>
      <c r="BP39" s="122"/>
      <c r="BQ39" s="122"/>
      <c r="BR39" s="122"/>
      <c r="BS39" s="122"/>
      <c r="BT39" s="122"/>
      <c r="BU39" s="122"/>
      <c r="BV39" s="122"/>
      <c r="BW39" s="122"/>
    </row>
    <row r="40" spans="1:75" s="6" customFormat="1" ht="14.25" x14ac:dyDescent="0.2"/>
    <row r="41" spans="1:75" x14ac:dyDescent="0.2">
      <c r="C41" s="118"/>
    </row>
  </sheetData>
  <mergeCells count="71">
    <mergeCell ref="BF9:BI9"/>
    <mergeCell ref="BJ9:BM9"/>
    <mergeCell ref="BN9:BQ9"/>
    <mergeCell ref="BR9:BT9"/>
    <mergeCell ref="B11:E11"/>
    <mergeCell ref="F11:I11"/>
    <mergeCell ref="BB11:BE11"/>
    <mergeCell ref="BF11:BI11"/>
    <mergeCell ref="BJ11:BM11"/>
    <mergeCell ref="BN11:BQ11"/>
    <mergeCell ref="BR11:BT11"/>
    <mergeCell ref="AT11:AW11"/>
    <mergeCell ref="AX11:BA11"/>
    <mergeCell ref="B6:E9"/>
    <mergeCell ref="AT6:AW6"/>
    <mergeCell ref="AX6:BE6"/>
    <mergeCell ref="BR7:BT7"/>
    <mergeCell ref="F8:I8"/>
    <mergeCell ref="AL8:AO8"/>
    <mergeCell ref="AP8:AS8"/>
    <mergeCell ref="AT8:AW8"/>
    <mergeCell ref="AX8:BA8"/>
    <mergeCell ref="BB8:BE8"/>
    <mergeCell ref="BF8:BQ8"/>
    <mergeCell ref="BR8:BT8"/>
    <mergeCell ref="BF6:BQ6"/>
    <mergeCell ref="F7:I7"/>
    <mergeCell ref="J7:Q7"/>
    <mergeCell ref="R7:Y7"/>
    <mergeCell ref="Z7:AG7"/>
    <mergeCell ref="AH7:AO7"/>
    <mergeCell ref="AP7:AS7"/>
    <mergeCell ref="AT7:AW7"/>
    <mergeCell ref="AX7:BE7"/>
    <mergeCell ref="BF7:BQ7"/>
    <mergeCell ref="F6:I6"/>
    <mergeCell ref="J6:Q6"/>
    <mergeCell ref="R6:Y6"/>
    <mergeCell ref="Z6:AG6"/>
    <mergeCell ref="AH6:AO6"/>
    <mergeCell ref="AP6:AS6"/>
    <mergeCell ref="BB9:BE9"/>
    <mergeCell ref="J11:M11"/>
    <mergeCell ref="N11:Q11"/>
    <mergeCell ref="R11:U11"/>
    <mergeCell ref="V11:Y11"/>
    <mergeCell ref="Z11:AC11"/>
    <mergeCell ref="AD11:AG11"/>
    <mergeCell ref="AD9:AG9"/>
    <mergeCell ref="AH9:AK9"/>
    <mergeCell ref="AL9:AO9"/>
    <mergeCell ref="AP9:AS9"/>
    <mergeCell ref="AH11:AK11"/>
    <mergeCell ref="AL11:AO11"/>
    <mergeCell ref="AP11:AS11"/>
    <mergeCell ref="Z9:AC9"/>
    <mergeCell ref="AT9:AW9"/>
    <mergeCell ref="AX9:BA9"/>
    <mergeCell ref="Z8:AC8"/>
    <mergeCell ref="AD8:AG8"/>
    <mergeCell ref="AH8:AK8"/>
    <mergeCell ref="A6:A10"/>
    <mergeCell ref="J8:M8"/>
    <mergeCell ref="N8:Q8"/>
    <mergeCell ref="R8:U8"/>
    <mergeCell ref="V8:Y8"/>
    <mergeCell ref="J9:M9"/>
    <mergeCell ref="N9:Q9"/>
    <mergeCell ref="R9:U9"/>
    <mergeCell ref="V9:Y9"/>
    <mergeCell ref="F9:I9"/>
  </mergeCells>
  <pageMargins left="0.78740157480314965" right="0.39370078740157483" top="0.59055118110236227" bottom="0.59055118110236227" header="0.51181102362204722" footer="0.51181102362204722"/>
  <pageSetup paperSize="8" scale="58" fitToWidth="5" orientation="landscape" r:id="rId1"/>
  <headerFooter alignWithMargins="0">
    <oddFooter>&amp;L&amp;P&amp;R&amp;Z&amp;F&amp;A</oddFooter>
  </headerFooter>
  <colBreaks count="4" manualBreakCount="4">
    <brk id="17" max="38" man="1"/>
    <brk id="33" max="38" man="1"/>
    <brk id="49" max="38" man="1"/>
    <brk id="65" max="3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7</vt:i4>
      </vt:variant>
    </vt:vector>
  </HeadingPairs>
  <TitlesOfParts>
    <vt:vector size="12" baseType="lpstr">
      <vt:lpstr>МБТ  всего</vt:lpstr>
      <vt:lpstr>Дотация</vt:lpstr>
      <vt:lpstr>Субсидия</vt:lpstr>
      <vt:lpstr>Субвенция</vt:lpstr>
      <vt:lpstr>Иные  МБТ</vt:lpstr>
      <vt:lpstr>Дотация!Заголовки_для_печати</vt:lpstr>
      <vt:lpstr>'Иные  МБТ'!Заголовки_для_печати</vt:lpstr>
      <vt:lpstr>Субвенция!Заголовки_для_печати</vt:lpstr>
      <vt:lpstr>Субсидия!Заголовки_для_печати</vt:lpstr>
      <vt:lpstr>'Иные  МБТ'!Область_печати</vt:lpstr>
      <vt:lpstr>Субвенция!Область_печати</vt:lpstr>
      <vt:lpstr>Субсидия!Область_печати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belanin</dc:creator>
  <cp:lastModifiedBy>u1496</cp:lastModifiedBy>
  <cp:lastPrinted>2024-04-08T17:27:45Z</cp:lastPrinted>
  <dcterms:created xsi:type="dcterms:W3CDTF">2023-03-16T08:48:57Z</dcterms:created>
  <dcterms:modified xsi:type="dcterms:W3CDTF">2024-05-17T06:40:42Z</dcterms:modified>
</cp:coreProperties>
</file>