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U:\Buh\2024год\апрель\19.04.2024\buh_uchet\К рейтингам открытости СВОДЫ\"/>
    </mc:Choice>
  </mc:AlternateContent>
  <xr:revisionPtr revIDLastSave="0" documentId="13_ncr:1_{48AD19E1-76E6-438C-A36D-2BD70B569244}" xr6:coauthVersionLast="43" xr6:coauthVersionMax="43"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1" l="1"/>
  <c r="G33" i="1"/>
  <c r="G34" i="1"/>
  <c r="G35" i="1"/>
  <c r="G6" i="1" l="1"/>
  <c r="G7" i="1"/>
  <c r="G8" i="1"/>
  <c r="G9" i="1"/>
  <c r="G10" i="1"/>
  <c r="G11" i="1"/>
  <c r="G12" i="1"/>
  <c r="G13" i="1"/>
  <c r="G14" i="1"/>
  <c r="G15" i="1"/>
  <c r="G16" i="1"/>
  <c r="G17" i="1"/>
  <c r="G18" i="1"/>
  <c r="G19" i="1"/>
  <c r="G20" i="1"/>
  <c r="G21" i="1"/>
  <c r="G23" i="1"/>
  <c r="G24" i="1"/>
  <c r="G25" i="1"/>
  <c r="G27" i="1"/>
  <c r="G28" i="1"/>
  <c r="G29" i="1"/>
  <c r="F27" i="1"/>
  <c r="F28" i="1"/>
  <c r="F29" i="1"/>
  <c r="F9" i="1"/>
  <c r="F10" i="1"/>
  <c r="F11" i="1"/>
  <c r="F12" i="1"/>
  <c r="F13" i="1"/>
  <c r="F14" i="1"/>
  <c r="F15" i="1"/>
  <c r="F16" i="1"/>
  <c r="F17" i="1"/>
  <c r="F18" i="1"/>
  <c r="F19" i="1"/>
  <c r="F20" i="1"/>
  <c r="F21" i="1"/>
  <c r="F23" i="1"/>
  <c r="F24" i="1"/>
  <c r="F25" i="1"/>
  <c r="F6" i="1"/>
  <c r="F7" i="1"/>
  <c r="F8" i="1"/>
  <c r="G5" i="1" l="1"/>
  <c r="F5" i="1"/>
  <c r="G26" i="1" l="1"/>
  <c r="G30" i="1"/>
  <c r="G31" i="1"/>
  <c r="G36" i="1"/>
  <c r="G37" i="1"/>
  <c r="F26" i="1" l="1"/>
  <c r="F30" i="1"/>
  <c r="F31" i="1"/>
  <c r="F33" i="1"/>
  <c r="F34" i="1"/>
  <c r="F35" i="1"/>
  <c r="F36" i="1"/>
  <c r="G41" i="1" l="1"/>
  <c r="C41" i="1"/>
  <c r="F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u1569</author>
  </authors>
  <commentList>
    <comment ref="I15" authorId="0" shapeId="0" xr:uid="{00000000-0006-0000-0000-000001000000}">
      <text>
        <r>
          <rPr>
            <b/>
            <sz val="9"/>
            <color indexed="81"/>
            <rFont val="Tahoma"/>
            <charset val="1"/>
          </rPr>
          <t>u1569:</t>
        </r>
        <r>
          <rPr>
            <sz val="9"/>
            <color indexed="81"/>
            <rFont val="Tahoma"/>
            <charset val="1"/>
          </rPr>
          <t xml:space="preserve">
Файл - "налог на имущество 10.10.2023_в Управление финансов"</t>
        </r>
      </text>
    </comment>
    <comment ref="I26" authorId="0" shapeId="0" xr:uid="{00000000-0006-0000-0000-000002000000}">
      <text>
        <r>
          <rPr>
            <b/>
            <sz val="9"/>
            <color indexed="81"/>
            <rFont val="Tahoma"/>
            <charset val="1"/>
          </rPr>
          <t>u1569:</t>
        </r>
        <r>
          <rPr>
            <sz val="9"/>
            <color indexed="81"/>
            <rFont val="Tahoma"/>
            <charset val="1"/>
          </rPr>
          <t xml:space="preserve">
по информации от гос.долга Т.В.Глотова</t>
        </r>
      </text>
    </comment>
  </commentList>
</comments>
</file>

<file path=xl/sharedStrings.xml><?xml version="1.0" encoding="utf-8"?>
<sst xmlns="http://schemas.openxmlformats.org/spreadsheetml/2006/main" count="288" uniqueCount="108">
  <si>
    <t>НАЛОГОВЫЕ И НЕНАЛОГОВЫЕ ДОХОДЫ</t>
  </si>
  <si>
    <t>НАЛОГИ НА ПРИБЫЛЬ, ДОХОДЫ</t>
  </si>
  <si>
    <t>Налог на прибыль организаций</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</si>
  <si>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</si>
  <si>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</si>
  <si>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</si>
  <si>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НАЛОГИ НА СОВОКУПНЫЙ ДОХОД</t>
  </si>
  <si>
    <t>Налог, взимаемый в связи с применением упрощенной системы налогообложения</t>
  </si>
  <si>
    <t>Налог на профессиональный доход</t>
  </si>
  <si>
    <t>НАЛОГИ НА ИМУЩЕСТВО</t>
  </si>
  <si>
    <t>Налог на имущество организаций</t>
  </si>
  <si>
    <t>Транспортный налог</t>
  </si>
  <si>
    <t>Налог на игорный бизнес</t>
  </si>
  <si>
    <t>НАЛОГИ, СБОРЫ И РЕГУЛЯРНЫЕ ПЛАТЕЖИ ЗА ПОЛЬЗОВАНИЕ ПРИРОДНЫМИ РЕСУРСАМИ</t>
  </si>
  <si>
    <t>Налог на добычу полезных ископаемых</t>
  </si>
  <si>
    <t>Сборы за пользование объектами животного мира и за пользование объектами водных биологических ресурсов</t>
  </si>
  <si>
    <t>ГОСУДАРСТВЕННАЯ ПОШЛИНА</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</si>
  <si>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</si>
  <si>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</si>
  <si>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ДОХОДЫ ОТ ОКАЗАНИЯ ПЛАТНЫХ УСЛУГ (РАБОТ) И КОМПЕНСАЦИИ ЗАТРАТ ГОСУДАРСТВА</t>
  </si>
  <si>
    <t>ДОХОДЫ ОТ ПРОДАЖИ МАТЕРИАЛЬНЫХ И НЕМАТЕРИАЛЬНЫХ АКТИВОВ</t>
  </si>
  <si>
    <t>АДМИНИСТРАТИВНЫЕ ПЛАТЕЖИ И СБОРЫ</t>
  </si>
  <si>
    <t>ШТРАФЫ, САНКЦИИ, ВОЗМЕЩЕНИЕ УЩЕРБА</t>
  </si>
  <si>
    <t>ПРОЧИЕ НЕНАЛОГОВЫЕ ДОХОДЫ</t>
  </si>
  <si>
    <t>БЕЗВОЗМЕЗДНЫЕ ПОСТУПЛЕНИЯ</t>
  </si>
  <si>
    <t>10000000000000000</t>
  </si>
  <si>
    <t>10101000000000100</t>
  </si>
  <si>
    <t>10100000000000000</t>
  </si>
  <si>
    <t>10102000010000100</t>
  </si>
  <si>
    <t>10300000000000000</t>
  </si>
  <si>
    <t>10302000010000100</t>
  </si>
  <si>
    <t>10500000000000000</t>
  </si>
  <si>
    <t>10501000000000100</t>
  </si>
  <si>
    <t>10506000010000100</t>
  </si>
  <si>
    <t>10600000000000000</t>
  </si>
  <si>
    <t>10602000020000100</t>
  </si>
  <si>
    <t>10604000020000100</t>
  </si>
  <si>
    <t>10605000020000100</t>
  </si>
  <si>
    <t>10700000000000000</t>
  </si>
  <si>
    <t>10701000010000100</t>
  </si>
  <si>
    <t>10704000010000100</t>
  </si>
  <si>
    <t>10800000000000000</t>
  </si>
  <si>
    <t>11100000000000000</t>
  </si>
  <si>
    <t>11200000000000000</t>
  </si>
  <si>
    <t>11300000000000000</t>
  </si>
  <si>
    <t>11400000000000000</t>
  </si>
  <si>
    <t>11500000000000000</t>
  </si>
  <si>
    <t>11600000000000000</t>
  </si>
  <si>
    <t>11700000000000000</t>
  </si>
  <si>
    <t>20000000000000000</t>
  </si>
  <si>
    <t>20200000000000000</t>
  </si>
  <si>
    <t>20240000000000150</t>
  </si>
  <si>
    <t>20230000000000150</t>
  </si>
  <si>
    <t>20220000000000150</t>
  </si>
  <si>
    <t>Иные межбюджетные трансферты</t>
  </si>
  <si>
    <t>Субвенции бюджетам бюджетной системы Российской Федерации</t>
  </si>
  <si>
    <t>Субсидии бюджетам бюджетной системы Российской Федерации (межбюджетные субсидии)</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</si>
  <si>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</si>
  <si>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</si>
  <si>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20300000000000000</t>
  </si>
  <si>
    <t>20400000000000000</t>
  </si>
  <si>
    <t>БЕЗВОЗМЕЗДНЫЕ ПОСТУПЛЕНИЯ ОТ ГОСУДАРСТВЕННЫХ (МУНИЦИПАЛЬНЫХ) ОРГАНИЗАЦИЙ</t>
  </si>
  <si>
    <t>БЕЗВОЗМЕЗДНЫЕ ПОСТУПЛЕНИЯ ОТ НЕГОСУДАРСТВЕННЫХ ОРГАНИЗАЦИЙ</t>
  </si>
  <si>
    <t>-</t>
  </si>
  <si>
    <t>ИТОГО доходов</t>
  </si>
  <si>
    <t>20700000000000000</t>
  </si>
  <si>
    <t>21800000000000000</t>
  </si>
  <si>
    <t>21900000000000000</t>
  </si>
  <si>
    <t>10900000000000000</t>
  </si>
  <si>
    <t>ПРОЧИЕ БЕЗВОЗМЕЗДНЫЕ ПОСТУПЛЕНИЯ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</si>
  <si>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</si>
  <si>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</si>
  <si>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 рублях</t>
  </si>
  <si>
    <t>Наименование кода дохода</t>
  </si>
  <si>
    <t>Код дохода по КД</t>
  </si>
  <si>
    <t>первоначальные бюджетные назначения</t>
  </si>
  <si>
    <t>уточненные бюджетные назначения</t>
  </si>
  <si>
    <t>исполнено</t>
  </si>
  <si>
    <t xml:space="preserve">процент исполнения первоначальных назначений </t>
  </si>
  <si>
    <t>процент исполнения уточненных назначений</t>
  </si>
  <si>
    <r>
      <t xml:space="preserve">причины отклонения первоначальных  назначений от исполнения </t>
    </r>
    <r>
      <rPr>
        <sz val="12"/>
        <color indexed="8"/>
        <rFont val="Times New Roman"/>
        <family val="1"/>
        <charset val="204"/>
      </rPr>
      <t>(если такие отклонения составили 5% и более, как в большую, так и в меньшую сторону)</t>
    </r>
  </si>
  <si>
    <r>
      <t xml:space="preserve">причины отклонения  уточненного плана от исполнения  </t>
    </r>
    <r>
      <rPr>
        <sz val="12"/>
        <color indexed="8"/>
        <rFont val="Times New Roman"/>
        <family val="1"/>
        <charset val="204"/>
      </rPr>
      <t>(если такие отклонения составили 5% и более, как в большую, так и в меньшую сторону)</t>
    </r>
  </si>
  <si>
    <t xml:space="preserve">                                                             Исполнение областного бюджета по доходам за 2023 год</t>
  </si>
  <si>
    <t>ЗАДОЛЖЕННОСТЬ И ПЕРЕРАСЧЕТЫ ПО ОТМЕНЕННЫМ НАЛОГАМ, СБОРАМ И ИНЫМ ОБЯЗАТЕЛЬНЫМ ПЛАТЕЖАМ</t>
  </si>
  <si>
    <t>20210000000000150</t>
  </si>
  <si>
    <t>В результате роста поступлений, в т.ч. от налогоплательщиков, которые до 1 января 2023 являлись участниками КГН</t>
  </si>
  <si>
    <t>За счет роста количества налогоплательщиков</t>
  </si>
  <si>
    <t>За счет списаний переплат в связи с введением ЕНП</t>
  </si>
  <si>
    <t>За счет снижения налогоблагаемой базы (снижение количества пунктов ставок)</t>
  </si>
  <si>
    <t>За счет увеличения налогооблагаемой базы (увеличение объемов добычи)</t>
  </si>
  <si>
    <t>За счет увеличения налогооблагаемой базы (увеличение выдачи лицензий на отдельные виды животных)</t>
  </si>
  <si>
    <t>За счет увеличения поступлений штрафов за нарушения правил дорожного движения</t>
  </si>
  <si>
    <t>За счет увеличения ФОТ и роста доходов в части суммы налога, превышающего 650 тыс.руб.</t>
  </si>
  <si>
    <t>За счет роста налогоблагаемой базы (увеличение объемов реализации продукции) и индексации налоговых ставок</t>
  </si>
  <si>
    <t>В основном за счет роста объемов реализации продукции</t>
  </si>
  <si>
    <t>Уточнение невыясненных поступлений предыдущего периода</t>
  </si>
  <si>
    <t>За счет поступления дебиторской задолженности прошлых лет и возврата неотработанного аванса</t>
  </si>
  <si>
    <t>За счет изменение размера сбора за проведение техосмотра техники</t>
  </si>
  <si>
    <t>В основном за счет снижения платы по госпошлине за регистрацию недвижимости и обращений в Росреестр</t>
  </si>
  <si>
    <t>В основном по поступлению доходов от операций по управлению остатками средств на едином казначейском счете, зачисляемые в бюджеты субъектов Российской Федерации за счет роста ключевой ставки ЦБ РФ</t>
  </si>
  <si>
    <t>В основном по доходам от реализации имущества за счет того, что планируемые торги не состоялись</t>
  </si>
  <si>
    <t>Восстановлены остатки средств 2022 года, поступившие из Фонда развития территорий на финансирование мероприятий в рамках реализации специального инфраструктурного проекта.</t>
  </si>
  <si>
    <t>Перенос срока выполнения работ в рамках реализации специального инфраструктурного проекта на 2024 год.</t>
  </si>
  <si>
    <t>В связи с получением из федерального бюджета в течение года дотации бюджетам субъектов Российской Федерации на поддержку мер по обеспечению сбалансированности бюджетов 474979700,00 руб., дотации за достижение показателей деятельности органов исполнительной власти субъектов Российской Федерации 157635500,00 руб.,  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 66410000,00 руб.</t>
  </si>
  <si>
    <t>Увеличен объем субсидий на строительство объектов водоснабжения и водоотведения в рамках стимулирования жилищного строительства и ФП "Чистая вода" В связи с получением из федерального бюджета в течение года субсидии:
- на мероприятий по обеспечению детей с сахарным диабетом 1 типа в возрасте от 4-х до 17-ти лет системами непрерывного мониторинга глюкозы;
- на мероприятия по государственной поддержке региональных программ по проектированию туристского центра города;
- на мероприятия по созданию модульных некапитальных средств размещения при реализации инвестиционных проектов
- на мероприятия направленные на создание некапитальных объектов (БВК) отдыха детей и оздоровления;
- на модернизацию инфраструктуры общего образования</t>
  </si>
  <si>
    <t>Первоначальные ассигнования управлению социальной политики уменьшены в связи с решениями Министерства труда и социальной защиты Российской Федерации, Федеральной службы по труду и занятости о сокращении субвенций в отношении следующих мер социальной поддержки: оплата ЖКУ отдельным категориям граждан, социальные выплаты безработным гражданам в соответствии с Законом РФ № 1032-1.</t>
  </si>
  <si>
    <t xml:space="preserve">В связи с получением из федерального бюджета в
течение года ИМБТ:
- на реализацию мероприятий по созданию (развитию) и оснащению (дооснащению) региональных эндокринологических центров и школ для пациентов с сахарным диабетом в рамках основного мероприятия - 55 283,1 тыс. руб.; 
-  на реализацию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- 19 935,1 тыс. руб. </t>
  </si>
  <si>
    <t>В связи с  поступилением из федерального бюджета  межбюджетных трансфертов, передаваемых бюджетам субъектов Российской Федерации, за счет средств резервного фонда Правительства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</si>
</sst>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204"/>
      <scheme val="minor"/>
    </font>
    <font>
      <sz val="12"/>
      <color theme="1"/>
      <name val="Times New Roman"/>
      <family val="1"/>
      <charset val="204"/>
    </font>
    <font>
      <sz val="12"/>
      <color rgb="FF000000"/>
      <name val="Times New Roman"/>
      <family val="1"/>
      <charset val="204"/>
    </font>
    <font>
      <sz val="12"/>
      <name val="Times New Roman"/>
      <family val="1"/>
      <charset val="204"/>
    </font>
    <font>
      <b/>
      <sz val="16"/>
      <color theme="1"/>
      <name val="Times New Roman"/>
      <family val="1"/>
      <charset val="204"/>
    </font>
    <font>
      <sz val="11"/>
      <color theme="1"/>
      <name val="Times New Roman"/>
      <family val="1"/>
      <charset val="204"/>
    </font>
    <font>
      <sz val="10"/>
      <name val="Times New Roman"/>
      <family val="1"/>
      <charset val="204"/>
    </font>
    <font>
      <sz val="12"/>
      <color indexed="8"/>
      <name val="Times New Roman"/>
      <family val="1"/>
      <charset val="204"/>
    </font>
    <font>
      <b/>
      <sz val="12"/>
      <color theme="1"/>
      <name val="Times New Roman"/>
      <family val="1"/>
      <charset val="204"/>
    </font>
    <font>
      <b/>
      <sz val="12"/>
      <color rgb="FF000000"/>
      <name val="Times New Roman"/>
      <family val="1"/>
      <charset val="204"/>
    </font>
    <font>
      <sz val="11"/>
      <color rgb="FF000000"/>
      <name val="Times New Roman"/>
      <family val="1"/>
      <charset val="204"/>
    </font>
    <font>
      <sz val="11"/>
      <color theme="1"/>
      <name val="Segoe UI"/>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FF"/>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cellStyleXfs>
  <cellXfs count="40">
    <xf numFmtId="0" fontId="0" fillId="0" borderId="0" xfId="0"/>
    <xf numFmtId="49" fontId="0" fillId="0" borderId="0" xfId="0" applyNumberFormat="1"/>
    <xf numFmtId="4" fontId="0" fillId="0" borderId="0" xfId="0" applyNumberFormat="1"/>
    <xf numFmtId="4" fontId="0" fillId="0" borderId="0" xfId="0" applyNumberFormat="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5" fillId="0" borderId="0" xfId="0" applyFont="1" applyFill="1" applyAlignment="1">
      <alignment horizontal="left" vertical="center" indent="1"/>
    </xf>
    <xf numFmtId="0" fontId="1" fillId="0" borderId="2" xfId="0" applyFont="1" applyBorder="1" applyAlignment="1">
      <alignment horizontal="left" vertical="center" wrapText="1" indent="1"/>
    </xf>
    <xf numFmtId="49" fontId="1" fillId="0" borderId="2" xfId="0" applyNumberFormat="1" applyFont="1" applyFill="1" applyBorder="1" applyAlignment="1">
      <alignment horizontal="left" vertical="center" wrapText="1" indent="1"/>
    </xf>
    <xf numFmtId="49" fontId="0" fillId="0" borderId="0" xfId="0" applyNumberFormat="1" applyAlignment="1">
      <alignment horizontal="left" vertical="center" indent="1"/>
    </xf>
    <xf numFmtId="0" fontId="5"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wrapText="1"/>
    </xf>
    <xf numFmtId="4" fontId="8" fillId="0" borderId="2" xfId="0" applyNumberFormat="1" applyFont="1" applyBorder="1" applyAlignment="1">
      <alignment vertical="center"/>
    </xf>
    <xf numFmtId="4" fontId="9" fillId="0"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164" fontId="8" fillId="0" borderId="2" xfId="0" applyNumberFormat="1" applyFont="1" applyBorder="1" applyAlignment="1">
      <alignment horizontal="center" vertical="center"/>
    </xf>
    <xf numFmtId="0" fontId="0" fillId="0" borderId="0" xfId="0" applyNumberFormat="1" applyAlignment="1">
      <alignment horizontal="center" vertical="center"/>
    </xf>
    <xf numFmtId="0" fontId="1" fillId="0" borderId="3" xfId="0" applyFont="1" applyFill="1" applyBorder="1" applyAlignment="1">
      <alignment horizontal="center" vertical="center" wrapText="1"/>
    </xf>
    <xf numFmtId="4" fontId="2" fillId="0" borderId="5"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xf>
    <xf numFmtId="4" fontId="5" fillId="0" borderId="2" xfId="0" applyNumberFormat="1" applyFont="1" applyBorder="1" applyAlignment="1">
      <alignment horizontal="center" vertical="center"/>
    </xf>
    <xf numFmtId="4" fontId="1" fillId="0" borderId="2" xfId="0" applyNumberFormat="1" applyFont="1" applyBorder="1" applyAlignment="1">
      <alignment vertical="center" wrapText="1"/>
    </xf>
    <xf numFmtId="4" fontId="1" fillId="0" borderId="4" xfId="0" applyNumberFormat="1" applyFont="1" applyBorder="1" applyAlignment="1">
      <alignment vertical="center" wrapText="1"/>
    </xf>
    <xf numFmtId="4" fontId="0" fillId="0" borderId="0" xfId="0" applyNumberFormat="1" applyAlignment="1">
      <alignment vertical="center" wrapText="1"/>
    </xf>
    <xf numFmtId="4" fontId="3" fillId="0" borderId="2" xfId="0" applyNumberFormat="1" applyFont="1" applyBorder="1" applyAlignment="1">
      <alignment vertical="center" wrapText="1"/>
    </xf>
    <xf numFmtId="4" fontId="1"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8" fillId="0" borderId="2" xfId="0" applyNumberFormat="1" applyFont="1" applyBorder="1" applyAlignment="1">
      <alignment horizontal="center" vertical="center"/>
    </xf>
    <xf numFmtId="0" fontId="4" fillId="0" borderId="0" xfId="0" applyFont="1" applyFill="1" applyAlignment="1">
      <alignment horizontal="left" vertical="center"/>
    </xf>
    <xf numFmtId="49" fontId="1" fillId="2" borderId="6" xfId="0" applyNumberFormat="1" applyFont="1" applyFill="1" applyBorder="1" applyAlignment="1">
      <alignment horizontal="left" wrapText="1"/>
    </xf>
  </cellXfs>
  <cellStyles count="2">
    <cellStyle name="Обычный" xfId="0" builtinId="0"/>
    <cellStyle name="Обычный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tabSelected="1" zoomScale="80" zoomScaleNormal="80" zoomScaleSheetLayoutView="85" workbookViewId="0">
      <pane xSplit="2" ySplit="4" topLeftCell="C32" activePane="bottomRight" state="frozen"/>
      <selection pane="topRight" activeCell="C1" sqref="C1"/>
      <selection pane="bottomLeft" activeCell="A5" sqref="A5"/>
      <selection pane="bottomRight" activeCell="H37" sqref="H37"/>
    </sheetView>
  </sheetViews>
  <sheetFormatPr defaultRowHeight="15" x14ac:dyDescent="0.25"/>
  <cols>
    <col min="1" max="1" width="43.7109375" style="18" customWidth="1"/>
    <col min="2" max="2" width="25.28515625" style="1" customWidth="1"/>
    <col min="3" max="3" width="22.140625" customWidth="1"/>
    <col min="4" max="4" width="22.5703125" style="2" customWidth="1"/>
    <col min="5" max="5" width="22.140625" style="3" customWidth="1"/>
    <col min="6" max="6" width="18.140625" style="25" customWidth="1"/>
    <col min="7" max="7" width="17.7109375" style="3" customWidth="1"/>
    <col min="8" max="8" width="71.7109375" style="2" customWidth="1"/>
    <col min="9" max="9" width="59.7109375" style="2" customWidth="1"/>
    <col min="10" max="10" width="25.140625" style="2" customWidth="1"/>
  </cols>
  <sheetData>
    <row r="2" spans="1:9" ht="20.25" x14ac:dyDescent="0.25">
      <c r="A2" s="38" t="s">
        <v>82</v>
      </c>
      <c r="B2" s="38"/>
      <c r="C2" s="38"/>
      <c r="D2" s="38"/>
      <c r="E2" s="38"/>
      <c r="F2" s="38"/>
      <c r="G2" s="38"/>
      <c r="H2" s="38"/>
      <c r="I2" s="38"/>
    </row>
    <row r="3" spans="1:9" x14ac:dyDescent="0.25">
      <c r="A3" s="15"/>
      <c r="B3" s="4"/>
      <c r="C3" s="4"/>
      <c r="D3" s="4"/>
      <c r="E3" s="5" t="s">
        <v>72</v>
      </c>
      <c r="F3" s="19"/>
      <c r="G3" s="5"/>
      <c r="H3" s="6"/>
      <c r="I3" s="6"/>
    </row>
    <row r="4" spans="1:9" ht="69.75" customHeight="1" x14ac:dyDescent="0.25">
      <c r="A4" s="7" t="s">
        <v>73</v>
      </c>
      <c r="B4" s="8" t="s">
        <v>74</v>
      </c>
      <c r="C4" s="28" t="s">
        <v>75</v>
      </c>
      <c r="D4" s="7" t="s">
        <v>76</v>
      </c>
      <c r="E4" s="7" t="s">
        <v>77</v>
      </c>
      <c r="F4" s="20" t="s">
        <v>78</v>
      </c>
      <c r="G4" s="9" t="s">
        <v>79</v>
      </c>
      <c r="H4" s="9" t="s">
        <v>80</v>
      </c>
      <c r="I4" s="26" t="s">
        <v>81</v>
      </c>
    </row>
    <row r="5" spans="1:9" ht="31.5" x14ac:dyDescent="0.25">
      <c r="A5" s="16" t="s">
        <v>0</v>
      </c>
      <c r="B5" s="10" t="s">
        <v>25</v>
      </c>
      <c r="C5" s="29">
        <v>55034846666.300003</v>
      </c>
      <c r="D5" s="12">
        <v>65034846666.300003</v>
      </c>
      <c r="E5" s="27">
        <v>92558556625.550003</v>
      </c>
      <c r="F5" s="23">
        <f>E5/C5*100</f>
        <v>168.18172890854487</v>
      </c>
      <c r="G5" s="23">
        <f>E5/D5*100</f>
        <v>142.32148051409544</v>
      </c>
      <c r="H5" s="31"/>
      <c r="I5" s="31"/>
    </row>
    <row r="6" spans="1:9" ht="15.75" x14ac:dyDescent="0.25">
      <c r="A6" s="16" t="s">
        <v>1</v>
      </c>
      <c r="B6" s="10" t="s">
        <v>27</v>
      </c>
      <c r="C6" s="29">
        <v>33919881400</v>
      </c>
      <c r="D6" s="12">
        <v>41400881400</v>
      </c>
      <c r="E6" s="27">
        <v>62044794416.639999</v>
      </c>
      <c r="F6" s="23">
        <f t="shared" ref="F6:F25" si="0">E6/C6*100</f>
        <v>182.91571743714883</v>
      </c>
      <c r="G6" s="23">
        <f t="shared" ref="G6:G25" si="1">E6/D6*100</f>
        <v>149.86346260889025</v>
      </c>
      <c r="H6" s="31"/>
      <c r="I6" s="31"/>
    </row>
    <row r="7" spans="1:9" ht="47.25" x14ac:dyDescent="0.25">
      <c r="A7" s="16" t="s">
        <v>2</v>
      </c>
      <c r="B7" s="10" t="s">
        <v>26</v>
      </c>
      <c r="C7" s="29">
        <v>18000000000</v>
      </c>
      <c r="D7" s="12">
        <v>25481000000</v>
      </c>
      <c r="E7" s="27">
        <v>44089865858.800003</v>
      </c>
      <c r="F7" s="23">
        <f t="shared" si="0"/>
        <v>244.9436992155556</v>
      </c>
      <c r="G7" s="23">
        <f t="shared" si="1"/>
        <v>173.03035932184767</v>
      </c>
      <c r="H7" s="31" t="s">
        <v>85</v>
      </c>
      <c r="I7" s="31" t="s">
        <v>85</v>
      </c>
    </row>
    <row r="8" spans="1:9" ht="38.25" customHeight="1" x14ac:dyDescent="0.25">
      <c r="A8" s="16" t="s">
        <v>3</v>
      </c>
      <c r="B8" s="10" t="s">
        <v>28</v>
      </c>
      <c r="C8" s="29">
        <v>15919881400</v>
      </c>
      <c r="D8" s="12">
        <v>15919881400</v>
      </c>
      <c r="E8" s="27">
        <v>17954928557.84</v>
      </c>
      <c r="F8" s="23">
        <f t="shared" si="0"/>
        <v>112.78305476471704</v>
      </c>
      <c r="G8" s="23">
        <f t="shared" si="1"/>
        <v>112.78305476471704</v>
      </c>
      <c r="H8" s="31" t="s">
        <v>92</v>
      </c>
      <c r="I8" s="31" t="s">
        <v>92</v>
      </c>
    </row>
    <row r="9" spans="1:9" ht="63" x14ac:dyDescent="0.25">
      <c r="A9" s="16" t="s">
        <v>4</v>
      </c>
      <c r="B9" s="10" t="s">
        <v>29</v>
      </c>
      <c r="C9" s="29">
        <v>9400342150</v>
      </c>
      <c r="D9" s="12">
        <v>11099342150</v>
      </c>
      <c r="E9" s="27">
        <v>13750680433.790001</v>
      </c>
      <c r="F9" s="23">
        <f t="shared" si="0"/>
        <v>146.27851001987199</v>
      </c>
      <c r="G9" s="23">
        <f t="shared" si="1"/>
        <v>123.88734618645844</v>
      </c>
      <c r="H9" s="32"/>
      <c r="I9" s="32"/>
    </row>
    <row r="10" spans="1:9" ht="47.25" x14ac:dyDescent="0.25">
      <c r="A10" s="16" t="s">
        <v>5</v>
      </c>
      <c r="B10" s="10" t="s">
        <v>30</v>
      </c>
      <c r="C10" s="29">
        <v>9400342150</v>
      </c>
      <c r="D10" s="12">
        <v>11099342150</v>
      </c>
      <c r="E10" s="27">
        <v>13750680433.790001</v>
      </c>
      <c r="F10" s="23">
        <f t="shared" si="0"/>
        <v>146.27851001987199</v>
      </c>
      <c r="G10" s="23">
        <f t="shared" si="1"/>
        <v>123.88734618645844</v>
      </c>
      <c r="H10" s="32" t="s">
        <v>93</v>
      </c>
      <c r="I10" s="32" t="s">
        <v>93</v>
      </c>
    </row>
    <row r="11" spans="1:9" ht="21" customHeight="1" x14ac:dyDescent="0.25">
      <c r="A11" s="16" t="s">
        <v>6</v>
      </c>
      <c r="B11" s="10" t="s">
        <v>31</v>
      </c>
      <c r="C11" s="29">
        <v>2382250000</v>
      </c>
      <c r="D11" s="12">
        <v>2382250000</v>
      </c>
      <c r="E11" s="27">
        <v>2646132980.9299998</v>
      </c>
      <c r="F11" s="23">
        <f t="shared" si="0"/>
        <v>111.07704820778675</v>
      </c>
      <c r="G11" s="23">
        <f t="shared" si="1"/>
        <v>111.07704820778675</v>
      </c>
      <c r="H11" s="31"/>
      <c r="I11" s="31"/>
    </row>
    <row r="12" spans="1:9" ht="47.25" x14ac:dyDescent="0.25">
      <c r="A12" s="16" t="s">
        <v>7</v>
      </c>
      <c r="B12" s="10" t="s">
        <v>32</v>
      </c>
      <c r="C12" s="29">
        <v>2299250000</v>
      </c>
      <c r="D12" s="12">
        <v>2299250000</v>
      </c>
      <c r="E12" s="27">
        <v>2487980265.5300002</v>
      </c>
      <c r="F12" s="23">
        <f t="shared" si="0"/>
        <v>108.20834035141895</v>
      </c>
      <c r="G12" s="23">
        <f t="shared" si="1"/>
        <v>108.20834035141895</v>
      </c>
      <c r="H12" s="31" t="s">
        <v>86</v>
      </c>
      <c r="I12" s="31" t="s">
        <v>86</v>
      </c>
    </row>
    <row r="13" spans="1:9" ht="15.75" x14ac:dyDescent="0.25">
      <c r="A13" s="16" t="s">
        <v>8</v>
      </c>
      <c r="B13" s="10" t="s">
        <v>33</v>
      </c>
      <c r="C13" s="29">
        <v>83000000</v>
      </c>
      <c r="D13" s="12">
        <v>83000000</v>
      </c>
      <c r="E13" s="27">
        <v>158152715.40000001</v>
      </c>
      <c r="F13" s="23">
        <f t="shared" si="0"/>
        <v>190.54544024096387</v>
      </c>
      <c r="G13" s="23">
        <f t="shared" si="1"/>
        <v>190.54544024096387</v>
      </c>
      <c r="H13" s="31" t="s">
        <v>86</v>
      </c>
      <c r="I13" s="31" t="s">
        <v>86</v>
      </c>
    </row>
    <row r="14" spans="1:9" ht="15.75" x14ac:dyDescent="0.25">
      <c r="A14" s="16" t="s">
        <v>9</v>
      </c>
      <c r="B14" s="10" t="s">
        <v>34</v>
      </c>
      <c r="C14" s="29">
        <v>7570000000</v>
      </c>
      <c r="D14" s="12">
        <v>7870000000</v>
      </c>
      <c r="E14" s="27">
        <v>7378896380.8000002</v>
      </c>
      <c r="F14" s="23">
        <f t="shared" si="0"/>
        <v>97.475513616908842</v>
      </c>
      <c r="G14" s="23">
        <f t="shared" si="1"/>
        <v>93.759801534942824</v>
      </c>
      <c r="H14" s="31"/>
      <c r="I14" s="32"/>
    </row>
    <row r="15" spans="1:9" ht="15.75" x14ac:dyDescent="0.25">
      <c r="A15" s="16" t="s">
        <v>10</v>
      </c>
      <c r="B15" s="10" t="s">
        <v>35</v>
      </c>
      <c r="C15" s="29">
        <v>6200000000</v>
      </c>
      <c r="D15" s="12">
        <v>6500000000</v>
      </c>
      <c r="E15" s="27">
        <v>5955387753.6499996</v>
      </c>
      <c r="F15" s="23">
        <f t="shared" si="0"/>
        <v>96.054641187903229</v>
      </c>
      <c r="G15" s="23">
        <f t="shared" si="1"/>
        <v>91.621350056153844</v>
      </c>
      <c r="H15" s="31"/>
      <c r="I15" s="32" t="s">
        <v>87</v>
      </c>
    </row>
    <row r="16" spans="1:9" ht="15.75" x14ac:dyDescent="0.25">
      <c r="A16" s="16" t="s">
        <v>11</v>
      </c>
      <c r="B16" s="10" t="s">
        <v>36</v>
      </c>
      <c r="C16" s="29">
        <v>1330000000</v>
      </c>
      <c r="D16" s="12">
        <v>1330000000</v>
      </c>
      <c r="E16" s="27">
        <v>1387919330.1500001</v>
      </c>
      <c r="F16" s="23">
        <f t="shared" si="0"/>
        <v>104.35483685338347</v>
      </c>
      <c r="G16" s="23">
        <f t="shared" si="1"/>
        <v>104.35483685338347</v>
      </c>
      <c r="H16" s="31"/>
      <c r="I16" s="32"/>
    </row>
    <row r="17" spans="1:9" ht="31.5" x14ac:dyDescent="0.25">
      <c r="A17" s="16" t="s">
        <v>12</v>
      </c>
      <c r="B17" s="10" t="s">
        <v>37</v>
      </c>
      <c r="C17" s="29">
        <v>40000000</v>
      </c>
      <c r="D17" s="12">
        <v>40000000</v>
      </c>
      <c r="E17" s="27">
        <v>35589297</v>
      </c>
      <c r="F17" s="23">
        <f t="shared" si="0"/>
        <v>88.973242499999998</v>
      </c>
      <c r="G17" s="23">
        <f t="shared" si="1"/>
        <v>88.973242499999998</v>
      </c>
      <c r="H17" s="32" t="s">
        <v>88</v>
      </c>
      <c r="I17" s="32" t="s">
        <v>88</v>
      </c>
    </row>
    <row r="18" spans="1:9" ht="47.25" x14ac:dyDescent="0.25">
      <c r="A18" s="16" t="s">
        <v>13</v>
      </c>
      <c r="B18" s="10" t="s">
        <v>38</v>
      </c>
      <c r="C18" s="29">
        <v>110206000</v>
      </c>
      <c r="D18" s="12">
        <v>110206000</v>
      </c>
      <c r="E18" s="27">
        <v>142904660.66999999</v>
      </c>
      <c r="F18" s="23">
        <f t="shared" si="0"/>
        <v>129.67049041794456</v>
      </c>
      <c r="G18" s="23">
        <f t="shared" si="1"/>
        <v>129.67049041794456</v>
      </c>
      <c r="H18" s="31"/>
      <c r="I18" s="31"/>
    </row>
    <row r="19" spans="1:9" ht="31.5" x14ac:dyDescent="0.25">
      <c r="A19" s="16" t="s">
        <v>14</v>
      </c>
      <c r="B19" s="10" t="s">
        <v>39</v>
      </c>
      <c r="C19" s="29">
        <v>110056000</v>
      </c>
      <c r="D19" s="12">
        <v>110056000</v>
      </c>
      <c r="E19" s="27">
        <v>142717428.78999999</v>
      </c>
      <c r="F19" s="23">
        <f t="shared" si="0"/>
        <v>129.67709964926945</v>
      </c>
      <c r="G19" s="23">
        <f t="shared" si="1"/>
        <v>129.67709964926945</v>
      </c>
      <c r="H19" s="31" t="s">
        <v>89</v>
      </c>
      <c r="I19" s="31" t="s">
        <v>89</v>
      </c>
    </row>
    <row r="20" spans="1:9" ht="63" x14ac:dyDescent="0.25">
      <c r="A20" s="16" t="s">
        <v>15</v>
      </c>
      <c r="B20" s="10" t="s">
        <v>40</v>
      </c>
      <c r="C20" s="29">
        <v>150000</v>
      </c>
      <c r="D20" s="12">
        <v>150000</v>
      </c>
      <c r="E20" s="27">
        <v>187231.88</v>
      </c>
      <c r="F20" s="23">
        <f t="shared" si="0"/>
        <v>124.82125333333333</v>
      </c>
      <c r="G20" s="23">
        <f t="shared" si="1"/>
        <v>124.82125333333333</v>
      </c>
      <c r="H20" s="31" t="s">
        <v>90</v>
      </c>
      <c r="I20" s="31" t="s">
        <v>90</v>
      </c>
    </row>
    <row r="21" spans="1:9" ht="42.75" customHeight="1" x14ac:dyDescent="0.25">
      <c r="A21" s="16" t="s">
        <v>16</v>
      </c>
      <c r="B21" s="10" t="s">
        <v>41</v>
      </c>
      <c r="C21" s="29">
        <v>168665000</v>
      </c>
      <c r="D21" s="12">
        <v>168665000</v>
      </c>
      <c r="E21" s="27">
        <v>153927885.34999999</v>
      </c>
      <c r="F21" s="23">
        <f t="shared" si="0"/>
        <v>91.262493908042558</v>
      </c>
      <c r="G21" s="23">
        <f t="shared" si="1"/>
        <v>91.262493908042558</v>
      </c>
      <c r="H21" s="31" t="s">
        <v>98</v>
      </c>
      <c r="I21" s="31" t="s">
        <v>98</v>
      </c>
    </row>
    <row r="22" spans="1:9" ht="63" x14ac:dyDescent="0.25">
      <c r="A22" s="16" t="s">
        <v>83</v>
      </c>
      <c r="B22" s="10" t="s">
        <v>68</v>
      </c>
      <c r="C22" s="29" t="s">
        <v>63</v>
      </c>
      <c r="D22" s="12" t="s">
        <v>63</v>
      </c>
      <c r="E22" s="27">
        <v>-44851.01</v>
      </c>
      <c r="F22" s="23" t="s">
        <v>63</v>
      </c>
      <c r="G22" s="23" t="s">
        <v>63</v>
      </c>
      <c r="H22" s="31"/>
      <c r="I22" s="32"/>
    </row>
    <row r="23" spans="1:9" ht="78.75" x14ac:dyDescent="0.25">
      <c r="A23" s="16" t="s">
        <v>17</v>
      </c>
      <c r="B23" s="10" t="s">
        <v>42</v>
      </c>
      <c r="C23" s="29">
        <v>977435770</v>
      </c>
      <c r="D23" s="12">
        <v>1497495609.2</v>
      </c>
      <c r="E23" s="27">
        <v>5113216795.3299999</v>
      </c>
      <c r="F23" s="23">
        <f t="shared" si="0"/>
        <v>523.12560602626604</v>
      </c>
      <c r="G23" s="23">
        <f t="shared" si="1"/>
        <v>341.45120452550839</v>
      </c>
      <c r="H23" s="34" t="s">
        <v>99</v>
      </c>
      <c r="I23" s="34" t="s">
        <v>99</v>
      </c>
    </row>
    <row r="24" spans="1:9" ht="31.5" x14ac:dyDescent="0.25">
      <c r="A24" s="16" t="s">
        <v>18</v>
      </c>
      <c r="B24" s="10" t="s">
        <v>43</v>
      </c>
      <c r="C24" s="29">
        <v>4826000</v>
      </c>
      <c r="D24" s="12">
        <v>4826000</v>
      </c>
      <c r="E24" s="27">
        <v>5600674.8200000003</v>
      </c>
      <c r="F24" s="23">
        <f t="shared" si="0"/>
        <v>116.05210982179858</v>
      </c>
      <c r="G24" s="23">
        <f t="shared" si="1"/>
        <v>116.05210982179858</v>
      </c>
      <c r="H24" s="31" t="s">
        <v>94</v>
      </c>
      <c r="I24" s="31" t="s">
        <v>94</v>
      </c>
    </row>
    <row r="25" spans="1:9" ht="47.25" x14ac:dyDescent="0.25">
      <c r="A25" s="16" t="s">
        <v>19</v>
      </c>
      <c r="B25" s="10" t="s">
        <v>44</v>
      </c>
      <c r="C25" s="29">
        <v>87036709.5</v>
      </c>
      <c r="D25" s="12">
        <v>86976870.299999997</v>
      </c>
      <c r="E25" s="27">
        <v>444521667.63</v>
      </c>
      <c r="F25" s="23">
        <f t="shared" si="0"/>
        <v>510.72894435422097</v>
      </c>
      <c r="G25" s="23">
        <f t="shared" si="1"/>
        <v>511.08032066083666</v>
      </c>
      <c r="H25" s="31" t="s">
        <v>96</v>
      </c>
      <c r="I25" s="31" t="s">
        <v>96</v>
      </c>
    </row>
    <row r="26" spans="1:9" ht="47.25" x14ac:dyDescent="0.25">
      <c r="A26" s="16" t="s">
        <v>20</v>
      </c>
      <c r="B26" s="10" t="s">
        <v>45</v>
      </c>
      <c r="C26" s="29">
        <v>12269400</v>
      </c>
      <c r="D26" s="12">
        <v>12269400</v>
      </c>
      <c r="E26" s="27">
        <v>4696982.79</v>
      </c>
      <c r="F26" s="23">
        <f t="shared" ref="F26:F41" si="2">E26/C26%</f>
        <v>38.282090322265148</v>
      </c>
      <c r="G26" s="23">
        <f t="shared" ref="G26:G41" si="3">E26/D26%</f>
        <v>38.282090322265148</v>
      </c>
      <c r="H26" s="34" t="s">
        <v>100</v>
      </c>
      <c r="I26" s="34" t="s">
        <v>100</v>
      </c>
    </row>
    <row r="27" spans="1:9" ht="31.5" x14ac:dyDescent="0.25">
      <c r="A27" s="16" t="s">
        <v>21</v>
      </c>
      <c r="B27" s="10" t="s">
        <v>46</v>
      </c>
      <c r="C27" s="29">
        <v>6174600</v>
      </c>
      <c r="D27" s="12">
        <v>6174600</v>
      </c>
      <c r="E27" s="27">
        <v>8572200.4399999995</v>
      </c>
      <c r="F27" s="23">
        <f t="shared" si="2"/>
        <v>138.83005279694231</v>
      </c>
      <c r="G27" s="23">
        <f t="shared" si="3"/>
        <v>138.83005279694231</v>
      </c>
      <c r="H27" s="31" t="s">
        <v>97</v>
      </c>
      <c r="I27" s="31" t="s">
        <v>97</v>
      </c>
    </row>
    <row r="28" spans="1:9" ht="31.5" x14ac:dyDescent="0.25">
      <c r="A28" s="16" t="s">
        <v>22</v>
      </c>
      <c r="B28" s="10" t="s">
        <v>47</v>
      </c>
      <c r="C28" s="29">
        <v>395545636.80000001</v>
      </c>
      <c r="D28" s="12">
        <v>395545636.80000001</v>
      </c>
      <c r="E28" s="27">
        <v>844108211.59000003</v>
      </c>
      <c r="F28" s="23">
        <f t="shared" si="2"/>
        <v>213.4034945800216</v>
      </c>
      <c r="G28" s="23">
        <f t="shared" si="3"/>
        <v>213.4034945800216</v>
      </c>
      <c r="H28" s="31" t="s">
        <v>91</v>
      </c>
      <c r="I28" s="31" t="s">
        <v>91</v>
      </c>
    </row>
    <row r="29" spans="1:9" ht="31.5" x14ac:dyDescent="0.25">
      <c r="A29" s="16" t="s">
        <v>23</v>
      </c>
      <c r="B29" s="10" t="s">
        <v>48</v>
      </c>
      <c r="C29" s="29">
        <v>214000</v>
      </c>
      <c r="D29" s="12">
        <v>214000</v>
      </c>
      <c r="E29" s="27">
        <v>20548185.780000001</v>
      </c>
      <c r="F29" s="23">
        <f t="shared" si="2"/>
        <v>9601.9559719626177</v>
      </c>
      <c r="G29" s="23">
        <f t="shared" si="3"/>
        <v>9601.9559719626177</v>
      </c>
      <c r="H29" s="31" t="s">
        <v>95</v>
      </c>
      <c r="I29" s="31" t="s">
        <v>95</v>
      </c>
    </row>
    <row r="30" spans="1:9" ht="27" customHeight="1" x14ac:dyDescent="0.25">
      <c r="A30" s="16" t="s">
        <v>24</v>
      </c>
      <c r="B30" s="11" t="s">
        <v>49</v>
      </c>
      <c r="C30" s="30">
        <v>18282738830.43</v>
      </c>
      <c r="D30" s="13">
        <v>23255226023.259998</v>
      </c>
      <c r="E30" s="27">
        <v>23180084142.080002</v>
      </c>
      <c r="F30" s="23">
        <f t="shared" si="2"/>
        <v>126.78671591314756</v>
      </c>
      <c r="G30" s="23">
        <f t="shared" si="3"/>
        <v>99.676881742173407</v>
      </c>
      <c r="H30" s="31"/>
      <c r="I30" s="32"/>
    </row>
    <row r="31" spans="1:9" ht="54.75" customHeight="1" x14ac:dyDescent="0.25">
      <c r="A31" s="16" t="s">
        <v>57</v>
      </c>
      <c r="B31" s="11" t="s">
        <v>50</v>
      </c>
      <c r="C31" s="30">
        <v>18048817361.740002</v>
      </c>
      <c r="D31" s="13">
        <v>22313086122.57</v>
      </c>
      <c r="E31" s="12">
        <v>22285378411.220001</v>
      </c>
      <c r="F31" s="23">
        <f t="shared" si="2"/>
        <v>123.47279029184864</v>
      </c>
      <c r="G31" s="23">
        <f t="shared" si="3"/>
        <v>99.875823043043908</v>
      </c>
      <c r="H31" s="31"/>
      <c r="I31" s="32"/>
    </row>
    <row r="32" spans="1:9" ht="156.75" customHeight="1" x14ac:dyDescent="0.25">
      <c r="A32" s="17" t="s">
        <v>58</v>
      </c>
      <c r="B32" s="11" t="s">
        <v>84</v>
      </c>
      <c r="C32" s="30" t="s">
        <v>63</v>
      </c>
      <c r="D32" s="13">
        <v>699025200</v>
      </c>
      <c r="E32" s="12">
        <v>699025200</v>
      </c>
      <c r="F32" s="23" t="s">
        <v>63</v>
      </c>
      <c r="G32" s="23">
        <f t="shared" si="3"/>
        <v>100</v>
      </c>
      <c r="H32" s="31" t="s">
        <v>103</v>
      </c>
      <c r="I32" s="32"/>
    </row>
    <row r="33" spans="1:9" ht="239.25" customHeight="1" x14ac:dyDescent="0.25">
      <c r="A33" s="17" t="s">
        <v>56</v>
      </c>
      <c r="B33" s="11" t="s">
        <v>53</v>
      </c>
      <c r="C33" s="30">
        <v>12314643800</v>
      </c>
      <c r="D33" s="13">
        <v>15385860600</v>
      </c>
      <c r="E33" s="12">
        <v>15310050162.34</v>
      </c>
      <c r="F33" s="23">
        <f t="shared" si="2"/>
        <v>124.32393832081445</v>
      </c>
      <c r="G33" s="23">
        <f t="shared" si="3"/>
        <v>99.507272036118664</v>
      </c>
      <c r="H33" s="35" t="s">
        <v>104</v>
      </c>
      <c r="I33" s="32"/>
    </row>
    <row r="34" spans="1:9" ht="118.5" customHeight="1" x14ac:dyDescent="0.25">
      <c r="A34" s="17" t="s">
        <v>55</v>
      </c>
      <c r="B34" s="11" t="s">
        <v>52</v>
      </c>
      <c r="C34" s="30">
        <v>2328902500</v>
      </c>
      <c r="D34" s="13">
        <v>1828930300</v>
      </c>
      <c r="E34" s="12">
        <v>1788717972.8800001</v>
      </c>
      <c r="F34" s="23">
        <f t="shared" si="2"/>
        <v>76.805189263182982</v>
      </c>
      <c r="G34" s="23">
        <f t="shared" si="3"/>
        <v>97.801319868777952</v>
      </c>
      <c r="H34" s="31" t="s">
        <v>105</v>
      </c>
      <c r="I34" s="32"/>
    </row>
    <row r="35" spans="1:9" ht="69.75" customHeight="1" x14ac:dyDescent="0.25">
      <c r="A35" s="17" t="s">
        <v>54</v>
      </c>
      <c r="B35" s="11" t="s">
        <v>51</v>
      </c>
      <c r="C35" s="30">
        <v>3405271061.7399998</v>
      </c>
      <c r="D35" s="13">
        <v>4399290022.5699997</v>
      </c>
      <c r="E35" s="12">
        <v>4487585076</v>
      </c>
      <c r="F35" s="23">
        <f t="shared" si="2"/>
        <v>131.78349078933434</v>
      </c>
      <c r="G35" s="23">
        <f t="shared" si="3"/>
        <v>102.00702961107392</v>
      </c>
      <c r="H35" s="39" t="s">
        <v>107</v>
      </c>
      <c r="I35" s="32"/>
    </row>
    <row r="36" spans="1:9" ht="60.75" customHeight="1" x14ac:dyDescent="0.25">
      <c r="A36" s="17" t="s">
        <v>61</v>
      </c>
      <c r="B36" s="11" t="s">
        <v>59</v>
      </c>
      <c r="C36" s="30">
        <v>233921468.69</v>
      </c>
      <c r="D36" s="13">
        <v>933539900.69000006</v>
      </c>
      <c r="E36" s="12">
        <v>818879940.94000006</v>
      </c>
      <c r="F36" s="23">
        <f t="shared" si="2"/>
        <v>350.0661762795296</v>
      </c>
      <c r="G36" s="23">
        <f t="shared" si="3"/>
        <v>87.717722652748705</v>
      </c>
      <c r="H36" s="36" t="s">
        <v>101</v>
      </c>
      <c r="I36" s="36" t="s">
        <v>102</v>
      </c>
    </row>
    <row r="37" spans="1:9" ht="215.25" customHeight="1" x14ac:dyDescent="0.25">
      <c r="A37" s="17" t="s">
        <v>62</v>
      </c>
      <c r="B37" s="11" t="s">
        <v>60</v>
      </c>
      <c r="C37" s="13" t="s">
        <v>63</v>
      </c>
      <c r="D37" s="13">
        <v>8600000</v>
      </c>
      <c r="E37" s="12">
        <v>8600000</v>
      </c>
      <c r="F37" s="23" t="s">
        <v>63</v>
      </c>
      <c r="G37" s="23">
        <f t="shared" si="3"/>
        <v>100</v>
      </c>
      <c r="H37" s="31" t="s">
        <v>106</v>
      </c>
      <c r="I37" s="32"/>
    </row>
    <row r="38" spans="1:9" ht="37.5" customHeight="1" x14ac:dyDescent="0.25">
      <c r="A38" s="17" t="s">
        <v>69</v>
      </c>
      <c r="B38" s="11" t="s">
        <v>65</v>
      </c>
      <c r="C38" s="14" t="s">
        <v>63</v>
      </c>
      <c r="D38" s="13" t="s">
        <v>63</v>
      </c>
      <c r="E38" s="12">
        <v>8989526</v>
      </c>
      <c r="F38" s="23" t="s">
        <v>63</v>
      </c>
      <c r="G38" s="23" t="s">
        <v>63</v>
      </c>
      <c r="H38" s="31"/>
      <c r="I38" s="32"/>
    </row>
    <row r="39" spans="1:9" ht="122.25" customHeight="1" x14ac:dyDescent="0.25">
      <c r="A39" s="17" t="s">
        <v>70</v>
      </c>
      <c r="B39" s="11" t="s">
        <v>66</v>
      </c>
      <c r="C39" s="14" t="s">
        <v>63</v>
      </c>
      <c r="D39" s="13" t="s">
        <v>63</v>
      </c>
      <c r="E39" s="12">
        <v>335571011.5</v>
      </c>
      <c r="F39" s="23" t="s">
        <v>63</v>
      </c>
      <c r="G39" s="23" t="s">
        <v>63</v>
      </c>
      <c r="H39" s="31"/>
      <c r="I39" s="32"/>
    </row>
    <row r="40" spans="1:9" ht="90" customHeight="1" x14ac:dyDescent="0.25">
      <c r="A40" s="17" t="s">
        <v>71</v>
      </c>
      <c r="B40" s="11" t="s">
        <v>67</v>
      </c>
      <c r="C40" s="14" t="s">
        <v>63</v>
      </c>
      <c r="D40" s="13" t="s">
        <v>63</v>
      </c>
      <c r="E40" s="12">
        <v>-277334747.57999998</v>
      </c>
      <c r="F40" s="23" t="s">
        <v>63</v>
      </c>
      <c r="G40" s="23" t="s">
        <v>63</v>
      </c>
      <c r="H40" s="31"/>
      <c r="I40" s="32"/>
    </row>
    <row r="41" spans="1:9" ht="27" customHeight="1" x14ac:dyDescent="0.25">
      <c r="A41" s="37" t="s">
        <v>64</v>
      </c>
      <c r="B41" s="37"/>
      <c r="C41" s="21">
        <f>C5+C30</f>
        <v>73317585496.730011</v>
      </c>
      <c r="D41" s="21">
        <v>88290072689.559998</v>
      </c>
      <c r="E41" s="22">
        <v>115738640767.63</v>
      </c>
      <c r="F41" s="24">
        <f t="shared" si="2"/>
        <v>157.85931844794862</v>
      </c>
      <c r="G41" s="24">
        <f t="shared" si="3"/>
        <v>131.08907631618217</v>
      </c>
      <c r="H41" s="33"/>
      <c r="I41" s="33"/>
    </row>
    <row r="42" spans="1:9" x14ac:dyDescent="0.25">
      <c r="C42" s="2"/>
    </row>
    <row r="44" spans="1:9" ht="21.75" customHeight="1" x14ac:dyDescent="0.25">
      <c r="C44" s="2"/>
    </row>
    <row r="45" spans="1:9" ht="44.25" customHeight="1" x14ac:dyDescent="0.25">
      <c r="C45" s="2"/>
      <c r="D45" s="3"/>
    </row>
    <row r="47" spans="1:9" ht="57" customHeight="1" x14ac:dyDescent="0.25">
      <c r="C47" s="2"/>
    </row>
  </sheetData>
  <mergeCells count="2">
    <mergeCell ref="A41:B41"/>
    <mergeCell ref="A2:I2"/>
  </mergeCells>
  <conditionalFormatting sqref="G37">
    <cfRule type="cellIs" dxfId="1" priority="6" operator="greaterThan">
      <formula>105</formula>
    </cfRule>
    <cfRule type="cellIs" dxfId="0" priority="5" operator="lessThan">
      <formula>95</formula>
    </cfRule>
  </conditionalFormatting>
  <pageMargins left="0.39370078740157483" right="0.23622047244094491" top="0.74803149606299213" bottom="0.49" header="0.31496062992125984" footer="0.31496062992125984"/>
  <pageSetup paperSize="8" scale="6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u1533</dc:creator>
  <cp:lastModifiedBy>u1496</cp:lastModifiedBy>
  <cp:lastPrinted>2024-04-19T12:49:06Z</cp:lastPrinted>
  <dcterms:created xsi:type="dcterms:W3CDTF">2024-03-18T12:54:20Z</dcterms:created>
  <dcterms:modified xsi:type="dcterms:W3CDTF">2024-04-22T08:26:56Z</dcterms:modified>
</cp:coreProperties>
</file>