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920" windowHeight="9630" activeTab="5"/>
  </bookViews>
  <sheets>
    <sheet name="на 1 февраля" sheetId="1" r:id="rId1"/>
    <sheet name="на 1 марта" sheetId="2" r:id="rId2"/>
    <sheet name="на 1 апреля" sheetId="3" r:id="rId3"/>
    <sheet name="на 1 мая" sheetId="4" r:id="rId4"/>
    <sheet name="на 1 июня" sheetId="5" r:id="rId5"/>
    <sheet name="на 1 июля" sheetId="6" r:id="rId6"/>
  </sheets>
  <definedNames>
    <definedName name="_xlnm.Print_Titles" localSheetId="2">'на 1 апреля'!$5:$5</definedName>
    <definedName name="_xlnm.Print_Titles" localSheetId="5">'на 1 июля'!$5:$5</definedName>
    <definedName name="_xlnm.Print_Titles" localSheetId="4">'на 1 июня'!$5:$5</definedName>
    <definedName name="_xlnm.Print_Titles" localSheetId="1">'на 1 марта'!$5:$5</definedName>
    <definedName name="_xlnm.Print_Titles" localSheetId="3">'на 1 мая'!$5:$5</definedName>
    <definedName name="_xlnm.Print_Titles" localSheetId="0">'на 1 февраля'!$5:$5</definedName>
  </definedNames>
  <calcPr fullCalcOnLoad="1"/>
</workbook>
</file>

<file path=xl/sharedStrings.xml><?xml version="1.0" encoding="utf-8"?>
<sst xmlns="http://schemas.openxmlformats.org/spreadsheetml/2006/main" count="492" uniqueCount="98">
  <si>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</si>
  <si>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</si>
  <si>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</si>
  <si>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</si>
  <si>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</si>
  <si>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</si>
  <si>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</si>
  <si>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</si>
  <si>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</si>
  <si>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</si>
  <si>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</si>
  <si>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</si>
  <si>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</si>
  <si>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</si>
  <si>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</si>
  <si>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</si>
  <si>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</si>
  <si>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</si>
  <si>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</si>
  <si>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</si>
  <si>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</si>
  <si>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</si>
  <si>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</si>
  <si>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</si>
  <si>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</si>
  <si>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</si>
  <si>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</si>
  <si>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</si>
  <si>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</si>
  <si>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</si>
  <si>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</si>
  <si>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</si>
  <si>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</si>
  <si>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</si>
  <si>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</si>
  <si>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</si>
  <si>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</si>
  <si>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</si>
  <si>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</si>
  <si>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</si>
  <si>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</si>
  <si>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</si>
  <si>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</si>
  <si>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</si>
  <si>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</si>
  <si>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</si>
  <si>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</si>
  <si>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</si>
  <si>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</si>
  <si>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</si>
  <si>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</si>
  <si>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</si>
  <si>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</si>
  <si>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</si>
  <si>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Дефицит(-), профицит (+) бюджета</t>
  </si>
  <si>
    <t xml:space="preserve">                        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</si>
  <si>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</si>
  <si>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</si>
  <si>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</si>
  <si>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</si>
  <si>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 - Общеэкономические вопросы</t>
  </si>
  <si>
    <t xml:space="preserve"> - Воспроизводство минерально-сырьевой базы</t>
  </si>
  <si>
    <t xml:space="preserve"> - Сельское хозяйство и рыболовство</t>
  </si>
  <si>
    <t xml:space="preserve"> - Водные ресурсы</t>
  </si>
  <si>
    <t xml:space="preserve"> - Лесное хозяйство</t>
  </si>
  <si>
    <t xml:space="preserve"> - Транспорт</t>
  </si>
  <si>
    <t xml:space="preserve"> - Дорожное хозяйство (дорожные фонды)</t>
  </si>
  <si>
    <t xml:space="preserve"> - 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</si>
  <si>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</si>
  <si>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</si>
  <si>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</si>
  <si>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</si>
  <si>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</si>
  <si>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</si>
  <si>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</si>
  <si>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</si>
  <si>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</si>
  <si>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</si>
  <si>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Первый  заместитель  начальника  управления  финансов области</t>
  </si>
  <si>
    <t>Л.В. Бурлова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</si>
  <si>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</si>
  <si>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Справка  об  исполнении  областного  бюджета  на  1  февраля  2015 года</t>
  </si>
  <si>
    <t>Межбюджетные трансферты общего характера бюджетам бюджетной системы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</si>
  <si>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</si>
  <si>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Справка  об  исполнении  областного  бюджета  на  1  марта  2015 года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</si>
  <si>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</si>
  <si>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Справка  об  исполнении  областного  бюджета  на  1 апреля  2015 года</t>
  </si>
  <si>
    <t>И.о.  начальника  управления  финансов области</t>
  </si>
  <si>
    <t>Справка  об  исполнении  областного  бюджета  на  1 мая  2015 года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</si>
  <si>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</si>
  <si>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Справка  об  исполнении  областного  бюджета  на  1 июня  2015 года</t>
  </si>
  <si>
    <t>Зам. главы администрации области -  начальник  управления  финансов области</t>
  </si>
  <si>
    <t>В.М. Щеглеватых</t>
  </si>
  <si>
    <t>Исполнено на 01.07.2015</t>
  </si>
  <si>
    <t>Исполнено на 01.07.2016</t>
  </si>
  <si>
    <t>Отклонение</t>
  </si>
  <si>
    <t>Справка  о поступлении доходов в областной бюджет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</si>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</sst>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_р_._-;_-@_-"/>
    <numFmt numFmtId="175" formatCode="0.00000000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166" fontId="5" fillId="0" borderId="15" xfId="58" applyNumberFormat="1" applyFont="1" applyBorder="1" applyAlignment="1">
      <alignment vertical="top"/>
    </xf>
    <xf numFmtId="166" fontId="5" fillId="0" borderId="0" xfId="58" applyNumberFormat="1" applyFon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66" fontId="0" fillId="0" borderId="15" xfId="58" applyNumberFormat="1" applyBorder="1" applyAlignment="1">
      <alignment vertical="top"/>
    </xf>
    <xf numFmtId="166" fontId="0" fillId="0" borderId="0" xfId="58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166" fontId="5" fillId="0" borderId="15" xfId="0" applyNumberFormat="1" applyFont="1" applyBorder="1" applyAlignment="1">
      <alignment vertical="top"/>
    </xf>
    <xf numFmtId="0" fontId="0" fillId="0" borderId="14" xfId="0" applyBorder="1" applyAlignment="1">
      <alignment vertical="top" wrapText="1"/>
    </xf>
    <xf numFmtId="166" fontId="0" fillId="0" borderId="15" xfId="58" applyNumberFormat="1" applyFont="1" applyBorder="1" applyAlignment="1">
      <alignment vertical="top"/>
    </xf>
    <xf numFmtId="166" fontId="0" fillId="0" borderId="0" xfId="58" applyNumberFormat="1" applyBorder="1" applyAlignment="1">
      <alignment vertical="top"/>
    </xf>
    <xf numFmtId="166" fontId="6" fillId="0" borderId="15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166" fontId="0" fillId="0" borderId="0" xfId="58" applyNumberFormat="1" applyFont="1" applyFill="1" applyBorder="1" applyAlignment="1">
      <alignment vertical="top"/>
    </xf>
    <xf numFmtId="0" fontId="7" fillId="0" borderId="14" xfId="0" applyFont="1" applyBorder="1" applyAlignment="1">
      <alignment vertical="top" wrapText="1"/>
    </xf>
    <xf numFmtId="166" fontId="5" fillId="0" borderId="0" xfId="58" applyNumberFormat="1" applyFont="1" applyFill="1" applyBorder="1" applyAlignment="1">
      <alignment vertical="top"/>
    </xf>
    <xf numFmtId="166" fontId="4" fillId="0" borderId="15" xfId="58" applyNumberFormat="1" applyFont="1" applyBorder="1" applyAlignment="1">
      <alignment vertical="top"/>
    </xf>
    <xf numFmtId="166" fontId="4" fillId="0" borderId="0" xfId="58" applyNumberFormat="1" applyFont="1" applyBorder="1" applyAlignment="1">
      <alignment vertical="top"/>
    </xf>
    <xf numFmtId="166" fontId="6" fillId="0" borderId="0" xfId="58" applyNumberFormat="1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66" fontId="4" fillId="0" borderId="0" xfId="58" applyNumberFormat="1" applyFont="1" applyBorder="1" applyAlignment="1">
      <alignment vertical="top"/>
    </xf>
    <xf numFmtId="0" fontId="6" fillId="0" borderId="0" xfId="0" applyFont="1" applyFill="1" applyAlignment="1">
      <alignment/>
    </xf>
    <xf numFmtId="166" fontId="0" fillId="0" borderId="15" xfId="58" applyNumberFormat="1" applyFont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6" fontId="5" fillId="0" borderId="17" xfId="58" applyNumberFormat="1" applyFont="1" applyBorder="1" applyAlignment="1">
      <alignment vertical="top"/>
    </xf>
    <xf numFmtId="166" fontId="5" fillId="0" borderId="18" xfId="58" applyNumberFormat="1" applyFont="1" applyBorder="1" applyAlignment="1">
      <alignment vertical="top"/>
    </xf>
    <xf numFmtId="166" fontId="5" fillId="0" borderId="17" xfId="0" applyNumberFormat="1" applyFont="1" applyBorder="1" applyAlignment="1">
      <alignment vertical="top"/>
    </xf>
    <xf numFmtId="0" fontId="0" fillId="0" borderId="11" xfId="0" applyBorder="1" applyAlignment="1">
      <alignment vertical="top" wrapText="1"/>
    </xf>
    <xf numFmtId="166" fontId="0" fillId="0" borderId="12" xfId="58" applyNumberFormat="1" applyBorder="1" applyAlignment="1">
      <alignment vertical="top"/>
    </xf>
    <xf numFmtId="166" fontId="0" fillId="0" borderId="13" xfId="58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6" fillId="0" borderId="15" xfId="0" applyNumberFormat="1" applyFont="1" applyBorder="1" applyAlignment="1">
      <alignment vertical="top"/>
    </xf>
    <xf numFmtId="166" fontId="5" fillId="0" borderId="15" xfId="0" applyNumberFormat="1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166" fontId="4" fillId="0" borderId="0" xfId="58" applyNumberFormat="1" applyFont="1" applyFill="1" applyBorder="1" applyAlignment="1">
      <alignment vertical="top"/>
    </xf>
    <xf numFmtId="0" fontId="4" fillId="0" borderId="19" xfId="0" applyFont="1" applyBorder="1" applyAlignment="1">
      <alignment horizontal="center" wrapText="1"/>
    </xf>
    <xf numFmtId="166" fontId="5" fillId="0" borderId="10" xfId="58" applyNumberFormat="1" applyFont="1" applyBorder="1" applyAlignment="1">
      <alignment/>
    </xf>
    <xf numFmtId="166" fontId="5" fillId="0" borderId="20" xfId="58" applyNumberFormat="1" applyFont="1" applyBorder="1" applyAlignment="1">
      <alignment/>
    </xf>
    <xf numFmtId="0" fontId="8" fillId="0" borderId="14" xfId="0" applyFont="1" applyBorder="1" applyAlignment="1">
      <alignment wrapText="1"/>
    </xf>
    <xf numFmtId="166" fontId="4" fillId="0" borderId="15" xfId="58" applyNumberFormat="1" applyFont="1" applyBorder="1" applyAlignment="1">
      <alignment/>
    </xf>
    <xf numFmtId="166" fontId="0" fillId="0" borderId="0" xfId="58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166" fontId="5" fillId="0" borderId="17" xfId="58" applyNumberFormat="1" applyFont="1" applyBorder="1" applyAlignment="1">
      <alignment/>
    </xf>
    <xf numFmtId="166" fontId="5" fillId="0" borderId="18" xfId="58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166" fontId="4" fillId="0" borderId="12" xfId="58" applyNumberFormat="1" applyFont="1" applyBorder="1" applyAlignment="1">
      <alignment/>
    </xf>
    <xf numFmtId="166" fontId="0" fillId="0" borderId="13" xfId="58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66" fontId="4" fillId="0" borderId="15" xfId="58" applyNumberFormat="1" applyFont="1" applyFill="1" applyBorder="1" applyAlignment="1">
      <alignment/>
    </xf>
    <xf numFmtId="166" fontId="0" fillId="0" borderId="0" xfId="58" applyNumberFormat="1" applyFont="1" applyFill="1" applyBorder="1" applyAlignment="1">
      <alignment/>
    </xf>
    <xf numFmtId="166" fontId="0" fillId="0" borderId="15" xfId="58" applyNumberFormat="1" applyFont="1" applyFill="1" applyBorder="1" applyAlignment="1">
      <alignment vertical="top"/>
    </xf>
    <xf numFmtId="166" fontId="0" fillId="0" borderId="0" xfId="58" applyNumberFormat="1" applyFont="1" applyFill="1" applyBorder="1" applyAlignment="1">
      <alignment horizontal="center" vertical="top"/>
    </xf>
    <xf numFmtId="166" fontId="6" fillId="0" borderId="0" xfId="58" applyNumberFormat="1" applyFont="1" applyFill="1" applyBorder="1" applyAlignment="1">
      <alignment horizontal="center" vertical="top"/>
    </xf>
    <xf numFmtId="166" fontId="4" fillId="0" borderId="0" xfId="58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66" fontId="0" fillId="0" borderId="0" xfId="58" applyNumberFormat="1" applyFill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166" fontId="0" fillId="0" borderId="17" xfId="58" applyNumberFormat="1" applyFont="1" applyFill="1" applyBorder="1" applyAlignment="1">
      <alignment vertical="top"/>
    </xf>
    <xf numFmtId="166" fontId="0" fillId="0" borderId="18" xfId="58" applyNumberFormat="1" applyFont="1" applyFill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166" fontId="0" fillId="0" borderId="17" xfId="58" applyNumberFormat="1" applyFill="1" applyBorder="1" applyAlignment="1">
      <alignment vertical="top"/>
    </xf>
    <xf numFmtId="166" fontId="0" fillId="0" borderId="18" xfId="0" applyNumberFormat="1" applyFill="1" applyBorder="1" applyAlignment="1">
      <alignment vertical="top"/>
    </xf>
    <xf numFmtId="0" fontId="4" fillId="0" borderId="16" xfId="0" applyFont="1" applyBorder="1" applyAlignment="1">
      <alignment horizontal="center" wrapText="1"/>
    </xf>
    <xf numFmtId="166" fontId="5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6" fontId="0" fillId="0" borderId="0" xfId="58" applyNumberFormat="1" applyFill="1" applyBorder="1" applyAlignment="1">
      <alignment vertical="top"/>
    </xf>
    <xf numFmtId="166" fontId="4" fillId="0" borderId="0" xfId="58" applyNumberFormat="1" applyFont="1" applyBorder="1" applyAlignment="1">
      <alignment/>
    </xf>
    <xf numFmtId="166" fontId="5" fillId="0" borderId="0" xfId="58" applyNumberFormat="1" applyFont="1" applyBorder="1" applyAlignment="1">
      <alignment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6" fontId="4" fillId="0" borderId="0" xfId="58" applyNumberFormat="1" applyFont="1" applyFill="1" applyBorder="1" applyAlignment="1">
      <alignment/>
    </xf>
    <xf numFmtId="166" fontId="0" fillId="0" borderId="15" xfId="58" applyNumberFormat="1" applyFont="1" applyBorder="1" applyAlignment="1">
      <alignment/>
    </xf>
    <xf numFmtId="166" fontId="5" fillId="0" borderId="15" xfId="58" applyNumberFormat="1" applyFont="1" applyBorder="1" applyAlignment="1">
      <alignment/>
    </xf>
    <xf numFmtId="166" fontId="0" fillId="0" borderId="15" xfId="58" applyNumberFormat="1" applyFont="1" applyFill="1" applyBorder="1" applyAlignment="1">
      <alignment/>
    </xf>
    <xf numFmtId="166" fontId="0" fillId="0" borderId="15" xfId="58" applyNumberFormat="1" applyFont="1" applyFill="1" applyBorder="1" applyAlignment="1">
      <alignment horizontal="center" vertical="top"/>
    </xf>
    <xf numFmtId="166" fontId="6" fillId="0" borderId="15" xfId="58" applyNumberFormat="1" applyFont="1" applyFill="1" applyBorder="1" applyAlignment="1">
      <alignment horizontal="center" vertical="top"/>
    </xf>
    <xf numFmtId="166" fontId="4" fillId="0" borderId="15" xfId="58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center" vertical="top"/>
    </xf>
    <xf numFmtId="166" fontId="0" fillId="0" borderId="15" xfId="58" applyNumberFormat="1" applyFill="1" applyBorder="1" applyAlignment="1">
      <alignment horizontal="center" vertical="top"/>
    </xf>
    <xf numFmtId="166" fontId="0" fillId="0" borderId="15" xfId="0" applyNumberForma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166" fontId="5" fillId="0" borderId="2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0" fillId="0" borderId="17" xfId="0" applyFont="1" applyBorder="1" applyAlignment="1">
      <alignment vertical="top" wrapText="1"/>
    </xf>
    <xf numFmtId="166" fontId="0" fillId="0" borderId="17" xfId="58" applyNumberFormat="1" applyFont="1" applyFill="1" applyBorder="1" applyAlignment="1">
      <alignment horizontal="center" vertical="top"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4" fillId="0" borderId="18" xfId="58" applyNumberFormat="1" applyFont="1" applyBorder="1" applyAlignment="1">
      <alignment/>
    </xf>
    <xf numFmtId="166" fontId="0" fillId="0" borderId="17" xfId="58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14" fontId="4" fillId="0" borderId="12" xfId="0" applyNumberFormat="1" applyFont="1" applyBorder="1" applyAlignment="1">
      <alignment horizontal="center"/>
    </xf>
    <xf numFmtId="166" fontId="5" fillId="0" borderId="15" xfId="58" applyNumberFormat="1" applyFont="1" applyFill="1" applyBorder="1" applyAlignment="1">
      <alignment vertical="top"/>
    </xf>
    <xf numFmtId="166" fontId="6" fillId="0" borderId="15" xfId="58" applyNumberFormat="1" applyFont="1" applyBorder="1" applyAlignment="1">
      <alignment vertical="top"/>
    </xf>
    <xf numFmtId="166" fontId="4" fillId="0" borderId="15" xfId="58" applyNumberFormat="1" applyFont="1" applyBorder="1" applyAlignment="1">
      <alignment vertical="top"/>
    </xf>
    <xf numFmtId="166" fontId="4" fillId="0" borderId="15" xfId="58" applyNumberFormat="1" applyFont="1" applyFill="1" applyBorder="1" applyAlignment="1">
      <alignment vertical="top"/>
    </xf>
    <xf numFmtId="166" fontId="5" fillId="0" borderId="10" xfId="58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Fill="1" applyBorder="1" applyAlignment="1">
      <alignment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1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55.75390625" style="83" customWidth="1"/>
    <col min="2" max="2" width="16.00390625" style="0" customWidth="1"/>
    <col min="3" max="3" width="15.25390625" style="0" customWidth="1"/>
    <col min="4" max="4" width="12.875" style="0" customWidth="1"/>
  </cols>
  <sheetData>
    <row r="1" spans="1:4" ht="15">
      <c r="A1" s="1"/>
      <c r="B1" s="2"/>
      <c r="C1" s="2"/>
      <c r="D1" s="2"/>
    </row>
    <row r="2" spans="1:4" ht="15.75">
      <c r="A2" s="3" t="s">
        <v>81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B9+B13+B16+B20+B25+B29+B33+B40+B45+B49+B53+B56+B58+B31</f>
        <v>34045807.900000006</v>
      </c>
      <c r="C7" s="15">
        <f>C9+C13+C16+C20+C25+C29+C33+C40+C45+C49+C53+C56+C58+C31</f>
        <v>1197818.5</v>
      </c>
      <c r="D7" s="14">
        <f>C7/B7*100</f>
        <v>3.5182554736790363</v>
      </c>
    </row>
    <row r="8" spans="1:4" ht="12.75">
      <c r="A8" s="16" t="s">
        <v>6</v>
      </c>
      <c r="B8" s="17"/>
      <c r="C8" s="18"/>
      <c r="D8" s="19"/>
    </row>
    <row r="9" spans="1:4" ht="12.75">
      <c r="A9" s="13" t="s">
        <v>7</v>
      </c>
      <c r="B9" s="14">
        <f>SUM(B10:B11)</f>
        <v>22147020.9</v>
      </c>
      <c r="C9" s="15">
        <f>SUM(C10:C12)</f>
        <v>743802.6</v>
      </c>
      <c r="D9" s="20">
        <f>C9/B9*100</f>
        <v>3.3584769859498347</v>
      </c>
    </row>
    <row r="10" spans="1:4" ht="12.75">
      <c r="A10" s="21" t="s">
        <v>8</v>
      </c>
      <c r="B10" s="22">
        <v>11615000</v>
      </c>
      <c r="C10" s="23">
        <v>212073.5</v>
      </c>
      <c r="D10" s="24">
        <f>C10/B10*100</f>
        <v>1.8258588032716314</v>
      </c>
    </row>
    <row r="11" spans="1:4" ht="12.75">
      <c r="A11" s="21" t="s">
        <v>9</v>
      </c>
      <c r="B11" s="22">
        <v>10532020.9</v>
      </c>
      <c r="C11" s="18">
        <v>531729.1</v>
      </c>
      <c r="D11" s="24">
        <f>C11/B11*100</f>
        <v>5.048690133153837</v>
      </c>
    </row>
    <row r="12" spans="1:4" ht="12.75">
      <c r="A12" s="21"/>
      <c r="B12" s="17"/>
      <c r="C12" s="18"/>
      <c r="D12" s="24"/>
    </row>
    <row r="13" spans="1:4" ht="25.5">
      <c r="A13" s="13" t="s">
        <v>10</v>
      </c>
      <c r="B13" s="14">
        <f>B14</f>
        <v>3293009.2</v>
      </c>
      <c r="C13" s="15">
        <f>C14</f>
        <v>265397.4</v>
      </c>
      <c r="D13" s="20">
        <f>C13/B13*100</f>
        <v>8.059418722547147</v>
      </c>
    </row>
    <row r="14" spans="1:4" ht="25.5">
      <c r="A14" s="25" t="s">
        <v>11</v>
      </c>
      <c r="B14" s="17">
        <v>3293009.2</v>
      </c>
      <c r="C14" s="26">
        <v>265397.4</v>
      </c>
      <c r="D14" s="24">
        <f>C14/B14*100</f>
        <v>8.059418722547147</v>
      </c>
    </row>
    <row r="15" spans="1:4" ht="12.75">
      <c r="A15" s="27"/>
      <c r="B15" s="17"/>
      <c r="C15" s="18"/>
      <c r="D15" s="24"/>
    </row>
    <row r="16" spans="1:4" ht="12.75">
      <c r="A16" s="13" t="s">
        <v>12</v>
      </c>
      <c r="B16" s="14">
        <f>B17</f>
        <v>840000</v>
      </c>
      <c r="C16" s="28">
        <f>C17+C18</f>
        <v>27108.199999999997</v>
      </c>
      <c r="D16" s="20">
        <f>C16/B16*100</f>
        <v>3.2271666666666663</v>
      </c>
    </row>
    <row r="17" spans="1:4" ht="25.5">
      <c r="A17" s="25" t="s">
        <v>13</v>
      </c>
      <c r="B17" s="22">
        <v>840000</v>
      </c>
      <c r="C17" s="26">
        <v>27098.1</v>
      </c>
      <c r="D17" s="24">
        <f>C17/B17*100</f>
        <v>3.2259642857142854</v>
      </c>
    </row>
    <row r="18" spans="1:4" ht="12.75">
      <c r="A18" s="25" t="s">
        <v>14</v>
      </c>
      <c r="B18" s="29"/>
      <c r="C18" s="18">
        <v>10.1</v>
      </c>
      <c r="D18" s="24"/>
    </row>
    <row r="19" spans="1:4" ht="12.75">
      <c r="A19" s="25"/>
      <c r="B19" s="29"/>
      <c r="C19" s="18"/>
      <c r="D19" s="24"/>
    </row>
    <row r="20" spans="1:4" ht="12.75">
      <c r="A20" s="13" t="s">
        <v>15</v>
      </c>
      <c r="B20" s="14">
        <f>SUM(B21:B23)</f>
        <v>6591159.9</v>
      </c>
      <c r="C20" s="15">
        <f>SUM(C21:C23)</f>
        <v>85639.3</v>
      </c>
      <c r="D20" s="14">
        <f>C20/B20*100</f>
        <v>1.2993054530508354</v>
      </c>
    </row>
    <row r="21" spans="1:4" ht="12.75">
      <c r="A21" s="21" t="s">
        <v>16</v>
      </c>
      <c r="B21" s="17">
        <v>5600000</v>
      </c>
      <c r="C21" s="18">
        <v>50537</v>
      </c>
      <c r="D21" s="24">
        <f>C21/B21*100</f>
        <v>0.9024464285714285</v>
      </c>
    </row>
    <row r="22" spans="1:4" ht="12.75">
      <c r="A22" s="21" t="s">
        <v>17</v>
      </c>
      <c r="B22" s="17">
        <v>986299.9</v>
      </c>
      <c r="C22" s="26">
        <v>34700.8</v>
      </c>
      <c r="D22" s="24">
        <f>C22/B22*100</f>
        <v>3.5182807987712463</v>
      </c>
    </row>
    <row r="23" spans="1:4" ht="12.75">
      <c r="A23" s="21" t="s">
        <v>18</v>
      </c>
      <c r="B23" s="17">
        <v>4860</v>
      </c>
      <c r="C23" s="26">
        <v>401.5</v>
      </c>
      <c r="D23" s="24">
        <f>C23/B23*100</f>
        <v>8.261316872427983</v>
      </c>
    </row>
    <row r="24" spans="1:4" ht="12.75">
      <c r="A24" s="21"/>
      <c r="B24" s="17"/>
      <c r="C24" s="26"/>
      <c r="D24" s="24"/>
    </row>
    <row r="25" spans="1:4" ht="25.5">
      <c r="A25" s="13" t="s">
        <v>19</v>
      </c>
      <c r="B25" s="14">
        <f>SUM(B26:B27)</f>
        <v>80165.09999999999</v>
      </c>
      <c r="C25" s="15">
        <f>SUM(C26:C27)</f>
        <v>5080.900000000001</v>
      </c>
      <c r="D25" s="20">
        <f>C25/B25*100</f>
        <v>6.33804485992034</v>
      </c>
    </row>
    <row r="26" spans="1:4" ht="12.75">
      <c r="A26" s="25" t="s">
        <v>20</v>
      </c>
      <c r="B26" s="22">
        <v>80097.2</v>
      </c>
      <c r="C26" s="18">
        <v>5080.6</v>
      </c>
      <c r="D26" s="24">
        <f>C26/B26*100</f>
        <v>6.3430432025089525</v>
      </c>
    </row>
    <row r="27" spans="1:4" ht="25.5">
      <c r="A27" s="21" t="s">
        <v>21</v>
      </c>
      <c r="B27" s="17">
        <v>67.9</v>
      </c>
      <c r="C27" s="18">
        <v>0.3</v>
      </c>
      <c r="D27" s="24">
        <f>C27/B27*100</f>
        <v>0.44182621502209124</v>
      </c>
    </row>
    <row r="28" spans="1:4" ht="12.75">
      <c r="A28" s="21"/>
      <c r="B28" s="17"/>
      <c r="C28" s="18"/>
      <c r="D28" s="24"/>
    </row>
    <row r="29" spans="1:4" ht="12.75">
      <c r="A29" s="13" t="s">
        <v>22</v>
      </c>
      <c r="B29" s="29">
        <v>42200</v>
      </c>
      <c r="C29" s="30">
        <v>3054.6</v>
      </c>
      <c r="D29" s="20">
        <f>C29/B29*100</f>
        <v>7.238388625592417</v>
      </c>
    </row>
    <row r="30" spans="1:4" ht="12.75">
      <c r="A30" s="21"/>
      <c r="B30" s="17"/>
      <c r="C30" s="31"/>
      <c r="D30" s="24"/>
    </row>
    <row r="31" spans="1:4" ht="25.5">
      <c r="A31" s="32" t="s">
        <v>23</v>
      </c>
      <c r="B31" s="17"/>
      <c r="C31" s="33">
        <v>-5.8</v>
      </c>
      <c r="D31" s="24"/>
    </row>
    <row r="32" spans="1:4" ht="12.75">
      <c r="A32" s="21"/>
      <c r="B32" s="17"/>
      <c r="C32" s="31"/>
      <c r="D32" s="24"/>
    </row>
    <row r="33" spans="1:5" ht="31.5" customHeight="1">
      <c r="A33" s="13" t="s">
        <v>24</v>
      </c>
      <c r="B33" s="14">
        <f>SUM(B34:B38)</f>
        <v>102620</v>
      </c>
      <c r="C33" s="15">
        <f>SUM(C34:C38)</f>
        <v>26916.3</v>
      </c>
      <c r="D33" s="14">
        <f>C33/B33*100</f>
        <v>26.229097641785227</v>
      </c>
      <c r="E33" s="34"/>
    </row>
    <row r="34" spans="1:4" ht="68.25" customHeight="1">
      <c r="A34" s="25" t="s">
        <v>25</v>
      </c>
      <c r="B34" s="22">
        <v>500</v>
      </c>
      <c r="C34" s="18"/>
      <c r="D34" s="24">
        <f>C34/B34*100</f>
        <v>0</v>
      </c>
    </row>
    <row r="35" spans="1:4" ht="36.75" customHeight="1">
      <c r="A35" s="25" t="s">
        <v>26</v>
      </c>
      <c r="B35" s="17"/>
      <c r="C35" s="26">
        <v>2338</v>
      </c>
      <c r="D35" s="35"/>
    </row>
    <row r="36" spans="1:4" ht="87.75" customHeight="1">
      <c r="A36" s="25" t="s">
        <v>80</v>
      </c>
      <c r="B36" s="17">
        <v>98000</v>
      </c>
      <c r="C36" s="18">
        <v>24578.7</v>
      </c>
      <c r="D36" s="24">
        <f>C36/B36*100</f>
        <v>25.08030612244898</v>
      </c>
    </row>
    <row r="37" spans="1:4" ht="33.75" customHeight="1">
      <c r="A37" s="25" t="s">
        <v>27</v>
      </c>
      <c r="B37" s="17">
        <v>4000</v>
      </c>
      <c r="C37" s="18"/>
      <c r="D37" s="24">
        <f>C37/B37*100</f>
        <v>0</v>
      </c>
    </row>
    <row r="38" spans="1:4" ht="81" customHeight="1">
      <c r="A38" s="36" t="s">
        <v>28</v>
      </c>
      <c r="B38" s="17">
        <v>120</v>
      </c>
      <c r="C38" s="18">
        <v>-0.4</v>
      </c>
      <c r="D38" s="24">
        <f>C38/B38*100</f>
        <v>-0.33333333333333337</v>
      </c>
    </row>
    <row r="39" spans="1:4" ht="12.75">
      <c r="A39" s="21"/>
      <c r="B39" s="17"/>
      <c r="C39" s="18"/>
      <c r="D39" s="24"/>
    </row>
    <row r="40" spans="1:4" ht="12.75">
      <c r="A40" s="37" t="s">
        <v>29</v>
      </c>
      <c r="B40" s="38">
        <f>SUM(B41:B43)</f>
        <v>70349.8</v>
      </c>
      <c r="C40" s="39">
        <f>SUM(C41:C43)</f>
        <v>17879.7</v>
      </c>
      <c r="D40" s="40">
        <f>C40/B40*100</f>
        <v>25.41542406659294</v>
      </c>
    </row>
    <row r="41" spans="1:4" ht="12.75">
      <c r="A41" s="41" t="s">
        <v>30</v>
      </c>
      <c r="B41" s="42">
        <v>69200</v>
      </c>
      <c r="C41" s="43">
        <v>17889.9</v>
      </c>
      <c r="D41" s="44">
        <f>C41/B41*100</f>
        <v>25.852456647398846</v>
      </c>
    </row>
    <row r="42" spans="1:4" ht="12.75">
      <c r="A42" s="21" t="s">
        <v>31</v>
      </c>
      <c r="B42" s="17">
        <v>600</v>
      </c>
      <c r="C42" s="18">
        <v>-32.5</v>
      </c>
      <c r="D42" s="24">
        <f>C42/B42*100</f>
        <v>-5.416666666666667</v>
      </c>
    </row>
    <row r="43" spans="1:4" ht="12.75">
      <c r="A43" s="21" t="s">
        <v>32</v>
      </c>
      <c r="B43" s="17">
        <v>549.8</v>
      </c>
      <c r="C43" s="18">
        <v>22.3</v>
      </c>
      <c r="D43" s="24">
        <f>C43/B43*100</f>
        <v>4.056020371044017</v>
      </c>
    </row>
    <row r="44" spans="1:4" ht="12.75">
      <c r="A44" s="21"/>
      <c r="B44" s="17"/>
      <c r="C44" s="18"/>
      <c r="D44" s="24"/>
    </row>
    <row r="45" spans="1:4" ht="25.5">
      <c r="A45" s="13" t="s">
        <v>33</v>
      </c>
      <c r="B45" s="14">
        <f>B46+B47</f>
        <v>231</v>
      </c>
      <c r="C45" s="15">
        <f>C46+C47</f>
        <v>965.9</v>
      </c>
      <c r="D45" s="20">
        <f>C45/B45*100</f>
        <v>418.1385281385281</v>
      </c>
    </row>
    <row r="46" spans="1:4" ht="12.75">
      <c r="A46" s="25" t="s">
        <v>34</v>
      </c>
      <c r="B46" s="22">
        <v>231</v>
      </c>
      <c r="C46" s="18">
        <v>586</v>
      </c>
      <c r="D46" s="45">
        <f>C46/B46*100</f>
        <v>253.67965367965368</v>
      </c>
    </row>
    <row r="47" spans="1:4" ht="12.75">
      <c r="A47" s="25" t="s">
        <v>35</v>
      </c>
      <c r="B47" s="22"/>
      <c r="C47" s="18">
        <v>379.9</v>
      </c>
      <c r="D47" s="24"/>
    </row>
    <row r="48" spans="1:4" ht="12.75">
      <c r="A48" s="25"/>
      <c r="B48" s="22"/>
      <c r="C48" s="18"/>
      <c r="D48" s="24"/>
    </row>
    <row r="49" spans="1:4" ht="25.5">
      <c r="A49" s="13" t="s">
        <v>36</v>
      </c>
      <c r="B49" s="14">
        <f>SUM(B50:B51)</f>
        <v>578970</v>
      </c>
      <c r="C49" s="15">
        <f>SUM(C50:C51)</f>
        <v>262.59999999999997</v>
      </c>
      <c r="D49" s="20">
        <f>C49/B49*100</f>
        <v>0.045356408794928915</v>
      </c>
    </row>
    <row r="50" spans="1:4" ht="83.25" customHeight="1">
      <c r="A50" s="25" t="s">
        <v>37</v>
      </c>
      <c r="B50" s="22">
        <v>578920</v>
      </c>
      <c r="C50" s="18">
        <v>62.4</v>
      </c>
      <c r="D50" s="45">
        <f>C50/B50*100</f>
        <v>0.010778691356318662</v>
      </c>
    </row>
    <row r="51" spans="1:4" ht="25.5">
      <c r="A51" s="25" t="s">
        <v>83</v>
      </c>
      <c r="B51" s="22">
        <v>50</v>
      </c>
      <c r="C51" s="18">
        <v>200.2</v>
      </c>
      <c r="D51" s="45">
        <f>C51/B51*100</f>
        <v>400.4</v>
      </c>
    </row>
    <row r="52" spans="1:4" ht="12.75">
      <c r="A52" s="13"/>
      <c r="B52" s="29"/>
      <c r="C52" s="30"/>
      <c r="D52" s="24"/>
    </row>
    <row r="53" spans="1:4" ht="12.75">
      <c r="A53" s="13" t="s">
        <v>38</v>
      </c>
      <c r="B53" s="14">
        <f>B54</f>
        <v>82</v>
      </c>
      <c r="C53" s="15">
        <f>C54</f>
        <v>4</v>
      </c>
      <c r="D53" s="20">
        <f>C53/B53*100</f>
        <v>4.878048780487805</v>
      </c>
    </row>
    <row r="54" spans="1:4" ht="38.25">
      <c r="A54" s="25" t="s">
        <v>39</v>
      </c>
      <c r="B54" s="22">
        <v>82</v>
      </c>
      <c r="C54" s="26">
        <v>4</v>
      </c>
      <c r="D54" s="24">
        <f>C54/B54*100</f>
        <v>4.878048780487805</v>
      </c>
    </row>
    <row r="55" spans="1:4" ht="12.75">
      <c r="A55" s="25"/>
      <c r="B55" s="22"/>
      <c r="C55" s="18"/>
      <c r="D55" s="24"/>
    </row>
    <row r="56" spans="1:4" ht="12.75">
      <c r="A56" s="13" t="s">
        <v>40</v>
      </c>
      <c r="B56" s="29">
        <v>300000</v>
      </c>
      <c r="C56" s="30">
        <v>20377.7</v>
      </c>
      <c r="D56" s="20">
        <f>C56/B56*100</f>
        <v>6.7925666666666675</v>
      </c>
    </row>
    <row r="57" spans="1:4" ht="12.75">
      <c r="A57" s="25"/>
      <c r="B57" s="29"/>
      <c r="C57" s="18"/>
      <c r="D57" s="24"/>
    </row>
    <row r="58" spans="1:4" ht="12.75">
      <c r="A58" s="13" t="s">
        <v>41</v>
      </c>
      <c r="B58" s="29"/>
      <c r="C58" s="30">
        <v>1335.1</v>
      </c>
      <c r="D58" s="46"/>
    </row>
    <row r="59" spans="1:4" ht="12.75">
      <c r="A59" s="13"/>
      <c r="B59" s="29"/>
      <c r="C59" s="18"/>
      <c r="D59" s="24"/>
    </row>
    <row r="60" spans="1:4" ht="12.75">
      <c r="A60" s="13" t="s">
        <v>42</v>
      </c>
      <c r="B60" s="14">
        <f>B64+B73+B75+B71+B62</f>
        <v>4792780</v>
      </c>
      <c r="C60" s="15">
        <f>C64+C71+C73+C75</f>
        <v>-1484175.8</v>
      </c>
      <c r="D60" s="20">
        <f>C60/B60*100</f>
        <v>-30.966908558289763</v>
      </c>
    </row>
    <row r="61" spans="1:4" ht="12.75">
      <c r="A61" s="47" t="s">
        <v>6</v>
      </c>
      <c r="B61" s="14"/>
      <c r="C61" s="15"/>
      <c r="D61" s="14"/>
    </row>
    <row r="62" spans="1:4" ht="12.75" hidden="1">
      <c r="A62" s="13" t="s">
        <v>43</v>
      </c>
      <c r="B62" s="29"/>
      <c r="C62" s="30"/>
      <c r="D62" s="29"/>
    </row>
    <row r="63" spans="1:4" ht="12.75" hidden="1">
      <c r="A63" s="13"/>
      <c r="B63" s="29"/>
      <c r="C63" s="30"/>
      <c r="D63" s="29"/>
    </row>
    <row r="64" spans="1:4" ht="25.5">
      <c r="A64" s="13" t="s">
        <v>44</v>
      </c>
      <c r="B64" s="14">
        <f>SUM(B65:B69)</f>
        <v>4500886.7</v>
      </c>
      <c r="C64" s="15">
        <f>SUM(C65:C69)</f>
        <v>401878.2</v>
      </c>
      <c r="D64" s="14">
        <f aca="true" t="shared" si="0" ref="D64:D69">C64/B64*100</f>
        <v>8.928867282973375</v>
      </c>
    </row>
    <row r="65" spans="1:4" ht="28.5" customHeight="1">
      <c r="A65" s="48" t="s">
        <v>45</v>
      </c>
      <c r="B65" s="22">
        <v>1250936.4</v>
      </c>
      <c r="C65" s="18">
        <v>167156</v>
      </c>
      <c r="D65" s="24">
        <f t="shared" si="0"/>
        <v>13.36246990654361</v>
      </c>
    </row>
    <row r="66" spans="1:4" ht="27.75" customHeight="1">
      <c r="A66" s="25" t="s">
        <v>46</v>
      </c>
      <c r="B66" s="22">
        <v>495395.9</v>
      </c>
      <c r="C66" s="18"/>
      <c r="D66" s="24">
        <f t="shared" si="0"/>
        <v>0</v>
      </c>
    </row>
    <row r="67" spans="1:4" ht="27" customHeight="1">
      <c r="A67" s="25" t="s">
        <v>47</v>
      </c>
      <c r="B67" s="22">
        <v>2314734.7</v>
      </c>
      <c r="C67" s="18">
        <v>200717.3</v>
      </c>
      <c r="D67" s="24">
        <f t="shared" si="0"/>
        <v>8.671287469790814</v>
      </c>
    </row>
    <row r="68" spans="1:4" ht="15.75" customHeight="1">
      <c r="A68" s="25" t="s">
        <v>48</v>
      </c>
      <c r="B68" s="22">
        <v>439765.7</v>
      </c>
      <c r="C68" s="18">
        <v>33950.9</v>
      </c>
      <c r="D68" s="24">
        <f t="shared" si="0"/>
        <v>7.720224655992952</v>
      </c>
    </row>
    <row r="69" spans="1:4" ht="25.5">
      <c r="A69" s="25" t="s">
        <v>49</v>
      </c>
      <c r="B69" s="22">
        <v>54</v>
      </c>
      <c r="C69" s="18">
        <v>54</v>
      </c>
      <c r="D69" s="24">
        <f t="shared" si="0"/>
        <v>100</v>
      </c>
    </row>
    <row r="70" spans="1:4" ht="12.75">
      <c r="A70" s="25"/>
      <c r="B70" s="22"/>
      <c r="C70" s="18"/>
      <c r="D70" s="24"/>
    </row>
    <row r="71" spans="1:4" ht="25.5">
      <c r="A71" s="13" t="s">
        <v>50</v>
      </c>
      <c r="B71" s="29">
        <v>291893.3</v>
      </c>
      <c r="C71" s="30"/>
      <c r="D71" s="14">
        <f>C71/B71*100</f>
        <v>0</v>
      </c>
    </row>
    <row r="72" spans="1:4" ht="12.75">
      <c r="A72" s="25"/>
      <c r="B72" s="22"/>
      <c r="C72" s="18"/>
      <c r="D72" s="24"/>
    </row>
    <row r="73" spans="1:4" ht="76.5">
      <c r="A73" s="13" t="s">
        <v>51</v>
      </c>
      <c r="B73" s="29"/>
      <c r="C73" s="49">
        <v>105110.6</v>
      </c>
      <c r="D73" s="14"/>
    </row>
    <row r="74" spans="1:4" ht="12.75">
      <c r="A74" s="13"/>
      <c r="B74" s="22"/>
      <c r="C74" s="18"/>
      <c r="D74" s="24"/>
    </row>
    <row r="75" spans="1:4" ht="38.25">
      <c r="A75" s="13" t="s">
        <v>52</v>
      </c>
      <c r="B75" s="29"/>
      <c r="C75" s="49">
        <v>-1991164.6</v>
      </c>
      <c r="D75" s="20"/>
    </row>
    <row r="76" spans="1:4" ht="12.75">
      <c r="A76" s="25"/>
      <c r="B76" s="22"/>
      <c r="C76" s="18"/>
      <c r="D76" s="24"/>
    </row>
    <row r="77" spans="1:4" ht="12.75">
      <c r="A77" s="50" t="s">
        <v>53</v>
      </c>
      <c r="B77" s="51">
        <f>B7+B60</f>
        <v>38838587.900000006</v>
      </c>
      <c r="C77" s="52">
        <f>C7+C60</f>
        <v>-286357.30000000005</v>
      </c>
      <c r="D77" s="51">
        <f>C77/B77*100</f>
        <v>-0.7373010077948792</v>
      </c>
    </row>
    <row r="78" spans="1:4" ht="12.75">
      <c r="A78" s="53"/>
      <c r="B78" s="54"/>
      <c r="C78" s="55"/>
      <c r="D78" s="56"/>
    </row>
    <row r="79" spans="1:4" ht="12.75">
      <c r="A79" s="57" t="s">
        <v>54</v>
      </c>
      <c r="B79" s="58">
        <f>B77-B120</f>
        <v>-4249770.999999993</v>
      </c>
      <c r="C79" s="59">
        <f>C77-C120</f>
        <v>-2779846.6000000006</v>
      </c>
      <c r="D79" s="60"/>
    </row>
    <row r="80" spans="1:4" ht="12.75">
      <c r="A80" s="61"/>
      <c r="B80" s="62"/>
      <c r="C80" s="63"/>
      <c r="D80" s="64"/>
    </row>
    <row r="81" spans="1:4" ht="12.75">
      <c r="A81" s="65" t="s">
        <v>55</v>
      </c>
      <c r="B81" s="54"/>
      <c r="C81" s="55"/>
      <c r="D81" s="56"/>
    </row>
    <row r="82" spans="1:4" ht="12.75">
      <c r="A82" s="53"/>
      <c r="B82" s="66"/>
      <c r="C82" s="67"/>
      <c r="D82" s="56"/>
    </row>
    <row r="83" spans="1:4" ht="12.75">
      <c r="A83" s="25" t="s">
        <v>56</v>
      </c>
      <c r="B83" s="68">
        <v>2516883.2</v>
      </c>
      <c r="C83" s="69">
        <v>100566.5</v>
      </c>
      <c r="D83" s="24">
        <f>C83/B83*100</f>
        <v>3.9956760806381477</v>
      </c>
    </row>
    <row r="84" spans="1:4" ht="12.75">
      <c r="A84" s="25"/>
      <c r="B84" s="68"/>
      <c r="C84" s="69"/>
      <c r="D84" s="24"/>
    </row>
    <row r="85" spans="1:4" ht="12.75">
      <c r="A85" s="25" t="s">
        <v>57</v>
      </c>
      <c r="B85" s="68">
        <v>24599.1</v>
      </c>
      <c r="C85" s="69"/>
      <c r="D85" s="24">
        <f>C85/B85*100</f>
        <v>0</v>
      </c>
    </row>
    <row r="86" spans="1:4" ht="12.75">
      <c r="A86" s="25"/>
      <c r="B86" s="68"/>
      <c r="C86" s="69"/>
      <c r="D86" s="24"/>
    </row>
    <row r="87" spans="1:4" ht="25.5">
      <c r="A87" s="25" t="s">
        <v>58</v>
      </c>
      <c r="B87" s="68">
        <v>516479.3</v>
      </c>
      <c r="C87" s="69">
        <v>21638.6</v>
      </c>
      <c r="D87" s="24">
        <f>C87/B87*100</f>
        <v>4.189635480066674</v>
      </c>
    </row>
    <row r="88" spans="1:4" ht="12.75">
      <c r="A88" s="25"/>
      <c r="B88" s="68"/>
      <c r="C88" s="69"/>
      <c r="D88" s="24"/>
    </row>
    <row r="89" spans="1:4" ht="12.75">
      <c r="A89" s="25" t="s">
        <v>59</v>
      </c>
      <c r="B89" s="68">
        <v>7104921</v>
      </c>
      <c r="C89" s="26">
        <v>104913.4</v>
      </c>
      <c r="D89" s="24">
        <f>C89/B89*100</f>
        <v>1.4766300709043774</v>
      </c>
    </row>
    <row r="90" spans="1:4" ht="12.75" hidden="1">
      <c r="A90" s="25" t="s">
        <v>6</v>
      </c>
      <c r="B90" s="68"/>
      <c r="C90" s="70"/>
      <c r="D90" s="24"/>
    </row>
    <row r="91" spans="1:4" ht="12.75" hidden="1">
      <c r="A91" s="25" t="s">
        <v>60</v>
      </c>
      <c r="B91" s="68"/>
      <c r="C91" s="69"/>
      <c r="D91" s="24" t="e">
        <f aca="true" t="shared" si="1" ref="D91:D98">C91/B91*100</f>
        <v>#DIV/0!</v>
      </c>
    </row>
    <row r="92" spans="1:4" ht="12.75" hidden="1">
      <c r="A92" s="25" t="s">
        <v>61</v>
      </c>
      <c r="B92" s="68"/>
      <c r="C92" s="69"/>
      <c r="D92" s="24" t="e">
        <f t="shared" si="1"/>
        <v>#DIV/0!</v>
      </c>
    </row>
    <row r="93" spans="1:4" ht="12.75" hidden="1">
      <c r="A93" s="25" t="s">
        <v>62</v>
      </c>
      <c r="B93" s="68"/>
      <c r="C93" s="69"/>
      <c r="D93" s="24" t="e">
        <f t="shared" si="1"/>
        <v>#DIV/0!</v>
      </c>
    </row>
    <row r="94" spans="1:4" ht="12.75" hidden="1">
      <c r="A94" s="25" t="s">
        <v>63</v>
      </c>
      <c r="B94" s="68"/>
      <c r="C94" s="69"/>
      <c r="D94" s="24" t="e">
        <f t="shared" si="1"/>
        <v>#DIV/0!</v>
      </c>
    </row>
    <row r="95" spans="1:4" ht="12.75" hidden="1">
      <c r="A95" s="25" t="s">
        <v>64</v>
      </c>
      <c r="B95" s="68"/>
      <c r="C95" s="69"/>
      <c r="D95" s="24" t="e">
        <f t="shared" si="1"/>
        <v>#DIV/0!</v>
      </c>
    </row>
    <row r="96" spans="1:4" ht="12.75" hidden="1">
      <c r="A96" s="25" t="s">
        <v>65</v>
      </c>
      <c r="B96" s="68"/>
      <c r="C96" s="69"/>
      <c r="D96" s="24" t="e">
        <f t="shared" si="1"/>
        <v>#DIV/0!</v>
      </c>
    </row>
    <row r="97" spans="1:4" ht="12.75" hidden="1">
      <c r="A97" s="25" t="s">
        <v>66</v>
      </c>
      <c r="B97" s="68"/>
      <c r="C97" s="69"/>
      <c r="D97" s="24" t="e">
        <f t="shared" si="1"/>
        <v>#DIV/0!</v>
      </c>
    </row>
    <row r="98" spans="1:4" ht="12.75" hidden="1">
      <c r="A98" s="25" t="s">
        <v>67</v>
      </c>
      <c r="B98" s="68"/>
      <c r="C98" s="69"/>
      <c r="D98" s="24" t="e">
        <f t="shared" si="1"/>
        <v>#DIV/0!</v>
      </c>
    </row>
    <row r="99" spans="1:4" ht="12.75">
      <c r="A99" s="25"/>
      <c r="B99" s="68"/>
      <c r="C99" s="70"/>
      <c r="D99" s="24"/>
    </row>
    <row r="100" spans="1:4" ht="12.75">
      <c r="A100" s="25" t="s">
        <v>68</v>
      </c>
      <c r="B100" s="68">
        <v>890621.2</v>
      </c>
      <c r="C100" s="69">
        <v>4245.8</v>
      </c>
      <c r="D100" s="24">
        <f>C100/B100*100</f>
        <v>0.47672343752877205</v>
      </c>
    </row>
    <row r="101" spans="1:4" ht="12.75">
      <c r="A101" s="25"/>
      <c r="B101" s="68"/>
      <c r="C101" s="71"/>
      <c r="D101" s="24"/>
    </row>
    <row r="102" spans="1:4" ht="12.75">
      <c r="A102" s="25" t="s">
        <v>69</v>
      </c>
      <c r="B102" s="68">
        <v>103452.9</v>
      </c>
      <c r="C102" s="69">
        <v>3101.8</v>
      </c>
      <c r="D102" s="24">
        <f>C102/B102*100</f>
        <v>2.9982726438794858</v>
      </c>
    </row>
    <row r="103" spans="1:4" ht="12.75">
      <c r="A103" s="25"/>
      <c r="B103" s="68"/>
      <c r="C103" s="69"/>
      <c r="D103" s="24"/>
    </row>
    <row r="104" spans="1:4" ht="12.75">
      <c r="A104" s="25" t="s">
        <v>70</v>
      </c>
      <c r="B104" s="68">
        <v>10824340.4</v>
      </c>
      <c r="C104" s="69">
        <v>766852.9</v>
      </c>
      <c r="D104" s="24">
        <f>C104/B104*100</f>
        <v>7.084523136393604</v>
      </c>
    </row>
    <row r="105" spans="1:4" ht="12.75">
      <c r="A105" s="25"/>
      <c r="B105" s="68"/>
      <c r="C105" s="72"/>
      <c r="D105" s="24"/>
    </row>
    <row r="106" spans="1:4" ht="12.75">
      <c r="A106" s="25" t="s">
        <v>71</v>
      </c>
      <c r="B106" s="68">
        <v>615186.2</v>
      </c>
      <c r="C106" s="72">
        <v>23133.9</v>
      </c>
      <c r="D106" s="24">
        <f>C106/B106*100</f>
        <v>3.7604712199330876</v>
      </c>
    </row>
    <row r="107" spans="1:4" ht="12.75">
      <c r="A107" s="25"/>
      <c r="B107" s="68"/>
      <c r="C107" s="72"/>
      <c r="D107" s="24"/>
    </row>
    <row r="108" spans="1:4" ht="12.75">
      <c r="A108" s="25" t="s">
        <v>72</v>
      </c>
      <c r="B108" s="68">
        <v>8074594</v>
      </c>
      <c r="C108" s="73">
        <v>484022.3</v>
      </c>
      <c r="D108" s="24">
        <f>C108/B108*100</f>
        <v>5.9943856000685605</v>
      </c>
    </row>
    <row r="109" spans="1:4" ht="12.75">
      <c r="A109" s="13"/>
      <c r="B109" s="68"/>
      <c r="C109" s="73"/>
      <c r="D109" s="24"/>
    </row>
    <row r="110" spans="1:4" ht="12.75">
      <c r="A110" s="25" t="s">
        <v>73</v>
      </c>
      <c r="B110" s="68">
        <v>7953287.5</v>
      </c>
      <c r="C110" s="73">
        <v>468895.4</v>
      </c>
      <c r="D110" s="24">
        <f>C110/B110*100</f>
        <v>5.895617378348262</v>
      </c>
    </row>
    <row r="111" spans="1:4" ht="12.75">
      <c r="A111" s="13"/>
      <c r="B111" s="68"/>
      <c r="C111" s="73"/>
      <c r="D111" s="24"/>
    </row>
    <row r="112" spans="1:4" ht="12.75">
      <c r="A112" s="25" t="s">
        <v>74</v>
      </c>
      <c r="B112" s="68">
        <v>618540.2</v>
      </c>
      <c r="C112" s="73">
        <v>14673.9</v>
      </c>
      <c r="D112" s="24">
        <f>C112/B112*100</f>
        <v>2.372343786224404</v>
      </c>
    </row>
    <row r="113" spans="1:4" ht="12.75">
      <c r="A113" s="25"/>
      <c r="B113" s="68"/>
      <c r="C113" s="73"/>
      <c r="D113" s="24"/>
    </row>
    <row r="114" spans="1:4" ht="12.75">
      <c r="A114" s="25" t="s">
        <v>75</v>
      </c>
      <c r="B114" s="68">
        <v>207369.1</v>
      </c>
      <c r="C114" s="73">
        <v>6638.1</v>
      </c>
      <c r="D114" s="24">
        <f>C114/B114*100</f>
        <v>3.201103732426866</v>
      </c>
    </row>
    <row r="115" spans="1:4" ht="12.75">
      <c r="A115" s="25"/>
      <c r="B115" s="68"/>
      <c r="C115" s="73"/>
      <c r="D115" s="24"/>
    </row>
    <row r="116" spans="1:4" ht="12.75">
      <c r="A116" s="25" t="s">
        <v>76</v>
      </c>
      <c r="B116" s="68">
        <v>2282837.3</v>
      </c>
      <c r="C116" s="73">
        <v>124154.5</v>
      </c>
      <c r="D116" s="24">
        <f>C116/B116*100</f>
        <v>5.438604844944491</v>
      </c>
    </row>
    <row r="117" spans="1:4" ht="12.75">
      <c r="A117" s="25"/>
      <c r="B117" s="68"/>
      <c r="C117" s="73"/>
      <c r="D117" s="24"/>
    </row>
    <row r="118" spans="1:4" ht="25.5">
      <c r="A118" s="74" t="s">
        <v>82</v>
      </c>
      <c r="B118" s="75">
        <v>1355247.5</v>
      </c>
      <c r="C118" s="76">
        <v>370652.2</v>
      </c>
      <c r="D118" s="77">
        <f>C118/B118*100</f>
        <v>27.34941034755644</v>
      </c>
    </row>
    <row r="119" spans="1:4" ht="12.75">
      <c r="A119" s="74"/>
      <c r="B119" s="78"/>
      <c r="C119" s="79"/>
      <c r="D119" s="77"/>
    </row>
    <row r="120" spans="1:4" ht="12.75">
      <c r="A120" s="80" t="s">
        <v>77</v>
      </c>
      <c r="B120" s="81">
        <f>B83+B85+B87+B89+B100+B102+B104+B106+B108+B110+B112+B114+B116+B118</f>
        <v>43088358.9</v>
      </c>
      <c r="C120" s="82">
        <f>C83+C85+C87+C89+C100+C102+C104+C106+C108+C110+C112+C114+C116+C118</f>
        <v>2493489.3000000003</v>
      </c>
      <c r="D120" s="81">
        <f>C120/B120*100</f>
        <v>5.786921023812769</v>
      </c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1:4" ht="25.5">
      <c r="A125" s="86" t="s">
        <v>78</v>
      </c>
      <c r="B125" s="87"/>
      <c r="C125" s="132" t="s">
        <v>79</v>
      </c>
      <c r="D125" s="132"/>
    </row>
    <row r="126" spans="1:4" ht="12.75">
      <c r="A126" s="88"/>
      <c r="B126" s="89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spans="2:4" ht="12.75">
      <c r="B580" s="84"/>
      <c r="C580" s="84"/>
      <c r="D580" s="85"/>
    </row>
    <row r="581" spans="2:4" ht="12.75">
      <c r="B581" s="84"/>
      <c r="C581" s="84"/>
      <c r="D581" s="85"/>
    </row>
    <row r="582" spans="2:4" ht="12.75">
      <c r="B582" s="84"/>
      <c r="C582" s="84"/>
      <c r="D582" s="85"/>
    </row>
    <row r="583" spans="2:4" ht="12.75">
      <c r="B583" s="84"/>
      <c r="C583" s="84"/>
      <c r="D583" s="85"/>
    </row>
    <row r="584" spans="2:4" ht="12.75">
      <c r="B584" s="84"/>
      <c r="C584" s="84"/>
      <c r="D584" s="85"/>
    </row>
    <row r="585" spans="2:4" ht="12.75">
      <c r="B585" s="84"/>
      <c r="C585" s="84"/>
      <c r="D585" s="85"/>
    </row>
    <row r="586" spans="2:4" ht="12.75">
      <c r="B586" s="84"/>
      <c r="C586" s="84"/>
      <c r="D586" s="85"/>
    </row>
    <row r="587" spans="2:4" ht="12.75">
      <c r="B587" s="84"/>
      <c r="C587" s="84"/>
      <c r="D587" s="85"/>
    </row>
    <row r="588" spans="2:4" ht="12.75">
      <c r="B588" s="84"/>
      <c r="C588" s="84"/>
      <c r="D588" s="85"/>
    </row>
    <row r="589" spans="2:4" ht="12.75">
      <c r="B589" s="84"/>
      <c r="C589" s="84"/>
      <c r="D589" s="85"/>
    </row>
    <row r="590" spans="2:4" ht="12.75">
      <c r="B590" s="84"/>
      <c r="C590" s="84"/>
      <c r="D590" s="85"/>
    </row>
    <row r="591" spans="2:4" ht="12.75">
      <c r="B591" s="84"/>
      <c r="C591" s="84"/>
      <c r="D591" s="85"/>
    </row>
    <row r="592" spans="2:4" ht="12.75">
      <c r="B592" s="84"/>
      <c r="C592" s="84"/>
      <c r="D592" s="85"/>
    </row>
    <row r="593" spans="2:4" ht="12.75">
      <c r="B593" s="84"/>
      <c r="C593" s="84"/>
      <c r="D593" s="85"/>
    </row>
    <row r="594" spans="2:4" ht="12.75">
      <c r="B594" s="84"/>
      <c r="C594" s="84"/>
      <c r="D594" s="85"/>
    </row>
    <row r="595" spans="2:4" ht="12.75">
      <c r="B595" s="84"/>
      <c r="C595" s="84"/>
      <c r="D595" s="85"/>
    </row>
    <row r="596" spans="2:4" ht="12.75">
      <c r="B596" s="84"/>
      <c r="C596" s="84"/>
      <c r="D596" s="85"/>
    </row>
    <row r="597" spans="2:4" ht="12.75">
      <c r="B597" s="84"/>
      <c r="C597" s="84"/>
      <c r="D597" s="85"/>
    </row>
    <row r="598" spans="2:4" ht="12.75">
      <c r="B598" s="84"/>
      <c r="C598" s="84"/>
      <c r="D598" s="85"/>
    </row>
    <row r="599" spans="2:4" ht="12.75">
      <c r="B599" s="84"/>
      <c r="C599" s="84"/>
      <c r="D599" s="85"/>
    </row>
    <row r="600" spans="2:4" ht="12.75">
      <c r="B600" s="84"/>
      <c r="C600" s="84"/>
      <c r="D600" s="85"/>
    </row>
    <row r="601" spans="2:4" ht="12.75">
      <c r="B601" s="84"/>
      <c r="C601" s="84"/>
      <c r="D601" s="85"/>
    </row>
    <row r="602" spans="2:4" ht="12.75">
      <c r="B602" s="84"/>
      <c r="C602" s="84"/>
      <c r="D602" s="85"/>
    </row>
    <row r="603" spans="2:4" ht="12.75">
      <c r="B603" s="84"/>
      <c r="C603" s="84"/>
      <c r="D603" s="85"/>
    </row>
    <row r="604" spans="2:4" ht="12.75">
      <c r="B604" s="84"/>
      <c r="C604" s="84"/>
      <c r="D604" s="85"/>
    </row>
    <row r="605" spans="2:4" ht="12.75">
      <c r="B605" s="84"/>
      <c r="C605" s="84"/>
      <c r="D605" s="85"/>
    </row>
    <row r="606" spans="2:4" ht="12.75">
      <c r="B606" s="84"/>
      <c r="C606" s="84"/>
      <c r="D606" s="85"/>
    </row>
    <row r="607" spans="2:4" ht="12.75">
      <c r="B607" s="84"/>
      <c r="C607" s="84"/>
      <c r="D607" s="85"/>
    </row>
    <row r="608" spans="2:4" ht="12.75">
      <c r="B608" s="84"/>
      <c r="C608" s="84"/>
      <c r="D608" s="85"/>
    </row>
    <row r="609" spans="2:4" ht="12.75">
      <c r="B609" s="84"/>
      <c r="C609" s="84"/>
      <c r="D609" s="85"/>
    </row>
    <row r="610" spans="2:4" ht="12.75">
      <c r="B610" s="84"/>
      <c r="C610" s="84"/>
      <c r="D610" s="85"/>
    </row>
    <row r="611" spans="2:4" ht="12.75">
      <c r="B611" s="84"/>
      <c r="C611" s="84"/>
      <c r="D611" s="85"/>
    </row>
    <row r="612" spans="2:4" ht="12.75">
      <c r="B612" s="84"/>
      <c r="C612" s="84"/>
      <c r="D612" s="85"/>
    </row>
    <row r="613" spans="2:4" ht="12.75">
      <c r="B613" s="84"/>
      <c r="C613" s="84"/>
      <c r="D613" s="85"/>
    </row>
    <row r="614" spans="2:4" ht="12.75">
      <c r="B614" s="84"/>
      <c r="C614" s="84"/>
      <c r="D614" s="85"/>
    </row>
    <row r="615" spans="2:4" ht="12.75">
      <c r="B615" s="84"/>
      <c r="C615" s="84"/>
      <c r="D615" s="85"/>
    </row>
    <row r="616" spans="2:4" ht="12.75">
      <c r="B616" s="84"/>
      <c r="C616" s="84"/>
      <c r="D616" s="85"/>
    </row>
    <row r="617" spans="2:4" ht="12.75">
      <c r="B617" s="84"/>
      <c r="C617" s="84"/>
      <c r="D617" s="85"/>
    </row>
    <row r="618" spans="2:4" ht="12.75">
      <c r="B618" s="84"/>
      <c r="C618" s="84"/>
      <c r="D618" s="85"/>
    </row>
    <row r="619" spans="2:4" ht="12.75">
      <c r="B619" s="84"/>
      <c r="C619" s="84"/>
      <c r="D619" s="85"/>
    </row>
    <row r="620" spans="2:4" ht="12.75">
      <c r="B620" s="84"/>
      <c r="C620" s="84"/>
      <c r="D620" s="85"/>
    </row>
    <row r="621" spans="2:4" ht="12.75">
      <c r="B621" s="84"/>
      <c r="C621" s="84"/>
      <c r="D621" s="85"/>
    </row>
    <row r="622" spans="2:4" ht="12.75">
      <c r="B622" s="84"/>
      <c r="C622" s="84"/>
      <c r="D622" s="85"/>
    </row>
    <row r="623" spans="2:4" ht="12.75">
      <c r="B623" s="84"/>
      <c r="C623" s="84"/>
      <c r="D623" s="85"/>
    </row>
    <row r="624" spans="2:4" ht="12.75">
      <c r="B624" s="84"/>
      <c r="C624" s="84"/>
      <c r="D624" s="85"/>
    </row>
    <row r="625" spans="2:4" ht="12.75">
      <c r="B625" s="84"/>
      <c r="C625" s="84"/>
      <c r="D625" s="85"/>
    </row>
    <row r="626" spans="2:4" ht="12.75">
      <c r="B626" s="84"/>
      <c r="C626" s="84"/>
      <c r="D626" s="85"/>
    </row>
    <row r="627" spans="2:4" ht="12.75">
      <c r="B627" s="84"/>
      <c r="C627" s="84"/>
      <c r="D627" s="85"/>
    </row>
    <row r="628" spans="2:4" ht="12.75">
      <c r="B628" s="84"/>
      <c r="C628" s="84"/>
      <c r="D628" s="85"/>
    </row>
    <row r="629" spans="2:4" ht="12.75">
      <c r="B629" s="84"/>
      <c r="C629" s="84"/>
      <c r="D629" s="85"/>
    </row>
    <row r="630" spans="2:4" ht="12.75">
      <c r="B630" s="84"/>
      <c r="C630" s="84"/>
      <c r="D630" s="85"/>
    </row>
    <row r="631" spans="2:4" ht="12.75">
      <c r="B631" s="84"/>
      <c r="C631" s="84"/>
      <c r="D631" s="85"/>
    </row>
    <row r="632" spans="2:4" ht="12.75">
      <c r="B632" s="84"/>
      <c r="C632" s="84"/>
      <c r="D632" s="85"/>
    </row>
    <row r="633" spans="2:4" ht="12.75">
      <c r="B633" s="84"/>
      <c r="C633" s="84"/>
      <c r="D633" s="85"/>
    </row>
    <row r="634" spans="2:4" ht="12.75">
      <c r="B634" s="84"/>
      <c r="C634" s="84"/>
      <c r="D634" s="85"/>
    </row>
    <row r="635" spans="2:4" ht="12.75">
      <c r="B635" s="84"/>
      <c r="C635" s="84"/>
      <c r="D635" s="85"/>
    </row>
    <row r="636" spans="2:4" ht="12.75">
      <c r="B636" s="84"/>
      <c r="C636" s="84"/>
      <c r="D636" s="85"/>
    </row>
    <row r="637" spans="2:4" ht="12.75">
      <c r="B637" s="84"/>
      <c r="C637" s="84"/>
      <c r="D637" s="85"/>
    </row>
    <row r="638" spans="2:4" ht="12.75">
      <c r="B638" s="84"/>
      <c r="C638" s="84"/>
      <c r="D638" s="85"/>
    </row>
    <row r="639" spans="2:4" ht="12.75">
      <c r="B639" s="84"/>
      <c r="C639" s="84"/>
      <c r="D639" s="85"/>
    </row>
    <row r="640" spans="2:4" ht="12.75">
      <c r="B640" s="84"/>
      <c r="C640" s="84"/>
      <c r="D640" s="85"/>
    </row>
    <row r="641" spans="2:4" ht="12.75">
      <c r="B641" s="84"/>
      <c r="C641" s="84"/>
      <c r="D641" s="85"/>
    </row>
    <row r="642" spans="2:4" ht="12.75">
      <c r="B642" s="84"/>
      <c r="C642" s="84"/>
      <c r="D642" s="85"/>
    </row>
    <row r="643" spans="2:4" ht="12.75">
      <c r="B643" s="84"/>
      <c r="C643" s="84"/>
      <c r="D643" s="85"/>
    </row>
    <row r="644" spans="2:4" ht="12.75">
      <c r="B644" s="84"/>
      <c r="C644" s="84"/>
      <c r="D644" s="85"/>
    </row>
    <row r="645" spans="2:4" ht="12.75">
      <c r="B645" s="84"/>
      <c r="C645" s="84"/>
      <c r="D645" s="85"/>
    </row>
    <row r="646" spans="2:4" ht="12.75">
      <c r="B646" s="84"/>
      <c r="C646" s="84"/>
      <c r="D646" s="85"/>
    </row>
    <row r="647" spans="2:4" ht="12.75">
      <c r="B647" s="84"/>
      <c r="C647" s="84"/>
      <c r="D647" s="85"/>
    </row>
    <row r="648" spans="2:4" ht="12.75">
      <c r="B648" s="84"/>
      <c r="C648" s="84"/>
      <c r="D648" s="85"/>
    </row>
    <row r="649" spans="2:4" ht="12.75">
      <c r="B649" s="84"/>
      <c r="C649" s="84"/>
      <c r="D649" s="85"/>
    </row>
    <row r="650" spans="2:4" ht="12.75">
      <c r="B650" s="84"/>
      <c r="C650" s="84"/>
      <c r="D650" s="85"/>
    </row>
    <row r="651" spans="2:4" ht="12.75">
      <c r="B651" s="84"/>
      <c r="C651" s="84"/>
      <c r="D651" s="85"/>
    </row>
    <row r="652" spans="2:4" ht="12.75">
      <c r="B652" s="84"/>
      <c r="C652" s="84"/>
      <c r="D652" s="85"/>
    </row>
    <row r="653" spans="2:4" ht="12.75">
      <c r="B653" s="84"/>
      <c r="C653" s="84"/>
      <c r="D653" s="85"/>
    </row>
    <row r="654" spans="2:4" ht="12.75">
      <c r="B654" s="84"/>
      <c r="C654" s="84"/>
      <c r="D654" s="85"/>
    </row>
    <row r="655" spans="2:4" ht="12.75">
      <c r="B655" s="84"/>
      <c r="C655" s="84"/>
      <c r="D655" s="85"/>
    </row>
    <row r="656" spans="2:4" ht="12.75">
      <c r="B656" s="84"/>
      <c r="C656" s="84"/>
      <c r="D656" s="85"/>
    </row>
    <row r="657" spans="2:4" ht="12.75">
      <c r="B657" s="84"/>
      <c r="C657" s="84"/>
      <c r="D657" s="85"/>
    </row>
    <row r="658" spans="2:4" ht="12.75">
      <c r="B658" s="84"/>
      <c r="C658" s="84"/>
      <c r="D658" s="85"/>
    </row>
    <row r="659" spans="2:4" ht="12.75">
      <c r="B659" s="84"/>
      <c r="C659" s="84"/>
      <c r="D659" s="85"/>
    </row>
    <row r="660" spans="2:4" ht="12.75">
      <c r="B660" s="84"/>
      <c r="C660" s="84"/>
      <c r="D660" s="85"/>
    </row>
    <row r="661" spans="2:4" ht="12.75">
      <c r="B661" s="84"/>
      <c r="C661" s="84"/>
      <c r="D661" s="85"/>
    </row>
    <row r="662" spans="2:4" ht="12.75">
      <c r="B662" s="84"/>
      <c r="C662" s="84"/>
      <c r="D662" s="85"/>
    </row>
    <row r="663" spans="2:4" ht="12.75">
      <c r="B663" s="84"/>
      <c r="C663" s="84"/>
      <c r="D663" s="85"/>
    </row>
    <row r="664" spans="2:4" ht="12.75">
      <c r="B664" s="84"/>
      <c r="C664" s="84"/>
      <c r="D664" s="85"/>
    </row>
    <row r="665" spans="2:4" ht="12.75">
      <c r="B665" s="84"/>
      <c r="C665" s="84"/>
      <c r="D665" s="85"/>
    </row>
    <row r="666" spans="2:4" ht="12.75">
      <c r="B666" s="84"/>
      <c r="C666" s="84"/>
      <c r="D666" s="85"/>
    </row>
    <row r="667" spans="2:4" ht="12.75">
      <c r="B667" s="84"/>
      <c r="C667" s="84"/>
      <c r="D667" s="85"/>
    </row>
    <row r="668" spans="2:4" ht="12.75">
      <c r="B668" s="84"/>
      <c r="C668" s="84"/>
      <c r="D668" s="85"/>
    </row>
    <row r="669" spans="2:4" ht="12.75">
      <c r="B669" s="84"/>
      <c r="C669" s="84"/>
      <c r="D669" s="85"/>
    </row>
    <row r="670" spans="2:4" ht="12.75">
      <c r="B670" s="84"/>
      <c r="C670" s="84"/>
      <c r="D670" s="85"/>
    </row>
    <row r="671" spans="2:4" ht="12.75">
      <c r="B671" s="84"/>
      <c r="C671" s="84"/>
      <c r="D671" s="85"/>
    </row>
    <row r="672" spans="2:4" ht="12.75">
      <c r="B672" s="84"/>
      <c r="C672" s="84"/>
      <c r="D672" s="85"/>
    </row>
    <row r="673" spans="2:4" ht="12.75">
      <c r="B673" s="84"/>
      <c r="C673" s="84"/>
      <c r="D673" s="85"/>
    </row>
    <row r="674" spans="2:4" ht="12.75">
      <c r="B674" s="84"/>
      <c r="C674" s="84"/>
      <c r="D674" s="85"/>
    </row>
    <row r="675" spans="2:4" ht="12.75">
      <c r="B675" s="84"/>
      <c r="C675" s="84"/>
      <c r="D675" s="85"/>
    </row>
    <row r="676" spans="2:4" ht="12.75">
      <c r="B676" s="84"/>
      <c r="C676" s="84"/>
      <c r="D676" s="85"/>
    </row>
    <row r="677" spans="2:4" ht="12.75">
      <c r="B677" s="84"/>
      <c r="C677" s="84"/>
      <c r="D677" s="85"/>
    </row>
    <row r="678" spans="2:4" ht="12.75">
      <c r="B678" s="84"/>
      <c r="C678" s="84"/>
      <c r="D678" s="85"/>
    </row>
    <row r="679" spans="2:4" ht="12.75">
      <c r="B679" s="84"/>
      <c r="C679" s="84"/>
      <c r="D679" s="85"/>
    </row>
    <row r="680" spans="2:4" ht="12.75">
      <c r="B680" s="84"/>
      <c r="C680" s="84"/>
      <c r="D680" s="85"/>
    </row>
    <row r="681" spans="2:4" ht="12.75">
      <c r="B681" s="84"/>
      <c r="C681" s="84"/>
      <c r="D681" s="85"/>
    </row>
    <row r="682" spans="2:4" ht="12.75">
      <c r="B682" s="84"/>
      <c r="C682" s="84"/>
      <c r="D682" s="85"/>
    </row>
    <row r="683" spans="2:4" ht="12.75">
      <c r="B683" s="84"/>
      <c r="C683" s="84"/>
      <c r="D683" s="85"/>
    </row>
    <row r="684" spans="2:4" ht="12.75">
      <c r="B684" s="84"/>
      <c r="C684" s="84"/>
      <c r="D684" s="85"/>
    </row>
    <row r="685" spans="2:4" ht="12.75">
      <c r="B685" s="84"/>
      <c r="C685" s="84"/>
      <c r="D685" s="85"/>
    </row>
    <row r="686" spans="2:4" ht="12.75">
      <c r="B686" s="84"/>
      <c r="C686" s="84"/>
      <c r="D686" s="85"/>
    </row>
    <row r="687" spans="2:4" ht="12.75">
      <c r="B687" s="84"/>
      <c r="C687" s="84"/>
      <c r="D687" s="85"/>
    </row>
    <row r="688" spans="2:4" ht="12.75">
      <c r="B688" s="84"/>
      <c r="C688" s="84"/>
      <c r="D688" s="85"/>
    </row>
    <row r="689" spans="2:4" ht="12.75">
      <c r="B689" s="84"/>
      <c r="C689" s="84"/>
      <c r="D689" s="85"/>
    </row>
    <row r="690" spans="2:4" ht="12.75">
      <c r="B690" s="84"/>
      <c r="C690" s="84"/>
      <c r="D690" s="85"/>
    </row>
    <row r="691" spans="2:4" ht="12.75">
      <c r="B691" s="84"/>
      <c r="C691" s="84"/>
      <c r="D691" s="85"/>
    </row>
    <row r="692" spans="2:4" ht="12.75">
      <c r="B692" s="84"/>
      <c r="C692" s="84"/>
      <c r="D692" s="85"/>
    </row>
    <row r="693" spans="2:4" ht="12.75">
      <c r="B693" s="84"/>
      <c r="C693" s="84"/>
      <c r="D693" s="85"/>
    </row>
    <row r="694" spans="2:4" ht="12.75">
      <c r="B694" s="84"/>
      <c r="C694" s="84"/>
      <c r="D694" s="85"/>
    </row>
    <row r="695" spans="2:4" ht="12.75">
      <c r="B695" s="84"/>
      <c r="C695" s="84"/>
      <c r="D695" s="85"/>
    </row>
    <row r="696" spans="2:4" ht="12.75">
      <c r="B696" s="84"/>
      <c r="C696" s="84"/>
      <c r="D696" s="85"/>
    </row>
    <row r="697" spans="2:4" ht="12.75">
      <c r="B697" s="84"/>
      <c r="C697" s="84"/>
      <c r="D697" s="85"/>
    </row>
    <row r="698" spans="2:4" ht="12.75">
      <c r="B698" s="84"/>
      <c r="C698" s="84"/>
      <c r="D698" s="85"/>
    </row>
    <row r="699" spans="2:4" ht="12.75">
      <c r="B699" s="84"/>
      <c r="C699" s="84"/>
      <c r="D699" s="85"/>
    </row>
    <row r="700" spans="2:4" ht="12.75">
      <c r="B700" s="84"/>
      <c r="C700" s="84"/>
      <c r="D700" s="85"/>
    </row>
    <row r="701" spans="2:4" ht="12.75">
      <c r="B701" s="84"/>
      <c r="C701" s="84"/>
      <c r="D701" s="85"/>
    </row>
    <row r="702" spans="2:4" ht="12.75">
      <c r="B702" s="84"/>
      <c r="C702" s="84"/>
      <c r="D702" s="85"/>
    </row>
    <row r="703" spans="2:4" ht="12.75">
      <c r="B703" s="84"/>
      <c r="C703" s="84"/>
      <c r="D703" s="85"/>
    </row>
    <row r="704" spans="2:4" ht="12.75">
      <c r="B704" s="84"/>
      <c r="C704" s="84"/>
      <c r="D704" s="85"/>
    </row>
    <row r="705" spans="2:4" ht="12.75">
      <c r="B705" s="84"/>
      <c r="C705" s="84"/>
      <c r="D705" s="85"/>
    </row>
    <row r="706" spans="2:4" ht="12.75">
      <c r="B706" s="84"/>
      <c r="C706" s="84"/>
      <c r="D706" s="85"/>
    </row>
    <row r="707" spans="2:4" ht="12.75">
      <c r="B707" s="84"/>
      <c r="C707" s="84"/>
      <c r="D707" s="85"/>
    </row>
    <row r="708" spans="2:4" ht="12.75">
      <c r="B708" s="84"/>
      <c r="C708" s="84"/>
      <c r="D708" s="85"/>
    </row>
    <row r="709" spans="2:4" ht="12.75">
      <c r="B709" s="84"/>
      <c r="C709" s="84"/>
      <c r="D709" s="85"/>
    </row>
    <row r="710" spans="2:4" ht="12.75">
      <c r="B710" s="84"/>
      <c r="C710" s="84"/>
      <c r="D710" s="85"/>
    </row>
    <row r="711" spans="2:4" ht="12.75">
      <c r="B711" s="84"/>
      <c r="C711" s="84"/>
      <c r="D711" s="85"/>
    </row>
    <row r="712" spans="2:4" ht="12.75">
      <c r="B712" s="84"/>
      <c r="C712" s="84"/>
      <c r="D712" s="85"/>
    </row>
    <row r="713" spans="2:4" ht="12.75">
      <c r="B713" s="84"/>
      <c r="C713" s="84"/>
      <c r="D713" s="85"/>
    </row>
    <row r="714" spans="2:4" ht="12.75">
      <c r="B714" s="84"/>
      <c r="C714" s="84"/>
      <c r="D714" s="85"/>
    </row>
    <row r="715" spans="2:4" ht="12.75">
      <c r="B715" s="84"/>
      <c r="C715" s="84"/>
      <c r="D715" s="85"/>
    </row>
    <row r="716" spans="2:4" ht="12.75">
      <c r="B716" s="84"/>
      <c r="C716" s="84"/>
      <c r="D716" s="85"/>
    </row>
    <row r="717" spans="2:4" ht="12.75">
      <c r="B717" s="84"/>
      <c r="C717" s="84"/>
      <c r="D717" s="85"/>
    </row>
    <row r="718" spans="2:4" ht="12.75">
      <c r="B718" s="84"/>
      <c r="C718" s="84"/>
      <c r="D718" s="85"/>
    </row>
    <row r="719" spans="2:4" ht="12.75">
      <c r="B719" s="84"/>
      <c r="C719" s="84"/>
      <c r="D719" s="85"/>
    </row>
    <row r="720" spans="2:4" ht="12.75">
      <c r="B720" s="84"/>
      <c r="C720" s="84"/>
      <c r="D720" s="85"/>
    </row>
    <row r="721" spans="2:4" ht="12.75">
      <c r="B721" s="84"/>
      <c r="C721" s="84"/>
      <c r="D721" s="85"/>
    </row>
    <row r="722" spans="2:4" ht="12.75">
      <c r="B722" s="84"/>
      <c r="C722" s="84"/>
      <c r="D722" s="85"/>
    </row>
    <row r="723" spans="2:4" ht="12.75">
      <c r="B723" s="84"/>
      <c r="C723" s="84"/>
      <c r="D723" s="85"/>
    </row>
    <row r="724" spans="2:4" ht="12.75">
      <c r="B724" s="84"/>
      <c r="C724" s="84"/>
      <c r="D724" s="85"/>
    </row>
    <row r="725" spans="2:4" ht="12.75">
      <c r="B725" s="84"/>
      <c r="C725" s="84"/>
      <c r="D725" s="85"/>
    </row>
    <row r="726" spans="2:4" ht="12.75">
      <c r="B726" s="84"/>
      <c r="C726" s="84"/>
      <c r="D726" s="85"/>
    </row>
    <row r="727" spans="2:4" ht="12.75">
      <c r="B727" s="84"/>
      <c r="C727" s="84"/>
      <c r="D727" s="85"/>
    </row>
    <row r="728" spans="2:4" ht="12.75">
      <c r="B728" s="84"/>
      <c r="C728" s="84"/>
      <c r="D728" s="85"/>
    </row>
    <row r="729" spans="2:4" ht="12.75">
      <c r="B729" s="84"/>
      <c r="C729" s="84"/>
      <c r="D729" s="85"/>
    </row>
    <row r="730" spans="2:4" ht="12.75">
      <c r="B730" s="84"/>
      <c r="C730" s="84"/>
      <c r="D730" s="85"/>
    </row>
    <row r="731" spans="2:4" ht="12.75">
      <c r="B731" s="84"/>
      <c r="C731" s="84"/>
      <c r="D731" s="85"/>
    </row>
    <row r="732" spans="2:4" ht="12.75">
      <c r="B732" s="84"/>
      <c r="C732" s="84"/>
      <c r="D732" s="85"/>
    </row>
    <row r="733" spans="2:4" ht="12.75">
      <c r="B733" s="84"/>
      <c r="C733" s="84"/>
      <c r="D733" s="85"/>
    </row>
    <row r="734" spans="2:4" ht="12.75">
      <c r="B734" s="84"/>
      <c r="C734" s="84"/>
      <c r="D734" s="85"/>
    </row>
    <row r="735" spans="2:4" ht="12.75">
      <c r="B735" s="84"/>
      <c r="C735" s="84"/>
      <c r="D735" s="85"/>
    </row>
    <row r="736" spans="2:4" ht="12.75">
      <c r="B736" s="84"/>
      <c r="C736" s="84"/>
      <c r="D736" s="85"/>
    </row>
    <row r="737" spans="2:4" ht="12.75">
      <c r="B737" s="84"/>
      <c r="C737" s="84"/>
      <c r="D737" s="85"/>
    </row>
    <row r="738" spans="2:4" ht="12.75">
      <c r="B738" s="84"/>
      <c r="C738" s="84"/>
      <c r="D738" s="85"/>
    </row>
    <row r="739" spans="2:4" ht="12.75">
      <c r="B739" s="84"/>
      <c r="C739" s="84"/>
      <c r="D739" s="85"/>
    </row>
    <row r="740" spans="2:4" ht="12.75">
      <c r="B740" s="84"/>
      <c r="C740" s="84"/>
      <c r="D740" s="85"/>
    </row>
    <row r="741" spans="2:4" ht="12.75">
      <c r="B741" s="84"/>
      <c r="C741" s="84"/>
      <c r="D741" s="85"/>
    </row>
    <row r="742" spans="2:4" ht="12.75">
      <c r="B742" s="84"/>
      <c r="C742" s="84"/>
      <c r="D742" s="85"/>
    </row>
    <row r="743" spans="2:4" ht="12.75">
      <c r="B743" s="84"/>
      <c r="C743" s="84"/>
      <c r="D743" s="85"/>
    </row>
    <row r="744" spans="2:4" ht="12.75">
      <c r="B744" s="84"/>
      <c r="C744" s="84"/>
      <c r="D744" s="85"/>
    </row>
    <row r="745" spans="2:4" ht="12.75">
      <c r="B745" s="84"/>
      <c r="C745" s="84"/>
      <c r="D745" s="85"/>
    </row>
    <row r="746" spans="2:4" ht="12.75">
      <c r="B746" s="84"/>
      <c r="C746" s="84"/>
      <c r="D746" s="85"/>
    </row>
    <row r="747" spans="2:4" ht="12.75">
      <c r="B747" s="84"/>
      <c r="C747" s="84"/>
      <c r="D747" s="85"/>
    </row>
    <row r="748" spans="2:4" ht="12.75">
      <c r="B748" s="84"/>
      <c r="C748" s="84"/>
      <c r="D748" s="85"/>
    </row>
    <row r="749" spans="2:4" ht="12.75">
      <c r="B749" s="84"/>
      <c r="C749" s="84"/>
      <c r="D749" s="85"/>
    </row>
    <row r="750" spans="2:4" ht="12.75">
      <c r="B750" s="84"/>
      <c r="C750" s="84"/>
      <c r="D750" s="85"/>
    </row>
    <row r="751" spans="2:4" ht="12.75">
      <c r="B751" s="84"/>
      <c r="C751" s="84"/>
      <c r="D751" s="85"/>
    </row>
    <row r="752" spans="2:4" ht="12.75">
      <c r="B752" s="84"/>
      <c r="C752" s="84"/>
      <c r="D752" s="85"/>
    </row>
    <row r="753" spans="2:4" ht="12.75">
      <c r="B753" s="84"/>
      <c r="C753" s="84"/>
      <c r="D753" s="85"/>
    </row>
    <row r="754" spans="2:4" ht="12.75">
      <c r="B754" s="84"/>
      <c r="C754" s="84"/>
      <c r="D754" s="85"/>
    </row>
    <row r="755" spans="2:4" ht="12.75">
      <c r="B755" s="84"/>
      <c r="C755" s="84"/>
      <c r="D755" s="85"/>
    </row>
    <row r="756" spans="2:4" ht="12.75">
      <c r="B756" s="84"/>
      <c r="C756" s="84"/>
      <c r="D756" s="85"/>
    </row>
    <row r="757" spans="2:4" ht="12.75">
      <c r="B757" s="84"/>
      <c r="C757" s="84"/>
      <c r="D757" s="85"/>
    </row>
    <row r="758" spans="2:4" ht="12.75">
      <c r="B758" s="84"/>
      <c r="C758" s="84"/>
      <c r="D758" s="85"/>
    </row>
    <row r="759" spans="2:4" ht="12.75">
      <c r="B759" s="84"/>
      <c r="C759" s="84"/>
      <c r="D759" s="85"/>
    </row>
    <row r="760" spans="2:4" ht="12.75">
      <c r="B760" s="84"/>
      <c r="C760" s="84"/>
      <c r="D760" s="85"/>
    </row>
    <row r="761" spans="2:4" ht="12.75">
      <c r="B761" s="84"/>
      <c r="C761" s="84"/>
      <c r="D761" s="85"/>
    </row>
    <row r="762" spans="2:4" ht="12.75">
      <c r="B762" s="84"/>
      <c r="C762" s="84"/>
      <c r="D762" s="85"/>
    </row>
    <row r="763" spans="2:4" ht="12.75">
      <c r="B763" s="84"/>
      <c r="C763" s="84"/>
      <c r="D763" s="85"/>
    </row>
    <row r="764" spans="2:4" ht="12.75">
      <c r="B764" s="84"/>
      <c r="C764" s="84"/>
      <c r="D764" s="85"/>
    </row>
    <row r="765" spans="2:4" ht="12.75">
      <c r="B765" s="84"/>
      <c r="C765" s="84"/>
      <c r="D765" s="85"/>
    </row>
    <row r="766" spans="2:4" ht="12.75">
      <c r="B766" s="84"/>
      <c r="C766" s="84"/>
      <c r="D766" s="85"/>
    </row>
    <row r="767" spans="2:4" ht="12.75">
      <c r="B767" s="84"/>
      <c r="C767" s="84"/>
      <c r="D767" s="85"/>
    </row>
    <row r="768" spans="2:4" ht="12.75">
      <c r="B768" s="84"/>
      <c r="C768" s="84"/>
      <c r="D768" s="85"/>
    </row>
    <row r="769" spans="2:4" ht="12.75">
      <c r="B769" s="84"/>
      <c r="C769" s="84"/>
      <c r="D769" s="85"/>
    </row>
    <row r="770" spans="2:4" ht="12.75">
      <c r="B770" s="84"/>
      <c r="C770" s="84"/>
      <c r="D770" s="85"/>
    </row>
    <row r="771" spans="2:4" ht="12.75">
      <c r="B771" s="84"/>
      <c r="C771" s="84"/>
      <c r="D771" s="85"/>
    </row>
    <row r="772" spans="2:4" ht="12.75">
      <c r="B772" s="84"/>
      <c r="C772" s="84"/>
      <c r="D772" s="85"/>
    </row>
    <row r="773" spans="2:4" ht="12.75">
      <c r="B773" s="84"/>
      <c r="C773" s="84"/>
      <c r="D773" s="85"/>
    </row>
    <row r="774" spans="2:4" ht="12.75">
      <c r="B774" s="84"/>
      <c r="C774" s="84"/>
      <c r="D774" s="85"/>
    </row>
    <row r="775" spans="2:4" ht="12.75">
      <c r="B775" s="84"/>
      <c r="C775" s="84"/>
      <c r="D775" s="85"/>
    </row>
    <row r="776" spans="2:4" ht="12.75">
      <c r="B776" s="84"/>
      <c r="C776" s="84"/>
      <c r="D776" s="85"/>
    </row>
    <row r="777" spans="2:4" ht="12.75">
      <c r="B777" s="84"/>
      <c r="C777" s="84"/>
      <c r="D777" s="85"/>
    </row>
    <row r="778" spans="2:4" ht="12.75">
      <c r="B778" s="84"/>
      <c r="C778" s="84"/>
      <c r="D778" s="85"/>
    </row>
    <row r="779" spans="2:4" ht="12.75">
      <c r="B779" s="84"/>
      <c r="C779" s="84"/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</sheetData>
  <sheetProtection/>
  <mergeCells count="1">
    <mergeCell ref="C125:D125"/>
  </mergeCells>
  <printOptions/>
  <pageMargins left="0.75" right="0.46" top="0.59" bottom="0.65" header="0.43" footer="0.5"/>
  <pageSetup fitToHeight="8" horizontalDpi="600" verticalDpi="600" orientation="portrait" paperSize="9" scale="91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1"/>
  <sheetViews>
    <sheetView zoomScalePageLayoutView="0" workbookViewId="0" topLeftCell="A108">
      <selection activeCell="A1" sqref="A1:IV16384"/>
    </sheetView>
  </sheetViews>
  <sheetFormatPr defaultColWidth="9.00390625" defaultRowHeight="12.75"/>
  <cols>
    <col min="1" max="1" width="55.75390625" style="83" customWidth="1"/>
    <col min="2" max="2" width="16.00390625" style="0" customWidth="1"/>
    <col min="3" max="3" width="15.25390625" style="0" customWidth="1"/>
    <col min="4" max="4" width="13.2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84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B9+B13+B16+B20+B25+B29+B33+B40+B45+B49+B53+B56+B58+B31</f>
        <v>34045807.900000006</v>
      </c>
      <c r="C7" s="15">
        <f>C9+C13+C16+C20+C25+C29+C33+C40+C45+C49+C53+C56+C58+C31</f>
        <v>2317033.2000000007</v>
      </c>
      <c r="D7" s="14">
        <f>C7/B7*100</f>
        <v>6.805634358290555</v>
      </c>
    </row>
    <row r="8" spans="1:4" ht="12.75">
      <c r="A8" s="16" t="s">
        <v>6</v>
      </c>
      <c r="B8" s="17"/>
      <c r="C8" s="18"/>
      <c r="D8" s="19"/>
    </row>
    <row r="9" spans="1:4" ht="12.75">
      <c r="A9" s="13" t="s">
        <v>7</v>
      </c>
      <c r="B9" s="14">
        <f>SUM(B10:B11)</f>
        <v>22147020.9</v>
      </c>
      <c r="C9" s="15">
        <f>SUM(C10:C12)</f>
        <v>1539141.5</v>
      </c>
      <c r="D9" s="20">
        <f>C9/B9*100</f>
        <v>6.949654795331864</v>
      </c>
    </row>
    <row r="10" spans="1:4" ht="12.75">
      <c r="A10" s="21" t="s">
        <v>8</v>
      </c>
      <c r="B10" s="22">
        <v>11615000</v>
      </c>
      <c r="C10" s="23">
        <v>289121.8</v>
      </c>
      <c r="D10" s="24">
        <f>C10/B10*100</f>
        <v>2.4892105036590615</v>
      </c>
    </row>
    <row r="11" spans="1:4" ht="12.75">
      <c r="A11" s="21" t="s">
        <v>9</v>
      </c>
      <c r="B11" s="22">
        <v>10532020.9</v>
      </c>
      <c r="C11" s="18">
        <v>1250019.7</v>
      </c>
      <c r="D11" s="24">
        <f>C11/B11*100</f>
        <v>11.868754457181147</v>
      </c>
    </row>
    <row r="12" spans="1:4" ht="12.75">
      <c r="A12" s="21"/>
      <c r="B12" s="17"/>
      <c r="C12" s="18"/>
      <c r="D12" s="24"/>
    </row>
    <row r="13" spans="1:4" ht="25.5">
      <c r="A13" s="13" t="s">
        <v>10</v>
      </c>
      <c r="B13" s="14">
        <f>B14</f>
        <v>3293009.2</v>
      </c>
      <c r="C13" s="15">
        <f>C14</f>
        <v>388676.3</v>
      </c>
      <c r="D13" s="20">
        <f>C13/B13*100</f>
        <v>11.80307361424924</v>
      </c>
    </row>
    <row r="14" spans="1:4" ht="25.5">
      <c r="A14" s="25" t="s">
        <v>11</v>
      </c>
      <c r="B14" s="17">
        <v>3293009.2</v>
      </c>
      <c r="C14" s="26">
        <v>388676.3</v>
      </c>
      <c r="D14" s="24">
        <f>C14/B14*100</f>
        <v>11.80307361424924</v>
      </c>
    </row>
    <row r="15" spans="1:4" ht="12.75">
      <c r="A15" s="27"/>
      <c r="B15" s="17"/>
      <c r="C15" s="18"/>
      <c r="D15" s="24"/>
    </row>
    <row r="16" spans="1:4" ht="12.75">
      <c r="A16" s="13" t="s">
        <v>12</v>
      </c>
      <c r="B16" s="14">
        <f>B17</f>
        <v>840000</v>
      </c>
      <c r="C16" s="28">
        <f>C17+C18</f>
        <v>63686.299999999996</v>
      </c>
      <c r="D16" s="20">
        <f>C16/B16*100</f>
        <v>7.581702380952381</v>
      </c>
    </row>
    <row r="17" spans="1:4" ht="25.5">
      <c r="A17" s="25" t="s">
        <v>13</v>
      </c>
      <c r="B17" s="22">
        <v>840000</v>
      </c>
      <c r="C17" s="26">
        <v>63676.2</v>
      </c>
      <c r="D17" s="24">
        <f>C17/B17*100</f>
        <v>7.5805</v>
      </c>
    </row>
    <row r="18" spans="1:4" ht="12.75">
      <c r="A18" s="25" t="s">
        <v>14</v>
      </c>
      <c r="B18" s="29"/>
      <c r="C18" s="18">
        <v>10.1</v>
      </c>
      <c r="D18" s="24"/>
    </row>
    <row r="19" spans="1:4" ht="12.75">
      <c r="A19" s="25"/>
      <c r="B19" s="29"/>
      <c r="C19" s="18"/>
      <c r="D19" s="24"/>
    </row>
    <row r="20" spans="1:4" ht="12.75">
      <c r="A20" s="13" t="s">
        <v>15</v>
      </c>
      <c r="B20" s="14">
        <f>SUM(B21:B23)</f>
        <v>6591159.9</v>
      </c>
      <c r="C20" s="15">
        <f>SUM(C21:C23)</f>
        <v>187620.59999999998</v>
      </c>
      <c r="D20" s="14">
        <f>C20/B20*100</f>
        <v>2.8465490573214582</v>
      </c>
    </row>
    <row r="21" spans="1:4" ht="12.75">
      <c r="A21" s="21" t="s">
        <v>16</v>
      </c>
      <c r="B21" s="17">
        <v>5600000</v>
      </c>
      <c r="C21" s="18">
        <v>105765.7</v>
      </c>
      <c r="D21" s="24">
        <f>C21/B21*100</f>
        <v>1.8886732142857143</v>
      </c>
    </row>
    <row r="22" spans="1:4" ht="12.75">
      <c r="A22" s="21" t="s">
        <v>17</v>
      </c>
      <c r="B22" s="17">
        <v>986299.9</v>
      </c>
      <c r="C22" s="26">
        <v>81169.9</v>
      </c>
      <c r="D22" s="24">
        <f>C22/B22*100</f>
        <v>8.229738236818232</v>
      </c>
    </row>
    <row r="23" spans="1:4" ht="12.75">
      <c r="A23" s="21" t="s">
        <v>18</v>
      </c>
      <c r="B23" s="17">
        <v>4860</v>
      </c>
      <c r="C23" s="26">
        <v>685</v>
      </c>
      <c r="D23" s="24">
        <f>C23/B23*100</f>
        <v>14.094650205761317</v>
      </c>
    </row>
    <row r="24" spans="1:4" ht="12.75">
      <c r="A24" s="21"/>
      <c r="B24" s="17"/>
      <c r="C24" s="26"/>
      <c r="D24" s="24"/>
    </row>
    <row r="25" spans="1:4" ht="25.5">
      <c r="A25" s="13" t="s">
        <v>19</v>
      </c>
      <c r="B25" s="14">
        <f>SUM(B26:B27)</f>
        <v>80165.09999999999</v>
      </c>
      <c r="C25" s="15">
        <f>SUM(C26:C27)</f>
        <v>10225.1</v>
      </c>
      <c r="D25" s="20">
        <f>C25/B25*100</f>
        <v>12.755051761926325</v>
      </c>
    </row>
    <row r="26" spans="1:4" ht="12.75">
      <c r="A26" s="25" t="s">
        <v>20</v>
      </c>
      <c r="B26" s="22">
        <v>80097.2</v>
      </c>
      <c r="C26" s="18">
        <v>10223.7</v>
      </c>
      <c r="D26" s="24">
        <f>C26/B26*100</f>
        <v>12.764116598333027</v>
      </c>
    </row>
    <row r="27" spans="1:4" ht="25.5">
      <c r="A27" s="21" t="s">
        <v>21</v>
      </c>
      <c r="B27" s="17">
        <v>67.9</v>
      </c>
      <c r="C27" s="18">
        <v>1.4</v>
      </c>
      <c r="D27" s="24">
        <f>C27/B27*100</f>
        <v>2.0618556701030926</v>
      </c>
    </row>
    <row r="28" spans="1:4" ht="12.75">
      <c r="A28" s="21"/>
      <c r="B28" s="17"/>
      <c r="C28" s="18"/>
      <c r="D28" s="24"/>
    </row>
    <row r="29" spans="1:4" ht="12.75">
      <c r="A29" s="13" t="s">
        <v>22</v>
      </c>
      <c r="B29" s="29">
        <v>42200</v>
      </c>
      <c r="C29" s="30">
        <v>9835.6</v>
      </c>
      <c r="D29" s="20">
        <f>C29/B29*100</f>
        <v>23.30710900473934</v>
      </c>
    </row>
    <row r="30" spans="1:4" ht="12.75">
      <c r="A30" s="21"/>
      <c r="B30" s="17"/>
      <c r="C30" s="31"/>
      <c r="D30" s="24"/>
    </row>
    <row r="31" spans="1:4" ht="25.5">
      <c r="A31" s="32" t="s">
        <v>23</v>
      </c>
      <c r="B31" s="17"/>
      <c r="C31" s="33">
        <v>1.2</v>
      </c>
      <c r="D31" s="24"/>
    </row>
    <row r="32" spans="1:4" ht="12.75">
      <c r="A32" s="21"/>
      <c r="B32" s="17"/>
      <c r="C32" s="31"/>
      <c r="D32" s="24"/>
    </row>
    <row r="33" spans="1:5" ht="31.5" customHeight="1">
      <c r="A33" s="13" t="s">
        <v>24</v>
      </c>
      <c r="B33" s="14">
        <f>SUM(B34:B38)</f>
        <v>102620</v>
      </c>
      <c r="C33" s="15">
        <f>SUM(C34:C38)</f>
        <v>44016.7</v>
      </c>
      <c r="D33" s="14">
        <f>C33/B33*100</f>
        <v>42.89290586630286</v>
      </c>
      <c r="E33" s="34"/>
    </row>
    <row r="34" spans="1:4" ht="68.25" customHeight="1">
      <c r="A34" s="25" t="s">
        <v>25</v>
      </c>
      <c r="B34" s="22">
        <v>500</v>
      </c>
      <c r="C34" s="18"/>
      <c r="D34" s="24">
        <f>C34/B34*100</f>
        <v>0</v>
      </c>
    </row>
    <row r="35" spans="1:4" ht="36.75" customHeight="1">
      <c r="A35" s="25" t="s">
        <v>26</v>
      </c>
      <c r="B35" s="17"/>
      <c r="C35" s="26">
        <v>3815.9</v>
      </c>
      <c r="D35" s="35"/>
    </row>
    <row r="36" spans="1:4" ht="87.75" customHeight="1">
      <c r="A36" s="25" t="s">
        <v>80</v>
      </c>
      <c r="B36" s="17">
        <v>98000</v>
      </c>
      <c r="C36" s="18">
        <v>38924.6</v>
      </c>
      <c r="D36" s="24">
        <f>C36/B36*100</f>
        <v>39.718979591836735</v>
      </c>
    </row>
    <row r="37" spans="1:4" ht="33.75" customHeight="1">
      <c r="A37" s="25" t="s">
        <v>27</v>
      </c>
      <c r="B37" s="17">
        <v>4000</v>
      </c>
      <c r="C37" s="18">
        <v>1267</v>
      </c>
      <c r="D37" s="24">
        <f>C37/B37*100</f>
        <v>31.674999999999997</v>
      </c>
    </row>
    <row r="38" spans="1:4" ht="81" customHeight="1">
      <c r="A38" s="36" t="s">
        <v>28</v>
      </c>
      <c r="B38" s="17">
        <v>120</v>
      </c>
      <c r="C38" s="18">
        <v>9.2</v>
      </c>
      <c r="D38" s="24">
        <f>C38/B38*100</f>
        <v>7.666666666666666</v>
      </c>
    </row>
    <row r="39" spans="1:4" ht="12.75">
      <c r="A39" s="21"/>
      <c r="B39" s="17"/>
      <c r="C39" s="18"/>
      <c r="D39" s="24"/>
    </row>
    <row r="40" spans="1:4" ht="12.75">
      <c r="A40" s="37" t="s">
        <v>29</v>
      </c>
      <c r="B40" s="38">
        <f>SUM(B41:B43)</f>
        <v>70349.8</v>
      </c>
      <c r="C40" s="39">
        <f>SUM(C41:C43)</f>
        <v>19246.2</v>
      </c>
      <c r="D40" s="40">
        <f>C40/B40*100</f>
        <v>27.35786029242443</v>
      </c>
    </row>
    <row r="41" spans="1:4" ht="12.75">
      <c r="A41" s="41" t="s">
        <v>30</v>
      </c>
      <c r="B41" s="42">
        <v>69200</v>
      </c>
      <c r="C41" s="43">
        <v>19179.3</v>
      </c>
      <c r="D41" s="44">
        <f>C41/B41*100</f>
        <v>27.715751445086706</v>
      </c>
    </row>
    <row r="42" spans="1:4" ht="12.75">
      <c r="A42" s="21" t="s">
        <v>31</v>
      </c>
      <c r="B42" s="17">
        <v>600</v>
      </c>
      <c r="C42" s="18">
        <v>-11.5</v>
      </c>
      <c r="D42" s="24">
        <f>C42/B42*100</f>
        <v>-1.9166666666666665</v>
      </c>
    </row>
    <row r="43" spans="1:4" ht="12.75">
      <c r="A43" s="21" t="s">
        <v>32</v>
      </c>
      <c r="B43" s="17">
        <v>549.8</v>
      </c>
      <c r="C43" s="18">
        <v>78.4</v>
      </c>
      <c r="D43" s="24">
        <f>C43/B43*100</f>
        <v>14.259730811204077</v>
      </c>
    </row>
    <row r="44" spans="1:4" ht="12.75">
      <c r="A44" s="21"/>
      <c r="B44" s="17"/>
      <c r="C44" s="18"/>
      <c r="D44" s="24"/>
    </row>
    <row r="45" spans="1:4" ht="25.5">
      <c r="A45" s="13" t="s">
        <v>33</v>
      </c>
      <c r="B45" s="14">
        <f>B46+B47</f>
        <v>231</v>
      </c>
      <c r="C45" s="15">
        <f>C46+C47</f>
        <v>2106.3</v>
      </c>
      <c r="D45" s="20">
        <f>C45/B45*100</f>
        <v>911.8181818181819</v>
      </c>
    </row>
    <row r="46" spans="1:4" ht="12.75">
      <c r="A46" s="25" t="s">
        <v>34</v>
      </c>
      <c r="B46" s="22">
        <v>231</v>
      </c>
      <c r="C46" s="18">
        <v>1374.7</v>
      </c>
      <c r="D46" s="45">
        <f>C46/B46*100</f>
        <v>595.1082251082252</v>
      </c>
    </row>
    <row r="47" spans="1:4" ht="12.75">
      <c r="A47" s="25" t="s">
        <v>35</v>
      </c>
      <c r="B47" s="22"/>
      <c r="C47" s="18">
        <v>731.6</v>
      </c>
      <c r="D47" s="24"/>
    </row>
    <row r="48" spans="1:4" ht="12.75">
      <c r="A48" s="25"/>
      <c r="B48" s="22"/>
      <c r="C48" s="18"/>
      <c r="D48" s="24"/>
    </row>
    <row r="49" spans="1:4" ht="25.5">
      <c r="A49" s="13" t="s">
        <v>36</v>
      </c>
      <c r="B49" s="14">
        <f>SUM(B50:B51)</f>
        <v>578970</v>
      </c>
      <c r="C49" s="15">
        <f>SUM(C50:C51)</f>
        <v>265.4</v>
      </c>
      <c r="D49" s="20">
        <f>C49/B49*100</f>
        <v>0.04584002625351918</v>
      </c>
    </row>
    <row r="50" spans="1:4" ht="83.25" customHeight="1">
      <c r="A50" s="25" t="s">
        <v>85</v>
      </c>
      <c r="B50" s="22">
        <v>578920</v>
      </c>
      <c r="C50" s="18">
        <v>65.2</v>
      </c>
      <c r="D50" s="45">
        <f>C50/B50*100</f>
        <v>0.011262350583845783</v>
      </c>
    </row>
    <row r="51" spans="1:4" ht="25.5">
      <c r="A51" s="25" t="s">
        <v>83</v>
      </c>
      <c r="B51" s="22">
        <v>50</v>
      </c>
      <c r="C51" s="18">
        <v>200.2</v>
      </c>
      <c r="D51" s="45">
        <f>C51/B51*100</f>
        <v>400.4</v>
      </c>
    </row>
    <row r="52" spans="1:4" ht="12.75">
      <c r="A52" s="13"/>
      <c r="B52" s="29"/>
      <c r="C52" s="30"/>
      <c r="D52" s="24"/>
    </row>
    <row r="53" spans="1:4" ht="12.75">
      <c r="A53" s="13" t="s">
        <v>38</v>
      </c>
      <c r="B53" s="14">
        <f>B54</f>
        <v>82</v>
      </c>
      <c r="C53" s="15">
        <f>C54</f>
        <v>12</v>
      </c>
      <c r="D53" s="20">
        <f>C53/B53*100</f>
        <v>14.634146341463413</v>
      </c>
    </row>
    <row r="54" spans="1:4" ht="38.25">
      <c r="A54" s="25" t="s">
        <v>39</v>
      </c>
      <c r="B54" s="22">
        <v>82</v>
      </c>
      <c r="C54" s="26">
        <v>12</v>
      </c>
      <c r="D54" s="24">
        <f>C54/B54*100</f>
        <v>14.634146341463413</v>
      </c>
    </row>
    <row r="55" spans="1:4" ht="12.75">
      <c r="A55" s="25"/>
      <c r="B55" s="22"/>
      <c r="C55" s="18"/>
      <c r="D55" s="24"/>
    </row>
    <row r="56" spans="1:4" ht="12.75">
      <c r="A56" s="13" t="s">
        <v>40</v>
      </c>
      <c r="B56" s="29">
        <v>300000</v>
      </c>
      <c r="C56" s="30">
        <v>51104.3</v>
      </c>
      <c r="D56" s="20">
        <f>C56/B56*100</f>
        <v>17.034766666666666</v>
      </c>
    </row>
    <row r="57" spans="1:4" ht="12.75">
      <c r="A57" s="25"/>
      <c r="B57" s="29"/>
      <c r="C57" s="18"/>
      <c r="D57" s="24"/>
    </row>
    <row r="58" spans="1:4" ht="12.75">
      <c r="A58" s="13" t="s">
        <v>41</v>
      </c>
      <c r="B58" s="29"/>
      <c r="C58" s="30">
        <v>1095.7</v>
      </c>
      <c r="D58" s="46"/>
    </row>
    <row r="59" spans="1:4" ht="12.75">
      <c r="A59" s="13"/>
      <c r="B59" s="29"/>
      <c r="C59" s="18"/>
      <c r="D59" s="24"/>
    </row>
    <row r="60" spans="1:4" ht="12.75">
      <c r="A60" s="13" t="s">
        <v>42</v>
      </c>
      <c r="B60" s="14">
        <f>B64+B73+B75+B71+B62</f>
        <v>6262073</v>
      </c>
      <c r="C60" s="15">
        <f>C64+C71+C73+C75</f>
        <v>686043.3999999997</v>
      </c>
      <c r="D60" s="20">
        <f>C60/B60*100</f>
        <v>10.955531818297226</v>
      </c>
    </row>
    <row r="61" spans="1:4" ht="12.75">
      <c r="A61" s="47" t="s">
        <v>6</v>
      </c>
      <c r="B61" s="14"/>
      <c r="C61" s="15"/>
      <c r="D61" s="14"/>
    </row>
    <row r="62" spans="1:4" ht="12.75" hidden="1">
      <c r="A62" s="13" t="s">
        <v>43</v>
      </c>
      <c r="B62" s="29"/>
      <c r="C62" s="30"/>
      <c r="D62" s="29"/>
    </row>
    <row r="63" spans="1:4" ht="12.75" hidden="1">
      <c r="A63" s="13"/>
      <c r="B63" s="29"/>
      <c r="C63" s="30"/>
      <c r="D63" s="29"/>
    </row>
    <row r="64" spans="1:4" ht="25.5">
      <c r="A64" s="13" t="s">
        <v>44</v>
      </c>
      <c r="B64" s="14">
        <f>SUM(B65:B69)</f>
        <v>5970179.7</v>
      </c>
      <c r="C64" s="15">
        <f>SUM(C65:C69)</f>
        <v>1285199.4</v>
      </c>
      <c r="D64" s="14">
        <f aca="true" t="shared" si="0" ref="D64:D69">C64/B64*100</f>
        <v>21.526980167782884</v>
      </c>
    </row>
    <row r="65" spans="1:4" ht="28.5" customHeight="1">
      <c r="A65" s="48" t="s">
        <v>45</v>
      </c>
      <c r="B65" s="22">
        <v>1250936.4</v>
      </c>
      <c r="C65" s="18">
        <v>261212</v>
      </c>
      <c r="D65" s="24">
        <f t="shared" si="0"/>
        <v>20.881317387518664</v>
      </c>
    </row>
    <row r="66" spans="1:4" ht="27.75" customHeight="1">
      <c r="A66" s="25" t="s">
        <v>46</v>
      </c>
      <c r="B66" s="22">
        <v>1960821.6</v>
      </c>
      <c r="C66" s="18">
        <v>323885.5</v>
      </c>
      <c r="D66" s="24">
        <f t="shared" si="0"/>
        <v>16.517846396632923</v>
      </c>
    </row>
    <row r="67" spans="1:4" ht="27" customHeight="1">
      <c r="A67" s="25" t="s">
        <v>47</v>
      </c>
      <c r="B67" s="22">
        <v>2317588.8</v>
      </c>
      <c r="C67" s="18">
        <v>489651.5</v>
      </c>
      <c r="D67" s="24">
        <f t="shared" si="0"/>
        <v>21.12762626398609</v>
      </c>
    </row>
    <row r="68" spans="1:4" ht="15.75" customHeight="1">
      <c r="A68" s="25" t="s">
        <v>48</v>
      </c>
      <c r="B68" s="22">
        <v>440778.9</v>
      </c>
      <c r="C68" s="18">
        <v>210396.4</v>
      </c>
      <c r="D68" s="24">
        <f t="shared" si="0"/>
        <v>47.732865615845036</v>
      </c>
    </row>
    <row r="69" spans="1:4" ht="25.5">
      <c r="A69" s="25" t="s">
        <v>49</v>
      </c>
      <c r="B69" s="22">
        <v>54</v>
      </c>
      <c r="C69" s="18">
        <v>54</v>
      </c>
      <c r="D69" s="24">
        <f t="shared" si="0"/>
        <v>100</v>
      </c>
    </row>
    <row r="70" spans="1:4" ht="12.75">
      <c r="A70" s="25"/>
      <c r="B70" s="22"/>
      <c r="C70" s="18"/>
      <c r="D70" s="24"/>
    </row>
    <row r="71" spans="1:4" ht="25.5">
      <c r="A71" s="13" t="s">
        <v>50</v>
      </c>
      <c r="B71" s="29">
        <v>291893.3</v>
      </c>
      <c r="C71" s="30">
        <v>38483.4</v>
      </c>
      <c r="D71" s="14">
        <f>C71/B71*100</f>
        <v>13.184064176875593</v>
      </c>
    </row>
    <row r="72" spans="1:4" ht="12.75">
      <c r="A72" s="25"/>
      <c r="B72" s="22"/>
      <c r="C72" s="18"/>
      <c r="D72" s="24"/>
    </row>
    <row r="73" spans="1:4" ht="76.5">
      <c r="A73" s="13" t="s">
        <v>51</v>
      </c>
      <c r="B73" s="29"/>
      <c r="C73" s="49">
        <v>33130.9</v>
      </c>
      <c r="D73" s="14"/>
    </row>
    <row r="74" spans="1:4" ht="12.75">
      <c r="A74" s="13"/>
      <c r="B74" s="22"/>
      <c r="C74" s="18"/>
      <c r="D74" s="24"/>
    </row>
    <row r="75" spans="1:4" ht="38.25">
      <c r="A75" s="13" t="s">
        <v>52</v>
      </c>
      <c r="B75" s="29"/>
      <c r="C75" s="49">
        <v>-670770.3</v>
      </c>
      <c r="D75" s="20"/>
    </row>
    <row r="76" spans="1:4" ht="12.75">
      <c r="A76" s="25"/>
      <c r="B76" s="22"/>
      <c r="C76" s="18"/>
      <c r="D76" s="24"/>
    </row>
    <row r="77" spans="1:4" ht="12.75">
      <c r="A77" s="107" t="s">
        <v>53</v>
      </c>
      <c r="B77" s="52">
        <f>B7+B60</f>
        <v>40307880.900000006</v>
      </c>
      <c r="C77" s="51">
        <f>C7+C60</f>
        <v>3003076.6000000006</v>
      </c>
      <c r="D77" s="51">
        <f>C77/B77*100</f>
        <v>7.450346019058521</v>
      </c>
    </row>
    <row r="78" spans="1:4" ht="12.75">
      <c r="A78" s="93"/>
      <c r="B78" s="91"/>
      <c r="C78" s="98"/>
      <c r="D78" s="56"/>
    </row>
    <row r="79" spans="1:4" ht="12.75">
      <c r="A79" s="94" t="s">
        <v>54</v>
      </c>
      <c r="B79" s="92">
        <f>B77-B120</f>
        <v>-4249770.999999993</v>
      </c>
      <c r="C79" s="99">
        <f>C77-C120</f>
        <v>-2936876</v>
      </c>
      <c r="D79" s="56"/>
    </row>
    <row r="80" spans="1:4" ht="12.75">
      <c r="A80" s="93"/>
      <c r="B80" s="91"/>
      <c r="C80" s="98"/>
      <c r="D80" s="56"/>
    </row>
    <row r="81" spans="1:4" ht="12.75">
      <c r="A81" s="94" t="s">
        <v>55</v>
      </c>
      <c r="B81" s="91"/>
      <c r="C81" s="98"/>
      <c r="D81" s="56"/>
    </row>
    <row r="82" spans="1:4" ht="12.75">
      <c r="A82" s="93"/>
      <c r="B82" s="97"/>
      <c r="C82" s="100"/>
      <c r="D82" s="56"/>
    </row>
    <row r="83" spans="1:4" ht="12.75">
      <c r="A83" s="110" t="s">
        <v>56</v>
      </c>
      <c r="B83" s="76">
        <v>2515275.9</v>
      </c>
      <c r="C83" s="111">
        <v>218684.9</v>
      </c>
      <c r="D83" s="77">
        <f>C83/B83*100</f>
        <v>8.694270875016137</v>
      </c>
    </row>
    <row r="84" spans="1:4" ht="12.75">
      <c r="A84" s="95"/>
      <c r="B84" s="26"/>
      <c r="C84" s="101"/>
      <c r="D84" s="24"/>
    </row>
    <row r="85" spans="1:4" ht="12.75">
      <c r="A85" s="95" t="s">
        <v>57</v>
      </c>
      <c r="B85" s="26">
        <v>24599.1</v>
      </c>
      <c r="C85" s="101">
        <v>5383.5</v>
      </c>
      <c r="D85" s="24">
        <f>C85/B85*100</f>
        <v>21.884947010256475</v>
      </c>
    </row>
    <row r="86" spans="1:4" ht="12.75">
      <c r="A86" s="95"/>
      <c r="B86" s="26"/>
      <c r="C86" s="101"/>
      <c r="D86" s="24"/>
    </row>
    <row r="87" spans="1:4" ht="25.5">
      <c r="A87" s="95" t="s">
        <v>58</v>
      </c>
      <c r="B87" s="26">
        <v>516479.3</v>
      </c>
      <c r="C87" s="101">
        <v>72132.3</v>
      </c>
      <c r="D87" s="24">
        <f>C87/B87*100</f>
        <v>13.966155081142654</v>
      </c>
    </row>
    <row r="88" spans="1:4" ht="12.75">
      <c r="A88" s="95"/>
      <c r="B88" s="26"/>
      <c r="C88" s="101"/>
      <c r="D88" s="24"/>
    </row>
    <row r="89" spans="1:4" ht="12.75">
      <c r="A89" s="95" t="s">
        <v>59</v>
      </c>
      <c r="B89" s="26">
        <v>8525460.5</v>
      </c>
      <c r="C89" s="68">
        <v>885160.4</v>
      </c>
      <c r="D89" s="24">
        <f>C89/B89*100</f>
        <v>10.382552355969512</v>
      </c>
    </row>
    <row r="90" spans="1:4" ht="12.75" hidden="1">
      <c r="A90" s="95" t="s">
        <v>6</v>
      </c>
      <c r="B90" s="26"/>
      <c r="C90" s="102"/>
      <c r="D90" s="24"/>
    </row>
    <row r="91" spans="1:4" ht="12.75" hidden="1">
      <c r="A91" s="95" t="s">
        <v>60</v>
      </c>
      <c r="B91" s="26">
        <v>335013.4</v>
      </c>
      <c r="C91" s="101">
        <v>34339.1</v>
      </c>
      <c r="D91" s="24">
        <f aca="true" t="shared" si="1" ref="D91:D98">C91/B91*100</f>
        <v>10.250067609235929</v>
      </c>
    </row>
    <row r="92" spans="1:4" ht="12.75" hidden="1">
      <c r="A92" s="95" t="s">
        <v>61</v>
      </c>
      <c r="B92" s="26">
        <v>4697</v>
      </c>
      <c r="C92" s="101"/>
      <c r="D92" s="24">
        <f t="shared" si="1"/>
        <v>0</v>
      </c>
    </row>
    <row r="93" spans="1:4" ht="12.75" hidden="1">
      <c r="A93" s="95" t="s">
        <v>62</v>
      </c>
      <c r="B93" s="26">
        <v>3136270.1</v>
      </c>
      <c r="C93" s="101">
        <v>462457</v>
      </c>
      <c r="D93" s="24">
        <f t="shared" si="1"/>
        <v>14.745445553302314</v>
      </c>
    </row>
    <row r="94" spans="1:4" ht="12.75" hidden="1">
      <c r="A94" s="95" t="s">
        <v>63</v>
      </c>
      <c r="B94" s="26">
        <v>120164.5</v>
      </c>
      <c r="C94" s="101">
        <v>4104.1</v>
      </c>
      <c r="D94" s="24">
        <f t="shared" si="1"/>
        <v>3.415401387264958</v>
      </c>
    </row>
    <row r="95" spans="1:4" ht="12.75" hidden="1">
      <c r="A95" s="95" t="s">
        <v>64</v>
      </c>
      <c r="B95" s="26">
        <v>429594.1</v>
      </c>
      <c r="C95" s="101">
        <v>41273.8</v>
      </c>
      <c r="D95" s="24">
        <f t="shared" si="1"/>
        <v>9.607627292832934</v>
      </c>
    </row>
    <row r="96" spans="1:4" ht="12.75" hidden="1">
      <c r="A96" s="95" t="s">
        <v>65</v>
      </c>
      <c r="B96" s="26">
        <v>472388.5</v>
      </c>
      <c r="C96" s="101">
        <v>88849.4</v>
      </c>
      <c r="D96" s="24">
        <f t="shared" si="1"/>
        <v>18.808544238481673</v>
      </c>
    </row>
    <row r="97" spans="1:4" ht="12.75" hidden="1">
      <c r="A97" s="95" t="s">
        <v>66</v>
      </c>
      <c r="B97" s="26">
        <v>2886068.1</v>
      </c>
      <c r="C97" s="101">
        <v>230328</v>
      </c>
      <c r="D97" s="24">
        <f t="shared" si="1"/>
        <v>7.980684863257384</v>
      </c>
    </row>
    <row r="98" spans="1:4" ht="12.75" hidden="1">
      <c r="A98" s="95" t="s">
        <v>67</v>
      </c>
      <c r="B98" s="26">
        <v>1141264.8</v>
      </c>
      <c r="C98" s="101">
        <v>23809</v>
      </c>
      <c r="D98" s="24">
        <f t="shared" si="1"/>
        <v>2.086194194371017</v>
      </c>
    </row>
    <row r="99" spans="1:4" ht="12.75">
      <c r="A99" s="95"/>
      <c r="B99" s="26"/>
      <c r="C99" s="102"/>
      <c r="D99" s="24"/>
    </row>
    <row r="100" spans="1:4" ht="12.75">
      <c r="A100" s="95" t="s">
        <v>68</v>
      </c>
      <c r="B100" s="26">
        <v>890621.2</v>
      </c>
      <c r="C100" s="101">
        <v>25574</v>
      </c>
      <c r="D100" s="24">
        <f>C100/B100*100</f>
        <v>2.8714789183100513</v>
      </c>
    </row>
    <row r="101" spans="1:4" ht="12.75">
      <c r="A101" s="95"/>
      <c r="B101" s="26"/>
      <c r="C101" s="103"/>
      <c r="D101" s="24"/>
    </row>
    <row r="102" spans="1:4" ht="12.75">
      <c r="A102" s="95" t="s">
        <v>69</v>
      </c>
      <c r="B102" s="26">
        <v>103452.9</v>
      </c>
      <c r="C102" s="101">
        <v>6452.2</v>
      </c>
      <c r="D102" s="24">
        <f>C102/B102*100</f>
        <v>6.236847879566451</v>
      </c>
    </row>
    <row r="103" spans="1:4" ht="12.75">
      <c r="A103" s="95"/>
      <c r="B103" s="26"/>
      <c r="C103" s="101"/>
      <c r="D103" s="24"/>
    </row>
    <row r="104" spans="1:4" ht="12.75">
      <c r="A104" s="95" t="s">
        <v>70</v>
      </c>
      <c r="B104" s="26">
        <v>10824340.4</v>
      </c>
      <c r="C104" s="101">
        <v>1603183.8</v>
      </c>
      <c r="D104" s="24">
        <f>C104/B104*100</f>
        <v>14.810914483066332</v>
      </c>
    </row>
    <row r="105" spans="1:4" ht="12.75">
      <c r="A105" s="95"/>
      <c r="B105" s="26"/>
      <c r="C105" s="104"/>
      <c r="D105" s="24"/>
    </row>
    <row r="106" spans="1:4" ht="12.75">
      <c r="A106" s="95" t="s">
        <v>71</v>
      </c>
      <c r="B106" s="26">
        <v>615186.2</v>
      </c>
      <c r="C106" s="104">
        <v>56377.2</v>
      </c>
      <c r="D106" s="24">
        <f>C106/B106*100</f>
        <v>9.16424978323636</v>
      </c>
    </row>
    <row r="107" spans="1:4" ht="12.75">
      <c r="A107" s="95"/>
      <c r="B107" s="26"/>
      <c r="C107" s="104"/>
      <c r="D107" s="24"/>
    </row>
    <row r="108" spans="1:4" ht="12.75">
      <c r="A108" s="95" t="s">
        <v>72</v>
      </c>
      <c r="B108" s="26">
        <v>8075294</v>
      </c>
      <c r="C108" s="105">
        <v>1099312.1</v>
      </c>
      <c r="D108" s="24">
        <f>C108/B108*100</f>
        <v>13.613276494948668</v>
      </c>
    </row>
    <row r="109" spans="1:4" ht="12.75">
      <c r="A109" s="96"/>
      <c r="B109" s="26"/>
      <c r="C109" s="105"/>
      <c r="D109" s="24"/>
    </row>
    <row r="110" spans="1:4" ht="12.75">
      <c r="A110" s="95" t="s">
        <v>73</v>
      </c>
      <c r="B110" s="26">
        <v>8002948.3</v>
      </c>
      <c r="C110" s="105">
        <v>1185807</v>
      </c>
      <c r="D110" s="24">
        <f>C110/B110*100</f>
        <v>14.81712683311974</v>
      </c>
    </row>
    <row r="111" spans="1:4" ht="12.75">
      <c r="A111" s="96"/>
      <c r="B111" s="26"/>
      <c r="C111" s="105"/>
      <c r="D111" s="24"/>
    </row>
    <row r="112" spans="1:4" ht="12.75">
      <c r="A112" s="95" t="s">
        <v>74</v>
      </c>
      <c r="B112" s="26">
        <v>618540.2</v>
      </c>
      <c r="C112" s="105">
        <v>45852.8</v>
      </c>
      <c r="D112" s="24">
        <f>C112/B112*100</f>
        <v>7.413067089253052</v>
      </c>
    </row>
    <row r="113" spans="1:4" ht="12.75">
      <c r="A113" s="95"/>
      <c r="B113" s="26"/>
      <c r="C113" s="105"/>
      <c r="D113" s="24"/>
    </row>
    <row r="114" spans="1:4" ht="12.75">
      <c r="A114" s="95" t="s">
        <v>75</v>
      </c>
      <c r="B114" s="26">
        <v>207369.1</v>
      </c>
      <c r="C114" s="105">
        <v>21058.4</v>
      </c>
      <c r="D114" s="24">
        <f>C114/B114*100</f>
        <v>10.155032741136457</v>
      </c>
    </row>
    <row r="115" spans="1:4" ht="12.75">
      <c r="A115" s="95"/>
      <c r="B115" s="26"/>
      <c r="C115" s="105"/>
      <c r="D115" s="24"/>
    </row>
    <row r="116" spans="1:4" ht="12.75">
      <c r="A116" s="95" t="s">
        <v>76</v>
      </c>
      <c r="B116" s="26">
        <v>2282837.3</v>
      </c>
      <c r="C116" s="105">
        <v>179173</v>
      </c>
      <c r="D116" s="24">
        <f>C116/B116*100</f>
        <v>7.848697758705801</v>
      </c>
    </row>
    <row r="117" spans="1:4" ht="12.75">
      <c r="A117" s="95"/>
      <c r="B117" s="26"/>
      <c r="C117" s="105"/>
      <c r="D117" s="24"/>
    </row>
    <row r="118" spans="1:4" ht="25.5">
      <c r="A118" s="95" t="s">
        <v>82</v>
      </c>
      <c r="B118" s="26">
        <v>1355247.5</v>
      </c>
      <c r="C118" s="68">
        <v>535801</v>
      </c>
      <c r="D118" s="24">
        <f>C118/B118*100</f>
        <v>39.535287834878865</v>
      </c>
    </row>
    <row r="119" spans="1:4" ht="12.75">
      <c r="A119" s="95"/>
      <c r="B119" s="90"/>
      <c r="C119" s="106"/>
      <c r="D119" s="24"/>
    </row>
    <row r="120" spans="1:4" ht="12.75">
      <c r="A120" s="107" t="s">
        <v>77</v>
      </c>
      <c r="B120" s="108">
        <f>B83+B85+B87+B89+B100+B102+B104+B106+B108+B110+B112+B114+B116+B118</f>
        <v>44557651.9</v>
      </c>
      <c r="C120" s="109">
        <f>C83+C85+C87+C89+C100+C102+C104+C106+C108+C110+C112+C114+C116+C118</f>
        <v>5939952.600000001</v>
      </c>
      <c r="D120" s="109">
        <f>C120/B120*100</f>
        <v>13.33093721664449</v>
      </c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1:4" ht="25.5">
      <c r="A125" s="86" t="s">
        <v>78</v>
      </c>
      <c r="B125" s="87"/>
      <c r="C125" s="132" t="s">
        <v>79</v>
      </c>
      <c r="D125" s="132"/>
    </row>
    <row r="126" spans="1:4" ht="12.75">
      <c r="A126" s="88"/>
      <c r="B126" s="89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spans="2:4" ht="12.75">
      <c r="B580" s="84"/>
      <c r="C580" s="84"/>
      <c r="D580" s="85"/>
    </row>
    <row r="581" spans="2:4" ht="12.75">
      <c r="B581" s="84"/>
      <c r="C581" s="84"/>
      <c r="D581" s="85"/>
    </row>
    <row r="582" spans="2:4" ht="12.75">
      <c r="B582" s="84"/>
      <c r="C582" s="84"/>
      <c r="D582" s="85"/>
    </row>
    <row r="583" spans="2:4" ht="12.75">
      <c r="B583" s="84"/>
      <c r="C583" s="84"/>
      <c r="D583" s="85"/>
    </row>
    <row r="584" spans="2:4" ht="12.75">
      <c r="B584" s="84"/>
      <c r="C584" s="84"/>
      <c r="D584" s="85"/>
    </row>
    <row r="585" spans="2:4" ht="12.75">
      <c r="B585" s="84"/>
      <c r="C585" s="84"/>
      <c r="D585" s="85"/>
    </row>
    <row r="586" spans="2:4" ht="12.75">
      <c r="B586" s="84"/>
      <c r="C586" s="84"/>
      <c r="D586" s="85"/>
    </row>
    <row r="587" spans="2:4" ht="12.75">
      <c r="B587" s="84"/>
      <c r="C587" s="84"/>
      <c r="D587" s="85"/>
    </row>
    <row r="588" spans="2:4" ht="12.75">
      <c r="B588" s="84"/>
      <c r="C588" s="84"/>
      <c r="D588" s="85"/>
    </row>
    <row r="589" spans="2:4" ht="12.75">
      <c r="B589" s="84"/>
      <c r="C589" s="84"/>
      <c r="D589" s="85"/>
    </row>
    <row r="590" spans="2:4" ht="12.75">
      <c r="B590" s="84"/>
      <c r="C590" s="84"/>
      <c r="D590" s="85"/>
    </row>
    <row r="591" spans="2:4" ht="12.75">
      <c r="B591" s="84"/>
      <c r="C591" s="84"/>
      <c r="D591" s="85"/>
    </row>
    <row r="592" spans="2:4" ht="12.75">
      <c r="B592" s="84"/>
      <c r="C592" s="84"/>
      <c r="D592" s="85"/>
    </row>
    <row r="593" spans="2:4" ht="12.75">
      <c r="B593" s="84"/>
      <c r="C593" s="84"/>
      <c r="D593" s="85"/>
    </row>
    <row r="594" spans="2:4" ht="12.75">
      <c r="B594" s="84"/>
      <c r="C594" s="84"/>
      <c r="D594" s="85"/>
    </row>
    <row r="595" spans="2:4" ht="12.75">
      <c r="B595" s="84"/>
      <c r="C595" s="84"/>
      <c r="D595" s="85"/>
    </row>
    <row r="596" spans="2:4" ht="12.75">
      <c r="B596" s="84"/>
      <c r="C596" s="84"/>
      <c r="D596" s="85"/>
    </row>
    <row r="597" spans="2:4" ht="12.75">
      <c r="B597" s="84"/>
      <c r="C597" s="84"/>
      <c r="D597" s="85"/>
    </row>
    <row r="598" spans="2:4" ht="12.75">
      <c r="B598" s="84"/>
      <c r="C598" s="84"/>
      <c r="D598" s="85"/>
    </row>
    <row r="599" spans="2:4" ht="12.75">
      <c r="B599" s="84"/>
      <c r="C599" s="84"/>
      <c r="D599" s="85"/>
    </row>
    <row r="600" spans="2:4" ht="12.75">
      <c r="B600" s="84"/>
      <c r="C600" s="84"/>
      <c r="D600" s="85"/>
    </row>
    <row r="601" spans="2:4" ht="12.75">
      <c r="B601" s="84"/>
      <c r="C601" s="84"/>
      <c r="D601" s="85"/>
    </row>
    <row r="602" spans="2:4" ht="12.75">
      <c r="B602" s="84"/>
      <c r="C602" s="84"/>
      <c r="D602" s="85"/>
    </row>
    <row r="603" spans="2:4" ht="12.75">
      <c r="B603" s="84"/>
      <c r="C603" s="84"/>
      <c r="D603" s="85"/>
    </row>
    <row r="604" spans="2:4" ht="12.75">
      <c r="B604" s="84"/>
      <c r="C604" s="84"/>
      <c r="D604" s="85"/>
    </row>
    <row r="605" spans="2:4" ht="12.75">
      <c r="B605" s="84"/>
      <c r="C605" s="84"/>
      <c r="D605" s="85"/>
    </row>
    <row r="606" spans="2:4" ht="12.75">
      <c r="B606" s="84"/>
      <c r="C606" s="84"/>
      <c r="D606" s="85"/>
    </row>
    <row r="607" spans="2:4" ht="12.75">
      <c r="B607" s="84"/>
      <c r="C607" s="84"/>
      <c r="D607" s="85"/>
    </row>
    <row r="608" spans="2:4" ht="12.75">
      <c r="B608" s="84"/>
      <c r="C608" s="84"/>
      <c r="D608" s="85"/>
    </row>
    <row r="609" spans="2:4" ht="12.75">
      <c r="B609" s="84"/>
      <c r="C609" s="84"/>
      <c r="D609" s="85"/>
    </row>
    <row r="610" spans="2:4" ht="12.75">
      <c r="B610" s="84"/>
      <c r="C610" s="84"/>
      <c r="D610" s="85"/>
    </row>
    <row r="611" spans="2:4" ht="12.75">
      <c r="B611" s="84"/>
      <c r="C611" s="84"/>
      <c r="D611" s="85"/>
    </row>
    <row r="612" spans="2:4" ht="12.75">
      <c r="B612" s="84"/>
      <c r="C612" s="84"/>
      <c r="D612" s="85"/>
    </row>
    <row r="613" spans="2:4" ht="12.75">
      <c r="B613" s="84"/>
      <c r="C613" s="84"/>
      <c r="D613" s="85"/>
    </row>
    <row r="614" spans="2:4" ht="12.75">
      <c r="B614" s="84"/>
      <c r="C614" s="84"/>
      <c r="D614" s="85"/>
    </row>
    <row r="615" spans="2:4" ht="12.75">
      <c r="B615" s="84"/>
      <c r="C615" s="84"/>
      <c r="D615" s="85"/>
    </row>
    <row r="616" spans="2:4" ht="12.75">
      <c r="B616" s="84"/>
      <c r="C616" s="84"/>
      <c r="D616" s="85"/>
    </row>
    <row r="617" spans="2:4" ht="12.75">
      <c r="B617" s="84"/>
      <c r="C617" s="84"/>
      <c r="D617" s="85"/>
    </row>
    <row r="618" spans="2:4" ht="12.75">
      <c r="B618" s="84"/>
      <c r="C618" s="84"/>
      <c r="D618" s="85"/>
    </row>
    <row r="619" spans="2:4" ht="12.75">
      <c r="B619" s="84"/>
      <c r="C619" s="84"/>
      <c r="D619" s="85"/>
    </row>
    <row r="620" spans="2:4" ht="12.75">
      <c r="B620" s="84"/>
      <c r="C620" s="84"/>
      <c r="D620" s="85"/>
    </row>
    <row r="621" spans="2:4" ht="12.75">
      <c r="B621" s="84"/>
      <c r="C621" s="84"/>
      <c r="D621" s="85"/>
    </row>
    <row r="622" spans="2:4" ht="12.75">
      <c r="B622" s="84"/>
      <c r="C622" s="84"/>
      <c r="D622" s="85"/>
    </row>
    <row r="623" spans="2:4" ht="12.75">
      <c r="B623" s="84"/>
      <c r="C623" s="84"/>
      <c r="D623" s="85"/>
    </row>
    <row r="624" spans="2:4" ht="12.75">
      <c r="B624" s="84"/>
      <c r="C624" s="84"/>
      <c r="D624" s="85"/>
    </row>
    <row r="625" spans="2:4" ht="12.75">
      <c r="B625" s="84"/>
      <c r="C625" s="84"/>
      <c r="D625" s="85"/>
    </row>
    <row r="626" spans="2:4" ht="12.75">
      <c r="B626" s="84"/>
      <c r="C626" s="84"/>
      <c r="D626" s="85"/>
    </row>
    <row r="627" spans="2:4" ht="12.75">
      <c r="B627" s="84"/>
      <c r="C627" s="84"/>
      <c r="D627" s="85"/>
    </row>
    <row r="628" spans="2:4" ht="12.75">
      <c r="B628" s="84"/>
      <c r="C628" s="84"/>
      <c r="D628" s="85"/>
    </row>
    <row r="629" spans="2:4" ht="12.75">
      <c r="B629" s="84"/>
      <c r="C629" s="84"/>
      <c r="D629" s="85"/>
    </row>
    <row r="630" spans="2:4" ht="12.75">
      <c r="B630" s="84"/>
      <c r="C630" s="84"/>
      <c r="D630" s="85"/>
    </row>
    <row r="631" spans="2:4" ht="12.75">
      <c r="B631" s="84"/>
      <c r="C631" s="84"/>
      <c r="D631" s="85"/>
    </row>
    <row r="632" spans="2:4" ht="12.75">
      <c r="B632" s="84"/>
      <c r="C632" s="84"/>
      <c r="D632" s="85"/>
    </row>
    <row r="633" spans="2:4" ht="12.75">
      <c r="B633" s="84"/>
      <c r="C633" s="84"/>
      <c r="D633" s="85"/>
    </row>
    <row r="634" spans="2:4" ht="12.75">
      <c r="B634" s="84"/>
      <c r="C634" s="84"/>
      <c r="D634" s="85"/>
    </row>
    <row r="635" spans="2:4" ht="12.75">
      <c r="B635" s="84"/>
      <c r="C635" s="84"/>
      <c r="D635" s="85"/>
    </row>
    <row r="636" spans="2:4" ht="12.75">
      <c r="B636" s="84"/>
      <c r="C636" s="84"/>
      <c r="D636" s="85"/>
    </row>
    <row r="637" spans="2:4" ht="12.75">
      <c r="B637" s="84"/>
      <c r="C637" s="84"/>
      <c r="D637" s="85"/>
    </row>
    <row r="638" spans="2:4" ht="12.75">
      <c r="B638" s="84"/>
      <c r="C638" s="84"/>
      <c r="D638" s="85"/>
    </row>
    <row r="639" spans="2:4" ht="12.75">
      <c r="B639" s="84"/>
      <c r="C639" s="84"/>
      <c r="D639" s="85"/>
    </row>
    <row r="640" spans="2:4" ht="12.75">
      <c r="B640" s="84"/>
      <c r="C640" s="84"/>
      <c r="D640" s="85"/>
    </row>
    <row r="641" spans="2:4" ht="12.75">
      <c r="B641" s="84"/>
      <c r="C641" s="84"/>
      <c r="D641" s="85"/>
    </row>
    <row r="642" spans="2:4" ht="12.75">
      <c r="B642" s="84"/>
      <c r="C642" s="84"/>
      <c r="D642" s="85"/>
    </row>
    <row r="643" spans="2:4" ht="12.75">
      <c r="B643" s="84"/>
      <c r="C643" s="84"/>
      <c r="D643" s="85"/>
    </row>
    <row r="644" spans="2:4" ht="12.75">
      <c r="B644" s="84"/>
      <c r="C644" s="84"/>
      <c r="D644" s="85"/>
    </row>
    <row r="645" spans="2:4" ht="12.75">
      <c r="B645" s="84"/>
      <c r="C645" s="84"/>
      <c r="D645" s="85"/>
    </row>
    <row r="646" spans="2:4" ht="12.75">
      <c r="B646" s="84"/>
      <c r="C646" s="84"/>
      <c r="D646" s="85"/>
    </row>
    <row r="647" spans="2:4" ht="12.75">
      <c r="B647" s="84"/>
      <c r="C647" s="84"/>
      <c r="D647" s="85"/>
    </row>
    <row r="648" spans="2:4" ht="12.75">
      <c r="B648" s="84"/>
      <c r="C648" s="84"/>
      <c r="D648" s="85"/>
    </row>
    <row r="649" spans="2:4" ht="12.75">
      <c r="B649" s="84"/>
      <c r="C649" s="84"/>
      <c r="D649" s="85"/>
    </row>
    <row r="650" spans="2:4" ht="12.75">
      <c r="B650" s="84"/>
      <c r="C650" s="84"/>
      <c r="D650" s="85"/>
    </row>
    <row r="651" spans="2:4" ht="12.75">
      <c r="B651" s="84"/>
      <c r="C651" s="84"/>
      <c r="D651" s="85"/>
    </row>
    <row r="652" spans="2:4" ht="12.75">
      <c r="B652" s="84"/>
      <c r="C652" s="84"/>
      <c r="D652" s="85"/>
    </row>
    <row r="653" spans="2:4" ht="12.75">
      <c r="B653" s="84"/>
      <c r="C653" s="84"/>
      <c r="D653" s="85"/>
    </row>
    <row r="654" spans="2:4" ht="12.75">
      <c r="B654" s="84"/>
      <c r="C654" s="84"/>
      <c r="D654" s="85"/>
    </row>
    <row r="655" spans="2:4" ht="12.75">
      <c r="B655" s="84"/>
      <c r="C655" s="84"/>
      <c r="D655" s="85"/>
    </row>
    <row r="656" spans="2:4" ht="12.75">
      <c r="B656" s="84"/>
      <c r="C656" s="84"/>
      <c r="D656" s="85"/>
    </row>
    <row r="657" spans="2:4" ht="12.75">
      <c r="B657" s="84"/>
      <c r="C657" s="84"/>
      <c r="D657" s="85"/>
    </row>
    <row r="658" spans="2:4" ht="12.75">
      <c r="B658" s="84"/>
      <c r="C658" s="84"/>
      <c r="D658" s="85"/>
    </row>
    <row r="659" spans="2:4" ht="12.75">
      <c r="B659" s="84"/>
      <c r="C659" s="84"/>
      <c r="D659" s="85"/>
    </row>
    <row r="660" spans="2:4" ht="12.75">
      <c r="B660" s="84"/>
      <c r="C660" s="84"/>
      <c r="D660" s="85"/>
    </row>
    <row r="661" spans="2:4" ht="12.75">
      <c r="B661" s="84"/>
      <c r="C661" s="84"/>
      <c r="D661" s="85"/>
    </row>
    <row r="662" spans="2:4" ht="12.75">
      <c r="B662" s="84"/>
      <c r="C662" s="84"/>
      <c r="D662" s="85"/>
    </row>
    <row r="663" spans="2:4" ht="12.75">
      <c r="B663" s="84"/>
      <c r="C663" s="84"/>
      <c r="D663" s="85"/>
    </row>
    <row r="664" spans="2:4" ht="12.75">
      <c r="B664" s="84"/>
      <c r="C664" s="84"/>
      <c r="D664" s="85"/>
    </row>
    <row r="665" spans="2:4" ht="12.75">
      <c r="B665" s="84"/>
      <c r="C665" s="84"/>
      <c r="D665" s="85"/>
    </row>
    <row r="666" spans="2:4" ht="12.75">
      <c r="B666" s="84"/>
      <c r="C666" s="84"/>
      <c r="D666" s="85"/>
    </row>
    <row r="667" spans="2:4" ht="12.75">
      <c r="B667" s="84"/>
      <c r="C667" s="84"/>
      <c r="D667" s="85"/>
    </row>
    <row r="668" spans="2:4" ht="12.75">
      <c r="B668" s="84"/>
      <c r="C668" s="84"/>
      <c r="D668" s="85"/>
    </row>
    <row r="669" spans="2:4" ht="12.75">
      <c r="B669" s="84"/>
      <c r="C669" s="84"/>
      <c r="D669" s="85"/>
    </row>
    <row r="670" spans="2:4" ht="12.75">
      <c r="B670" s="84"/>
      <c r="C670" s="84"/>
      <c r="D670" s="85"/>
    </row>
    <row r="671" spans="2:4" ht="12.75">
      <c r="B671" s="84"/>
      <c r="C671" s="84"/>
      <c r="D671" s="85"/>
    </row>
    <row r="672" spans="2:4" ht="12.75">
      <c r="B672" s="84"/>
      <c r="C672" s="84"/>
      <c r="D672" s="85"/>
    </row>
    <row r="673" spans="2:4" ht="12.75">
      <c r="B673" s="84"/>
      <c r="C673" s="84"/>
      <c r="D673" s="85"/>
    </row>
    <row r="674" spans="2:4" ht="12.75">
      <c r="B674" s="84"/>
      <c r="C674" s="84"/>
      <c r="D674" s="85"/>
    </row>
    <row r="675" spans="2:4" ht="12.75">
      <c r="B675" s="84"/>
      <c r="C675" s="84"/>
      <c r="D675" s="85"/>
    </row>
    <row r="676" spans="2:4" ht="12.75">
      <c r="B676" s="84"/>
      <c r="C676" s="84"/>
      <c r="D676" s="85"/>
    </row>
    <row r="677" spans="2:4" ht="12.75">
      <c r="B677" s="84"/>
      <c r="C677" s="84"/>
      <c r="D677" s="85"/>
    </row>
    <row r="678" spans="2:4" ht="12.75">
      <c r="B678" s="84"/>
      <c r="C678" s="84"/>
      <c r="D678" s="85"/>
    </row>
    <row r="679" spans="2:4" ht="12.75">
      <c r="B679" s="84"/>
      <c r="C679" s="84"/>
      <c r="D679" s="85"/>
    </row>
    <row r="680" spans="2:4" ht="12.75">
      <c r="B680" s="84"/>
      <c r="C680" s="84"/>
      <c r="D680" s="85"/>
    </row>
    <row r="681" spans="2:4" ht="12.75">
      <c r="B681" s="84"/>
      <c r="C681" s="84"/>
      <c r="D681" s="85"/>
    </row>
    <row r="682" spans="2:4" ht="12.75">
      <c r="B682" s="84"/>
      <c r="C682" s="84"/>
      <c r="D682" s="85"/>
    </row>
    <row r="683" spans="2:4" ht="12.75">
      <c r="B683" s="84"/>
      <c r="C683" s="84"/>
      <c r="D683" s="85"/>
    </row>
    <row r="684" spans="2:4" ht="12.75">
      <c r="B684" s="84"/>
      <c r="C684" s="84"/>
      <c r="D684" s="85"/>
    </row>
    <row r="685" spans="2:4" ht="12.75">
      <c r="B685" s="84"/>
      <c r="C685" s="84"/>
      <c r="D685" s="85"/>
    </row>
    <row r="686" spans="2:4" ht="12.75">
      <c r="B686" s="84"/>
      <c r="C686" s="84"/>
      <c r="D686" s="85"/>
    </row>
    <row r="687" spans="2:4" ht="12.75">
      <c r="B687" s="84"/>
      <c r="C687" s="84"/>
      <c r="D687" s="85"/>
    </row>
    <row r="688" spans="2:4" ht="12.75">
      <c r="B688" s="84"/>
      <c r="C688" s="84"/>
      <c r="D688" s="85"/>
    </row>
    <row r="689" spans="2:4" ht="12.75">
      <c r="B689" s="84"/>
      <c r="C689" s="84"/>
      <c r="D689" s="85"/>
    </row>
    <row r="690" spans="2:4" ht="12.75">
      <c r="B690" s="84"/>
      <c r="C690" s="84"/>
      <c r="D690" s="85"/>
    </row>
    <row r="691" spans="2:4" ht="12.75">
      <c r="B691" s="84"/>
      <c r="C691" s="84"/>
      <c r="D691" s="85"/>
    </row>
    <row r="692" spans="2:4" ht="12.75">
      <c r="B692" s="84"/>
      <c r="C692" s="84"/>
      <c r="D692" s="85"/>
    </row>
    <row r="693" spans="2:4" ht="12.75">
      <c r="B693" s="84"/>
      <c r="C693" s="84"/>
      <c r="D693" s="85"/>
    </row>
    <row r="694" spans="2:4" ht="12.75">
      <c r="B694" s="84"/>
      <c r="C694" s="84"/>
      <c r="D694" s="85"/>
    </row>
    <row r="695" spans="2:4" ht="12.75">
      <c r="B695" s="84"/>
      <c r="C695" s="84"/>
      <c r="D695" s="85"/>
    </row>
    <row r="696" spans="2:4" ht="12.75">
      <c r="B696" s="84"/>
      <c r="C696" s="84"/>
      <c r="D696" s="85"/>
    </row>
    <row r="697" spans="2:4" ht="12.75">
      <c r="B697" s="84"/>
      <c r="C697" s="84"/>
      <c r="D697" s="85"/>
    </row>
    <row r="698" spans="2:4" ht="12.75">
      <c r="B698" s="84"/>
      <c r="C698" s="84"/>
      <c r="D698" s="85"/>
    </row>
    <row r="699" spans="2:4" ht="12.75">
      <c r="B699" s="84"/>
      <c r="C699" s="84"/>
      <c r="D699" s="85"/>
    </row>
    <row r="700" spans="2:4" ht="12.75">
      <c r="B700" s="84"/>
      <c r="C700" s="84"/>
      <c r="D700" s="85"/>
    </row>
    <row r="701" spans="2:4" ht="12.75">
      <c r="B701" s="84"/>
      <c r="C701" s="84"/>
      <c r="D701" s="85"/>
    </row>
    <row r="702" spans="2:4" ht="12.75">
      <c r="B702" s="84"/>
      <c r="C702" s="84"/>
      <c r="D702" s="85"/>
    </row>
    <row r="703" spans="2:4" ht="12.75">
      <c r="B703" s="84"/>
      <c r="C703" s="84"/>
      <c r="D703" s="85"/>
    </row>
    <row r="704" spans="2:4" ht="12.75">
      <c r="B704" s="84"/>
      <c r="C704" s="84"/>
      <c r="D704" s="85"/>
    </row>
    <row r="705" spans="2:4" ht="12.75">
      <c r="B705" s="84"/>
      <c r="C705" s="84"/>
      <c r="D705" s="85"/>
    </row>
    <row r="706" spans="2:4" ht="12.75">
      <c r="B706" s="84"/>
      <c r="C706" s="84"/>
      <c r="D706" s="85"/>
    </row>
    <row r="707" spans="2:4" ht="12.75">
      <c r="B707" s="84"/>
      <c r="C707" s="84"/>
      <c r="D707" s="85"/>
    </row>
    <row r="708" spans="2:4" ht="12.75">
      <c r="B708" s="84"/>
      <c r="C708" s="84"/>
      <c r="D708" s="85"/>
    </row>
    <row r="709" spans="2:4" ht="12.75">
      <c r="B709" s="84"/>
      <c r="C709" s="84"/>
      <c r="D709" s="85"/>
    </row>
    <row r="710" spans="2:4" ht="12.75">
      <c r="B710" s="84"/>
      <c r="C710" s="84"/>
      <c r="D710" s="85"/>
    </row>
    <row r="711" spans="2:4" ht="12.75">
      <c r="B711" s="84"/>
      <c r="C711" s="84"/>
      <c r="D711" s="85"/>
    </row>
    <row r="712" spans="2:4" ht="12.75">
      <c r="B712" s="84"/>
      <c r="C712" s="84"/>
      <c r="D712" s="85"/>
    </row>
    <row r="713" spans="2:4" ht="12.75">
      <c r="B713" s="84"/>
      <c r="C713" s="84"/>
      <c r="D713" s="85"/>
    </row>
    <row r="714" spans="2:4" ht="12.75">
      <c r="B714" s="84"/>
      <c r="C714" s="84"/>
      <c r="D714" s="85"/>
    </row>
    <row r="715" spans="2:4" ht="12.75">
      <c r="B715" s="84"/>
      <c r="C715" s="84"/>
      <c r="D715" s="85"/>
    </row>
    <row r="716" spans="2:4" ht="12.75">
      <c r="B716" s="84"/>
      <c r="C716" s="84"/>
      <c r="D716" s="85"/>
    </row>
    <row r="717" spans="2:4" ht="12.75">
      <c r="B717" s="84"/>
      <c r="C717" s="84"/>
      <c r="D717" s="85"/>
    </row>
    <row r="718" spans="2:4" ht="12.75">
      <c r="B718" s="84"/>
      <c r="C718" s="84"/>
      <c r="D718" s="85"/>
    </row>
    <row r="719" spans="2:4" ht="12.75">
      <c r="B719" s="84"/>
      <c r="C719" s="84"/>
      <c r="D719" s="85"/>
    </row>
    <row r="720" spans="2:4" ht="12.75">
      <c r="B720" s="84"/>
      <c r="C720" s="84"/>
      <c r="D720" s="85"/>
    </row>
    <row r="721" spans="2:4" ht="12.75">
      <c r="B721" s="84"/>
      <c r="C721" s="84"/>
      <c r="D721" s="85"/>
    </row>
    <row r="722" spans="2:4" ht="12.75">
      <c r="B722" s="84"/>
      <c r="C722" s="84"/>
      <c r="D722" s="85"/>
    </row>
    <row r="723" spans="2:4" ht="12.75">
      <c r="B723" s="84"/>
      <c r="C723" s="84"/>
      <c r="D723" s="85"/>
    </row>
    <row r="724" spans="2:4" ht="12.75">
      <c r="B724" s="84"/>
      <c r="C724" s="84"/>
      <c r="D724" s="85"/>
    </row>
    <row r="725" spans="2:4" ht="12.75">
      <c r="B725" s="84"/>
      <c r="C725" s="84"/>
      <c r="D725" s="85"/>
    </row>
    <row r="726" spans="2:4" ht="12.75">
      <c r="B726" s="84"/>
      <c r="C726" s="84"/>
      <c r="D726" s="85"/>
    </row>
    <row r="727" spans="2:4" ht="12.75">
      <c r="B727" s="84"/>
      <c r="C727" s="84"/>
      <c r="D727" s="85"/>
    </row>
    <row r="728" spans="2:4" ht="12.75">
      <c r="B728" s="84"/>
      <c r="C728" s="84"/>
      <c r="D728" s="85"/>
    </row>
    <row r="729" spans="2:4" ht="12.75">
      <c r="B729" s="84"/>
      <c r="C729" s="84"/>
      <c r="D729" s="85"/>
    </row>
    <row r="730" spans="2:4" ht="12.75">
      <c r="B730" s="84"/>
      <c r="C730" s="84"/>
      <c r="D730" s="85"/>
    </row>
    <row r="731" spans="2:4" ht="12.75">
      <c r="B731" s="84"/>
      <c r="C731" s="84"/>
      <c r="D731" s="85"/>
    </row>
    <row r="732" spans="2:4" ht="12.75">
      <c r="B732" s="84"/>
      <c r="C732" s="84"/>
      <c r="D732" s="85"/>
    </row>
    <row r="733" spans="2:4" ht="12.75">
      <c r="B733" s="84"/>
      <c r="C733" s="84"/>
      <c r="D733" s="85"/>
    </row>
    <row r="734" spans="2:4" ht="12.75">
      <c r="B734" s="84"/>
      <c r="C734" s="84"/>
      <c r="D734" s="85"/>
    </row>
    <row r="735" spans="2:4" ht="12.75">
      <c r="B735" s="84"/>
      <c r="C735" s="84"/>
      <c r="D735" s="85"/>
    </row>
    <row r="736" spans="2:4" ht="12.75">
      <c r="B736" s="84"/>
      <c r="C736" s="84"/>
      <c r="D736" s="85"/>
    </row>
    <row r="737" spans="2:4" ht="12.75">
      <c r="B737" s="84"/>
      <c r="C737" s="84"/>
      <c r="D737" s="85"/>
    </row>
    <row r="738" spans="2:4" ht="12.75">
      <c r="B738" s="84"/>
      <c r="C738" s="84"/>
      <c r="D738" s="85"/>
    </row>
    <row r="739" spans="2:4" ht="12.75">
      <c r="B739" s="84"/>
      <c r="C739" s="84"/>
      <c r="D739" s="85"/>
    </row>
    <row r="740" spans="2:4" ht="12.75">
      <c r="B740" s="84"/>
      <c r="C740" s="84"/>
      <c r="D740" s="85"/>
    </row>
    <row r="741" spans="2:4" ht="12.75">
      <c r="B741" s="84"/>
      <c r="C741" s="84"/>
      <c r="D741" s="85"/>
    </row>
    <row r="742" spans="2:4" ht="12.75">
      <c r="B742" s="84"/>
      <c r="C742" s="84"/>
      <c r="D742" s="85"/>
    </row>
    <row r="743" spans="2:4" ht="12.75">
      <c r="B743" s="84"/>
      <c r="C743" s="84"/>
      <c r="D743" s="85"/>
    </row>
    <row r="744" spans="2:4" ht="12.75">
      <c r="B744" s="84"/>
      <c r="C744" s="84"/>
      <c r="D744" s="85"/>
    </row>
    <row r="745" spans="2:4" ht="12.75">
      <c r="B745" s="84"/>
      <c r="C745" s="84"/>
      <c r="D745" s="85"/>
    </row>
    <row r="746" spans="2:4" ht="12.75">
      <c r="B746" s="84"/>
      <c r="C746" s="84"/>
      <c r="D746" s="85"/>
    </row>
    <row r="747" spans="2:4" ht="12.75">
      <c r="B747" s="84"/>
      <c r="C747" s="84"/>
      <c r="D747" s="85"/>
    </row>
    <row r="748" spans="2:4" ht="12.75">
      <c r="B748" s="84"/>
      <c r="C748" s="84"/>
      <c r="D748" s="85"/>
    </row>
    <row r="749" spans="2:4" ht="12.75">
      <c r="B749" s="84"/>
      <c r="C749" s="84"/>
      <c r="D749" s="85"/>
    </row>
    <row r="750" spans="2:4" ht="12.75">
      <c r="B750" s="84"/>
      <c r="C750" s="84"/>
      <c r="D750" s="85"/>
    </row>
    <row r="751" spans="2:4" ht="12.75">
      <c r="B751" s="84"/>
      <c r="C751" s="84"/>
      <c r="D751" s="85"/>
    </row>
    <row r="752" spans="2:4" ht="12.75">
      <c r="B752" s="84"/>
      <c r="C752" s="84"/>
      <c r="D752" s="85"/>
    </row>
    <row r="753" spans="2:4" ht="12.75">
      <c r="B753" s="84"/>
      <c r="C753" s="84"/>
      <c r="D753" s="85"/>
    </row>
    <row r="754" spans="2:4" ht="12.75">
      <c r="B754" s="84"/>
      <c r="C754" s="84"/>
      <c r="D754" s="85"/>
    </row>
    <row r="755" spans="2:4" ht="12.75">
      <c r="B755" s="84"/>
      <c r="C755" s="84"/>
      <c r="D755" s="85"/>
    </row>
    <row r="756" spans="2:4" ht="12.75">
      <c r="B756" s="84"/>
      <c r="C756" s="84"/>
      <c r="D756" s="85"/>
    </row>
    <row r="757" spans="2:4" ht="12.75">
      <c r="B757" s="84"/>
      <c r="C757" s="84"/>
      <c r="D757" s="85"/>
    </row>
    <row r="758" spans="2:4" ht="12.75">
      <c r="B758" s="84"/>
      <c r="C758" s="84"/>
      <c r="D758" s="85"/>
    </row>
    <row r="759" spans="2:4" ht="12.75">
      <c r="B759" s="84"/>
      <c r="C759" s="84"/>
      <c r="D759" s="85"/>
    </row>
    <row r="760" spans="2:4" ht="12.75">
      <c r="B760" s="84"/>
      <c r="C760" s="84"/>
      <c r="D760" s="85"/>
    </row>
    <row r="761" spans="2:4" ht="12.75">
      <c r="B761" s="84"/>
      <c r="C761" s="84"/>
      <c r="D761" s="85"/>
    </row>
    <row r="762" spans="2:4" ht="12.75">
      <c r="B762" s="84"/>
      <c r="C762" s="84"/>
      <c r="D762" s="85"/>
    </row>
    <row r="763" spans="2:4" ht="12.75">
      <c r="B763" s="84"/>
      <c r="C763" s="84"/>
      <c r="D763" s="85"/>
    </row>
    <row r="764" spans="2:4" ht="12.75">
      <c r="B764" s="84"/>
      <c r="C764" s="84"/>
      <c r="D764" s="85"/>
    </row>
    <row r="765" spans="2:4" ht="12.75">
      <c r="B765" s="84"/>
      <c r="C765" s="84"/>
      <c r="D765" s="85"/>
    </row>
    <row r="766" spans="2:4" ht="12.75">
      <c r="B766" s="84"/>
      <c r="C766" s="84"/>
      <c r="D766" s="85"/>
    </row>
    <row r="767" spans="2:4" ht="12.75">
      <c r="B767" s="84"/>
      <c r="C767" s="84"/>
      <c r="D767" s="85"/>
    </row>
    <row r="768" spans="2:4" ht="12.75">
      <c r="B768" s="84"/>
      <c r="C768" s="84"/>
      <c r="D768" s="85"/>
    </row>
    <row r="769" spans="2:4" ht="12.75">
      <c r="B769" s="84"/>
      <c r="C769" s="84"/>
      <c r="D769" s="85"/>
    </row>
    <row r="770" spans="2:4" ht="12.75">
      <c r="B770" s="84"/>
      <c r="C770" s="84"/>
      <c r="D770" s="85"/>
    </row>
    <row r="771" spans="2:4" ht="12.75">
      <c r="B771" s="84"/>
      <c r="C771" s="84"/>
      <c r="D771" s="85"/>
    </row>
    <row r="772" spans="2:4" ht="12.75">
      <c r="B772" s="84"/>
      <c r="C772" s="84"/>
      <c r="D772" s="85"/>
    </row>
    <row r="773" spans="2:4" ht="12.75">
      <c r="B773" s="84"/>
      <c r="C773" s="84"/>
      <c r="D773" s="85"/>
    </row>
    <row r="774" spans="2:4" ht="12.75">
      <c r="B774" s="84"/>
      <c r="C774" s="84"/>
      <c r="D774" s="85"/>
    </row>
    <row r="775" spans="2:4" ht="12.75">
      <c r="B775" s="84"/>
      <c r="C775" s="84"/>
      <c r="D775" s="85"/>
    </row>
    <row r="776" spans="2:4" ht="12.75">
      <c r="B776" s="84"/>
      <c r="C776" s="84"/>
      <c r="D776" s="85"/>
    </row>
    <row r="777" spans="2:4" ht="12.75">
      <c r="B777" s="84"/>
      <c r="C777" s="84"/>
      <c r="D777" s="85"/>
    </row>
    <row r="778" spans="2:4" ht="12.75">
      <c r="B778" s="84"/>
      <c r="C778" s="84"/>
      <c r="D778" s="85"/>
    </row>
    <row r="779" spans="2:4" ht="12.75">
      <c r="B779" s="84"/>
      <c r="C779" s="84"/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</sheetData>
  <sheetProtection/>
  <mergeCells count="1">
    <mergeCell ref="C125:D125"/>
  </mergeCells>
  <printOptions/>
  <pageMargins left="0.75" right="0.44" top="1.03" bottom="0.28" header="0.19" footer="0.19"/>
  <pageSetup fitToHeight="8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1"/>
  <sheetViews>
    <sheetView zoomScalePageLayoutView="0" workbookViewId="0" topLeftCell="A88">
      <selection activeCell="A88" sqref="A1:IV16384"/>
    </sheetView>
  </sheetViews>
  <sheetFormatPr defaultColWidth="9.00390625" defaultRowHeight="12.75"/>
  <cols>
    <col min="1" max="1" width="55.75390625" style="83" customWidth="1"/>
    <col min="2" max="2" width="16.00390625" style="0" customWidth="1"/>
    <col min="3" max="3" width="15.25390625" style="0" customWidth="1"/>
    <col min="4" max="4" width="13.25390625" style="0" customWidth="1"/>
    <col min="6" max="6" width="13.75390625" style="0" bestFit="1" customWidth="1"/>
  </cols>
  <sheetData>
    <row r="1" spans="1:4" ht="15">
      <c r="A1" s="1"/>
      <c r="B1" s="2"/>
      <c r="C1" s="2"/>
      <c r="D1" s="2"/>
    </row>
    <row r="2" spans="1:4" ht="15.75">
      <c r="A2" s="3" t="s">
        <v>86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6" ht="12.75">
      <c r="A7" s="13" t="s">
        <v>5</v>
      </c>
      <c r="B7" s="14">
        <f>B9+B13+B16+B20+B25+B29+B33+B40+B45+B49+B53+B56+B58+B31</f>
        <v>34045807.900000006</v>
      </c>
      <c r="C7" s="15">
        <f>C9+C13+C16+C20+C25+C29+C33+C40+C45+C49+C53+C56+C58+C31</f>
        <v>9872961.100000003</v>
      </c>
      <c r="D7" s="14">
        <f>C7/B7*100</f>
        <v>28.999050717195647</v>
      </c>
      <c r="F7" s="112"/>
    </row>
    <row r="8" spans="1:4" ht="12.75">
      <c r="A8" s="16" t="s">
        <v>6</v>
      </c>
      <c r="B8" s="17"/>
      <c r="C8" s="18"/>
      <c r="D8" s="19"/>
    </row>
    <row r="9" spans="1:7" ht="12.75">
      <c r="A9" s="13" t="s">
        <v>7</v>
      </c>
      <c r="B9" s="14">
        <f>SUM(B10:B11)</f>
        <v>22147020.9</v>
      </c>
      <c r="C9" s="15">
        <f>SUM(C10:C12)</f>
        <v>7481100.9</v>
      </c>
      <c r="D9" s="20">
        <f>C9/B9*100</f>
        <v>33.77926509294079</v>
      </c>
      <c r="F9" s="112"/>
      <c r="G9" s="112"/>
    </row>
    <row r="10" spans="1:4" ht="12.75">
      <c r="A10" s="21" t="s">
        <v>8</v>
      </c>
      <c r="B10" s="22">
        <v>11615000</v>
      </c>
      <c r="C10" s="23">
        <v>5463506.7</v>
      </c>
      <c r="D10" s="24">
        <f>C10/B10*100</f>
        <v>47.03837021093414</v>
      </c>
    </row>
    <row r="11" spans="1:6" ht="12.75">
      <c r="A11" s="21" t="s">
        <v>9</v>
      </c>
      <c r="B11" s="22">
        <v>10532020.9</v>
      </c>
      <c r="C11" s="18">
        <v>2017594.2</v>
      </c>
      <c r="D11" s="24">
        <f>C11/B11*100</f>
        <v>19.156762212653796</v>
      </c>
      <c r="F11" s="112"/>
    </row>
    <row r="12" spans="1:4" ht="12.75">
      <c r="A12" s="21"/>
      <c r="B12" s="17"/>
      <c r="C12" s="18"/>
      <c r="D12" s="24"/>
    </row>
    <row r="13" spans="1:4" ht="25.5">
      <c r="A13" s="13" t="s">
        <v>10</v>
      </c>
      <c r="B13" s="14">
        <f>B14</f>
        <v>3293009.2</v>
      </c>
      <c r="C13" s="15">
        <f>C14</f>
        <v>787923.2</v>
      </c>
      <c r="D13" s="20">
        <f>C13/B13*100</f>
        <v>23.927148457404854</v>
      </c>
    </row>
    <row r="14" spans="1:4" ht="25.5">
      <c r="A14" s="25" t="s">
        <v>11</v>
      </c>
      <c r="B14" s="17">
        <v>3293009.2</v>
      </c>
      <c r="C14" s="26">
        <v>787923.2</v>
      </c>
      <c r="D14" s="24">
        <f>C14/B14*100</f>
        <v>23.927148457404854</v>
      </c>
    </row>
    <row r="15" spans="1:4" ht="12.75">
      <c r="A15" s="27"/>
      <c r="B15" s="17"/>
      <c r="C15" s="18"/>
      <c r="D15" s="24"/>
    </row>
    <row r="16" spans="1:4" ht="12.75">
      <c r="A16" s="13" t="s">
        <v>12</v>
      </c>
      <c r="B16" s="14">
        <f>B17</f>
        <v>840000</v>
      </c>
      <c r="C16" s="28">
        <f>C17+C18</f>
        <v>224178.30000000002</v>
      </c>
      <c r="D16" s="20">
        <f>C16/B16*100</f>
        <v>26.68789285714286</v>
      </c>
    </row>
    <row r="17" spans="1:4" ht="25.5">
      <c r="A17" s="25" t="s">
        <v>13</v>
      </c>
      <c r="B17" s="22">
        <v>840000</v>
      </c>
      <c r="C17" s="26">
        <v>224163.2</v>
      </c>
      <c r="D17" s="24">
        <f>C17/B17*100</f>
        <v>26.68609523809524</v>
      </c>
    </row>
    <row r="18" spans="1:4" ht="12.75">
      <c r="A18" s="25" t="s">
        <v>14</v>
      </c>
      <c r="B18" s="29"/>
      <c r="C18" s="18">
        <v>15.1</v>
      </c>
      <c r="D18" s="24"/>
    </row>
    <row r="19" spans="1:4" ht="12.75">
      <c r="A19" s="25"/>
      <c r="B19" s="29"/>
      <c r="C19" s="18"/>
      <c r="D19" s="24"/>
    </row>
    <row r="20" spans="1:4" ht="12.75">
      <c r="A20" s="13" t="s">
        <v>15</v>
      </c>
      <c r="B20" s="14">
        <f>SUM(B21:B23)</f>
        <v>6591159.9</v>
      </c>
      <c r="C20" s="15">
        <f>SUM(C21:C23)</f>
        <v>1164426.7</v>
      </c>
      <c r="D20" s="14">
        <f>C20/B20*100</f>
        <v>17.666491447127537</v>
      </c>
    </row>
    <row r="21" spans="1:4" ht="12.75">
      <c r="A21" s="21" t="s">
        <v>16</v>
      </c>
      <c r="B21" s="17">
        <v>5600000</v>
      </c>
      <c r="C21" s="18">
        <v>1051724.8</v>
      </c>
      <c r="D21" s="24">
        <f>C21/B21*100</f>
        <v>18.7808</v>
      </c>
    </row>
    <row r="22" spans="1:4" ht="12.75">
      <c r="A22" s="21" t="s">
        <v>17</v>
      </c>
      <c r="B22" s="17">
        <v>986299.9</v>
      </c>
      <c r="C22" s="26">
        <v>111699.2</v>
      </c>
      <c r="D22" s="24">
        <f>C22/B22*100</f>
        <v>11.325074655284869</v>
      </c>
    </row>
    <row r="23" spans="1:4" ht="12.75">
      <c r="A23" s="21" t="s">
        <v>18</v>
      </c>
      <c r="B23" s="17">
        <v>4860</v>
      </c>
      <c r="C23" s="26">
        <v>1002.7</v>
      </c>
      <c r="D23" s="24">
        <f>C23/B23*100</f>
        <v>20.631687242798353</v>
      </c>
    </row>
    <row r="24" spans="1:4" ht="12.75">
      <c r="A24" s="21"/>
      <c r="B24" s="17"/>
      <c r="C24" s="26"/>
      <c r="D24" s="24"/>
    </row>
    <row r="25" spans="1:4" ht="25.5">
      <c r="A25" s="13" t="s">
        <v>19</v>
      </c>
      <c r="B25" s="14">
        <f>SUM(B26:B27)</f>
        <v>80165.09999999999</v>
      </c>
      <c r="C25" s="15">
        <f>SUM(C26:C27)</f>
        <v>14650.4</v>
      </c>
      <c r="D25" s="20">
        <f>C25/B25*100</f>
        <v>18.27528438185694</v>
      </c>
    </row>
    <row r="26" spans="1:4" ht="12.75">
      <c r="A26" s="25" t="s">
        <v>20</v>
      </c>
      <c r="B26" s="22">
        <v>80097.2</v>
      </c>
      <c r="C26" s="18">
        <v>14649</v>
      </c>
      <c r="D26" s="24">
        <f>C26/B26*100</f>
        <v>18.289028829971585</v>
      </c>
    </row>
    <row r="27" spans="1:4" ht="25.5">
      <c r="A27" s="21" t="s">
        <v>21</v>
      </c>
      <c r="B27" s="17">
        <v>67.9</v>
      </c>
      <c r="C27" s="18">
        <v>1.4</v>
      </c>
      <c r="D27" s="24">
        <f>C27/B27*100</f>
        <v>2.0618556701030926</v>
      </c>
    </row>
    <row r="28" spans="1:4" ht="12.75">
      <c r="A28" s="21"/>
      <c r="B28" s="17"/>
      <c r="C28" s="18"/>
      <c r="D28" s="24"/>
    </row>
    <row r="29" spans="1:4" ht="12.75">
      <c r="A29" s="13" t="s">
        <v>22</v>
      </c>
      <c r="B29" s="29">
        <v>42200</v>
      </c>
      <c r="C29" s="30">
        <v>21992.9</v>
      </c>
      <c r="D29" s="20">
        <f>C29/B29*100</f>
        <v>52.11587677725119</v>
      </c>
    </row>
    <row r="30" spans="1:4" ht="12.75">
      <c r="A30" s="21"/>
      <c r="B30" s="17"/>
      <c r="C30" s="31"/>
      <c r="D30" s="24"/>
    </row>
    <row r="31" spans="1:4" ht="25.5">
      <c r="A31" s="32" t="s">
        <v>23</v>
      </c>
      <c r="B31" s="17"/>
      <c r="C31" s="33">
        <v>12.3</v>
      </c>
      <c r="D31" s="24"/>
    </row>
    <row r="32" spans="1:4" ht="12.75">
      <c r="A32" s="21"/>
      <c r="B32" s="17"/>
      <c r="C32" s="31"/>
      <c r="D32" s="24"/>
    </row>
    <row r="33" spans="1:6" ht="31.5" customHeight="1">
      <c r="A33" s="13" t="s">
        <v>24</v>
      </c>
      <c r="B33" s="14">
        <f>SUM(B34:B38)</f>
        <v>102620</v>
      </c>
      <c r="C33" s="15">
        <f>SUM(C34:C38)</f>
        <v>63827.8</v>
      </c>
      <c r="D33" s="14">
        <f>C33/B33*100</f>
        <v>62.19820697719744</v>
      </c>
      <c r="E33" s="34"/>
      <c r="F33" s="112"/>
    </row>
    <row r="34" spans="1:4" ht="68.25" customHeight="1">
      <c r="A34" s="25" t="s">
        <v>25</v>
      </c>
      <c r="B34" s="22">
        <v>500</v>
      </c>
      <c r="C34" s="18"/>
      <c r="D34" s="24">
        <f>C34/B34*100</f>
        <v>0</v>
      </c>
    </row>
    <row r="35" spans="1:4" ht="36.75" customHeight="1">
      <c r="A35" s="25" t="s">
        <v>26</v>
      </c>
      <c r="B35" s="17"/>
      <c r="C35" s="26">
        <v>5192.9</v>
      </c>
      <c r="D35" s="35"/>
    </row>
    <row r="36" spans="1:4" ht="87.75" customHeight="1">
      <c r="A36" s="25" t="s">
        <v>80</v>
      </c>
      <c r="B36" s="17">
        <v>98000</v>
      </c>
      <c r="C36" s="18">
        <v>56614.8</v>
      </c>
      <c r="D36" s="24">
        <f>C36/B36*100</f>
        <v>57.770204081632656</v>
      </c>
    </row>
    <row r="37" spans="1:4" ht="33.75" customHeight="1">
      <c r="A37" s="25" t="s">
        <v>27</v>
      </c>
      <c r="B37" s="17">
        <v>4000</v>
      </c>
      <c r="C37" s="18">
        <v>2020.5</v>
      </c>
      <c r="D37" s="24">
        <f>C37/B37*100</f>
        <v>50.5125</v>
      </c>
    </row>
    <row r="38" spans="1:4" ht="81" customHeight="1">
      <c r="A38" s="36" t="s">
        <v>28</v>
      </c>
      <c r="B38" s="17">
        <v>120</v>
      </c>
      <c r="C38" s="18">
        <v>-0.4</v>
      </c>
      <c r="D38" s="24">
        <f>C38/B38*100</f>
        <v>-0.33333333333333337</v>
      </c>
    </row>
    <row r="39" spans="1:4" ht="12.75">
      <c r="A39" s="21"/>
      <c r="B39" s="17"/>
      <c r="C39" s="18"/>
      <c r="D39" s="24"/>
    </row>
    <row r="40" spans="1:4" ht="12.75">
      <c r="A40" s="37" t="s">
        <v>29</v>
      </c>
      <c r="B40" s="38">
        <f>SUM(B41:B43)</f>
        <v>70349.8</v>
      </c>
      <c r="C40" s="39">
        <f>SUM(C41:C43)</f>
        <v>19658.499999999996</v>
      </c>
      <c r="D40" s="40">
        <f>C40/B40*100</f>
        <v>27.9439316103244</v>
      </c>
    </row>
    <row r="41" spans="1:4" ht="12.75">
      <c r="A41" s="41" t="s">
        <v>30</v>
      </c>
      <c r="B41" s="42">
        <v>69200</v>
      </c>
      <c r="C41" s="43">
        <v>19542.6</v>
      </c>
      <c r="D41" s="44">
        <f>C41/B41*100</f>
        <v>28.240751445086705</v>
      </c>
    </row>
    <row r="42" spans="1:4" ht="12.75">
      <c r="A42" s="21" t="s">
        <v>31</v>
      </c>
      <c r="B42" s="17">
        <v>600</v>
      </c>
      <c r="C42" s="18">
        <v>28.6</v>
      </c>
      <c r="D42" s="24">
        <f>C42/B42*100</f>
        <v>4.766666666666667</v>
      </c>
    </row>
    <row r="43" spans="1:4" ht="12.75">
      <c r="A43" s="21" t="s">
        <v>32</v>
      </c>
      <c r="B43" s="17">
        <v>549.8</v>
      </c>
      <c r="C43" s="18">
        <v>87.3</v>
      </c>
      <c r="D43" s="24">
        <f>C43/B43*100</f>
        <v>15.87850127319025</v>
      </c>
    </row>
    <row r="44" spans="1:4" ht="12.75">
      <c r="A44" s="21"/>
      <c r="B44" s="17"/>
      <c r="C44" s="18"/>
      <c r="D44" s="24"/>
    </row>
    <row r="45" spans="1:4" ht="25.5">
      <c r="A45" s="13" t="s">
        <v>33</v>
      </c>
      <c r="B45" s="14">
        <f>B46+B47</f>
        <v>231</v>
      </c>
      <c r="C45" s="15">
        <f>C46+C47</f>
        <v>4350.5</v>
      </c>
      <c r="D45" s="20">
        <f>C45/B45*100</f>
        <v>1883.3333333333333</v>
      </c>
    </row>
    <row r="46" spans="1:4" ht="12.75">
      <c r="A46" s="25" t="s">
        <v>34</v>
      </c>
      <c r="B46" s="22">
        <v>231</v>
      </c>
      <c r="C46" s="18">
        <v>2296.7</v>
      </c>
      <c r="D46" s="45">
        <f>C46/B46*100</f>
        <v>994.2424242424241</v>
      </c>
    </row>
    <row r="47" spans="1:4" ht="12.75">
      <c r="A47" s="25" t="s">
        <v>35</v>
      </c>
      <c r="B47" s="22"/>
      <c r="C47" s="18">
        <v>2053.8</v>
      </c>
      <c r="D47" s="24"/>
    </row>
    <row r="48" spans="1:4" ht="12.75">
      <c r="A48" s="25"/>
      <c r="B48" s="22"/>
      <c r="C48" s="18"/>
      <c r="D48" s="24"/>
    </row>
    <row r="49" spans="1:4" ht="25.5">
      <c r="A49" s="13" t="s">
        <v>36</v>
      </c>
      <c r="B49" s="14">
        <f>SUM(B50:B51)</f>
        <v>578970</v>
      </c>
      <c r="C49" s="15">
        <f>SUM(C50:C51)</f>
        <v>760.4000000000001</v>
      </c>
      <c r="D49" s="20">
        <f>C49/B49*100</f>
        <v>0.1313366841114393</v>
      </c>
    </row>
    <row r="50" spans="1:4" ht="83.25" customHeight="1">
      <c r="A50" s="25" t="s">
        <v>85</v>
      </c>
      <c r="B50" s="22">
        <v>578920</v>
      </c>
      <c r="C50" s="18">
        <v>492.3</v>
      </c>
      <c r="D50" s="45">
        <f>C50/B50*100</f>
        <v>0.08503765632557175</v>
      </c>
    </row>
    <row r="51" spans="1:4" ht="25.5">
      <c r="A51" s="25" t="s">
        <v>83</v>
      </c>
      <c r="B51" s="22">
        <v>50</v>
      </c>
      <c r="C51" s="18">
        <v>268.1</v>
      </c>
      <c r="D51" s="45">
        <f>C51/B51*100</f>
        <v>536.2</v>
      </c>
    </row>
    <row r="52" spans="1:4" ht="12.75">
      <c r="A52" s="13"/>
      <c r="B52" s="29"/>
      <c r="C52" s="30"/>
      <c r="D52" s="24"/>
    </row>
    <row r="53" spans="1:4" ht="12.75">
      <c r="A53" s="13" t="s">
        <v>38</v>
      </c>
      <c r="B53" s="14">
        <f>B54</f>
        <v>82</v>
      </c>
      <c r="C53" s="15">
        <f>C54</f>
        <v>142.6</v>
      </c>
      <c r="D53" s="20">
        <f>C53/B53*100</f>
        <v>173.90243902439025</v>
      </c>
    </row>
    <row r="54" spans="1:4" ht="38.25">
      <c r="A54" s="25" t="s">
        <v>39</v>
      </c>
      <c r="B54" s="22">
        <v>82</v>
      </c>
      <c r="C54" s="26">
        <v>142.6</v>
      </c>
      <c r="D54" s="24">
        <f>C54/B54*100</f>
        <v>173.90243902439025</v>
      </c>
    </row>
    <row r="55" spans="1:4" ht="12.75">
      <c r="A55" s="25"/>
      <c r="B55" s="22"/>
      <c r="C55" s="18"/>
      <c r="D55" s="24"/>
    </row>
    <row r="56" spans="1:4" ht="12.75">
      <c r="A56" s="13" t="s">
        <v>40</v>
      </c>
      <c r="B56" s="29">
        <v>300000</v>
      </c>
      <c r="C56" s="30">
        <v>87316.3</v>
      </c>
      <c r="D56" s="20">
        <f>C56/B56*100</f>
        <v>29.105433333333337</v>
      </c>
    </row>
    <row r="57" spans="1:4" ht="12.75">
      <c r="A57" s="25"/>
      <c r="B57" s="29"/>
      <c r="C57" s="18"/>
      <c r="D57" s="24"/>
    </row>
    <row r="58" spans="1:4" ht="12.75">
      <c r="A58" s="13" t="s">
        <v>41</v>
      </c>
      <c r="B58" s="29"/>
      <c r="C58" s="30">
        <v>2620.3</v>
      </c>
      <c r="D58" s="46"/>
    </row>
    <row r="59" spans="1:4" ht="12.75">
      <c r="A59" s="13"/>
      <c r="B59" s="29"/>
      <c r="C59" s="18"/>
      <c r="D59" s="24"/>
    </row>
    <row r="60" spans="1:4" ht="12.75">
      <c r="A60" s="13" t="s">
        <v>42</v>
      </c>
      <c r="B60" s="14">
        <f>B64+B73+B75+B71+B62</f>
        <v>7134943</v>
      </c>
      <c r="C60" s="15">
        <f>C64+C71+C73+C75</f>
        <v>1974730.2999999996</v>
      </c>
      <c r="D60" s="20">
        <f>C60/B60*100</f>
        <v>27.67688964018353</v>
      </c>
    </row>
    <row r="61" spans="1:4" ht="12.75">
      <c r="A61" s="47" t="s">
        <v>6</v>
      </c>
      <c r="B61" s="14"/>
      <c r="C61" s="15"/>
      <c r="D61" s="14"/>
    </row>
    <row r="62" spans="1:4" ht="12.75" hidden="1">
      <c r="A62" s="13" t="s">
        <v>43</v>
      </c>
      <c r="B62" s="29"/>
      <c r="C62" s="30"/>
      <c r="D62" s="29"/>
    </row>
    <row r="63" spans="1:4" ht="12.75" hidden="1">
      <c r="A63" s="13"/>
      <c r="B63" s="29"/>
      <c r="C63" s="30"/>
      <c r="D63" s="29"/>
    </row>
    <row r="64" spans="1:4" ht="25.5">
      <c r="A64" s="13" t="s">
        <v>44</v>
      </c>
      <c r="B64" s="14">
        <f>SUM(B65:B69)</f>
        <v>6777265.9</v>
      </c>
      <c r="C64" s="15">
        <f>SUM(C65:C69)</f>
        <v>1994110.5999999999</v>
      </c>
      <c r="D64" s="14">
        <f aca="true" t="shared" si="0" ref="D64:D69">C64/B64*100</f>
        <v>29.423526085939756</v>
      </c>
    </row>
    <row r="65" spans="1:4" ht="28.5" customHeight="1">
      <c r="A65" s="48" t="s">
        <v>45</v>
      </c>
      <c r="B65" s="22">
        <v>1250936.4</v>
      </c>
      <c r="C65" s="18">
        <v>355268</v>
      </c>
      <c r="D65" s="24">
        <f t="shared" si="0"/>
        <v>28.400164868493714</v>
      </c>
    </row>
    <row r="66" spans="1:4" ht="27.75" customHeight="1">
      <c r="A66" s="25" t="s">
        <v>46</v>
      </c>
      <c r="B66" s="22">
        <v>2549496.4</v>
      </c>
      <c r="C66" s="18">
        <v>352023.3</v>
      </c>
      <c r="D66" s="24">
        <f t="shared" si="0"/>
        <v>13.807562152274466</v>
      </c>
    </row>
    <row r="67" spans="1:4" ht="27" customHeight="1">
      <c r="A67" s="25" t="s">
        <v>47</v>
      </c>
      <c r="B67" s="22">
        <v>2534064.5</v>
      </c>
      <c r="C67" s="18">
        <v>1032403.6</v>
      </c>
      <c r="D67" s="24">
        <f t="shared" si="0"/>
        <v>40.74101507676699</v>
      </c>
    </row>
    <row r="68" spans="1:4" ht="15.75" customHeight="1">
      <c r="A68" s="25" t="s">
        <v>48</v>
      </c>
      <c r="B68" s="22">
        <v>442661.9</v>
      </c>
      <c r="C68" s="18">
        <v>254309</v>
      </c>
      <c r="D68" s="24">
        <f t="shared" si="0"/>
        <v>57.4499409142734</v>
      </c>
    </row>
    <row r="69" spans="1:4" ht="25.5">
      <c r="A69" s="25" t="s">
        <v>49</v>
      </c>
      <c r="B69" s="22">
        <v>106.7</v>
      </c>
      <c r="C69" s="18">
        <v>106.7</v>
      </c>
      <c r="D69" s="24">
        <f t="shared" si="0"/>
        <v>100</v>
      </c>
    </row>
    <row r="70" spans="1:4" ht="12.75">
      <c r="A70" s="25"/>
      <c r="B70" s="22"/>
      <c r="C70" s="18"/>
      <c r="D70" s="24"/>
    </row>
    <row r="71" spans="1:4" ht="25.5">
      <c r="A71" s="13" t="s">
        <v>50</v>
      </c>
      <c r="B71" s="29">
        <v>357677.1</v>
      </c>
      <c r="C71" s="30">
        <v>38483.4</v>
      </c>
      <c r="D71" s="14">
        <f>C71/B71*100</f>
        <v>10.759257441977695</v>
      </c>
    </row>
    <row r="72" spans="1:4" ht="12.75">
      <c r="A72" s="25"/>
      <c r="B72" s="22"/>
      <c r="C72" s="18"/>
      <c r="D72" s="24"/>
    </row>
    <row r="73" spans="1:4" ht="76.5">
      <c r="A73" s="13" t="s">
        <v>51</v>
      </c>
      <c r="B73" s="29"/>
      <c r="C73" s="49">
        <v>27428.4</v>
      </c>
      <c r="D73" s="14"/>
    </row>
    <row r="74" spans="1:4" ht="12.75">
      <c r="A74" s="13"/>
      <c r="B74" s="22"/>
      <c r="C74" s="18"/>
      <c r="D74" s="24"/>
    </row>
    <row r="75" spans="1:4" ht="38.25">
      <c r="A75" s="13" t="s">
        <v>52</v>
      </c>
      <c r="B75" s="29"/>
      <c r="C75" s="49">
        <v>-85292.1</v>
      </c>
      <c r="D75" s="20"/>
    </row>
    <row r="76" spans="1:4" ht="12.75">
      <c r="A76" s="25"/>
      <c r="B76" s="22"/>
      <c r="C76" s="18"/>
      <c r="D76" s="24"/>
    </row>
    <row r="77" spans="1:4" ht="12.75">
      <c r="A77" s="107" t="s">
        <v>53</v>
      </c>
      <c r="B77" s="52">
        <f>B7+B60</f>
        <v>41180750.900000006</v>
      </c>
      <c r="C77" s="51">
        <f>C7+C60</f>
        <v>11847691.400000002</v>
      </c>
      <c r="D77" s="51">
        <f>C77/B77*100</f>
        <v>28.7699741774257</v>
      </c>
    </row>
    <row r="78" spans="1:4" ht="12.75">
      <c r="A78" s="93"/>
      <c r="B78" s="91"/>
      <c r="C78" s="98"/>
      <c r="D78" s="56"/>
    </row>
    <row r="79" spans="1:4" ht="12.75">
      <c r="A79" s="94" t="s">
        <v>54</v>
      </c>
      <c r="B79" s="92">
        <f>B77-B120</f>
        <v>-6763486.599999994</v>
      </c>
      <c r="C79" s="99">
        <f>C77-C120</f>
        <v>1930410.3000000026</v>
      </c>
      <c r="D79" s="56"/>
    </row>
    <row r="80" spans="1:4" ht="12.75">
      <c r="A80" s="93"/>
      <c r="B80" s="91"/>
      <c r="C80" s="98"/>
      <c r="D80" s="56"/>
    </row>
    <row r="81" spans="1:4" ht="12.75">
      <c r="A81" s="94" t="s">
        <v>55</v>
      </c>
      <c r="B81" s="91"/>
      <c r="C81" s="98"/>
      <c r="D81" s="56"/>
    </row>
    <row r="82" spans="1:4" ht="12.75">
      <c r="A82" s="93"/>
      <c r="B82" s="97"/>
      <c r="C82" s="100"/>
      <c r="D82" s="56"/>
    </row>
    <row r="83" spans="1:4" ht="12.75">
      <c r="A83" s="110" t="s">
        <v>56</v>
      </c>
      <c r="B83" s="76">
        <v>2637248.1</v>
      </c>
      <c r="C83" s="111">
        <v>356401</v>
      </c>
      <c r="D83" s="77">
        <f>C83/B83*100</f>
        <v>13.514124818214865</v>
      </c>
    </row>
    <row r="84" spans="1:4" ht="12.75">
      <c r="A84" s="95"/>
      <c r="B84" s="26"/>
      <c r="C84" s="101"/>
      <c r="D84" s="24"/>
    </row>
    <row r="85" spans="1:4" ht="12.75">
      <c r="A85" s="95" t="s">
        <v>57</v>
      </c>
      <c r="B85" s="26">
        <v>24599.1</v>
      </c>
      <c r="C85" s="101">
        <v>10659</v>
      </c>
      <c r="D85" s="24">
        <f>C85/B85*100</f>
        <v>43.33085356781346</v>
      </c>
    </row>
    <row r="86" spans="1:4" ht="12.75">
      <c r="A86" s="95"/>
      <c r="B86" s="26"/>
      <c r="C86" s="101"/>
      <c r="D86" s="24"/>
    </row>
    <row r="87" spans="1:4" ht="25.5">
      <c r="A87" s="95" t="s">
        <v>58</v>
      </c>
      <c r="B87" s="26">
        <v>540479.3</v>
      </c>
      <c r="C87" s="101">
        <v>110536.9</v>
      </c>
      <c r="D87" s="24">
        <f>C87/B87*100</f>
        <v>20.45164356895814</v>
      </c>
    </row>
    <row r="88" spans="1:4" ht="12.75">
      <c r="A88" s="95"/>
      <c r="B88" s="26"/>
      <c r="C88" s="101"/>
      <c r="D88" s="24"/>
    </row>
    <row r="89" spans="1:4" ht="12.75">
      <c r="A89" s="95" t="s">
        <v>59</v>
      </c>
      <c r="B89" s="26">
        <v>9507891.5</v>
      </c>
      <c r="C89" s="68">
        <v>1569839</v>
      </c>
      <c r="D89" s="24">
        <f>C89/B89*100</f>
        <v>16.51090570396181</v>
      </c>
    </row>
    <row r="90" spans="1:4" ht="12.75" hidden="1">
      <c r="A90" s="95" t="s">
        <v>6</v>
      </c>
      <c r="B90" s="26"/>
      <c r="C90" s="102"/>
      <c r="D90" s="24"/>
    </row>
    <row r="91" spans="1:4" ht="12.75" hidden="1">
      <c r="A91" s="95" t="s">
        <v>60</v>
      </c>
      <c r="B91" s="26">
        <v>335013.4</v>
      </c>
      <c r="C91" s="101">
        <v>56433.2</v>
      </c>
      <c r="D91" s="24">
        <f aca="true" t="shared" si="1" ref="D91:D98">C91/B91*100</f>
        <v>16.84505754098194</v>
      </c>
    </row>
    <row r="92" spans="1:4" ht="12.75" hidden="1">
      <c r="A92" s="95" t="s">
        <v>61</v>
      </c>
      <c r="B92" s="26">
        <v>4697</v>
      </c>
      <c r="C92" s="101"/>
      <c r="D92" s="24">
        <f t="shared" si="1"/>
        <v>0</v>
      </c>
    </row>
    <row r="93" spans="1:4" ht="12.75" hidden="1">
      <c r="A93" s="95" t="s">
        <v>62</v>
      </c>
      <c r="B93" s="26">
        <v>3677666.4</v>
      </c>
      <c r="C93" s="101">
        <v>615602.3</v>
      </c>
      <c r="D93" s="24">
        <f t="shared" si="1"/>
        <v>16.738938039622084</v>
      </c>
    </row>
    <row r="94" spans="1:4" ht="12.75" hidden="1">
      <c r="A94" s="95" t="s">
        <v>63</v>
      </c>
      <c r="B94" s="26">
        <v>118856</v>
      </c>
      <c r="C94" s="101">
        <v>8792.4</v>
      </c>
      <c r="D94" s="24">
        <f t="shared" si="1"/>
        <v>7.397523053106279</v>
      </c>
    </row>
    <row r="95" spans="1:4" ht="12.75" hidden="1">
      <c r="A95" s="95" t="s">
        <v>64</v>
      </c>
      <c r="B95" s="26">
        <v>429594.1</v>
      </c>
      <c r="C95" s="101">
        <v>125663.8</v>
      </c>
      <c r="D95" s="24">
        <f t="shared" si="1"/>
        <v>29.251751828062815</v>
      </c>
    </row>
    <row r="96" spans="1:4" ht="12.75" hidden="1">
      <c r="A96" s="95" t="s">
        <v>65</v>
      </c>
      <c r="B96" s="26">
        <v>592563.2</v>
      </c>
      <c r="C96" s="101">
        <v>151712.2</v>
      </c>
      <c r="D96" s="24">
        <f t="shared" si="1"/>
        <v>25.60270364410075</v>
      </c>
    </row>
    <row r="97" spans="1:4" ht="12.75" hidden="1">
      <c r="A97" s="95" t="s">
        <v>66</v>
      </c>
      <c r="B97" s="26">
        <v>2891218.4</v>
      </c>
      <c r="C97" s="101">
        <v>497238.8</v>
      </c>
      <c r="D97" s="24">
        <f t="shared" si="1"/>
        <v>17.19824417276813</v>
      </c>
    </row>
    <row r="98" spans="1:4" ht="12.75" hidden="1">
      <c r="A98" s="95" t="s">
        <v>67</v>
      </c>
      <c r="B98" s="26">
        <v>1458283</v>
      </c>
      <c r="C98" s="101">
        <v>114396.3</v>
      </c>
      <c r="D98" s="24">
        <f t="shared" si="1"/>
        <v>7.844588464653294</v>
      </c>
    </row>
    <row r="99" spans="1:4" ht="12.75">
      <c r="A99" s="95"/>
      <c r="B99" s="26"/>
      <c r="C99" s="102"/>
      <c r="D99" s="24"/>
    </row>
    <row r="100" spans="1:4" ht="12.75">
      <c r="A100" s="95" t="s">
        <v>68</v>
      </c>
      <c r="B100" s="26">
        <v>1066062</v>
      </c>
      <c r="C100" s="101">
        <v>32746.5</v>
      </c>
      <c r="D100" s="24">
        <f>C100/B100*100</f>
        <v>3.0717256594832194</v>
      </c>
    </row>
    <row r="101" spans="1:4" ht="12.75">
      <c r="A101" s="95"/>
      <c r="B101" s="26"/>
      <c r="C101" s="103"/>
      <c r="D101" s="24"/>
    </row>
    <row r="102" spans="1:4" ht="12.75">
      <c r="A102" s="95" t="s">
        <v>69</v>
      </c>
      <c r="B102" s="26">
        <v>103452.9</v>
      </c>
      <c r="C102" s="101">
        <v>10550.3</v>
      </c>
      <c r="D102" s="24">
        <f>C102/B102*100</f>
        <v>10.19816747524719</v>
      </c>
    </row>
    <row r="103" spans="1:4" ht="12.75">
      <c r="A103" s="95"/>
      <c r="B103" s="26"/>
      <c r="C103" s="101"/>
      <c r="D103" s="24"/>
    </row>
    <row r="104" spans="1:4" ht="12.75">
      <c r="A104" s="95" t="s">
        <v>70</v>
      </c>
      <c r="B104" s="26">
        <v>10859623.5</v>
      </c>
      <c r="C104" s="101">
        <v>2491085.4</v>
      </c>
      <c r="D104" s="24">
        <f>C104/B104*100</f>
        <v>22.938966530469497</v>
      </c>
    </row>
    <row r="105" spans="1:4" ht="12.75">
      <c r="A105" s="95"/>
      <c r="B105" s="26"/>
      <c r="C105" s="104"/>
      <c r="D105" s="24"/>
    </row>
    <row r="106" spans="1:4" ht="12.75">
      <c r="A106" s="95" t="s">
        <v>71</v>
      </c>
      <c r="B106" s="26">
        <v>658451</v>
      </c>
      <c r="C106" s="104">
        <v>106679.7</v>
      </c>
      <c r="D106" s="24">
        <f>C106/B106*100</f>
        <v>16.20161560996946</v>
      </c>
    </row>
    <row r="107" spans="1:4" ht="12.75">
      <c r="A107" s="95"/>
      <c r="B107" s="26"/>
      <c r="C107" s="104"/>
      <c r="D107" s="24"/>
    </row>
    <row r="108" spans="1:4" ht="12.75">
      <c r="A108" s="95" t="s">
        <v>72</v>
      </c>
      <c r="B108" s="26">
        <f>9614294.1</f>
        <v>9614294.1</v>
      </c>
      <c r="C108" s="105">
        <v>1784448.7</v>
      </c>
      <c r="D108" s="24">
        <f>C108/B108*100</f>
        <v>18.56037147854672</v>
      </c>
    </row>
    <row r="109" spans="1:4" ht="12.75">
      <c r="A109" s="96"/>
      <c r="B109" s="26"/>
      <c r="C109" s="105"/>
      <c r="D109" s="24"/>
    </row>
    <row r="110" spans="1:4" ht="12.75">
      <c r="A110" s="95" t="s">
        <v>73</v>
      </c>
      <c r="B110" s="26">
        <f>8419648.8+0.1</f>
        <v>8419648.9</v>
      </c>
      <c r="C110" s="105">
        <v>2292728.9</v>
      </c>
      <c r="D110" s="24">
        <f>C110/B110*100</f>
        <v>27.23069485712165</v>
      </c>
    </row>
    <row r="111" spans="1:4" ht="12.75">
      <c r="A111" s="96"/>
      <c r="B111" s="26"/>
      <c r="C111" s="105"/>
      <c r="D111" s="24"/>
    </row>
    <row r="112" spans="1:4" ht="12.75">
      <c r="A112" s="95" t="s">
        <v>74</v>
      </c>
      <c r="B112" s="26">
        <v>630957.2</v>
      </c>
      <c r="C112" s="105">
        <v>90907.7</v>
      </c>
      <c r="D112" s="24">
        <f>C112/B112*100</f>
        <v>14.407902786433057</v>
      </c>
    </row>
    <row r="113" spans="1:4" ht="12.75">
      <c r="A113" s="95"/>
      <c r="B113" s="26"/>
      <c r="C113" s="105"/>
      <c r="D113" s="24"/>
    </row>
    <row r="114" spans="1:4" ht="12.75">
      <c r="A114" s="95" t="s">
        <v>75</v>
      </c>
      <c r="B114" s="26">
        <v>207369.1</v>
      </c>
      <c r="C114" s="105">
        <v>35148.5</v>
      </c>
      <c r="D114" s="24">
        <f>C114/B114*100</f>
        <v>16.94972876865454</v>
      </c>
    </row>
    <row r="115" spans="1:4" ht="12.75">
      <c r="A115" s="95"/>
      <c r="B115" s="26"/>
      <c r="C115" s="105"/>
      <c r="D115" s="24"/>
    </row>
    <row r="116" spans="1:4" ht="12.75">
      <c r="A116" s="95" t="s">
        <v>76</v>
      </c>
      <c r="B116" s="26">
        <v>2282837.3</v>
      </c>
      <c r="C116" s="105">
        <v>364822</v>
      </c>
      <c r="D116" s="24">
        <f>C116/B116*100</f>
        <v>15.981077582708151</v>
      </c>
    </row>
    <row r="117" spans="1:4" ht="12.75">
      <c r="A117" s="95"/>
      <c r="B117" s="26"/>
      <c r="C117" s="105"/>
      <c r="D117" s="24"/>
    </row>
    <row r="118" spans="1:4" ht="25.5">
      <c r="A118" s="95" t="s">
        <v>82</v>
      </c>
      <c r="B118" s="26">
        <v>1391323.5</v>
      </c>
      <c r="C118" s="68">
        <v>660727.5</v>
      </c>
      <c r="D118" s="24">
        <f>C118/B118*100</f>
        <v>47.48913534487127</v>
      </c>
    </row>
    <row r="119" spans="1:4" ht="12.75">
      <c r="A119" s="95"/>
      <c r="B119" s="90"/>
      <c r="C119" s="106"/>
      <c r="D119" s="24"/>
    </row>
    <row r="120" spans="1:4" ht="12.75">
      <c r="A120" s="107" t="s">
        <v>77</v>
      </c>
      <c r="B120" s="108">
        <f>B83+B85+B87+B89+B100+B102+B104+B106+B108+B110+B112+B114+B116+B118</f>
        <v>47944237.5</v>
      </c>
      <c r="C120" s="109">
        <f>C83+C85+C87+C89+C100+C102+C104+C106+C108+C110+C112+C114+C116+C118</f>
        <v>9917281.1</v>
      </c>
      <c r="D120" s="109">
        <f>C120/B120*100</f>
        <v>20.68503248174507</v>
      </c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1:4" ht="12.75">
      <c r="A125" s="86" t="s">
        <v>87</v>
      </c>
      <c r="B125" s="87"/>
      <c r="C125" s="132" t="s">
        <v>79</v>
      </c>
      <c r="D125" s="132"/>
    </row>
    <row r="126" spans="1:4" ht="12.75">
      <c r="A126" s="88"/>
      <c r="B126" s="89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spans="2:4" ht="12.75">
      <c r="B580" s="84"/>
      <c r="C580" s="84"/>
      <c r="D580" s="85"/>
    </row>
    <row r="581" spans="2:4" ht="12.75">
      <c r="B581" s="84"/>
      <c r="C581" s="84"/>
      <c r="D581" s="85"/>
    </row>
    <row r="582" spans="2:4" ht="12.75">
      <c r="B582" s="84"/>
      <c r="C582" s="84"/>
      <c r="D582" s="85"/>
    </row>
    <row r="583" spans="2:4" ht="12.75">
      <c r="B583" s="84"/>
      <c r="C583" s="84"/>
      <c r="D583" s="85"/>
    </row>
    <row r="584" spans="2:4" ht="12.75">
      <c r="B584" s="84"/>
      <c r="C584" s="84"/>
      <c r="D584" s="85"/>
    </row>
    <row r="585" spans="2:4" ht="12.75">
      <c r="B585" s="84"/>
      <c r="C585" s="84"/>
      <c r="D585" s="85"/>
    </row>
    <row r="586" spans="2:4" ht="12.75">
      <c r="B586" s="84"/>
      <c r="C586" s="84"/>
      <c r="D586" s="85"/>
    </row>
    <row r="587" spans="2:4" ht="12.75">
      <c r="B587" s="84"/>
      <c r="C587" s="84"/>
      <c r="D587" s="85"/>
    </row>
    <row r="588" spans="2:4" ht="12.75">
      <c r="B588" s="84"/>
      <c r="C588" s="84"/>
      <c r="D588" s="85"/>
    </row>
    <row r="589" spans="2:4" ht="12.75">
      <c r="B589" s="84"/>
      <c r="C589" s="84"/>
      <c r="D589" s="85"/>
    </row>
    <row r="590" spans="2:4" ht="12.75">
      <c r="B590" s="84"/>
      <c r="C590" s="84"/>
      <c r="D590" s="85"/>
    </row>
    <row r="591" spans="2:4" ht="12.75">
      <c r="B591" s="84"/>
      <c r="C591" s="84"/>
      <c r="D591" s="85"/>
    </row>
    <row r="592" spans="2:4" ht="12.75">
      <c r="B592" s="84"/>
      <c r="C592" s="84"/>
      <c r="D592" s="85"/>
    </row>
    <row r="593" spans="2:4" ht="12.75">
      <c r="B593" s="84"/>
      <c r="C593" s="84"/>
      <c r="D593" s="85"/>
    </row>
    <row r="594" spans="2:4" ht="12.75">
      <c r="B594" s="84"/>
      <c r="C594" s="84"/>
      <c r="D594" s="85"/>
    </row>
    <row r="595" spans="2:4" ht="12.75">
      <c r="B595" s="84"/>
      <c r="C595" s="84"/>
      <c r="D595" s="85"/>
    </row>
    <row r="596" spans="2:4" ht="12.75">
      <c r="B596" s="84"/>
      <c r="C596" s="84"/>
      <c r="D596" s="85"/>
    </row>
    <row r="597" spans="2:4" ht="12.75">
      <c r="B597" s="84"/>
      <c r="C597" s="84"/>
      <c r="D597" s="85"/>
    </row>
    <row r="598" spans="2:4" ht="12.75">
      <c r="B598" s="84"/>
      <c r="C598" s="84"/>
      <c r="D598" s="85"/>
    </row>
    <row r="599" spans="2:4" ht="12.75">
      <c r="B599" s="84"/>
      <c r="C599" s="84"/>
      <c r="D599" s="85"/>
    </row>
    <row r="600" spans="2:4" ht="12.75">
      <c r="B600" s="84"/>
      <c r="C600" s="84"/>
      <c r="D600" s="85"/>
    </row>
    <row r="601" spans="2:4" ht="12.75">
      <c r="B601" s="84"/>
      <c r="C601" s="84"/>
      <c r="D601" s="85"/>
    </row>
    <row r="602" spans="2:4" ht="12.75">
      <c r="B602" s="84"/>
      <c r="C602" s="84"/>
      <c r="D602" s="85"/>
    </row>
    <row r="603" spans="2:4" ht="12.75">
      <c r="B603" s="84"/>
      <c r="C603" s="84"/>
      <c r="D603" s="85"/>
    </row>
    <row r="604" spans="2:4" ht="12.75">
      <c r="B604" s="84"/>
      <c r="C604" s="84"/>
      <c r="D604" s="85"/>
    </row>
    <row r="605" spans="2:4" ht="12.75">
      <c r="B605" s="84"/>
      <c r="C605" s="84"/>
      <c r="D605" s="85"/>
    </row>
    <row r="606" spans="2:4" ht="12.75">
      <c r="B606" s="84"/>
      <c r="C606" s="84"/>
      <c r="D606" s="85"/>
    </row>
    <row r="607" spans="2:4" ht="12.75">
      <c r="B607" s="84"/>
      <c r="C607" s="84"/>
      <c r="D607" s="85"/>
    </row>
    <row r="608" spans="2:4" ht="12.75">
      <c r="B608" s="84"/>
      <c r="C608" s="84"/>
      <c r="D608" s="85"/>
    </row>
    <row r="609" spans="2:4" ht="12.75">
      <c r="B609" s="84"/>
      <c r="C609" s="84"/>
      <c r="D609" s="85"/>
    </row>
    <row r="610" spans="2:4" ht="12.75">
      <c r="B610" s="84"/>
      <c r="C610" s="84"/>
      <c r="D610" s="85"/>
    </row>
    <row r="611" spans="2:4" ht="12.75">
      <c r="B611" s="84"/>
      <c r="C611" s="84"/>
      <c r="D611" s="85"/>
    </row>
    <row r="612" spans="2:4" ht="12.75">
      <c r="B612" s="84"/>
      <c r="C612" s="84"/>
      <c r="D612" s="85"/>
    </row>
    <row r="613" spans="2:4" ht="12.75">
      <c r="B613" s="84"/>
      <c r="C613" s="84"/>
      <c r="D613" s="85"/>
    </row>
    <row r="614" spans="2:4" ht="12.75">
      <c r="B614" s="84"/>
      <c r="C614" s="84"/>
      <c r="D614" s="85"/>
    </row>
    <row r="615" spans="2:4" ht="12.75">
      <c r="B615" s="84"/>
      <c r="C615" s="84"/>
      <c r="D615" s="85"/>
    </row>
    <row r="616" spans="2:4" ht="12.75">
      <c r="B616" s="84"/>
      <c r="C616" s="84"/>
      <c r="D616" s="85"/>
    </row>
    <row r="617" spans="2:4" ht="12.75">
      <c r="B617" s="84"/>
      <c r="C617" s="84"/>
      <c r="D617" s="85"/>
    </row>
    <row r="618" spans="2:4" ht="12.75">
      <c r="B618" s="84"/>
      <c r="C618" s="84"/>
      <c r="D618" s="85"/>
    </row>
    <row r="619" spans="2:4" ht="12.75">
      <c r="B619" s="84"/>
      <c r="C619" s="84"/>
      <c r="D619" s="85"/>
    </row>
    <row r="620" spans="2:4" ht="12.75">
      <c r="B620" s="84"/>
      <c r="C620" s="84"/>
      <c r="D620" s="85"/>
    </row>
    <row r="621" spans="2:4" ht="12.75">
      <c r="B621" s="84"/>
      <c r="C621" s="84"/>
      <c r="D621" s="85"/>
    </row>
    <row r="622" spans="2:4" ht="12.75">
      <c r="B622" s="84"/>
      <c r="C622" s="84"/>
      <c r="D622" s="85"/>
    </row>
    <row r="623" spans="2:4" ht="12.75">
      <c r="B623" s="84"/>
      <c r="C623" s="84"/>
      <c r="D623" s="85"/>
    </row>
    <row r="624" spans="2:4" ht="12.75">
      <c r="B624" s="84"/>
      <c r="C624" s="84"/>
      <c r="D624" s="85"/>
    </row>
    <row r="625" spans="2:4" ht="12.75">
      <c r="B625" s="84"/>
      <c r="C625" s="84"/>
      <c r="D625" s="85"/>
    </row>
    <row r="626" spans="2:4" ht="12.75">
      <c r="B626" s="84"/>
      <c r="C626" s="84"/>
      <c r="D626" s="85"/>
    </row>
    <row r="627" spans="2:4" ht="12.75">
      <c r="B627" s="84"/>
      <c r="C627" s="84"/>
      <c r="D627" s="85"/>
    </row>
    <row r="628" spans="2:4" ht="12.75">
      <c r="B628" s="84"/>
      <c r="C628" s="84"/>
      <c r="D628" s="85"/>
    </row>
    <row r="629" spans="2:4" ht="12.75">
      <c r="B629" s="84"/>
      <c r="C629" s="84"/>
      <c r="D629" s="85"/>
    </row>
    <row r="630" spans="2:4" ht="12.75">
      <c r="B630" s="84"/>
      <c r="C630" s="84"/>
      <c r="D630" s="85"/>
    </row>
    <row r="631" spans="2:4" ht="12.75">
      <c r="B631" s="84"/>
      <c r="C631" s="84"/>
      <c r="D631" s="85"/>
    </row>
    <row r="632" spans="2:4" ht="12.75">
      <c r="B632" s="84"/>
      <c r="C632" s="84"/>
      <c r="D632" s="85"/>
    </row>
    <row r="633" spans="2:4" ht="12.75">
      <c r="B633" s="84"/>
      <c r="C633" s="84"/>
      <c r="D633" s="85"/>
    </row>
    <row r="634" spans="2:4" ht="12.75">
      <c r="B634" s="84"/>
      <c r="C634" s="84"/>
      <c r="D634" s="85"/>
    </row>
    <row r="635" spans="2:4" ht="12.75">
      <c r="B635" s="84"/>
      <c r="C635" s="84"/>
      <c r="D635" s="85"/>
    </row>
    <row r="636" spans="2:4" ht="12.75">
      <c r="B636" s="84"/>
      <c r="C636" s="84"/>
      <c r="D636" s="85"/>
    </row>
    <row r="637" spans="2:4" ht="12.75">
      <c r="B637" s="84"/>
      <c r="C637" s="84"/>
      <c r="D637" s="85"/>
    </row>
    <row r="638" spans="2:4" ht="12.75">
      <c r="B638" s="84"/>
      <c r="C638" s="84"/>
      <c r="D638" s="85"/>
    </row>
    <row r="639" spans="2:4" ht="12.75">
      <c r="B639" s="84"/>
      <c r="C639" s="84"/>
      <c r="D639" s="85"/>
    </row>
    <row r="640" spans="2:4" ht="12.75">
      <c r="B640" s="84"/>
      <c r="C640" s="84"/>
      <c r="D640" s="85"/>
    </row>
    <row r="641" spans="2:4" ht="12.75">
      <c r="B641" s="84"/>
      <c r="C641" s="84"/>
      <c r="D641" s="85"/>
    </row>
    <row r="642" spans="2:4" ht="12.75">
      <c r="B642" s="84"/>
      <c r="C642" s="84"/>
      <c r="D642" s="85"/>
    </row>
    <row r="643" spans="2:4" ht="12.75">
      <c r="B643" s="84"/>
      <c r="C643" s="84"/>
      <c r="D643" s="85"/>
    </row>
    <row r="644" spans="2:4" ht="12.75">
      <c r="B644" s="84"/>
      <c r="C644" s="84"/>
      <c r="D644" s="85"/>
    </row>
    <row r="645" spans="2:4" ht="12.75">
      <c r="B645" s="84"/>
      <c r="C645" s="84"/>
      <c r="D645" s="85"/>
    </row>
    <row r="646" spans="2:4" ht="12.75">
      <c r="B646" s="84"/>
      <c r="C646" s="84"/>
      <c r="D646" s="85"/>
    </row>
    <row r="647" spans="2:4" ht="12.75">
      <c r="B647" s="84"/>
      <c r="C647" s="84"/>
      <c r="D647" s="85"/>
    </row>
    <row r="648" spans="2:4" ht="12.75">
      <c r="B648" s="84"/>
      <c r="C648" s="84"/>
      <c r="D648" s="85"/>
    </row>
    <row r="649" spans="2:4" ht="12.75">
      <c r="B649" s="84"/>
      <c r="C649" s="84"/>
      <c r="D649" s="85"/>
    </row>
    <row r="650" spans="2:4" ht="12.75">
      <c r="B650" s="84"/>
      <c r="C650" s="84"/>
      <c r="D650" s="85"/>
    </row>
    <row r="651" spans="2:4" ht="12.75">
      <c r="B651" s="84"/>
      <c r="C651" s="84"/>
      <c r="D651" s="85"/>
    </row>
    <row r="652" spans="2:4" ht="12.75">
      <c r="B652" s="84"/>
      <c r="C652" s="84"/>
      <c r="D652" s="85"/>
    </row>
    <row r="653" spans="2:4" ht="12.75">
      <c r="B653" s="84"/>
      <c r="C653" s="84"/>
      <c r="D653" s="85"/>
    </row>
    <row r="654" spans="2:4" ht="12.75">
      <c r="B654" s="84"/>
      <c r="C654" s="84"/>
      <c r="D654" s="85"/>
    </row>
    <row r="655" spans="2:4" ht="12.75">
      <c r="B655" s="84"/>
      <c r="C655" s="84"/>
      <c r="D655" s="85"/>
    </row>
    <row r="656" spans="2:4" ht="12.75">
      <c r="B656" s="84"/>
      <c r="C656" s="84"/>
      <c r="D656" s="85"/>
    </row>
    <row r="657" spans="2:4" ht="12.75">
      <c r="B657" s="84"/>
      <c r="C657" s="84"/>
      <c r="D657" s="85"/>
    </row>
    <row r="658" spans="2:4" ht="12.75">
      <c r="B658" s="84"/>
      <c r="C658" s="84"/>
      <c r="D658" s="85"/>
    </row>
    <row r="659" spans="2:4" ht="12.75">
      <c r="B659" s="84"/>
      <c r="C659" s="84"/>
      <c r="D659" s="85"/>
    </row>
    <row r="660" spans="2:4" ht="12.75">
      <c r="B660" s="84"/>
      <c r="C660" s="84"/>
      <c r="D660" s="85"/>
    </row>
    <row r="661" spans="2:4" ht="12.75">
      <c r="B661" s="84"/>
      <c r="C661" s="84"/>
      <c r="D661" s="85"/>
    </row>
    <row r="662" spans="2:4" ht="12.75">
      <c r="B662" s="84"/>
      <c r="C662" s="84"/>
      <c r="D662" s="85"/>
    </row>
    <row r="663" spans="2:4" ht="12.75">
      <c r="B663" s="84"/>
      <c r="C663" s="84"/>
      <c r="D663" s="85"/>
    </row>
    <row r="664" spans="2:4" ht="12.75">
      <c r="B664" s="84"/>
      <c r="C664" s="84"/>
      <c r="D664" s="85"/>
    </row>
    <row r="665" spans="2:4" ht="12.75">
      <c r="B665" s="84"/>
      <c r="C665" s="84"/>
      <c r="D665" s="85"/>
    </row>
    <row r="666" spans="2:4" ht="12.75">
      <c r="B666" s="84"/>
      <c r="C666" s="84"/>
      <c r="D666" s="85"/>
    </row>
    <row r="667" spans="2:4" ht="12.75">
      <c r="B667" s="84"/>
      <c r="C667" s="84"/>
      <c r="D667" s="85"/>
    </row>
    <row r="668" spans="2:4" ht="12.75">
      <c r="B668" s="84"/>
      <c r="C668" s="84"/>
      <c r="D668" s="85"/>
    </row>
    <row r="669" spans="2:4" ht="12.75">
      <c r="B669" s="84"/>
      <c r="C669" s="84"/>
      <c r="D669" s="85"/>
    </row>
    <row r="670" spans="2:4" ht="12.75">
      <c r="B670" s="84"/>
      <c r="C670" s="84"/>
      <c r="D670" s="85"/>
    </row>
    <row r="671" spans="2:4" ht="12.75">
      <c r="B671" s="84"/>
      <c r="C671" s="84"/>
      <c r="D671" s="85"/>
    </row>
    <row r="672" spans="2:4" ht="12.75">
      <c r="B672" s="84"/>
      <c r="C672" s="84"/>
      <c r="D672" s="85"/>
    </row>
    <row r="673" spans="2:4" ht="12.75">
      <c r="B673" s="84"/>
      <c r="C673" s="84"/>
      <c r="D673" s="85"/>
    </row>
    <row r="674" spans="2:4" ht="12.75">
      <c r="B674" s="84"/>
      <c r="C674" s="84"/>
      <c r="D674" s="85"/>
    </row>
    <row r="675" spans="2:4" ht="12.75">
      <c r="B675" s="84"/>
      <c r="C675" s="84"/>
      <c r="D675" s="85"/>
    </row>
    <row r="676" spans="2:4" ht="12.75">
      <c r="B676" s="84"/>
      <c r="C676" s="84"/>
      <c r="D676" s="85"/>
    </row>
    <row r="677" spans="2:4" ht="12.75">
      <c r="B677" s="84"/>
      <c r="C677" s="84"/>
      <c r="D677" s="85"/>
    </row>
    <row r="678" spans="2:4" ht="12.75">
      <c r="B678" s="84"/>
      <c r="C678" s="84"/>
      <c r="D678" s="85"/>
    </row>
    <row r="679" spans="2:4" ht="12.75">
      <c r="B679" s="84"/>
      <c r="C679" s="84"/>
      <c r="D679" s="85"/>
    </row>
    <row r="680" spans="2:4" ht="12.75">
      <c r="B680" s="84"/>
      <c r="C680" s="84"/>
      <c r="D680" s="85"/>
    </row>
    <row r="681" spans="2:4" ht="12.75">
      <c r="B681" s="84"/>
      <c r="C681" s="84"/>
      <c r="D681" s="85"/>
    </row>
    <row r="682" spans="2:4" ht="12.75">
      <c r="B682" s="84"/>
      <c r="C682" s="84"/>
      <c r="D682" s="85"/>
    </row>
    <row r="683" spans="2:4" ht="12.75">
      <c r="B683" s="84"/>
      <c r="C683" s="84"/>
      <c r="D683" s="85"/>
    </row>
    <row r="684" spans="2:4" ht="12.75">
      <c r="B684" s="84"/>
      <c r="C684" s="84"/>
      <c r="D684" s="85"/>
    </row>
    <row r="685" spans="2:4" ht="12.75">
      <c r="B685" s="84"/>
      <c r="C685" s="84"/>
      <c r="D685" s="85"/>
    </row>
    <row r="686" spans="2:4" ht="12.75">
      <c r="B686" s="84"/>
      <c r="C686" s="84"/>
      <c r="D686" s="85"/>
    </row>
    <row r="687" spans="2:4" ht="12.75">
      <c r="B687" s="84"/>
      <c r="C687" s="84"/>
      <c r="D687" s="85"/>
    </row>
    <row r="688" spans="2:4" ht="12.75">
      <c r="B688" s="84"/>
      <c r="C688" s="84"/>
      <c r="D688" s="85"/>
    </row>
    <row r="689" spans="2:4" ht="12.75">
      <c r="B689" s="84"/>
      <c r="C689" s="84"/>
      <c r="D689" s="85"/>
    </row>
    <row r="690" spans="2:4" ht="12.75">
      <c r="B690" s="84"/>
      <c r="C690" s="84"/>
      <c r="D690" s="85"/>
    </row>
    <row r="691" spans="2:4" ht="12.75">
      <c r="B691" s="84"/>
      <c r="C691" s="84"/>
      <c r="D691" s="85"/>
    </row>
    <row r="692" spans="2:4" ht="12.75">
      <c r="B692" s="84"/>
      <c r="C692" s="84"/>
      <c r="D692" s="85"/>
    </row>
    <row r="693" spans="2:4" ht="12.75">
      <c r="B693" s="84"/>
      <c r="C693" s="84"/>
      <c r="D693" s="85"/>
    </row>
    <row r="694" spans="2:4" ht="12.75">
      <c r="B694" s="84"/>
      <c r="C694" s="84"/>
      <c r="D694" s="85"/>
    </row>
    <row r="695" spans="2:4" ht="12.75">
      <c r="B695" s="84"/>
      <c r="C695" s="84"/>
      <c r="D695" s="85"/>
    </row>
    <row r="696" spans="2:4" ht="12.75">
      <c r="B696" s="84"/>
      <c r="C696" s="84"/>
      <c r="D696" s="85"/>
    </row>
    <row r="697" spans="2:4" ht="12.75">
      <c r="B697" s="84"/>
      <c r="C697" s="84"/>
      <c r="D697" s="85"/>
    </row>
    <row r="698" spans="2:4" ht="12.75">
      <c r="B698" s="84"/>
      <c r="C698" s="84"/>
      <c r="D698" s="85"/>
    </row>
    <row r="699" spans="2:4" ht="12.75">
      <c r="B699" s="84"/>
      <c r="C699" s="84"/>
      <c r="D699" s="85"/>
    </row>
    <row r="700" spans="2:4" ht="12.75">
      <c r="B700" s="84"/>
      <c r="C700" s="84"/>
      <c r="D700" s="85"/>
    </row>
    <row r="701" spans="2:4" ht="12.75">
      <c r="B701" s="84"/>
      <c r="C701" s="84"/>
      <c r="D701" s="85"/>
    </row>
    <row r="702" spans="2:4" ht="12.75">
      <c r="B702" s="84"/>
      <c r="C702" s="84"/>
      <c r="D702" s="85"/>
    </row>
    <row r="703" spans="2:4" ht="12.75">
      <c r="B703" s="84"/>
      <c r="C703" s="84"/>
      <c r="D703" s="85"/>
    </row>
    <row r="704" spans="2:4" ht="12.75">
      <c r="B704" s="84"/>
      <c r="C704" s="84"/>
      <c r="D704" s="85"/>
    </row>
    <row r="705" spans="2:4" ht="12.75">
      <c r="B705" s="84"/>
      <c r="C705" s="84"/>
      <c r="D705" s="85"/>
    </row>
    <row r="706" spans="2:4" ht="12.75">
      <c r="B706" s="84"/>
      <c r="C706" s="84"/>
      <c r="D706" s="85"/>
    </row>
    <row r="707" spans="2:4" ht="12.75">
      <c r="B707" s="84"/>
      <c r="C707" s="84"/>
      <c r="D707" s="85"/>
    </row>
    <row r="708" spans="2:4" ht="12.75">
      <c r="B708" s="84"/>
      <c r="C708" s="84"/>
      <c r="D708" s="85"/>
    </row>
    <row r="709" spans="2:4" ht="12.75">
      <c r="B709" s="84"/>
      <c r="C709" s="84"/>
      <c r="D709" s="85"/>
    </row>
    <row r="710" spans="2:4" ht="12.75">
      <c r="B710" s="84"/>
      <c r="C710" s="84"/>
      <c r="D710" s="85"/>
    </row>
    <row r="711" spans="2:4" ht="12.75">
      <c r="B711" s="84"/>
      <c r="C711" s="84"/>
      <c r="D711" s="85"/>
    </row>
    <row r="712" spans="2:4" ht="12.75">
      <c r="B712" s="84"/>
      <c r="C712" s="84"/>
      <c r="D712" s="85"/>
    </row>
    <row r="713" spans="2:4" ht="12.75">
      <c r="B713" s="84"/>
      <c r="C713" s="84"/>
      <c r="D713" s="85"/>
    </row>
    <row r="714" spans="2:4" ht="12.75">
      <c r="B714" s="84"/>
      <c r="C714" s="84"/>
      <c r="D714" s="85"/>
    </row>
    <row r="715" spans="2:4" ht="12.75">
      <c r="B715" s="84"/>
      <c r="C715" s="84"/>
      <c r="D715" s="85"/>
    </row>
    <row r="716" spans="2:4" ht="12.75">
      <c r="B716" s="84"/>
      <c r="C716" s="84"/>
      <c r="D716" s="85"/>
    </row>
    <row r="717" spans="2:4" ht="12.75">
      <c r="B717" s="84"/>
      <c r="C717" s="84"/>
      <c r="D717" s="85"/>
    </row>
    <row r="718" spans="2:4" ht="12.75">
      <c r="B718" s="84"/>
      <c r="C718" s="84"/>
      <c r="D718" s="85"/>
    </row>
    <row r="719" spans="2:4" ht="12.75">
      <c r="B719" s="84"/>
      <c r="C719" s="84"/>
      <c r="D719" s="85"/>
    </row>
    <row r="720" spans="2:4" ht="12.75">
      <c r="B720" s="84"/>
      <c r="C720" s="84"/>
      <c r="D720" s="85"/>
    </row>
    <row r="721" spans="2:4" ht="12.75">
      <c r="B721" s="84"/>
      <c r="C721" s="84"/>
      <c r="D721" s="85"/>
    </row>
    <row r="722" spans="2:4" ht="12.75">
      <c r="B722" s="84"/>
      <c r="C722" s="84"/>
      <c r="D722" s="85"/>
    </row>
    <row r="723" spans="2:4" ht="12.75">
      <c r="B723" s="84"/>
      <c r="C723" s="84"/>
      <c r="D723" s="85"/>
    </row>
    <row r="724" spans="2:4" ht="12.75">
      <c r="B724" s="84"/>
      <c r="C724" s="84"/>
      <c r="D724" s="85"/>
    </row>
    <row r="725" spans="2:4" ht="12.75">
      <c r="B725" s="84"/>
      <c r="C725" s="84"/>
      <c r="D725" s="85"/>
    </row>
    <row r="726" spans="2:4" ht="12.75">
      <c r="B726" s="84"/>
      <c r="C726" s="84"/>
      <c r="D726" s="85"/>
    </row>
    <row r="727" spans="2:4" ht="12.75">
      <c r="B727" s="84"/>
      <c r="C727" s="84"/>
      <c r="D727" s="85"/>
    </row>
    <row r="728" spans="2:4" ht="12.75">
      <c r="B728" s="84"/>
      <c r="C728" s="84"/>
      <c r="D728" s="85"/>
    </row>
    <row r="729" spans="2:4" ht="12.75">
      <c r="B729" s="84"/>
      <c r="C729" s="84"/>
      <c r="D729" s="85"/>
    </row>
    <row r="730" spans="2:4" ht="12.75">
      <c r="B730" s="84"/>
      <c r="C730" s="84"/>
      <c r="D730" s="85"/>
    </row>
    <row r="731" spans="2:4" ht="12.75">
      <c r="B731" s="84"/>
      <c r="C731" s="84"/>
      <c r="D731" s="85"/>
    </row>
    <row r="732" spans="2:4" ht="12.75">
      <c r="B732" s="84"/>
      <c r="C732" s="84"/>
      <c r="D732" s="85"/>
    </row>
    <row r="733" spans="2:4" ht="12.75">
      <c r="B733" s="84"/>
      <c r="C733" s="84"/>
      <c r="D733" s="85"/>
    </row>
    <row r="734" spans="2:4" ht="12.75">
      <c r="B734" s="84"/>
      <c r="C734" s="84"/>
      <c r="D734" s="85"/>
    </row>
    <row r="735" spans="2:4" ht="12.75">
      <c r="B735" s="84"/>
      <c r="C735" s="84"/>
      <c r="D735" s="85"/>
    </row>
    <row r="736" spans="2:4" ht="12.75">
      <c r="B736" s="84"/>
      <c r="C736" s="84"/>
      <c r="D736" s="85"/>
    </row>
    <row r="737" spans="2:4" ht="12.75">
      <c r="B737" s="84"/>
      <c r="C737" s="84"/>
      <c r="D737" s="85"/>
    </row>
    <row r="738" spans="2:4" ht="12.75">
      <c r="B738" s="84"/>
      <c r="C738" s="84"/>
      <c r="D738" s="85"/>
    </row>
    <row r="739" spans="2:4" ht="12.75">
      <c r="B739" s="84"/>
      <c r="C739" s="84"/>
      <c r="D739" s="85"/>
    </row>
    <row r="740" spans="2:4" ht="12.75">
      <c r="B740" s="84"/>
      <c r="C740" s="84"/>
      <c r="D740" s="85"/>
    </row>
    <row r="741" spans="2:4" ht="12.75">
      <c r="B741" s="84"/>
      <c r="C741" s="84"/>
      <c r="D741" s="85"/>
    </row>
    <row r="742" spans="2:4" ht="12.75">
      <c r="B742" s="84"/>
      <c r="C742" s="84"/>
      <c r="D742" s="85"/>
    </row>
    <row r="743" spans="2:4" ht="12.75">
      <c r="B743" s="84"/>
      <c r="C743" s="84"/>
      <c r="D743" s="85"/>
    </row>
    <row r="744" spans="2:4" ht="12.75">
      <c r="B744" s="84"/>
      <c r="C744" s="84"/>
      <c r="D744" s="85"/>
    </row>
    <row r="745" spans="2:4" ht="12.75">
      <c r="B745" s="84"/>
      <c r="C745" s="84"/>
      <c r="D745" s="85"/>
    </row>
    <row r="746" spans="2:4" ht="12.75">
      <c r="B746" s="84"/>
      <c r="C746" s="84"/>
      <c r="D746" s="85"/>
    </row>
    <row r="747" spans="2:4" ht="12.75">
      <c r="B747" s="84"/>
      <c r="C747" s="84"/>
      <c r="D747" s="85"/>
    </row>
    <row r="748" spans="2:4" ht="12.75">
      <c r="B748" s="84"/>
      <c r="C748" s="84"/>
      <c r="D748" s="85"/>
    </row>
    <row r="749" spans="2:4" ht="12.75">
      <c r="B749" s="84"/>
      <c r="C749" s="84"/>
      <c r="D749" s="85"/>
    </row>
    <row r="750" spans="2:4" ht="12.75">
      <c r="B750" s="84"/>
      <c r="C750" s="84"/>
      <c r="D750" s="85"/>
    </row>
    <row r="751" spans="2:4" ht="12.75">
      <c r="B751" s="84"/>
      <c r="C751" s="84"/>
      <c r="D751" s="85"/>
    </row>
    <row r="752" spans="2:4" ht="12.75">
      <c r="B752" s="84"/>
      <c r="C752" s="84"/>
      <c r="D752" s="85"/>
    </row>
    <row r="753" spans="2:4" ht="12.75">
      <c r="B753" s="84"/>
      <c r="C753" s="84"/>
      <c r="D753" s="85"/>
    </row>
    <row r="754" spans="2:4" ht="12.75">
      <c r="B754" s="84"/>
      <c r="C754" s="84"/>
      <c r="D754" s="85"/>
    </row>
    <row r="755" spans="2:4" ht="12.75">
      <c r="B755" s="84"/>
      <c r="C755" s="84"/>
      <c r="D755" s="85"/>
    </row>
    <row r="756" spans="2:4" ht="12.75">
      <c r="B756" s="84"/>
      <c r="C756" s="84"/>
      <c r="D756" s="85"/>
    </row>
    <row r="757" spans="2:4" ht="12.75">
      <c r="B757" s="84"/>
      <c r="C757" s="84"/>
      <c r="D757" s="85"/>
    </row>
    <row r="758" spans="2:4" ht="12.75">
      <c r="B758" s="84"/>
      <c r="C758" s="84"/>
      <c r="D758" s="85"/>
    </row>
    <row r="759" spans="2:4" ht="12.75">
      <c r="B759" s="84"/>
      <c r="C759" s="84"/>
      <c r="D759" s="85"/>
    </row>
    <row r="760" spans="2:4" ht="12.75">
      <c r="B760" s="84"/>
      <c r="C760" s="84"/>
      <c r="D760" s="85"/>
    </row>
    <row r="761" spans="2:4" ht="12.75">
      <c r="B761" s="84"/>
      <c r="C761" s="84"/>
      <c r="D761" s="85"/>
    </row>
    <row r="762" spans="2:4" ht="12.75">
      <c r="B762" s="84"/>
      <c r="C762" s="84"/>
      <c r="D762" s="85"/>
    </row>
    <row r="763" spans="2:4" ht="12.75">
      <c r="B763" s="84"/>
      <c r="C763" s="84"/>
      <c r="D763" s="85"/>
    </row>
    <row r="764" spans="2:4" ht="12.75">
      <c r="B764" s="84"/>
      <c r="C764" s="84"/>
      <c r="D764" s="85"/>
    </row>
    <row r="765" spans="2:4" ht="12.75">
      <c r="B765" s="84"/>
      <c r="C765" s="84"/>
      <c r="D765" s="85"/>
    </row>
    <row r="766" spans="2:4" ht="12.75">
      <c r="B766" s="84"/>
      <c r="C766" s="84"/>
      <c r="D766" s="85"/>
    </row>
    <row r="767" spans="2:4" ht="12.75">
      <c r="B767" s="84"/>
      <c r="C767" s="84"/>
      <c r="D767" s="85"/>
    </row>
    <row r="768" spans="2:4" ht="12.75">
      <c r="B768" s="84"/>
      <c r="C768" s="84"/>
      <c r="D768" s="85"/>
    </row>
    <row r="769" spans="2:4" ht="12.75">
      <c r="B769" s="84"/>
      <c r="C769" s="84"/>
      <c r="D769" s="85"/>
    </row>
    <row r="770" spans="2:4" ht="12.75">
      <c r="B770" s="84"/>
      <c r="C770" s="84"/>
      <c r="D770" s="85"/>
    </row>
    <row r="771" spans="2:4" ht="12.75">
      <c r="B771" s="84"/>
      <c r="C771" s="84"/>
      <c r="D771" s="85"/>
    </row>
    <row r="772" spans="2:4" ht="12.75">
      <c r="B772" s="84"/>
      <c r="C772" s="84"/>
      <c r="D772" s="85"/>
    </row>
    <row r="773" spans="2:4" ht="12.75">
      <c r="B773" s="84"/>
      <c r="C773" s="84"/>
      <c r="D773" s="85"/>
    </row>
    <row r="774" spans="2:4" ht="12.75">
      <c r="B774" s="84"/>
      <c r="C774" s="84"/>
      <c r="D774" s="85"/>
    </row>
    <row r="775" spans="2:4" ht="12.75">
      <c r="B775" s="84"/>
      <c r="C775" s="84"/>
      <c r="D775" s="85"/>
    </row>
    <row r="776" spans="2:4" ht="12.75">
      <c r="B776" s="84"/>
      <c r="C776" s="84"/>
      <c r="D776" s="85"/>
    </row>
    <row r="777" spans="2:4" ht="12.75">
      <c r="B777" s="84"/>
      <c r="C777" s="84"/>
      <c r="D777" s="85"/>
    </row>
    <row r="778" spans="2:4" ht="12.75">
      <c r="B778" s="84"/>
      <c r="C778" s="84"/>
      <c r="D778" s="85"/>
    </row>
    <row r="779" spans="2:4" ht="12.75">
      <c r="B779" s="84"/>
      <c r="C779" s="84"/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</sheetData>
  <sheetProtection/>
  <mergeCells count="1">
    <mergeCell ref="C125:D125"/>
  </mergeCells>
  <printOptions/>
  <pageMargins left="0.7086614173228347" right="0.8" top="0.7480314960629921" bottom="0.78" header="0.31496062992125984" footer="0.31496062992125984"/>
  <pageSetup fitToHeight="1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1"/>
  <sheetViews>
    <sheetView zoomScalePageLayoutView="0" workbookViewId="0" topLeftCell="A102">
      <selection activeCell="A73" sqref="A1:IV16384"/>
    </sheetView>
  </sheetViews>
  <sheetFormatPr defaultColWidth="9.00390625" defaultRowHeight="12.75"/>
  <cols>
    <col min="1" max="1" width="55.75390625" style="83" customWidth="1"/>
    <col min="2" max="2" width="16.00390625" style="0" customWidth="1"/>
    <col min="3" max="3" width="15.25390625" style="0" customWidth="1"/>
    <col min="4" max="4" width="12.00390625" style="0" customWidth="1"/>
    <col min="6" max="6" width="13.75390625" style="0" bestFit="1" customWidth="1"/>
  </cols>
  <sheetData>
    <row r="1" spans="1:4" ht="15">
      <c r="A1" s="1"/>
      <c r="B1" s="2"/>
      <c r="C1" s="2"/>
      <c r="D1" s="2"/>
    </row>
    <row r="2" spans="1:4" ht="15.75">
      <c r="A2" s="3" t="s">
        <v>88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38.2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6" ht="12.75">
      <c r="A7" s="13" t="s">
        <v>5</v>
      </c>
      <c r="B7" s="14">
        <f>B9+B13+B16+B20+B25+B29+B33+B40+B45+B49+B53+B56+B58+B31</f>
        <v>34559150.4</v>
      </c>
      <c r="C7" s="15">
        <f>C9+C13+C16+C20+C25+C29+C33+C40+C45+C49+C53+C56+C58+C31</f>
        <v>12885414.400000006</v>
      </c>
      <c r="D7" s="14">
        <f>C7/B7*100</f>
        <v>37.28510177727056</v>
      </c>
      <c r="F7" s="112"/>
    </row>
    <row r="8" spans="1:4" ht="12.75">
      <c r="A8" s="16" t="s">
        <v>6</v>
      </c>
      <c r="B8" s="17"/>
      <c r="C8" s="18"/>
      <c r="D8" s="19"/>
    </row>
    <row r="9" spans="1:7" ht="12.75">
      <c r="A9" s="13" t="s">
        <v>7</v>
      </c>
      <c r="B9" s="14">
        <f>SUM(B10:B11)</f>
        <v>22659020.9</v>
      </c>
      <c r="C9" s="15">
        <f>SUM(C10:C12)</f>
        <v>9411998.8</v>
      </c>
      <c r="D9" s="20">
        <f>C9/B9*100</f>
        <v>41.53753527805785</v>
      </c>
      <c r="F9" s="112"/>
      <c r="G9" s="112"/>
    </row>
    <row r="10" spans="1:4" ht="12.75">
      <c r="A10" s="21" t="s">
        <v>8</v>
      </c>
      <c r="B10" s="22">
        <v>12127000</v>
      </c>
      <c r="C10" s="23">
        <v>6557900.2</v>
      </c>
      <c r="D10" s="24">
        <f>C10/B10*100</f>
        <v>54.07685495176053</v>
      </c>
    </row>
    <row r="11" spans="1:6" ht="12.75">
      <c r="A11" s="21" t="s">
        <v>9</v>
      </c>
      <c r="B11" s="22">
        <v>10532020.9</v>
      </c>
      <c r="C11" s="18">
        <v>2854098.6</v>
      </c>
      <c r="D11" s="24">
        <f>C11/B11*100</f>
        <v>27.099249299818613</v>
      </c>
      <c r="F11" s="112"/>
    </row>
    <row r="12" spans="1:4" ht="12.75">
      <c r="A12" s="21"/>
      <c r="B12" s="17"/>
      <c r="C12" s="18"/>
      <c r="D12" s="24"/>
    </row>
    <row r="13" spans="1:4" ht="25.5">
      <c r="A13" s="13" t="s">
        <v>10</v>
      </c>
      <c r="B13" s="14">
        <f>B14</f>
        <v>3293009.2</v>
      </c>
      <c r="C13" s="15">
        <f>C14</f>
        <v>1006495.3</v>
      </c>
      <c r="D13" s="20">
        <f>C13/B13*100</f>
        <v>30.564606378870728</v>
      </c>
    </row>
    <row r="14" spans="1:4" ht="25.5">
      <c r="A14" s="25" t="s">
        <v>11</v>
      </c>
      <c r="B14" s="17">
        <v>3293009.2</v>
      </c>
      <c r="C14" s="26">
        <v>1006495.3</v>
      </c>
      <c r="D14" s="24">
        <f>C14/B14*100</f>
        <v>30.564606378870728</v>
      </c>
    </row>
    <row r="15" spans="1:4" ht="12.75">
      <c r="A15" s="27"/>
      <c r="B15" s="17"/>
      <c r="C15" s="18"/>
      <c r="D15" s="24"/>
    </row>
    <row r="16" spans="1:4" ht="12.75">
      <c r="A16" s="13" t="s">
        <v>12</v>
      </c>
      <c r="B16" s="14">
        <f>B17</f>
        <v>840000</v>
      </c>
      <c r="C16" s="28">
        <f>C17+C18</f>
        <v>437158</v>
      </c>
      <c r="D16" s="20">
        <f>C16/B16*100</f>
        <v>52.04261904761904</v>
      </c>
    </row>
    <row r="17" spans="1:4" ht="25.5">
      <c r="A17" s="25" t="s">
        <v>13</v>
      </c>
      <c r="B17" s="22">
        <v>840000</v>
      </c>
      <c r="C17" s="26">
        <v>437174.7</v>
      </c>
      <c r="D17" s="24">
        <f>C17/B17*100</f>
        <v>52.044607142857146</v>
      </c>
    </row>
    <row r="18" spans="1:4" ht="12.75">
      <c r="A18" s="25" t="s">
        <v>14</v>
      </c>
      <c r="B18" s="29"/>
      <c r="C18" s="18">
        <v>-16.7</v>
      </c>
      <c r="D18" s="24"/>
    </row>
    <row r="19" spans="1:4" ht="12.75">
      <c r="A19" s="25"/>
      <c r="B19" s="29"/>
      <c r="C19" s="18"/>
      <c r="D19" s="24"/>
    </row>
    <row r="20" spans="1:4" ht="12.75">
      <c r="A20" s="13" t="s">
        <v>15</v>
      </c>
      <c r="B20" s="14">
        <f>SUM(B21:B23)</f>
        <v>6591159.9</v>
      </c>
      <c r="C20" s="15">
        <f>SUM(C21:C23)</f>
        <v>1735808.8</v>
      </c>
      <c r="D20" s="14">
        <f>C20/B20*100</f>
        <v>26.335407217172808</v>
      </c>
    </row>
    <row r="21" spans="1:4" ht="12.75">
      <c r="A21" s="21" t="s">
        <v>16</v>
      </c>
      <c r="B21" s="17">
        <v>5600000</v>
      </c>
      <c r="C21" s="18">
        <v>1581158.5</v>
      </c>
      <c r="D21" s="24">
        <f>C21/B21*100</f>
        <v>28.234973214285713</v>
      </c>
    </row>
    <row r="22" spans="1:4" ht="12.75">
      <c r="A22" s="21" t="s">
        <v>17</v>
      </c>
      <c r="B22" s="17">
        <v>986299.9</v>
      </c>
      <c r="C22" s="26">
        <v>153348</v>
      </c>
      <c r="D22" s="24">
        <f>C22/B22*100</f>
        <v>15.54780650388386</v>
      </c>
    </row>
    <row r="23" spans="1:4" ht="12.75">
      <c r="A23" s="21" t="s">
        <v>18</v>
      </c>
      <c r="B23" s="17">
        <v>4860</v>
      </c>
      <c r="C23" s="26">
        <v>1302.3</v>
      </c>
      <c r="D23" s="24">
        <f>C23/B23*100</f>
        <v>26.796296296296298</v>
      </c>
    </row>
    <row r="24" spans="1:4" ht="12.75">
      <c r="A24" s="21"/>
      <c r="B24" s="17"/>
      <c r="C24" s="26"/>
      <c r="D24" s="24"/>
    </row>
    <row r="25" spans="1:4" ht="25.5">
      <c r="A25" s="13" t="s">
        <v>19</v>
      </c>
      <c r="B25" s="14">
        <f>SUM(B26:B27)</f>
        <v>80165.09999999999</v>
      </c>
      <c r="C25" s="15">
        <f>SUM(C26:C27)</f>
        <v>18470.5</v>
      </c>
      <c r="D25" s="20">
        <f>C25/B25*100</f>
        <v>23.04057501331627</v>
      </c>
    </row>
    <row r="26" spans="1:4" ht="12.75">
      <c r="A26" s="25" t="s">
        <v>20</v>
      </c>
      <c r="B26" s="22">
        <v>80097.2</v>
      </c>
      <c r="C26" s="18">
        <v>18469.1</v>
      </c>
      <c r="D26" s="24">
        <f>C26/B26*100</f>
        <v>23.058359093701153</v>
      </c>
    </row>
    <row r="27" spans="1:4" ht="25.5">
      <c r="A27" s="21" t="s">
        <v>21</v>
      </c>
      <c r="B27" s="17">
        <v>67.9</v>
      </c>
      <c r="C27" s="18">
        <v>1.4</v>
      </c>
      <c r="D27" s="24">
        <f>C27/B27*100</f>
        <v>2.0618556701030926</v>
      </c>
    </row>
    <row r="28" spans="1:4" ht="12.75">
      <c r="A28" s="21"/>
      <c r="B28" s="17"/>
      <c r="C28" s="18"/>
      <c r="D28" s="24"/>
    </row>
    <row r="29" spans="1:4" ht="12.75">
      <c r="A29" s="13" t="s">
        <v>22</v>
      </c>
      <c r="B29" s="29">
        <v>42200</v>
      </c>
      <c r="C29" s="30">
        <v>34296.4</v>
      </c>
      <c r="D29" s="20">
        <f>C29/B29*100</f>
        <v>81.27109004739337</v>
      </c>
    </row>
    <row r="30" spans="1:4" ht="12.75">
      <c r="A30" s="21"/>
      <c r="B30" s="17"/>
      <c r="C30" s="31"/>
      <c r="D30" s="24"/>
    </row>
    <row r="31" spans="1:4" ht="25.5">
      <c r="A31" s="32" t="s">
        <v>23</v>
      </c>
      <c r="B31" s="17"/>
      <c r="C31" s="33">
        <v>8.8</v>
      </c>
      <c r="D31" s="24"/>
    </row>
    <row r="32" spans="1:4" ht="12.75">
      <c r="A32" s="21"/>
      <c r="B32" s="17"/>
      <c r="C32" s="31"/>
      <c r="D32" s="24"/>
    </row>
    <row r="33" spans="1:6" ht="31.5" customHeight="1">
      <c r="A33" s="13" t="s">
        <v>24</v>
      </c>
      <c r="B33" s="14">
        <f>SUM(B34:B38)</f>
        <v>102620</v>
      </c>
      <c r="C33" s="15">
        <f>SUM(C34:C38)</f>
        <v>76089.1</v>
      </c>
      <c r="D33" s="14">
        <f>C33/B33*100</f>
        <v>74.14646267784059</v>
      </c>
      <c r="E33" s="34"/>
      <c r="F33" s="112"/>
    </row>
    <row r="34" spans="1:4" ht="68.25" customHeight="1">
      <c r="A34" s="25" t="s">
        <v>25</v>
      </c>
      <c r="B34" s="22">
        <v>500</v>
      </c>
      <c r="C34" s="18"/>
      <c r="D34" s="24">
        <f>C34/B34*100</f>
        <v>0</v>
      </c>
    </row>
    <row r="35" spans="1:4" ht="36.75" customHeight="1">
      <c r="A35" s="25" t="s">
        <v>26</v>
      </c>
      <c r="B35" s="17"/>
      <c r="C35" s="26">
        <v>6527.5</v>
      </c>
      <c r="D35" s="35"/>
    </row>
    <row r="36" spans="1:4" ht="87.75" customHeight="1">
      <c r="A36" s="25" t="s">
        <v>80</v>
      </c>
      <c r="B36" s="17">
        <v>98000</v>
      </c>
      <c r="C36" s="18">
        <v>67472.6</v>
      </c>
      <c r="D36" s="24">
        <f>C36/B36*100</f>
        <v>68.8495918367347</v>
      </c>
    </row>
    <row r="37" spans="1:4" ht="33.75" customHeight="1">
      <c r="A37" s="25" t="s">
        <v>27</v>
      </c>
      <c r="B37" s="17">
        <v>4000</v>
      </c>
      <c r="C37" s="18">
        <v>2089.5</v>
      </c>
      <c r="D37" s="24">
        <f>C37/B37*100</f>
        <v>52.237500000000004</v>
      </c>
    </row>
    <row r="38" spans="1:4" ht="81" customHeight="1">
      <c r="A38" s="36" t="s">
        <v>28</v>
      </c>
      <c r="B38" s="17">
        <v>120</v>
      </c>
      <c r="C38" s="18">
        <v>-0.5</v>
      </c>
      <c r="D38" s="24">
        <f>C38/B38*100</f>
        <v>-0.4166666666666667</v>
      </c>
    </row>
    <row r="39" spans="1:4" ht="12.75">
      <c r="A39" s="21"/>
      <c r="B39" s="17"/>
      <c r="C39" s="18"/>
      <c r="D39" s="24"/>
    </row>
    <row r="40" spans="1:4" ht="12.75">
      <c r="A40" s="37" t="s">
        <v>29</v>
      </c>
      <c r="B40" s="38">
        <f>SUM(B41:B43)</f>
        <v>70349.8</v>
      </c>
      <c r="C40" s="39">
        <f>SUM(C41:C43)</f>
        <v>34592.5</v>
      </c>
      <c r="D40" s="40">
        <f>C40/B40*100</f>
        <v>49.172136949927356</v>
      </c>
    </row>
    <row r="41" spans="1:4" ht="12.75">
      <c r="A41" s="41" t="s">
        <v>30</v>
      </c>
      <c r="B41" s="42">
        <v>69200</v>
      </c>
      <c r="C41" s="43">
        <v>34302.9</v>
      </c>
      <c r="D41" s="44">
        <f>C41/B41*100</f>
        <v>49.57066473988439</v>
      </c>
    </row>
    <row r="42" spans="1:4" ht="12.75">
      <c r="A42" s="21" t="s">
        <v>31</v>
      </c>
      <c r="B42" s="17">
        <v>600</v>
      </c>
      <c r="C42" s="18">
        <v>34.2</v>
      </c>
      <c r="D42" s="24">
        <f>C42/B42*100</f>
        <v>5.7</v>
      </c>
    </row>
    <row r="43" spans="1:4" ht="12.75">
      <c r="A43" s="21" t="s">
        <v>32</v>
      </c>
      <c r="B43" s="17">
        <v>549.8</v>
      </c>
      <c r="C43" s="18">
        <v>255.4</v>
      </c>
      <c r="D43" s="24">
        <f>C43/B43*100</f>
        <v>46.45325572935614</v>
      </c>
    </row>
    <row r="44" spans="1:4" ht="12.75">
      <c r="A44" s="21"/>
      <c r="B44" s="17"/>
      <c r="C44" s="18"/>
      <c r="D44" s="24"/>
    </row>
    <row r="45" spans="1:4" ht="25.5">
      <c r="A45" s="13" t="s">
        <v>33</v>
      </c>
      <c r="B45" s="14">
        <f>B46+B47</f>
        <v>1573.5</v>
      </c>
      <c r="C45" s="15">
        <f>C46+C47</f>
        <v>6498.4</v>
      </c>
      <c r="D45" s="20">
        <f>C45/B45*100</f>
        <v>412.99014934858593</v>
      </c>
    </row>
    <row r="46" spans="1:4" ht="12.75">
      <c r="A46" s="25" t="s">
        <v>34</v>
      </c>
      <c r="B46" s="22">
        <v>1573.5</v>
      </c>
      <c r="C46" s="18">
        <v>3286.4</v>
      </c>
      <c r="D46" s="45">
        <f>C46/B46*100</f>
        <v>208.8592310136638</v>
      </c>
    </row>
    <row r="47" spans="1:4" ht="12.75">
      <c r="A47" s="25" t="s">
        <v>35</v>
      </c>
      <c r="B47" s="22"/>
      <c r="C47" s="18">
        <v>3212</v>
      </c>
      <c r="D47" s="24"/>
    </row>
    <row r="48" spans="1:4" ht="12.75">
      <c r="A48" s="25"/>
      <c r="B48" s="22"/>
      <c r="C48" s="18"/>
      <c r="D48" s="24"/>
    </row>
    <row r="49" spans="1:4" ht="25.5">
      <c r="A49" s="13" t="s">
        <v>36</v>
      </c>
      <c r="B49" s="14">
        <f>SUM(B50:B51)</f>
        <v>578970</v>
      </c>
      <c r="C49" s="15">
        <f>SUM(C50:C51)</f>
        <v>2346.3</v>
      </c>
      <c r="D49" s="20">
        <f>C49/B49*100</f>
        <v>0.4052541582465413</v>
      </c>
    </row>
    <row r="50" spans="1:4" ht="83.25" customHeight="1">
      <c r="A50" s="25" t="s">
        <v>85</v>
      </c>
      <c r="B50" s="22">
        <v>578920</v>
      </c>
      <c r="C50" s="18">
        <v>2078.3</v>
      </c>
      <c r="D50" s="45">
        <f>C50/B50*100</f>
        <v>0.3589960616320045</v>
      </c>
    </row>
    <row r="51" spans="1:4" ht="25.5">
      <c r="A51" s="25" t="s">
        <v>83</v>
      </c>
      <c r="B51" s="22">
        <v>50</v>
      </c>
      <c r="C51" s="18">
        <v>268</v>
      </c>
      <c r="D51" s="45">
        <f>C51/B51*100</f>
        <v>536</v>
      </c>
    </row>
    <row r="52" spans="1:4" ht="12.75">
      <c r="A52" s="13"/>
      <c r="B52" s="29"/>
      <c r="C52" s="30"/>
      <c r="D52" s="24"/>
    </row>
    <row r="53" spans="1:4" ht="12.75">
      <c r="A53" s="13" t="s">
        <v>38</v>
      </c>
      <c r="B53" s="14">
        <f>B54</f>
        <v>82</v>
      </c>
      <c r="C53" s="15">
        <f>C54+C55</f>
        <v>147.4</v>
      </c>
      <c r="D53" s="20">
        <f>C53/B53*100</f>
        <v>179.7560975609756</v>
      </c>
    </row>
    <row r="54" spans="1:4" ht="38.25">
      <c r="A54" s="25" t="s">
        <v>39</v>
      </c>
      <c r="B54" s="22">
        <v>82</v>
      </c>
      <c r="C54" s="26">
        <v>22.9</v>
      </c>
      <c r="D54" s="24">
        <f>C54/B54*100</f>
        <v>27.92682926829268</v>
      </c>
    </row>
    <row r="55" spans="1:4" ht="51">
      <c r="A55" s="25" t="s">
        <v>89</v>
      </c>
      <c r="B55" s="22"/>
      <c r="C55" s="18">
        <v>124.5</v>
      </c>
      <c r="D55" s="24"/>
    </row>
    <row r="56" spans="1:4" ht="12.75">
      <c r="A56" s="13" t="s">
        <v>40</v>
      </c>
      <c r="B56" s="29">
        <v>300000</v>
      </c>
      <c r="C56" s="30">
        <v>119078.3</v>
      </c>
      <c r="D56" s="20">
        <f>C56/B56*100</f>
        <v>39.69276666666667</v>
      </c>
    </row>
    <row r="57" spans="1:4" ht="12.75">
      <c r="A57" s="25"/>
      <c r="B57" s="29"/>
      <c r="C57" s="18"/>
      <c r="D57" s="24"/>
    </row>
    <row r="58" spans="1:4" ht="12.75">
      <c r="A58" s="13" t="s">
        <v>41</v>
      </c>
      <c r="B58" s="29"/>
      <c r="C58" s="30">
        <v>2425.8</v>
      </c>
      <c r="D58" s="46"/>
    </row>
    <row r="59" spans="1:4" ht="12.75">
      <c r="A59" s="13"/>
      <c r="B59" s="29"/>
      <c r="C59" s="18"/>
      <c r="D59" s="24"/>
    </row>
    <row r="60" spans="1:4" ht="12.75">
      <c r="A60" s="13" t="s">
        <v>42</v>
      </c>
      <c r="B60" s="14">
        <f>B64+B73+B75+B71+B62</f>
        <v>7199087.1</v>
      </c>
      <c r="C60" s="15">
        <f>C64+C71+C73+C75</f>
        <v>2906048.5999999996</v>
      </c>
      <c r="D60" s="20">
        <f>C60/B60*100</f>
        <v>40.36690429818525</v>
      </c>
    </row>
    <row r="61" spans="1:4" ht="12.75">
      <c r="A61" s="47" t="s">
        <v>6</v>
      </c>
      <c r="B61" s="14"/>
      <c r="C61" s="15"/>
      <c r="D61" s="14"/>
    </row>
    <row r="62" spans="1:4" ht="12.75" hidden="1">
      <c r="A62" s="13" t="s">
        <v>43</v>
      </c>
      <c r="B62" s="29"/>
      <c r="C62" s="30"/>
      <c r="D62" s="29"/>
    </row>
    <row r="63" spans="1:4" ht="12.75" hidden="1">
      <c r="A63" s="13"/>
      <c r="B63" s="29"/>
      <c r="C63" s="30"/>
      <c r="D63" s="29"/>
    </row>
    <row r="64" spans="1:4" ht="25.5">
      <c r="A64" s="13" t="s">
        <v>44</v>
      </c>
      <c r="B64" s="14">
        <f>SUM(B65:B69)</f>
        <v>6841410</v>
      </c>
      <c r="C64" s="15">
        <f>SUM(C65:C69)</f>
        <v>2922685.4</v>
      </c>
      <c r="D64" s="14">
        <f aca="true" t="shared" si="0" ref="D64:D69">C64/B64*100</f>
        <v>42.72051229205675</v>
      </c>
    </row>
    <row r="65" spans="1:4" ht="28.5" customHeight="1">
      <c r="A65" s="48" t="s">
        <v>45</v>
      </c>
      <c r="B65" s="22">
        <v>1250936.4</v>
      </c>
      <c r="C65" s="18">
        <v>449325</v>
      </c>
      <c r="D65" s="24">
        <f t="shared" si="0"/>
        <v>35.91909228958403</v>
      </c>
    </row>
    <row r="66" spans="1:4" ht="27.75" customHeight="1">
      <c r="A66" s="25" t="s">
        <v>46</v>
      </c>
      <c r="B66" s="22">
        <v>2577085.6</v>
      </c>
      <c r="C66" s="18">
        <v>980517</v>
      </c>
      <c r="D66" s="24">
        <f t="shared" si="0"/>
        <v>38.047513827247336</v>
      </c>
    </row>
    <row r="67" spans="1:4" ht="27" customHeight="1">
      <c r="A67" s="25" t="s">
        <v>47</v>
      </c>
      <c r="B67" s="22">
        <v>2567638.9</v>
      </c>
      <c r="C67" s="18">
        <v>1211315</v>
      </c>
      <c r="D67" s="24">
        <f t="shared" si="0"/>
        <v>47.176220924211734</v>
      </c>
    </row>
    <row r="68" spans="1:4" ht="15.75" customHeight="1">
      <c r="A68" s="25" t="s">
        <v>48</v>
      </c>
      <c r="B68" s="22">
        <v>445614.1</v>
      </c>
      <c r="C68" s="18">
        <v>281393.4</v>
      </c>
      <c r="D68" s="24">
        <f t="shared" si="0"/>
        <v>63.14732859664899</v>
      </c>
    </row>
    <row r="69" spans="1:4" ht="25.5">
      <c r="A69" s="25" t="s">
        <v>49</v>
      </c>
      <c r="B69" s="22">
        <v>135</v>
      </c>
      <c r="C69" s="18">
        <v>135</v>
      </c>
      <c r="D69" s="24">
        <f t="shared" si="0"/>
        <v>100</v>
      </c>
    </row>
    <row r="70" spans="1:4" ht="12.75">
      <c r="A70" s="25"/>
      <c r="B70" s="22"/>
      <c r="C70" s="18"/>
      <c r="D70" s="24"/>
    </row>
    <row r="71" spans="1:4" ht="25.5">
      <c r="A71" s="13" t="s">
        <v>50</v>
      </c>
      <c r="B71" s="29">
        <v>357677.1</v>
      </c>
      <c r="C71" s="30">
        <v>43327.5</v>
      </c>
      <c r="D71" s="14">
        <f>C71/B71*100</f>
        <v>12.11357953863974</v>
      </c>
    </row>
    <row r="72" spans="1:4" ht="12.75">
      <c r="A72" s="25"/>
      <c r="B72" s="22"/>
      <c r="C72" s="18"/>
      <c r="D72" s="24"/>
    </row>
    <row r="73" spans="1:4" ht="76.5">
      <c r="A73" s="13" t="s">
        <v>51</v>
      </c>
      <c r="B73" s="29"/>
      <c r="C73" s="49">
        <v>30744.4</v>
      </c>
      <c r="D73" s="14"/>
    </row>
    <row r="74" spans="1:4" ht="12.75">
      <c r="A74" s="13"/>
      <c r="B74" s="22"/>
      <c r="C74" s="18"/>
      <c r="D74" s="24"/>
    </row>
    <row r="75" spans="1:4" ht="38.25">
      <c r="A75" s="13" t="s">
        <v>52</v>
      </c>
      <c r="B75" s="29"/>
      <c r="C75" s="49">
        <v>-90708.7</v>
      </c>
      <c r="D75" s="20"/>
    </row>
    <row r="76" spans="1:4" ht="12.75">
      <c r="A76" s="25"/>
      <c r="B76" s="22"/>
      <c r="C76" s="18"/>
      <c r="D76" s="24"/>
    </row>
    <row r="77" spans="1:4" ht="12.75">
      <c r="A77" s="107" t="s">
        <v>53</v>
      </c>
      <c r="B77" s="52">
        <f>B7+B60</f>
        <v>41758237.5</v>
      </c>
      <c r="C77" s="51">
        <f>C7+C60</f>
        <v>15791463.000000006</v>
      </c>
      <c r="D77" s="51">
        <f>C77/B77*100</f>
        <v>37.81640209311997</v>
      </c>
    </row>
    <row r="78" spans="1:4" ht="12.75">
      <c r="A78" s="93"/>
      <c r="B78" s="91"/>
      <c r="C78" s="98"/>
      <c r="D78" s="56"/>
    </row>
    <row r="79" spans="1:4" ht="12.75">
      <c r="A79" s="94" t="s">
        <v>54</v>
      </c>
      <c r="B79" s="92">
        <f>B77-B120</f>
        <v>-6802401.6000000015</v>
      </c>
      <c r="C79" s="99">
        <f>C77-C120</f>
        <v>1410621.0000000056</v>
      </c>
      <c r="D79" s="56"/>
    </row>
    <row r="80" spans="1:4" ht="12.75">
      <c r="A80" s="114"/>
      <c r="B80" s="115"/>
      <c r="C80" s="116"/>
      <c r="D80" s="60"/>
    </row>
    <row r="81" spans="1:4" ht="12.75">
      <c r="A81" s="113" t="s">
        <v>55</v>
      </c>
      <c r="B81" s="62"/>
      <c r="C81" s="63"/>
      <c r="D81" s="64"/>
    </row>
    <row r="82" spans="1:4" ht="12.75">
      <c r="A82" s="53"/>
      <c r="B82" s="66"/>
      <c r="C82" s="67"/>
      <c r="D82" s="56"/>
    </row>
    <row r="83" spans="1:4" ht="12.75">
      <c r="A83" s="25" t="s">
        <v>56</v>
      </c>
      <c r="B83" s="68">
        <v>2423765.8</v>
      </c>
      <c r="C83" s="69">
        <v>533298.8</v>
      </c>
      <c r="D83" s="24">
        <f>C83/B83*100</f>
        <v>22.002901435443974</v>
      </c>
    </row>
    <row r="84" spans="1:4" ht="12.75">
      <c r="A84" s="25"/>
      <c r="B84" s="68"/>
      <c r="C84" s="69"/>
      <c r="D84" s="24"/>
    </row>
    <row r="85" spans="1:4" ht="12.75">
      <c r="A85" s="25" t="s">
        <v>57</v>
      </c>
      <c r="B85" s="68">
        <v>24599.1</v>
      </c>
      <c r="C85" s="69">
        <v>10684.2</v>
      </c>
      <c r="D85" s="24">
        <f>C85/B85*100</f>
        <v>43.43329634011001</v>
      </c>
    </row>
    <row r="86" spans="1:4" ht="12.75">
      <c r="A86" s="25"/>
      <c r="B86" s="68"/>
      <c r="C86" s="69"/>
      <c r="D86" s="24"/>
    </row>
    <row r="87" spans="1:4" ht="25.5">
      <c r="A87" s="25" t="s">
        <v>58</v>
      </c>
      <c r="B87" s="68">
        <v>551694.1</v>
      </c>
      <c r="C87" s="69">
        <v>154696.7</v>
      </c>
      <c r="D87" s="24">
        <f>C87/B87*100</f>
        <v>28.04030349427337</v>
      </c>
    </row>
    <row r="88" spans="1:4" ht="12.75">
      <c r="A88" s="25"/>
      <c r="B88" s="68"/>
      <c r="C88" s="69"/>
      <c r="D88" s="24"/>
    </row>
    <row r="89" spans="1:4" ht="12.75">
      <c r="A89" s="25" t="s">
        <v>59</v>
      </c>
      <c r="B89" s="68">
        <v>9877871</v>
      </c>
      <c r="C89" s="26">
        <v>2720595.3</v>
      </c>
      <c r="D89" s="24">
        <f>C89/B89*100</f>
        <v>27.542324656801043</v>
      </c>
    </row>
    <row r="90" spans="1:4" ht="12.75" hidden="1">
      <c r="A90" s="25" t="s">
        <v>6</v>
      </c>
      <c r="B90" s="68"/>
      <c r="C90" s="70"/>
      <c r="D90" s="24"/>
    </row>
    <row r="91" spans="1:4" ht="12.75" hidden="1">
      <c r="A91" s="25" t="s">
        <v>60</v>
      </c>
      <c r="B91" s="68">
        <v>335013.4</v>
      </c>
      <c r="C91" s="69">
        <v>80641.4</v>
      </c>
      <c r="D91" s="24">
        <f aca="true" t="shared" si="1" ref="D91:D98">C91/B91*100</f>
        <v>24.07109685761823</v>
      </c>
    </row>
    <row r="92" spans="1:4" ht="12.75" hidden="1">
      <c r="A92" s="25" t="s">
        <v>61</v>
      </c>
      <c r="B92" s="68">
        <v>4697</v>
      </c>
      <c r="C92" s="69"/>
      <c r="D92" s="24">
        <f t="shared" si="1"/>
        <v>0</v>
      </c>
    </row>
    <row r="93" spans="1:4" ht="12.75" hidden="1">
      <c r="A93" s="25" t="s">
        <v>62</v>
      </c>
      <c r="B93" s="68">
        <v>3929971</v>
      </c>
      <c r="C93" s="69">
        <v>1384111.5</v>
      </c>
      <c r="D93" s="24">
        <f t="shared" si="1"/>
        <v>35.21938202597424</v>
      </c>
    </row>
    <row r="94" spans="1:4" ht="12.75" hidden="1">
      <c r="A94" s="25" t="s">
        <v>63</v>
      </c>
      <c r="B94" s="68">
        <v>111471.9</v>
      </c>
      <c r="C94" s="69">
        <v>16294.4</v>
      </c>
      <c r="D94" s="24">
        <f t="shared" si="1"/>
        <v>14.61749553026368</v>
      </c>
    </row>
    <row r="95" spans="1:4" ht="12.75" hidden="1">
      <c r="A95" s="25" t="s">
        <v>64</v>
      </c>
      <c r="B95" s="68">
        <v>444794.1</v>
      </c>
      <c r="C95" s="69">
        <v>141292.2</v>
      </c>
      <c r="D95" s="24">
        <f t="shared" si="1"/>
        <v>31.765754087115816</v>
      </c>
    </row>
    <row r="96" spans="1:4" ht="12.75" hidden="1">
      <c r="A96" s="25" t="s">
        <v>65</v>
      </c>
      <c r="B96" s="68">
        <v>636889.2</v>
      </c>
      <c r="C96" s="69">
        <v>201138.9</v>
      </c>
      <c r="D96" s="24">
        <f t="shared" si="1"/>
        <v>31.581458752951065</v>
      </c>
    </row>
    <row r="97" spans="1:4" ht="12.75" hidden="1">
      <c r="A97" s="25" t="s">
        <v>66</v>
      </c>
      <c r="B97" s="68">
        <v>2891218.4</v>
      </c>
      <c r="C97" s="69">
        <v>685422.6</v>
      </c>
      <c r="D97" s="24">
        <f t="shared" si="1"/>
        <v>23.707050287173047</v>
      </c>
    </row>
    <row r="98" spans="1:4" ht="12.75" hidden="1">
      <c r="A98" s="25" t="s">
        <v>67</v>
      </c>
      <c r="B98" s="68">
        <v>1523816</v>
      </c>
      <c r="C98" s="69">
        <v>211694.3</v>
      </c>
      <c r="D98" s="24">
        <f t="shared" si="1"/>
        <v>13.892379394887572</v>
      </c>
    </row>
    <row r="99" spans="1:4" ht="12.75">
      <c r="A99" s="25"/>
      <c r="B99" s="68"/>
      <c r="C99" s="70"/>
      <c r="D99" s="24"/>
    </row>
    <row r="100" spans="1:4" ht="12.75">
      <c r="A100" s="25" t="s">
        <v>68</v>
      </c>
      <c r="B100" s="68">
        <v>1098175.9</v>
      </c>
      <c r="C100" s="69">
        <v>117662.9</v>
      </c>
      <c r="D100" s="24">
        <f>C100/B100*100</f>
        <v>10.71439466118315</v>
      </c>
    </row>
    <row r="101" spans="1:4" ht="12.75">
      <c r="A101" s="25"/>
      <c r="B101" s="68"/>
      <c r="C101" s="71"/>
      <c r="D101" s="24"/>
    </row>
    <row r="102" spans="1:4" ht="12.75">
      <c r="A102" s="25" t="s">
        <v>69</v>
      </c>
      <c r="B102" s="68">
        <v>110888.2</v>
      </c>
      <c r="C102" s="69">
        <v>14794.5</v>
      </c>
      <c r="D102" s="24">
        <f>C102/B102*100</f>
        <v>13.341816351965313</v>
      </c>
    </row>
    <row r="103" spans="1:4" ht="12.75">
      <c r="A103" s="25"/>
      <c r="B103" s="68"/>
      <c r="C103" s="69"/>
      <c r="D103" s="24"/>
    </row>
    <row r="104" spans="1:4" ht="12.75">
      <c r="A104" s="25" t="s">
        <v>70</v>
      </c>
      <c r="B104" s="68">
        <v>11006463.3</v>
      </c>
      <c r="C104" s="69">
        <v>3491428</v>
      </c>
      <c r="D104" s="24">
        <f>C104/B104*100</f>
        <v>31.721615789151812</v>
      </c>
    </row>
    <row r="105" spans="1:4" ht="12.75">
      <c r="A105" s="25"/>
      <c r="B105" s="68"/>
      <c r="C105" s="72"/>
      <c r="D105" s="24"/>
    </row>
    <row r="106" spans="1:4" ht="12.75">
      <c r="A106" s="25" t="s">
        <v>71</v>
      </c>
      <c r="B106" s="68">
        <v>684063.3</v>
      </c>
      <c r="C106" s="72">
        <f>171479.9+0.1</f>
        <v>171480</v>
      </c>
      <c r="D106" s="24">
        <f>C106/B106*100</f>
        <v>25.067855562489612</v>
      </c>
    </row>
    <row r="107" spans="1:4" ht="12.75">
      <c r="A107" s="25"/>
      <c r="B107" s="68"/>
      <c r="C107" s="72"/>
      <c r="D107" s="24"/>
    </row>
    <row r="108" spans="1:4" ht="12.75">
      <c r="A108" s="25" t="s">
        <v>72</v>
      </c>
      <c r="B108" s="68">
        <v>9635820</v>
      </c>
      <c r="C108" s="73">
        <v>2499171.5</v>
      </c>
      <c r="D108" s="24">
        <f>C108/B108*100</f>
        <v>25.936261781560884</v>
      </c>
    </row>
    <row r="109" spans="1:4" ht="12.75">
      <c r="A109" s="13"/>
      <c r="B109" s="68"/>
      <c r="C109" s="73"/>
      <c r="D109" s="24"/>
    </row>
    <row r="110" spans="1:4" ht="12.75">
      <c r="A110" s="25" t="s">
        <v>73</v>
      </c>
      <c r="B110" s="68">
        <v>8459572.8</v>
      </c>
      <c r="C110" s="73">
        <v>3230044.5</v>
      </c>
      <c r="D110" s="24">
        <f>C110/B110*100</f>
        <v>38.1821230972798</v>
      </c>
    </row>
    <row r="111" spans="1:4" ht="12.75">
      <c r="A111" s="13"/>
      <c r="B111" s="68"/>
      <c r="C111" s="73"/>
      <c r="D111" s="24"/>
    </row>
    <row r="112" spans="1:4" ht="12.75">
      <c r="A112" s="25" t="s">
        <v>74</v>
      </c>
      <c r="B112" s="68">
        <v>657820.6</v>
      </c>
      <c r="C112" s="73">
        <v>134292.7</v>
      </c>
      <c r="D112" s="24">
        <f>C112/B112*100</f>
        <v>20.41479090195716</v>
      </c>
    </row>
    <row r="113" spans="1:4" ht="12.75">
      <c r="A113" s="25"/>
      <c r="B113" s="68"/>
      <c r="C113" s="73"/>
      <c r="D113" s="24"/>
    </row>
    <row r="114" spans="1:4" ht="12.75">
      <c r="A114" s="25" t="s">
        <v>75</v>
      </c>
      <c r="B114" s="68">
        <v>207369.1</v>
      </c>
      <c r="C114" s="73">
        <v>58122.9</v>
      </c>
      <c r="D114" s="24">
        <f>C114/B114*100</f>
        <v>28.028717875517618</v>
      </c>
    </row>
    <row r="115" spans="1:4" ht="12.75">
      <c r="A115" s="25"/>
      <c r="B115" s="68"/>
      <c r="C115" s="73"/>
      <c r="D115" s="24"/>
    </row>
    <row r="116" spans="1:4" ht="12.75">
      <c r="A116" s="25" t="s">
        <v>76</v>
      </c>
      <c r="B116" s="68">
        <v>2282837.3</v>
      </c>
      <c r="C116" s="73">
        <v>495931.1</v>
      </c>
      <c r="D116" s="24">
        <f>C116/B116*100</f>
        <v>21.724329631375834</v>
      </c>
    </row>
    <row r="117" spans="1:4" ht="12.75">
      <c r="A117" s="25"/>
      <c r="B117" s="68"/>
      <c r="C117" s="73"/>
      <c r="D117" s="24"/>
    </row>
    <row r="118" spans="1:4" ht="25.5">
      <c r="A118" s="25" t="s">
        <v>82</v>
      </c>
      <c r="B118" s="68">
        <v>1539698.6</v>
      </c>
      <c r="C118" s="26">
        <v>748638.9</v>
      </c>
      <c r="D118" s="24">
        <f>C118/B118*100</f>
        <v>48.62243168890327</v>
      </c>
    </row>
    <row r="119" spans="1:4" ht="12.75">
      <c r="A119" s="74"/>
      <c r="B119" s="78"/>
      <c r="C119" s="79"/>
      <c r="D119" s="77"/>
    </row>
    <row r="120" spans="1:4" ht="12.75">
      <c r="A120" s="107" t="s">
        <v>77</v>
      </c>
      <c r="B120" s="108">
        <f>B83+B85+B87+B89+B100+B102+B104+B106+B108+B110+B112+B114+B116+B118</f>
        <v>48560639.1</v>
      </c>
      <c r="C120" s="109">
        <f>C83+C85+C87+C89+C100+C102+C104+C106+C108+C110+C112+C114+C116+C118</f>
        <v>14380842</v>
      </c>
      <c r="D120" s="109">
        <f>C120/B120*100</f>
        <v>29.6141942662365</v>
      </c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1:4" ht="12.75">
      <c r="A125" s="86" t="s">
        <v>87</v>
      </c>
      <c r="B125" s="87"/>
      <c r="C125" s="132" t="s">
        <v>79</v>
      </c>
      <c r="D125" s="132"/>
    </row>
    <row r="126" spans="1:4" ht="12.75">
      <c r="A126" s="88"/>
      <c r="B126" s="89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spans="2:4" ht="12.75">
      <c r="B580" s="84"/>
      <c r="C580" s="84"/>
      <c r="D580" s="85"/>
    </row>
    <row r="581" spans="2:4" ht="12.75">
      <c r="B581" s="84"/>
      <c r="C581" s="84"/>
      <c r="D581" s="85"/>
    </row>
    <row r="582" spans="2:4" ht="12.75">
      <c r="B582" s="84"/>
      <c r="C582" s="84"/>
      <c r="D582" s="85"/>
    </row>
    <row r="583" spans="2:4" ht="12.75">
      <c r="B583" s="84"/>
      <c r="C583" s="84"/>
      <c r="D583" s="85"/>
    </row>
    <row r="584" spans="2:4" ht="12.75">
      <c r="B584" s="84"/>
      <c r="C584" s="84"/>
      <c r="D584" s="85"/>
    </row>
    <row r="585" spans="2:4" ht="12.75">
      <c r="B585" s="84"/>
      <c r="C585" s="84"/>
      <c r="D585" s="85"/>
    </row>
    <row r="586" spans="2:4" ht="12.75">
      <c r="B586" s="84"/>
      <c r="C586" s="84"/>
      <c r="D586" s="85"/>
    </row>
    <row r="587" spans="2:4" ht="12.75">
      <c r="B587" s="84"/>
      <c r="C587" s="84"/>
      <c r="D587" s="85"/>
    </row>
    <row r="588" spans="2:4" ht="12.75">
      <c r="B588" s="84"/>
      <c r="C588" s="84"/>
      <c r="D588" s="85"/>
    </row>
    <row r="589" spans="2:4" ht="12.75">
      <c r="B589" s="84"/>
      <c r="C589" s="84"/>
      <c r="D589" s="85"/>
    </row>
    <row r="590" spans="2:4" ht="12.75">
      <c r="B590" s="84"/>
      <c r="C590" s="84"/>
      <c r="D590" s="85"/>
    </row>
    <row r="591" spans="2:4" ht="12.75">
      <c r="B591" s="84"/>
      <c r="C591" s="84"/>
      <c r="D591" s="85"/>
    </row>
    <row r="592" spans="2:4" ht="12.75">
      <c r="B592" s="84"/>
      <c r="C592" s="84"/>
      <c r="D592" s="85"/>
    </row>
    <row r="593" spans="2:4" ht="12.75">
      <c r="B593" s="84"/>
      <c r="C593" s="84"/>
      <c r="D593" s="85"/>
    </row>
    <row r="594" spans="2:4" ht="12.75">
      <c r="B594" s="84"/>
      <c r="C594" s="84"/>
      <c r="D594" s="85"/>
    </row>
    <row r="595" spans="2:4" ht="12.75">
      <c r="B595" s="84"/>
      <c r="C595" s="84"/>
      <c r="D595" s="85"/>
    </row>
    <row r="596" spans="2:4" ht="12.75">
      <c r="B596" s="84"/>
      <c r="C596" s="84"/>
      <c r="D596" s="85"/>
    </row>
    <row r="597" spans="2:4" ht="12.75">
      <c r="B597" s="84"/>
      <c r="C597" s="84"/>
      <c r="D597" s="85"/>
    </row>
    <row r="598" spans="2:4" ht="12.75">
      <c r="B598" s="84"/>
      <c r="C598" s="84"/>
      <c r="D598" s="85"/>
    </row>
    <row r="599" spans="2:4" ht="12.75">
      <c r="B599" s="84"/>
      <c r="C599" s="84"/>
      <c r="D599" s="85"/>
    </row>
    <row r="600" spans="2:4" ht="12.75">
      <c r="B600" s="84"/>
      <c r="C600" s="84"/>
      <c r="D600" s="85"/>
    </row>
    <row r="601" spans="2:4" ht="12.75">
      <c r="B601" s="84"/>
      <c r="C601" s="84"/>
      <c r="D601" s="85"/>
    </row>
    <row r="602" spans="2:4" ht="12.75">
      <c r="B602" s="84"/>
      <c r="C602" s="84"/>
      <c r="D602" s="85"/>
    </row>
    <row r="603" spans="2:4" ht="12.75">
      <c r="B603" s="84"/>
      <c r="C603" s="84"/>
      <c r="D603" s="85"/>
    </row>
    <row r="604" spans="2:4" ht="12.75">
      <c r="B604" s="84"/>
      <c r="C604" s="84"/>
      <c r="D604" s="85"/>
    </row>
    <row r="605" spans="2:4" ht="12.75">
      <c r="B605" s="84"/>
      <c r="C605" s="84"/>
      <c r="D605" s="85"/>
    </row>
    <row r="606" spans="2:4" ht="12.75">
      <c r="B606" s="84"/>
      <c r="C606" s="84"/>
      <c r="D606" s="85"/>
    </row>
    <row r="607" spans="2:4" ht="12.75">
      <c r="B607" s="84"/>
      <c r="C607" s="84"/>
      <c r="D607" s="85"/>
    </row>
    <row r="608" spans="2:4" ht="12.75">
      <c r="B608" s="84"/>
      <c r="C608" s="84"/>
      <c r="D608" s="85"/>
    </row>
    <row r="609" spans="2:4" ht="12.75">
      <c r="B609" s="84"/>
      <c r="C609" s="84"/>
      <c r="D609" s="85"/>
    </row>
    <row r="610" spans="2:4" ht="12.75">
      <c r="B610" s="84"/>
      <c r="C610" s="84"/>
      <c r="D610" s="85"/>
    </row>
    <row r="611" spans="2:4" ht="12.75">
      <c r="B611" s="84"/>
      <c r="C611" s="84"/>
      <c r="D611" s="85"/>
    </row>
    <row r="612" spans="2:4" ht="12.75">
      <c r="B612" s="84"/>
      <c r="C612" s="84"/>
      <c r="D612" s="85"/>
    </row>
    <row r="613" spans="2:4" ht="12.75">
      <c r="B613" s="84"/>
      <c r="C613" s="84"/>
      <c r="D613" s="85"/>
    </row>
    <row r="614" spans="2:4" ht="12.75">
      <c r="B614" s="84"/>
      <c r="C614" s="84"/>
      <c r="D614" s="85"/>
    </row>
    <row r="615" spans="2:4" ht="12.75">
      <c r="B615" s="84"/>
      <c r="C615" s="84"/>
      <c r="D615" s="85"/>
    </row>
    <row r="616" spans="2:4" ht="12.75">
      <c r="B616" s="84"/>
      <c r="C616" s="84"/>
      <c r="D616" s="85"/>
    </row>
    <row r="617" spans="2:4" ht="12.75">
      <c r="B617" s="84"/>
      <c r="C617" s="84"/>
      <c r="D617" s="85"/>
    </row>
    <row r="618" spans="2:4" ht="12.75">
      <c r="B618" s="84"/>
      <c r="C618" s="84"/>
      <c r="D618" s="85"/>
    </row>
    <row r="619" spans="2:4" ht="12.75">
      <c r="B619" s="84"/>
      <c r="C619" s="84"/>
      <c r="D619" s="85"/>
    </row>
    <row r="620" spans="2:4" ht="12.75">
      <c r="B620" s="84"/>
      <c r="C620" s="84"/>
      <c r="D620" s="85"/>
    </row>
    <row r="621" spans="2:4" ht="12.75">
      <c r="B621" s="84"/>
      <c r="C621" s="84"/>
      <c r="D621" s="85"/>
    </row>
    <row r="622" spans="2:4" ht="12.75">
      <c r="B622" s="84"/>
      <c r="C622" s="84"/>
      <c r="D622" s="85"/>
    </row>
    <row r="623" spans="2:4" ht="12.75">
      <c r="B623" s="84"/>
      <c r="C623" s="84"/>
      <c r="D623" s="85"/>
    </row>
    <row r="624" spans="2:4" ht="12.75">
      <c r="B624" s="84"/>
      <c r="C624" s="84"/>
      <c r="D624" s="85"/>
    </row>
    <row r="625" spans="2:4" ht="12.75">
      <c r="B625" s="84"/>
      <c r="C625" s="84"/>
      <c r="D625" s="85"/>
    </row>
    <row r="626" spans="2:4" ht="12.75">
      <c r="B626" s="84"/>
      <c r="C626" s="84"/>
      <c r="D626" s="85"/>
    </row>
    <row r="627" spans="2:4" ht="12.75">
      <c r="B627" s="84"/>
      <c r="C627" s="84"/>
      <c r="D627" s="85"/>
    </row>
    <row r="628" spans="2:4" ht="12.75">
      <c r="B628" s="84"/>
      <c r="C628" s="84"/>
      <c r="D628" s="85"/>
    </row>
    <row r="629" spans="2:4" ht="12.75">
      <c r="B629" s="84"/>
      <c r="C629" s="84"/>
      <c r="D629" s="85"/>
    </row>
    <row r="630" spans="2:4" ht="12.75">
      <c r="B630" s="84"/>
      <c r="C630" s="84"/>
      <c r="D630" s="85"/>
    </row>
    <row r="631" spans="2:4" ht="12.75">
      <c r="B631" s="84"/>
      <c r="C631" s="84"/>
      <c r="D631" s="85"/>
    </row>
    <row r="632" spans="2:4" ht="12.75">
      <c r="B632" s="84"/>
      <c r="C632" s="84"/>
      <c r="D632" s="85"/>
    </row>
    <row r="633" spans="2:4" ht="12.75">
      <c r="B633" s="84"/>
      <c r="C633" s="84"/>
      <c r="D633" s="85"/>
    </row>
    <row r="634" spans="2:4" ht="12.75">
      <c r="B634" s="84"/>
      <c r="C634" s="84"/>
      <c r="D634" s="85"/>
    </row>
    <row r="635" spans="2:4" ht="12.75">
      <c r="B635" s="84"/>
      <c r="C635" s="84"/>
      <c r="D635" s="85"/>
    </row>
    <row r="636" spans="2:4" ht="12.75">
      <c r="B636" s="84"/>
      <c r="C636" s="84"/>
      <c r="D636" s="85"/>
    </row>
    <row r="637" spans="2:4" ht="12.75">
      <c r="B637" s="84"/>
      <c r="C637" s="84"/>
      <c r="D637" s="85"/>
    </row>
    <row r="638" spans="2:4" ht="12.75">
      <c r="B638" s="84"/>
      <c r="C638" s="84"/>
      <c r="D638" s="85"/>
    </row>
    <row r="639" spans="2:4" ht="12.75">
      <c r="B639" s="84"/>
      <c r="C639" s="84"/>
      <c r="D639" s="85"/>
    </row>
    <row r="640" spans="2:4" ht="12.75">
      <c r="B640" s="84"/>
      <c r="C640" s="84"/>
      <c r="D640" s="85"/>
    </row>
    <row r="641" spans="2:4" ht="12.75">
      <c r="B641" s="84"/>
      <c r="C641" s="84"/>
      <c r="D641" s="85"/>
    </row>
    <row r="642" spans="2:4" ht="12.75">
      <c r="B642" s="84"/>
      <c r="C642" s="84"/>
      <c r="D642" s="85"/>
    </row>
    <row r="643" spans="2:4" ht="12.75">
      <c r="B643" s="84"/>
      <c r="C643" s="84"/>
      <c r="D643" s="85"/>
    </row>
    <row r="644" spans="2:4" ht="12.75">
      <c r="B644" s="84"/>
      <c r="C644" s="84"/>
      <c r="D644" s="85"/>
    </row>
    <row r="645" spans="2:4" ht="12.75">
      <c r="B645" s="84"/>
      <c r="C645" s="84"/>
      <c r="D645" s="85"/>
    </row>
    <row r="646" spans="2:4" ht="12.75">
      <c r="B646" s="84"/>
      <c r="C646" s="84"/>
      <c r="D646" s="85"/>
    </row>
    <row r="647" spans="2:4" ht="12.75">
      <c r="B647" s="84"/>
      <c r="C647" s="84"/>
      <c r="D647" s="85"/>
    </row>
    <row r="648" spans="2:4" ht="12.75">
      <c r="B648" s="84"/>
      <c r="C648" s="84"/>
      <c r="D648" s="85"/>
    </row>
    <row r="649" spans="2:4" ht="12.75">
      <c r="B649" s="84"/>
      <c r="C649" s="84"/>
      <c r="D649" s="85"/>
    </row>
    <row r="650" spans="2:4" ht="12.75">
      <c r="B650" s="84"/>
      <c r="C650" s="84"/>
      <c r="D650" s="85"/>
    </row>
    <row r="651" spans="2:4" ht="12.75">
      <c r="B651" s="84"/>
      <c r="C651" s="84"/>
      <c r="D651" s="85"/>
    </row>
    <row r="652" spans="2:4" ht="12.75">
      <c r="B652" s="84"/>
      <c r="C652" s="84"/>
      <c r="D652" s="85"/>
    </row>
    <row r="653" spans="2:4" ht="12.75">
      <c r="B653" s="84"/>
      <c r="C653" s="84"/>
      <c r="D653" s="85"/>
    </row>
    <row r="654" spans="2:4" ht="12.75">
      <c r="B654" s="84"/>
      <c r="C654" s="84"/>
      <c r="D654" s="85"/>
    </row>
    <row r="655" spans="2:4" ht="12.75">
      <c r="B655" s="84"/>
      <c r="C655" s="84"/>
      <c r="D655" s="85"/>
    </row>
    <row r="656" spans="2:4" ht="12.75">
      <c r="B656" s="84"/>
      <c r="C656" s="84"/>
      <c r="D656" s="85"/>
    </row>
    <row r="657" spans="2:4" ht="12.75">
      <c r="B657" s="84"/>
      <c r="C657" s="84"/>
      <c r="D657" s="85"/>
    </row>
    <row r="658" spans="2:4" ht="12.75">
      <c r="B658" s="84"/>
      <c r="C658" s="84"/>
      <c r="D658" s="85"/>
    </row>
    <row r="659" spans="2:4" ht="12.75">
      <c r="B659" s="84"/>
      <c r="C659" s="84"/>
      <c r="D659" s="85"/>
    </row>
    <row r="660" spans="2:4" ht="12.75">
      <c r="B660" s="84"/>
      <c r="C660" s="84"/>
      <c r="D660" s="85"/>
    </row>
    <row r="661" spans="2:4" ht="12.75">
      <c r="B661" s="84"/>
      <c r="C661" s="84"/>
      <c r="D661" s="85"/>
    </row>
    <row r="662" spans="2:4" ht="12.75">
      <c r="B662" s="84"/>
      <c r="C662" s="84"/>
      <c r="D662" s="85"/>
    </row>
    <row r="663" spans="2:4" ht="12.75">
      <c r="B663" s="84"/>
      <c r="C663" s="84"/>
      <c r="D663" s="85"/>
    </row>
    <row r="664" spans="2:4" ht="12.75">
      <c r="B664" s="84"/>
      <c r="C664" s="84"/>
      <c r="D664" s="85"/>
    </row>
    <row r="665" spans="2:4" ht="12.75">
      <c r="B665" s="84"/>
      <c r="C665" s="84"/>
      <c r="D665" s="85"/>
    </row>
    <row r="666" spans="2:4" ht="12.75">
      <c r="B666" s="84"/>
      <c r="C666" s="84"/>
      <c r="D666" s="85"/>
    </row>
    <row r="667" spans="2:4" ht="12.75">
      <c r="B667" s="84"/>
      <c r="C667" s="84"/>
      <c r="D667" s="85"/>
    </row>
    <row r="668" spans="2:4" ht="12.75">
      <c r="B668" s="84"/>
      <c r="C668" s="84"/>
      <c r="D668" s="85"/>
    </row>
    <row r="669" spans="2:4" ht="12.75">
      <c r="B669" s="84"/>
      <c r="C669" s="84"/>
      <c r="D669" s="85"/>
    </row>
    <row r="670" spans="2:4" ht="12.75">
      <c r="B670" s="84"/>
      <c r="C670" s="84"/>
      <c r="D670" s="85"/>
    </row>
    <row r="671" spans="2:4" ht="12.75">
      <c r="B671" s="84"/>
      <c r="C671" s="84"/>
      <c r="D671" s="85"/>
    </row>
    <row r="672" spans="2:4" ht="12.75">
      <c r="B672" s="84"/>
      <c r="C672" s="84"/>
      <c r="D672" s="85"/>
    </row>
    <row r="673" spans="2:4" ht="12.75">
      <c r="B673" s="84"/>
      <c r="C673" s="84"/>
      <c r="D673" s="85"/>
    </row>
    <row r="674" spans="2:4" ht="12.75">
      <c r="B674" s="84"/>
      <c r="C674" s="84"/>
      <c r="D674" s="85"/>
    </row>
    <row r="675" spans="2:4" ht="12.75">
      <c r="B675" s="84"/>
      <c r="C675" s="84"/>
      <c r="D675" s="85"/>
    </row>
    <row r="676" spans="2:4" ht="12.75">
      <c r="B676" s="84"/>
      <c r="C676" s="84"/>
      <c r="D676" s="85"/>
    </row>
    <row r="677" spans="2:4" ht="12.75">
      <c r="B677" s="84"/>
      <c r="C677" s="84"/>
      <c r="D677" s="85"/>
    </row>
    <row r="678" spans="2:4" ht="12.75">
      <c r="B678" s="84"/>
      <c r="C678" s="84"/>
      <c r="D678" s="85"/>
    </row>
    <row r="679" spans="2:4" ht="12.75">
      <c r="B679" s="84"/>
      <c r="C679" s="84"/>
      <c r="D679" s="85"/>
    </row>
    <row r="680" spans="2:4" ht="12.75">
      <c r="B680" s="84"/>
      <c r="C680" s="84"/>
      <c r="D680" s="85"/>
    </row>
    <row r="681" spans="2:4" ht="12.75">
      <c r="B681" s="84"/>
      <c r="C681" s="84"/>
      <c r="D681" s="85"/>
    </row>
    <row r="682" spans="2:4" ht="12.75">
      <c r="B682" s="84"/>
      <c r="C682" s="84"/>
      <c r="D682" s="85"/>
    </row>
    <row r="683" spans="2:4" ht="12.75">
      <c r="B683" s="84"/>
      <c r="C683" s="84"/>
      <c r="D683" s="85"/>
    </row>
    <row r="684" spans="2:4" ht="12.75">
      <c r="B684" s="84"/>
      <c r="C684" s="84"/>
      <c r="D684" s="85"/>
    </row>
    <row r="685" spans="2:4" ht="12.75">
      <c r="B685" s="84"/>
      <c r="C685" s="84"/>
      <c r="D685" s="85"/>
    </row>
    <row r="686" spans="2:4" ht="12.75">
      <c r="B686" s="84"/>
      <c r="C686" s="84"/>
      <c r="D686" s="85"/>
    </row>
    <row r="687" spans="2:4" ht="12.75">
      <c r="B687" s="84"/>
      <c r="C687" s="84"/>
      <c r="D687" s="85"/>
    </row>
    <row r="688" spans="2:4" ht="12.75">
      <c r="B688" s="84"/>
      <c r="C688" s="84"/>
      <c r="D688" s="85"/>
    </row>
    <row r="689" spans="2:4" ht="12.75">
      <c r="B689" s="84"/>
      <c r="C689" s="84"/>
      <c r="D689" s="85"/>
    </row>
    <row r="690" spans="2:4" ht="12.75">
      <c r="B690" s="84"/>
      <c r="C690" s="84"/>
      <c r="D690" s="85"/>
    </row>
    <row r="691" spans="2:4" ht="12.75">
      <c r="B691" s="84"/>
      <c r="C691" s="84"/>
      <c r="D691" s="85"/>
    </row>
    <row r="692" spans="2:4" ht="12.75">
      <c r="B692" s="84"/>
      <c r="C692" s="84"/>
      <c r="D692" s="85"/>
    </row>
    <row r="693" spans="2:4" ht="12.75">
      <c r="B693" s="84"/>
      <c r="C693" s="84"/>
      <c r="D693" s="85"/>
    </row>
    <row r="694" spans="2:4" ht="12.75">
      <c r="B694" s="84"/>
      <c r="C694" s="84"/>
      <c r="D694" s="85"/>
    </row>
    <row r="695" spans="2:4" ht="12.75">
      <c r="B695" s="84"/>
      <c r="C695" s="84"/>
      <c r="D695" s="85"/>
    </row>
    <row r="696" spans="2:4" ht="12.75">
      <c r="B696" s="84"/>
      <c r="C696" s="84"/>
      <c r="D696" s="85"/>
    </row>
    <row r="697" spans="2:4" ht="12.75">
      <c r="B697" s="84"/>
      <c r="C697" s="84"/>
      <c r="D697" s="85"/>
    </row>
    <row r="698" spans="2:4" ht="12.75">
      <c r="B698" s="84"/>
      <c r="C698" s="84"/>
      <c r="D698" s="85"/>
    </row>
    <row r="699" spans="2:4" ht="12.75">
      <c r="B699" s="84"/>
      <c r="C699" s="84"/>
      <c r="D699" s="85"/>
    </row>
    <row r="700" spans="2:4" ht="12.75">
      <c r="B700" s="84"/>
      <c r="C700" s="84"/>
      <c r="D700" s="85"/>
    </row>
    <row r="701" spans="2:4" ht="12.75">
      <c r="B701" s="84"/>
      <c r="C701" s="84"/>
      <c r="D701" s="85"/>
    </row>
    <row r="702" spans="2:4" ht="12.75">
      <c r="B702" s="84"/>
      <c r="C702" s="84"/>
      <c r="D702" s="85"/>
    </row>
    <row r="703" spans="2:4" ht="12.75">
      <c r="B703" s="84"/>
      <c r="C703" s="84"/>
      <c r="D703" s="85"/>
    </row>
    <row r="704" spans="2:4" ht="12.75">
      <c r="B704" s="84"/>
      <c r="C704" s="84"/>
      <c r="D704" s="85"/>
    </row>
    <row r="705" spans="2:4" ht="12.75">
      <c r="B705" s="84"/>
      <c r="C705" s="84"/>
      <c r="D705" s="85"/>
    </row>
    <row r="706" spans="2:4" ht="12.75">
      <c r="B706" s="84"/>
      <c r="C706" s="84"/>
      <c r="D706" s="85"/>
    </row>
    <row r="707" spans="2:4" ht="12.75">
      <c r="B707" s="84"/>
      <c r="C707" s="84"/>
      <c r="D707" s="85"/>
    </row>
    <row r="708" spans="2:4" ht="12.75">
      <c r="B708" s="84"/>
      <c r="C708" s="84"/>
      <c r="D708" s="85"/>
    </row>
    <row r="709" spans="2:4" ht="12.75">
      <c r="B709" s="84"/>
      <c r="C709" s="84"/>
      <c r="D709" s="85"/>
    </row>
    <row r="710" spans="2:4" ht="12.75">
      <c r="B710" s="84"/>
      <c r="C710" s="84"/>
      <c r="D710" s="85"/>
    </row>
    <row r="711" spans="2:4" ht="12.75">
      <c r="B711" s="84"/>
      <c r="C711" s="84"/>
      <c r="D711" s="85"/>
    </row>
    <row r="712" spans="2:4" ht="12.75">
      <c r="B712" s="84"/>
      <c r="C712" s="84"/>
      <c r="D712" s="85"/>
    </row>
    <row r="713" spans="2:4" ht="12.75">
      <c r="B713" s="84"/>
      <c r="C713" s="84"/>
      <c r="D713" s="85"/>
    </row>
    <row r="714" spans="2:4" ht="12.75">
      <c r="B714" s="84"/>
      <c r="C714" s="84"/>
      <c r="D714" s="85"/>
    </row>
    <row r="715" spans="2:4" ht="12.75">
      <c r="B715" s="84"/>
      <c r="C715" s="84"/>
      <c r="D715" s="85"/>
    </row>
    <row r="716" spans="2:4" ht="12.75">
      <c r="B716" s="84"/>
      <c r="C716" s="84"/>
      <c r="D716" s="85"/>
    </row>
    <row r="717" spans="2:4" ht="12.75">
      <c r="B717" s="84"/>
      <c r="C717" s="84"/>
      <c r="D717" s="85"/>
    </row>
    <row r="718" spans="2:4" ht="12.75">
      <c r="B718" s="84"/>
      <c r="C718" s="84"/>
      <c r="D718" s="85"/>
    </row>
    <row r="719" spans="2:4" ht="12.75">
      <c r="B719" s="84"/>
      <c r="C719" s="84"/>
      <c r="D719" s="85"/>
    </row>
    <row r="720" spans="2:4" ht="12.75">
      <c r="B720" s="84"/>
      <c r="C720" s="84"/>
      <c r="D720" s="85"/>
    </row>
    <row r="721" spans="2:4" ht="12.75">
      <c r="B721" s="84"/>
      <c r="C721" s="84"/>
      <c r="D721" s="85"/>
    </row>
    <row r="722" spans="2:4" ht="12.75">
      <c r="B722" s="84"/>
      <c r="C722" s="84"/>
      <c r="D722" s="85"/>
    </row>
    <row r="723" spans="2:4" ht="12.75">
      <c r="B723" s="84"/>
      <c r="C723" s="84"/>
      <c r="D723" s="85"/>
    </row>
    <row r="724" spans="2:4" ht="12.75">
      <c r="B724" s="84"/>
      <c r="C724" s="84"/>
      <c r="D724" s="85"/>
    </row>
    <row r="725" spans="2:4" ht="12.75">
      <c r="B725" s="84"/>
      <c r="C725" s="84"/>
      <c r="D725" s="85"/>
    </row>
    <row r="726" spans="2:4" ht="12.75">
      <c r="B726" s="84"/>
      <c r="C726" s="84"/>
      <c r="D726" s="85"/>
    </row>
    <row r="727" spans="2:4" ht="12.75">
      <c r="B727" s="84"/>
      <c r="C727" s="84"/>
      <c r="D727" s="85"/>
    </row>
    <row r="728" spans="2:4" ht="12.75">
      <c r="B728" s="84"/>
      <c r="C728" s="84"/>
      <c r="D728" s="85"/>
    </row>
    <row r="729" spans="2:4" ht="12.75">
      <c r="B729" s="84"/>
      <c r="C729" s="84"/>
      <c r="D729" s="85"/>
    </row>
    <row r="730" spans="2:4" ht="12.75">
      <c r="B730" s="84"/>
      <c r="C730" s="84"/>
      <c r="D730" s="85"/>
    </row>
    <row r="731" spans="2:4" ht="12.75">
      <c r="B731" s="84"/>
      <c r="C731" s="84"/>
      <c r="D731" s="85"/>
    </row>
    <row r="732" spans="2:4" ht="12.75">
      <c r="B732" s="84"/>
      <c r="C732" s="84"/>
      <c r="D732" s="85"/>
    </row>
    <row r="733" spans="2:4" ht="12.75">
      <c r="B733" s="84"/>
      <c r="C733" s="84"/>
      <c r="D733" s="85"/>
    </row>
    <row r="734" spans="2:4" ht="12.75">
      <c r="B734" s="84"/>
      <c r="C734" s="84"/>
      <c r="D734" s="85"/>
    </row>
    <row r="735" spans="2:4" ht="12.75">
      <c r="B735" s="84"/>
      <c r="C735" s="84"/>
      <c r="D735" s="85"/>
    </row>
    <row r="736" spans="2:4" ht="12.75">
      <c r="B736" s="84"/>
      <c r="C736" s="84"/>
      <c r="D736" s="85"/>
    </row>
    <row r="737" spans="2:4" ht="12.75">
      <c r="B737" s="84"/>
      <c r="C737" s="84"/>
      <c r="D737" s="85"/>
    </row>
    <row r="738" spans="2:4" ht="12.75">
      <c r="B738" s="84"/>
      <c r="C738" s="84"/>
      <c r="D738" s="85"/>
    </row>
    <row r="739" spans="2:4" ht="12.75">
      <c r="B739" s="84"/>
      <c r="C739" s="84"/>
      <c r="D739" s="85"/>
    </row>
    <row r="740" spans="2:4" ht="12.75">
      <c r="B740" s="84"/>
      <c r="C740" s="84"/>
      <c r="D740" s="85"/>
    </row>
    <row r="741" spans="2:4" ht="12.75">
      <c r="B741" s="84"/>
      <c r="C741" s="84"/>
      <c r="D741" s="85"/>
    </row>
    <row r="742" spans="2:4" ht="12.75">
      <c r="B742" s="84"/>
      <c r="C742" s="84"/>
      <c r="D742" s="85"/>
    </row>
    <row r="743" spans="2:4" ht="12.75">
      <c r="B743" s="84"/>
      <c r="C743" s="84"/>
      <c r="D743" s="85"/>
    </row>
    <row r="744" spans="2:4" ht="12.75">
      <c r="B744" s="84"/>
      <c r="C744" s="84"/>
      <c r="D744" s="85"/>
    </row>
    <row r="745" spans="2:4" ht="12.75">
      <c r="B745" s="84"/>
      <c r="C745" s="84"/>
      <c r="D745" s="85"/>
    </row>
    <row r="746" spans="2:4" ht="12.75">
      <c r="B746" s="84"/>
      <c r="C746" s="84"/>
      <c r="D746" s="85"/>
    </row>
    <row r="747" spans="2:4" ht="12.75">
      <c r="B747" s="84"/>
      <c r="C747" s="84"/>
      <c r="D747" s="85"/>
    </row>
    <row r="748" spans="2:4" ht="12.75">
      <c r="B748" s="84"/>
      <c r="C748" s="84"/>
      <c r="D748" s="85"/>
    </row>
    <row r="749" spans="2:4" ht="12.75">
      <c r="B749" s="84"/>
      <c r="C749" s="84"/>
      <c r="D749" s="85"/>
    </row>
    <row r="750" spans="2:4" ht="12.75">
      <c r="B750" s="84"/>
      <c r="C750" s="84"/>
      <c r="D750" s="85"/>
    </row>
    <row r="751" spans="2:4" ht="12.75">
      <c r="B751" s="84"/>
      <c r="C751" s="84"/>
      <c r="D751" s="85"/>
    </row>
    <row r="752" spans="2:4" ht="12.75">
      <c r="B752" s="84"/>
      <c r="C752" s="84"/>
      <c r="D752" s="85"/>
    </row>
    <row r="753" spans="2:4" ht="12.75">
      <c r="B753" s="84"/>
      <c r="C753" s="84"/>
      <c r="D753" s="85"/>
    </row>
    <row r="754" spans="2:4" ht="12.75">
      <c r="B754" s="84"/>
      <c r="C754" s="84"/>
      <c r="D754" s="85"/>
    </row>
    <row r="755" spans="2:4" ht="12.75">
      <c r="B755" s="84"/>
      <c r="C755" s="84"/>
      <c r="D755" s="85"/>
    </row>
    <row r="756" spans="2:4" ht="12.75">
      <c r="B756" s="84"/>
      <c r="C756" s="84"/>
      <c r="D756" s="85"/>
    </row>
    <row r="757" spans="2:4" ht="12.75">
      <c r="B757" s="84"/>
      <c r="C757" s="84"/>
      <c r="D757" s="85"/>
    </row>
    <row r="758" spans="2:4" ht="12.75">
      <c r="B758" s="84"/>
      <c r="C758" s="84"/>
      <c r="D758" s="85"/>
    </row>
    <row r="759" spans="2:4" ht="12.75">
      <c r="B759" s="84"/>
      <c r="C759" s="84"/>
      <c r="D759" s="85"/>
    </row>
    <row r="760" spans="2:4" ht="12.75">
      <c r="B760" s="84"/>
      <c r="C760" s="84"/>
      <c r="D760" s="85"/>
    </row>
    <row r="761" spans="2:4" ht="12.75">
      <c r="B761" s="84"/>
      <c r="C761" s="84"/>
      <c r="D761" s="85"/>
    </row>
    <row r="762" spans="2:4" ht="12.75">
      <c r="B762" s="84"/>
      <c r="C762" s="84"/>
      <c r="D762" s="85"/>
    </row>
    <row r="763" spans="2:4" ht="12.75">
      <c r="B763" s="84"/>
      <c r="C763" s="84"/>
      <c r="D763" s="85"/>
    </row>
    <row r="764" spans="2:4" ht="12.75">
      <c r="B764" s="84"/>
      <c r="C764" s="84"/>
      <c r="D764" s="85"/>
    </row>
    <row r="765" spans="2:4" ht="12.75">
      <c r="B765" s="84"/>
      <c r="C765" s="84"/>
      <c r="D765" s="85"/>
    </row>
    <row r="766" spans="2:4" ht="12.75">
      <c r="B766" s="84"/>
      <c r="C766" s="84"/>
      <c r="D766" s="85"/>
    </row>
    <row r="767" spans="2:4" ht="12.75">
      <c r="B767" s="84"/>
      <c r="C767" s="84"/>
      <c r="D767" s="85"/>
    </row>
    <row r="768" spans="2:4" ht="12.75">
      <c r="B768" s="84"/>
      <c r="C768" s="84"/>
      <c r="D768" s="85"/>
    </row>
    <row r="769" spans="2:4" ht="12.75">
      <c r="B769" s="84"/>
      <c r="C769" s="84"/>
      <c r="D769" s="85"/>
    </row>
    <row r="770" spans="2:4" ht="12.75">
      <c r="B770" s="84"/>
      <c r="C770" s="84"/>
      <c r="D770" s="85"/>
    </row>
    <row r="771" spans="2:4" ht="12.75">
      <c r="B771" s="84"/>
      <c r="C771" s="84"/>
      <c r="D771" s="85"/>
    </row>
    <row r="772" spans="2:4" ht="12.75">
      <c r="B772" s="84"/>
      <c r="C772" s="84"/>
      <c r="D772" s="85"/>
    </row>
    <row r="773" spans="2:4" ht="12.75">
      <c r="B773" s="84"/>
      <c r="C773" s="84"/>
      <c r="D773" s="85"/>
    </row>
    <row r="774" spans="2:4" ht="12.75">
      <c r="B774" s="84"/>
      <c r="C774" s="84"/>
      <c r="D774" s="85"/>
    </row>
    <row r="775" spans="2:4" ht="12.75">
      <c r="B775" s="84"/>
      <c r="C775" s="84"/>
      <c r="D775" s="85"/>
    </row>
    <row r="776" spans="2:4" ht="12.75">
      <c r="B776" s="84"/>
      <c r="C776" s="84"/>
      <c r="D776" s="85"/>
    </row>
    <row r="777" spans="2:4" ht="12.75">
      <c r="B777" s="84"/>
      <c r="C777" s="84"/>
      <c r="D777" s="85"/>
    </row>
    <row r="778" spans="2:4" ht="12.75">
      <c r="B778" s="84"/>
      <c r="C778" s="84"/>
      <c r="D778" s="85"/>
    </row>
    <row r="779" spans="2:4" ht="12.75">
      <c r="B779" s="84"/>
      <c r="C779" s="84"/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</sheetData>
  <sheetProtection/>
  <mergeCells count="1">
    <mergeCell ref="C125:D125"/>
  </mergeCells>
  <printOptions/>
  <pageMargins left="0.66" right="0.33" top="0.18" bottom="0.41" header="0.18" footer="0.19"/>
  <pageSetup fitToHeight="1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75390625" style="83" customWidth="1"/>
    <col min="2" max="2" width="16.00390625" style="0" customWidth="1"/>
    <col min="3" max="3" width="15.25390625" style="0" customWidth="1"/>
    <col min="4" max="4" width="12.00390625" style="0" customWidth="1"/>
    <col min="6" max="6" width="13.75390625" style="0" bestFit="1" customWidth="1"/>
  </cols>
  <sheetData>
    <row r="1" spans="1:4" ht="15">
      <c r="A1" s="1"/>
      <c r="B1" s="2"/>
      <c r="C1" s="2"/>
      <c r="D1" s="2"/>
    </row>
    <row r="2" spans="1:4" ht="15.75">
      <c r="A2" s="3" t="s">
        <v>90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38.2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6" ht="12.75">
      <c r="A7" s="13" t="s">
        <v>5</v>
      </c>
      <c r="B7" s="14">
        <f>B9+B13+B16+B20+B25+B29+B33+B40+B45+B49+B53+B56+B58+B31</f>
        <v>34559150.4</v>
      </c>
      <c r="C7" s="15">
        <f>C9+C13+C16+C20+C25+C29+C33+C40+C45+C49+C53+C56+C58+C31</f>
        <v>15310822.799999997</v>
      </c>
      <c r="D7" s="14">
        <f>C7/B7*100</f>
        <v>44.30323842683354</v>
      </c>
      <c r="F7" s="112"/>
    </row>
    <row r="8" spans="1:4" ht="12.75">
      <c r="A8" s="16" t="s">
        <v>6</v>
      </c>
      <c r="B8" s="17"/>
      <c r="C8" s="18"/>
      <c r="D8" s="19"/>
    </row>
    <row r="9" spans="1:7" ht="12.75">
      <c r="A9" s="13" t="s">
        <v>7</v>
      </c>
      <c r="B9" s="14">
        <f>SUM(B10:B11)</f>
        <v>22659020.9</v>
      </c>
      <c r="C9" s="15">
        <f>SUM(C10:C12)</f>
        <v>10630444</v>
      </c>
      <c r="D9" s="20">
        <f>C9/B9*100</f>
        <v>46.91484264441453</v>
      </c>
      <c r="F9" s="112"/>
      <c r="G9" s="112"/>
    </row>
    <row r="10" spans="1:4" ht="12.75">
      <c r="A10" s="21" t="s">
        <v>8</v>
      </c>
      <c r="B10" s="22">
        <v>12127000</v>
      </c>
      <c r="C10" s="23">
        <v>6957113.2</v>
      </c>
      <c r="D10" s="24">
        <f>C10/B10*100</f>
        <v>57.36879030263049</v>
      </c>
    </row>
    <row r="11" spans="1:6" ht="12.75">
      <c r="A11" s="21" t="s">
        <v>9</v>
      </c>
      <c r="B11" s="22">
        <v>10532020.9</v>
      </c>
      <c r="C11" s="18">
        <v>3673330.8</v>
      </c>
      <c r="D11" s="24">
        <f>C11/B11*100</f>
        <v>34.877739370988145</v>
      </c>
      <c r="F11" s="112"/>
    </row>
    <row r="12" spans="1:4" ht="12.75">
      <c r="A12" s="21"/>
      <c r="B12" s="17"/>
      <c r="C12" s="18"/>
      <c r="D12" s="24"/>
    </row>
    <row r="13" spans="1:4" ht="25.5">
      <c r="A13" s="13" t="s">
        <v>10</v>
      </c>
      <c r="B13" s="14">
        <f>B14</f>
        <v>3293009.2</v>
      </c>
      <c r="C13" s="15">
        <f>C14</f>
        <v>1299211.2</v>
      </c>
      <c r="D13" s="20">
        <f>C13/B13*100</f>
        <v>39.453615859925314</v>
      </c>
    </row>
    <row r="14" spans="1:4" ht="25.5">
      <c r="A14" s="25" t="s">
        <v>11</v>
      </c>
      <c r="B14" s="17">
        <v>3293009.2</v>
      </c>
      <c r="C14" s="26">
        <v>1299211.2</v>
      </c>
      <c r="D14" s="24">
        <f>C14/B14*100</f>
        <v>39.453615859925314</v>
      </c>
    </row>
    <row r="15" spans="1:4" ht="12.75">
      <c r="A15" s="27"/>
      <c r="B15" s="17"/>
      <c r="C15" s="18"/>
      <c r="D15" s="24"/>
    </row>
    <row r="16" spans="1:4" ht="12.75">
      <c r="A16" s="13" t="s">
        <v>12</v>
      </c>
      <c r="B16" s="14">
        <f>B17</f>
        <v>840000</v>
      </c>
      <c r="C16" s="28">
        <f>C17+C18</f>
        <v>487530.3</v>
      </c>
      <c r="D16" s="20">
        <f>C16/B16*100</f>
        <v>58.03932142857142</v>
      </c>
    </row>
    <row r="17" spans="1:4" ht="25.5">
      <c r="A17" s="25" t="s">
        <v>13</v>
      </c>
      <c r="B17" s="22">
        <v>840000</v>
      </c>
      <c r="C17" s="26">
        <v>487535.6</v>
      </c>
      <c r="D17" s="24">
        <f>C17/B17*100</f>
        <v>58.03995238095238</v>
      </c>
    </row>
    <row r="18" spans="1:4" ht="12.75">
      <c r="A18" s="25" t="s">
        <v>14</v>
      </c>
      <c r="B18" s="29"/>
      <c r="C18" s="18">
        <v>-5.3</v>
      </c>
      <c r="D18" s="24"/>
    </row>
    <row r="19" spans="1:4" ht="12.75">
      <c r="A19" s="25"/>
      <c r="B19" s="29"/>
      <c r="C19" s="18"/>
      <c r="D19" s="24"/>
    </row>
    <row r="20" spans="1:4" ht="12.75">
      <c r="A20" s="13" t="s">
        <v>15</v>
      </c>
      <c r="B20" s="14">
        <f>SUM(B21:B23)</f>
        <v>6591159.9</v>
      </c>
      <c r="C20" s="15">
        <f>SUM(C21:C23)</f>
        <v>2536965.8999999994</v>
      </c>
      <c r="D20" s="14">
        <f>C20/B20*100</f>
        <v>38.490431706868456</v>
      </c>
    </row>
    <row r="21" spans="1:4" ht="12.75">
      <c r="A21" s="21" t="s">
        <v>16</v>
      </c>
      <c r="B21" s="17">
        <v>5600000</v>
      </c>
      <c r="C21" s="18">
        <v>2336568.3</v>
      </c>
      <c r="D21" s="24">
        <f>C21/B21*100</f>
        <v>41.72443392857142</v>
      </c>
    </row>
    <row r="22" spans="1:4" ht="12.75">
      <c r="A22" s="21" t="s">
        <v>17</v>
      </c>
      <c r="B22" s="17">
        <v>986299.9</v>
      </c>
      <c r="C22" s="26">
        <v>198801.3</v>
      </c>
      <c r="D22" s="24">
        <f>C22/B22*100</f>
        <v>20.156272955112335</v>
      </c>
    </row>
    <row r="23" spans="1:4" ht="12.75">
      <c r="A23" s="21" t="s">
        <v>18</v>
      </c>
      <c r="B23" s="17">
        <v>4860</v>
      </c>
      <c r="C23" s="26">
        <v>1596.3</v>
      </c>
      <c r="D23" s="24">
        <f>C23/B23*100</f>
        <v>32.84567901234568</v>
      </c>
    </row>
    <row r="24" spans="1:4" ht="12.75">
      <c r="A24" s="21"/>
      <c r="B24" s="17"/>
      <c r="C24" s="26"/>
      <c r="D24" s="24"/>
    </row>
    <row r="25" spans="1:4" ht="25.5">
      <c r="A25" s="13" t="s">
        <v>19</v>
      </c>
      <c r="B25" s="14">
        <f>SUM(B26:B27)</f>
        <v>80165.09999999999</v>
      </c>
      <c r="C25" s="15">
        <f>SUM(C26:C27)</f>
        <v>23091.4</v>
      </c>
      <c r="D25" s="20">
        <f>C25/B25*100</f>
        <v>28.804804085568414</v>
      </c>
    </row>
    <row r="26" spans="1:4" ht="12.75">
      <c r="A26" s="25" t="s">
        <v>20</v>
      </c>
      <c r="B26" s="22">
        <v>80097.2</v>
      </c>
      <c r="C26" s="18">
        <v>23090</v>
      </c>
      <c r="D26" s="24">
        <f>C26/B26*100</f>
        <v>28.827474618338723</v>
      </c>
    </row>
    <row r="27" spans="1:4" ht="25.5">
      <c r="A27" s="21" t="s">
        <v>21</v>
      </c>
      <c r="B27" s="17">
        <v>67.9</v>
      </c>
      <c r="C27" s="18">
        <v>1.4</v>
      </c>
      <c r="D27" s="24">
        <f>C27/B27*100</f>
        <v>2.0618556701030926</v>
      </c>
    </row>
    <row r="28" spans="1:4" ht="12.75">
      <c r="A28" s="21"/>
      <c r="B28" s="17"/>
      <c r="C28" s="18"/>
      <c r="D28" s="24"/>
    </row>
    <row r="29" spans="1:4" ht="12.75">
      <c r="A29" s="13" t="s">
        <v>22</v>
      </c>
      <c r="B29" s="29">
        <v>42200</v>
      </c>
      <c r="C29" s="30">
        <v>43534.7</v>
      </c>
      <c r="D29" s="20">
        <f>C29/B29*100</f>
        <v>103.16279620853079</v>
      </c>
    </row>
    <row r="30" spans="1:4" ht="12.75">
      <c r="A30" s="21"/>
      <c r="B30" s="17"/>
      <c r="C30" s="31"/>
      <c r="D30" s="24"/>
    </row>
    <row r="31" spans="1:4" ht="25.5">
      <c r="A31" s="32" t="s">
        <v>23</v>
      </c>
      <c r="B31" s="17"/>
      <c r="C31" s="33">
        <f>19.5</f>
        <v>19.5</v>
      </c>
      <c r="D31" s="24"/>
    </row>
    <row r="32" spans="1:4" ht="12.75">
      <c r="A32" s="21"/>
      <c r="B32" s="17"/>
      <c r="C32" s="31"/>
      <c r="D32" s="24"/>
    </row>
    <row r="33" spans="1:6" ht="31.5" customHeight="1">
      <c r="A33" s="13" t="s">
        <v>24</v>
      </c>
      <c r="B33" s="14">
        <f>SUM(B34:B38)</f>
        <v>102620</v>
      </c>
      <c r="C33" s="15">
        <f>SUM(C34:C38)</f>
        <v>80992.20000000001</v>
      </c>
      <c r="D33" s="14">
        <f>C33/B33*100</f>
        <v>78.92438121223934</v>
      </c>
      <c r="E33" s="34"/>
      <c r="F33" s="112"/>
    </row>
    <row r="34" spans="1:4" ht="68.25" customHeight="1">
      <c r="A34" s="25" t="s">
        <v>25</v>
      </c>
      <c r="B34" s="22">
        <v>500</v>
      </c>
      <c r="C34" s="18">
        <v>1745.3</v>
      </c>
      <c r="D34" s="24">
        <f>C34/B34*100</f>
        <v>349.05999999999995</v>
      </c>
    </row>
    <row r="35" spans="1:4" ht="36.75" customHeight="1">
      <c r="A35" s="25" t="s">
        <v>26</v>
      </c>
      <c r="B35" s="17"/>
      <c r="C35" s="26">
        <v>8095.5</v>
      </c>
      <c r="D35" s="35"/>
    </row>
    <row r="36" spans="1:4" ht="87.75" customHeight="1">
      <c r="A36" s="25" t="s">
        <v>80</v>
      </c>
      <c r="B36" s="17">
        <v>98000</v>
      </c>
      <c r="C36" s="18">
        <v>69062.3</v>
      </c>
      <c r="D36" s="24">
        <f>C36/B36*100</f>
        <v>70.47173469387755</v>
      </c>
    </row>
    <row r="37" spans="1:4" ht="33.75" customHeight="1">
      <c r="A37" s="25" t="s">
        <v>27</v>
      </c>
      <c r="B37" s="17">
        <v>4000</v>
      </c>
      <c r="C37" s="18">
        <v>2089.5</v>
      </c>
      <c r="D37" s="24">
        <f>C37/B37*100</f>
        <v>52.237500000000004</v>
      </c>
    </row>
    <row r="38" spans="1:4" ht="81" customHeight="1">
      <c r="A38" s="36" t="s">
        <v>28</v>
      </c>
      <c r="B38" s="17">
        <v>120</v>
      </c>
      <c r="C38" s="18">
        <v>-0.4</v>
      </c>
      <c r="D38" s="24"/>
    </row>
    <row r="39" spans="1:4" ht="12.75">
      <c r="A39" s="21"/>
      <c r="B39" s="17"/>
      <c r="C39" s="18"/>
      <c r="D39" s="24"/>
    </row>
    <row r="40" spans="1:4" ht="12.75">
      <c r="A40" s="37" t="s">
        <v>29</v>
      </c>
      <c r="B40" s="38">
        <f>SUM(B41:B43)</f>
        <v>70349.8</v>
      </c>
      <c r="C40" s="39">
        <f>SUM(C41:C43)</f>
        <v>45352.49999999999</v>
      </c>
      <c r="D40" s="40">
        <f>C40/B40*100</f>
        <v>64.46713423492318</v>
      </c>
    </row>
    <row r="41" spans="1:4" ht="12.75">
      <c r="A41" s="41" t="s">
        <v>30</v>
      </c>
      <c r="B41" s="42">
        <v>69200</v>
      </c>
      <c r="C41" s="43">
        <v>35604.7</v>
      </c>
      <c r="D41" s="44">
        <f>C41/B41*100</f>
        <v>51.45187861271676</v>
      </c>
    </row>
    <row r="42" spans="1:4" ht="12.75">
      <c r="A42" s="21" t="s">
        <v>31</v>
      </c>
      <c r="B42" s="17">
        <v>600</v>
      </c>
      <c r="C42" s="18">
        <v>9488.7</v>
      </c>
      <c r="D42" s="24">
        <f>C42/B42*100</f>
        <v>1581.45</v>
      </c>
    </row>
    <row r="43" spans="1:4" ht="12.75">
      <c r="A43" s="21" t="s">
        <v>32</v>
      </c>
      <c r="B43" s="17">
        <v>549.8</v>
      </c>
      <c r="C43" s="18">
        <v>259.1</v>
      </c>
      <c r="D43" s="24">
        <f>C43/B43*100</f>
        <v>47.126227719170615</v>
      </c>
    </row>
    <row r="44" spans="1:4" ht="12.75">
      <c r="A44" s="21"/>
      <c r="B44" s="17"/>
      <c r="C44" s="18"/>
      <c r="D44" s="24"/>
    </row>
    <row r="45" spans="1:4" ht="25.5">
      <c r="A45" s="13" t="s">
        <v>33</v>
      </c>
      <c r="B45" s="14">
        <f>B46+B47</f>
        <v>1573.5</v>
      </c>
      <c r="C45" s="15">
        <f>C46+C47</f>
        <v>7872.3</v>
      </c>
      <c r="D45" s="20">
        <f>C45/B45*100</f>
        <v>500.3050524308866</v>
      </c>
    </row>
    <row r="46" spans="1:4" ht="12.75">
      <c r="A46" s="25" t="s">
        <v>34</v>
      </c>
      <c r="B46" s="22">
        <v>1573.5</v>
      </c>
      <c r="C46" s="18">
        <v>4529.3</v>
      </c>
      <c r="D46" s="45">
        <f>C46/B46*100</f>
        <v>287.84874483635207</v>
      </c>
    </row>
    <row r="47" spans="1:4" ht="12.75">
      <c r="A47" s="25" t="s">
        <v>35</v>
      </c>
      <c r="B47" s="22"/>
      <c r="C47" s="18">
        <v>3343</v>
      </c>
      <c r="D47" s="24"/>
    </row>
    <row r="48" spans="1:4" ht="12.75">
      <c r="A48" s="25"/>
      <c r="B48" s="22"/>
      <c r="C48" s="18"/>
      <c r="D48" s="24"/>
    </row>
    <row r="49" spans="1:4" ht="25.5">
      <c r="A49" s="13" t="s">
        <v>36</v>
      </c>
      <c r="B49" s="14">
        <f>SUM(B50:B51)</f>
        <v>578970</v>
      </c>
      <c r="C49" s="15">
        <f>SUM(C50:C51)</f>
        <v>2351</v>
      </c>
      <c r="D49" s="20">
        <f>C49/B49*100</f>
        <v>0.4060659446948892</v>
      </c>
    </row>
    <row r="50" spans="1:4" ht="83.25" customHeight="1">
      <c r="A50" s="25" t="s">
        <v>85</v>
      </c>
      <c r="B50" s="22">
        <v>578920</v>
      </c>
      <c r="C50" s="18">
        <v>2078.3</v>
      </c>
      <c r="D50" s="45">
        <f>C50/B50*100</f>
        <v>0.3589960616320045</v>
      </c>
    </row>
    <row r="51" spans="1:4" ht="25.5">
      <c r="A51" s="25" t="s">
        <v>83</v>
      </c>
      <c r="B51" s="22">
        <v>50</v>
      </c>
      <c r="C51" s="18">
        <v>272.7</v>
      </c>
      <c r="D51" s="45">
        <f>C51/B51*100</f>
        <v>545.4</v>
      </c>
    </row>
    <row r="52" spans="1:4" ht="12.75">
      <c r="A52" s="13"/>
      <c r="B52" s="29"/>
      <c r="C52" s="30"/>
      <c r="D52" s="24"/>
    </row>
    <row r="53" spans="1:4" ht="12.75">
      <c r="A53" s="13" t="s">
        <v>38</v>
      </c>
      <c r="B53" s="14">
        <f>B54</f>
        <v>82</v>
      </c>
      <c r="C53" s="15">
        <f>C54+C55</f>
        <v>154.1</v>
      </c>
      <c r="D53" s="20">
        <f>C53/B53*100</f>
        <v>187.92682926829266</v>
      </c>
    </row>
    <row r="54" spans="1:4" ht="38.25">
      <c r="A54" s="25" t="s">
        <v>39</v>
      </c>
      <c r="B54" s="22">
        <v>82</v>
      </c>
      <c r="C54" s="26">
        <v>29.5</v>
      </c>
      <c r="D54" s="24">
        <f>C54/B54*100</f>
        <v>35.97560975609756</v>
      </c>
    </row>
    <row r="55" spans="1:4" ht="51">
      <c r="A55" s="25" t="s">
        <v>89</v>
      </c>
      <c r="B55" s="22"/>
      <c r="C55" s="18">
        <v>124.6</v>
      </c>
      <c r="D55" s="24"/>
    </row>
    <row r="56" spans="1:4" ht="12.75">
      <c r="A56" s="13" t="s">
        <v>40</v>
      </c>
      <c r="B56" s="29">
        <v>300000</v>
      </c>
      <c r="C56" s="30">
        <v>150174.6</v>
      </c>
      <c r="D56" s="20">
        <f>C56/B56*100</f>
        <v>50.0582</v>
      </c>
    </row>
    <row r="57" spans="1:4" ht="12.75">
      <c r="A57" s="25"/>
      <c r="B57" s="29"/>
      <c r="C57" s="18"/>
      <c r="D57" s="24"/>
    </row>
    <row r="58" spans="1:4" ht="12.75">
      <c r="A58" s="13" t="s">
        <v>41</v>
      </c>
      <c r="B58" s="29"/>
      <c r="C58" s="30">
        <v>3129.1</v>
      </c>
      <c r="D58" s="46"/>
    </row>
    <row r="59" spans="1:4" ht="12.75">
      <c r="A59" s="13"/>
      <c r="B59" s="29"/>
      <c r="C59" s="18"/>
      <c r="D59" s="24"/>
    </row>
    <row r="60" spans="1:4" ht="12.75">
      <c r="A60" s="13" t="s">
        <v>42</v>
      </c>
      <c r="B60" s="14">
        <f>B64+B73+B75+B71+B62</f>
        <v>7657729.700000001</v>
      </c>
      <c r="C60" s="15">
        <f>C64+C71+C73+C75</f>
        <v>3630143.9999999995</v>
      </c>
      <c r="D60" s="20">
        <f>C60/B60*100</f>
        <v>47.40496390202959</v>
      </c>
    </row>
    <row r="61" spans="1:4" ht="12.75">
      <c r="A61" s="47" t="s">
        <v>6</v>
      </c>
      <c r="B61" s="14"/>
      <c r="C61" s="15"/>
      <c r="D61" s="14"/>
    </row>
    <row r="62" spans="1:4" ht="12.75" hidden="1">
      <c r="A62" s="13" t="s">
        <v>43</v>
      </c>
      <c r="B62" s="29"/>
      <c r="C62" s="30"/>
      <c r="D62" s="29"/>
    </row>
    <row r="63" spans="1:4" ht="12.75" hidden="1">
      <c r="A63" s="13"/>
      <c r="B63" s="29"/>
      <c r="C63" s="30"/>
      <c r="D63" s="29"/>
    </row>
    <row r="64" spans="1:4" ht="25.5">
      <c r="A64" s="13" t="s">
        <v>44</v>
      </c>
      <c r="B64" s="14">
        <f>SUM(B65:B69)</f>
        <v>7300052.6000000015</v>
      </c>
      <c r="C64" s="15">
        <f>SUM(C65:C69)</f>
        <v>3567894.6999999997</v>
      </c>
      <c r="D64" s="14">
        <f aca="true" t="shared" si="0" ref="D64:D69">C64/B64*100</f>
        <v>48.87491769579851</v>
      </c>
    </row>
    <row r="65" spans="1:4" ht="28.5" customHeight="1">
      <c r="A65" s="48" t="s">
        <v>45</v>
      </c>
      <c r="B65" s="22">
        <v>1250936.4</v>
      </c>
      <c r="C65" s="18">
        <v>549526</v>
      </c>
      <c r="D65" s="24">
        <f t="shared" si="0"/>
        <v>43.92917177883704</v>
      </c>
    </row>
    <row r="66" spans="1:4" ht="27.75" customHeight="1">
      <c r="A66" s="25" t="s">
        <v>46</v>
      </c>
      <c r="B66" s="22">
        <v>3013447</v>
      </c>
      <c r="C66" s="18">
        <v>1311795.7</v>
      </c>
      <c r="D66" s="24">
        <f t="shared" si="0"/>
        <v>43.53140108321135</v>
      </c>
    </row>
    <row r="67" spans="1:4" ht="27" customHeight="1">
      <c r="A67" s="25" t="s">
        <v>47</v>
      </c>
      <c r="B67" s="22">
        <v>2585938.9</v>
      </c>
      <c r="C67" s="18">
        <v>1385142.1</v>
      </c>
      <c r="D67" s="24">
        <f t="shared" si="0"/>
        <v>53.56437849324283</v>
      </c>
    </row>
    <row r="68" spans="1:4" ht="15.75" customHeight="1">
      <c r="A68" s="25" t="s">
        <v>48</v>
      </c>
      <c r="B68" s="22">
        <v>449691.9</v>
      </c>
      <c r="C68" s="18">
        <v>321392.5</v>
      </c>
      <c r="D68" s="24">
        <f t="shared" si="0"/>
        <v>71.46948833190012</v>
      </c>
    </row>
    <row r="69" spans="1:4" ht="25.5">
      <c r="A69" s="25" t="s">
        <v>49</v>
      </c>
      <c r="B69" s="22">
        <v>38.4</v>
      </c>
      <c r="C69" s="18">
        <v>38.4</v>
      </c>
      <c r="D69" s="24">
        <f t="shared" si="0"/>
        <v>100</v>
      </c>
    </row>
    <row r="70" spans="1:4" ht="12.75">
      <c r="A70" s="25"/>
      <c r="B70" s="22"/>
      <c r="C70" s="18"/>
      <c r="D70" s="24"/>
    </row>
    <row r="71" spans="1:4" ht="25.5">
      <c r="A71" s="13" t="s">
        <v>50</v>
      </c>
      <c r="B71" s="29">
        <v>357677.1</v>
      </c>
      <c r="C71" s="30">
        <v>120721.9</v>
      </c>
      <c r="D71" s="14">
        <f>C71/B71*100</f>
        <v>33.75164359138452</v>
      </c>
    </row>
    <row r="72" spans="1:4" ht="12.75">
      <c r="A72" s="25"/>
      <c r="B72" s="22"/>
      <c r="C72" s="18"/>
      <c r="D72" s="24"/>
    </row>
    <row r="73" spans="1:4" ht="76.5">
      <c r="A73" s="13" t="s">
        <v>51</v>
      </c>
      <c r="B73" s="29"/>
      <c r="C73" s="49">
        <v>31415.5</v>
      </c>
      <c r="D73" s="14"/>
    </row>
    <row r="74" spans="1:4" ht="12.75">
      <c r="A74" s="13"/>
      <c r="B74" s="22"/>
      <c r="C74" s="18"/>
      <c r="D74" s="24"/>
    </row>
    <row r="75" spans="1:4" ht="38.25">
      <c r="A75" s="13" t="s">
        <v>52</v>
      </c>
      <c r="B75" s="29"/>
      <c r="C75" s="49">
        <v>-89888.1</v>
      </c>
      <c r="D75" s="20"/>
    </row>
    <row r="76" spans="1:4" ht="12.75">
      <c r="A76" s="25"/>
      <c r="B76" s="22"/>
      <c r="C76" s="18"/>
      <c r="D76" s="24"/>
    </row>
    <row r="77" spans="1:4" ht="12.75">
      <c r="A77" s="107" t="s">
        <v>53</v>
      </c>
      <c r="B77" s="52">
        <f>B7+B60</f>
        <v>42216880.1</v>
      </c>
      <c r="C77" s="51">
        <f>C7+C60</f>
        <v>18940966.799999997</v>
      </c>
      <c r="D77" s="51">
        <f>C77/B77*100</f>
        <v>44.865861132168305</v>
      </c>
    </row>
    <row r="78" spans="1:4" ht="12.75">
      <c r="A78" s="93"/>
      <c r="B78" s="91"/>
      <c r="C78" s="98"/>
      <c r="D78" s="56"/>
    </row>
    <row r="79" spans="1:4" ht="12.75">
      <c r="A79" s="94" t="s">
        <v>54</v>
      </c>
      <c r="B79" s="92">
        <f>B77-B120</f>
        <v>-6803738.200000003</v>
      </c>
      <c r="C79" s="99">
        <f>C77-C120</f>
        <v>446840.299999997</v>
      </c>
      <c r="D79" s="56"/>
    </row>
    <row r="80" spans="1:4" ht="12.75">
      <c r="A80" s="114"/>
      <c r="B80" s="115"/>
      <c r="C80" s="116"/>
      <c r="D80" s="60"/>
    </row>
    <row r="81" spans="1:4" ht="12.75">
      <c r="A81" s="113" t="s">
        <v>55</v>
      </c>
      <c r="B81" s="62"/>
      <c r="C81" s="63"/>
      <c r="D81" s="64"/>
    </row>
    <row r="82" spans="1:4" ht="12.75">
      <c r="A82" s="53"/>
      <c r="B82" s="66"/>
      <c r="C82" s="67"/>
      <c r="D82" s="56"/>
    </row>
    <row r="83" spans="1:4" ht="12.75">
      <c r="A83" s="25" t="s">
        <v>56</v>
      </c>
      <c r="B83" s="68">
        <v>2423102.5</v>
      </c>
      <c r="C83" s="69">
        <v>664721.7</v>
      </c>
      <c r="D83" s="24">
        <f>C83/B83*100</f>
        <v>27.432669480552306</v>
      </c>
    </row>
    <row r="84" spans="1:4" ht="12.75">
      <c r="A84" s="25"/>
      <c r="B84" s="68"/>
      <c r="C84" s="69"/>
      <c r="D84" s="24"/>
    </row>
    <row r="85" spans="1:4" ht="12.75">
      <c r="A85" s="25" t="s">
        <v>57</v>
      </c>
      <c r="B85" s="68">
        <v>24599.1</v>
      </c>
      <c r="C85" s="69">
        <v>10901</v>
      </c>
      <c r="D85" s="24">
        <f>C85/B85*100</f>
        <v>44.314629397010464</v>
      </c>
    </row>
    <row r="86" spans="1:4" ht="12.75">
      <c r="A86" s="25"/>
      <c r="B86" s="68"/>
      <c r="C86" s="69"/>
      <c r="D86" s="24"/>
    </row>
    <row r="87" spans="1:4" ht="25.5">
      <c r="A87" s="25" t="s">
        <v>58</v>
      </c>
      <c r="B87" s="68">
        <v>551694.1</v>
      </c>
      <c r="C87" s="69">
        <v>198581.5</v>
      </c>
      <c r="D87" s="24">
        <f>C87/B87*100</f>
        <v>35.994856569972384</v>
      </c>
    </row>
    <row r="88" spans="1:4" ht="12.75">
      <c r="A88" s="25"/>
      <c r="B88" s="68"/>
      <c r="C88" s="69"/>
      <c r="D88" s="24"/>
    </row>
    <row r="89" spans="1:4" ht="12.75">
      <c r="A89" s="25" t="s">
        <v>59</v>
      </c>
      <c r="B89" s="68">
        <v>10097275.9</v>
      </c>
      <c r="C89" s="26">
        <f>3575188.1-0.1</f>
        <v>3575188</v>
      </c>
      <c r="D89" s="24">
        <f>C89/B89*100</f>
        <v>35.40745083532876</v>
      </c>
    </row>
    <row r="90" spans="1:4" ht="12.75" hidden="1">
      <c r="A90" s="25" t="s">
        <v>6</v>
      </c>
      <c r="B90" s="68"/>
      <c r="C90" s="70"/>
      <c r="D90" s="24"/>
    </row>
    <row r="91" spans="1:4" ht="12.75" hidden="1">
      <c r="A91" s="25" t="s">
        <v>60</v>
      </c>
      <c r="B91" s="68">
        <v>335013.4</v>
      </c>
      <c r="C91" s="69">
        <v>105232.2</v>
      </c>
      <c r="D91" s="24">
        <f aca="true" t="shared" si="1" ref="D91:D98">C91/B91*100</f>
        <v>31.411340561302918</v>
      </c>
    </row>
    <row r="92" spans="1:4" ht="12.75" hidden="1">
      <c r="A92" s="25" t="s">
        <v>61</v>
      </c>
      <c r="B92" s="68">
        <v>4697</v>
      </c>
      <c r="C92" s="69"/>
      <c r="D92" s="24">
        <f t="shared" si="1"/>
        <v>0</v>
      </c>
    </row>
    <row r="93" spans="1:4" ht="12.75" hidden="1">
      <c r="A93" s="25" t="s">
        <v>62</v>
      </c>
      <c r="B93" s="68">
        <v>4130046.4</v>
      </c>
      <c r="C93" s="69">
        <v>1870585.7</v>
      </c>
      <c r="D93" s="24">
        <f t="shared" si="1"/>
        <v>45.29212311028758</v>
      </c>
    </row>
    <row r="94" spans="1:4" ht="12.75" hidden="1">
      <c r="A94" s="25" t="s">
        <v>63</v>
      </c>
      <c r="B94" s="68">
        <v>111471.9</v>
      </c>
      <c r="C94" s="69">
        <v>30522.5</v>
      </c>
      <c r="D94" s="24">
        <f t="shared" si="1"/>
        <v>27.381340050721303</v>
      </c>
    </row>
    <row r="95" spans="1:4" ht="12.75" hidden="1">
      <c r="A95" s="25" t="s">
        <v>64</v>
      </c>
      <c r="B95" s="68">
        <v>444794.1</v>
      </c>
      <c r="C95" s="69">
        <v>169506.7</v>
      </c>
      <c r="D95" s="24">
        <f t="shared" si="1"/>
        <v>38.10902617638139</v>
      </c>
    </row>
    <row r="96" spans="1:4" ht="12.75" hidden="1">
      <c r="A96" s="25" t="s">
        <v>65</v>
      </c>
      <c r="B96" s="68">
        <v>636889.2</v>
      </c>
      <c r="C96" s="69">
        <v>262262.3</v>
      </c>
      <c r="D96" s="24">
        <f t="shared" si="1"/>
        <v>41.17863829375659</v>
      </c>
    </row>
    <row r="97" spans="1:4" ht="12.75" hidden="1">
      <c r="A97" s="25" t="s">
        <v>66</v>
      </c>
      <c r="B97" s="68">
        <v>2891218.4</v>
      </c>
      <c r="C97" s="69">
        <v>872684.2</v>
      </c>
      <c r="D97" s="24">
        <f t="shared" si="1"/>
        <v>30.183959814312196</v>
      </c>
    </row>
    <row r="98" spans="1:4" ht="12.75" hidden="1">
      <c r="A98" s="25" t="s">
        <v>67</v>
      </c>
      <c r="B98" s="68">
        <v>1543145.5</v>
      </c>
      <c r="C98" s="69">
        <v>264394.4</v>
      </c>
      <c r="D98" s="24">
        <f t="shared" si="1"/>
        <v>17.13347185991211</v>
      </c>
    </row>
    <row r="99" spans="1:4" ht="12.75">
      <c r="A99" s="25"/>
      <c r="B99" s="68"/>
      <c r="C99" s="70"/>
      <c r="D99" s="24"/>
    </row>
    <row r="100" spans="1:4" ht="12.75">
      <c r="A100" s="25" t="s">
        <v>68</v>
      </c>
      <c r="B100" s="68">
        <v>1115245.9</v>
      </c>
      <c r="C100" s="69">
        <v>233703.3</v>
      </c>
      <c r="D100" s="24">
        <f>C100/B100*100</f>
        <v>20.955315773857585</v>
      </c>
    </row>
    <row r="101" spans="1:4" ht="12.75">
      <c r="A101" s="25"/>
      <c r="B101" s="68"/>
      <c r="C101" s="71"/>
      <c r="D101" s="24"/>
    </row>
    <row r="102" spans="1:4" ht="12.75">
      <c r="A102" s="25" t="s">
        <v>69</v>
      </c>
      <c r="B102" s="68">
        <v>110888.2</v>
      </c>
      <c r="C102" s="69">
        <v>19073.8</v>
      </c>
      <c r="D102" s="24">
        <f>C102/B102*100</f>
        <v>17.200928502762242</v>
      </c>
    </row>
    <row r="103" spans="1:4" ht="12.75">
      <c r="A103" s="25"/>
      <c r="B103" s="68"/>
      <c r="C103" s="69"/>
      <c r="D103" s="24"/>
    </row>
    <row r="104" spans="1:4" ht="12.75">
      <c r="A104" s="25" t="s">
        <v>70</v>
      </c>
      <c r="B104" s="68">
        <f>11091754+0.1</f>
        <v>11091754.1</v>
      </c>
      <c r="C104" s="69">
        <v>4854611</v>
      </c>
      <c r="D104" s="24">
        <f>C104/B104*100</f>
        <v>43.7677481508538</v>
      </c>
    </row>
    <row r="105" spans="1:4" ht="12.75">
      <c r="A105" s="25"/>
      <c r="B105" s="68"/>
      <c r="C105" s="72"/>
      <c r="D105" s="24"/>
    </row>
    <row r="106" spans="1:4" ht="12.75">
      <c r="A106" s="25" t="s">
        <v>71</v>
      </c>
      <c r="B106" s="68">
        <v>684063.3</v>
      </c>
      <c r="C106" s="72">
        <v>208901.4</v>
      </c>
      <c r="D106" s="24">
        <f>C106/B106*100</f>
        <v>30.53831421741233</v>
      </c>
    </row>
    <row r="107" spans="1:4" ht="12.75">
      <c r="A107" s="25"/>
      <c r="B107" s="68"/>
      <c r="C107" s="72"/>
      <c r="D107" s="24"/>
    </row>
    <row r="108" spans="1:4" ht="12.75">
      <c r="A108" s="25" t="s">
        <v>72</v>
      </c>
      <c r="B108" s="68">
        <v>9650262.5</v>
      </c>
      <c r="C108" s="73">
        <v>3147908.8</v>
      </c>
      <c r="D108" s="24">
        <f>C108/B108*100</f>
        <v>32.61992925062919</v>
      </c>
    </row>
    <row r="109" spans="1:4" ht="12.75">
      <c r="A109" s="13"/>
      <c r="B109" s="68"/>
      <c r="C109" s="73"/>
      <c r="D109" s="24"/>
    </row>
    <row r="110" spans="1:4" ht="12.75">
      <c r="A110" s="25" t="s">
        <v>73</v>
      </c>
      <c r="B110" s="68">
        <v>8583439.1</v>
      </c>
      <c r="C110" s="73">
        <v>3782936</v>
      </c>
      <c r="D110" s="24">
        <f>C110/B110*100</f>
        <v>44.072497700834155</v>
      </c>
    </row>
    <row r="111" spans="1:4" ht="12.75">
      <c r="A111" s="13"/>
      <c r="B111" s="68"/>
      <c r="C111" s="73"/>
      <c r="D111" s="24"/>
    </row>
    <row r="112" spans="1:4" ht="12.75">
      <c r="A112" s="25" t="s">
        <v>74</v>
      </c>
      <c r="B112" s="68">
        <v>658100.6</v>
      </c>
      <c r="C112" s="73">
        <v>144026.6</v>
      </c>
      <c r="D112" s="24">
        <f>C112/B112*100</f>
        <v>21.885195059843436</v>
      </c>
    </row>
    <row r="113" spans="1:4" ht="12.75">
      <c r="A113" s="25"/>
      <c r="B113" s="68"/>
      <c r="C113" s="73"/>
      <c r="D113" s="24"/>
    </row>
    <row r="114" spans="1:4" ht="12.75">
      <c r="A114" s="25" t="s">
        <v>75</v>
      </c>
      <c r="B114" s="68">
        <v>207657.1</v>
      </c>
      <c r="C114" s="73">
        <v>73841.9</v>
      </c>
      <c r="D114" s="24">
        <f>C114/B114*100</f>
        <v>35.55953540716884</v>
      </c>
    </row>
    <row r="115" spans="1:4" ht="12.75">
      <c r="A115" s="25"/>
      <c r="B115" s="68"/>
      <c r="C115" s="73"/>
      <c r="D115" s="24"/>
    </row>
    <row r="116" spans="1:4" ht="12.75">
      <c r="A116" s="25" t="s">
        <v>76</v>
      </c>
      <c r="B116" s="68">
        <v>2282837.3</v>
      </c>
      <c r="C116" s="73">
        <v>625103.5</v>
      </c>
      <c r="D116" s="24">
        <f>C116/B116*100</f>
        <v>27.382744271788447</v>
      </c>
    </row>
    <row r="117" spans="1:4" ht="12.75">
      <c r="A117" s="25"/>
      <c r="B117" s="68"/>
      <c r="C117" s="73"/>
      <c r="D117" s="24"/>
    </row>
    <row r="118" spans="1:4" ht="25.5">
      <c r="A118" s="25" t="s">
        <v>82</v>
      </c>
      <c r="B118" s="68">
        <v>1539698.6</v>
      </c>
      <c r="C118" s="26">
        <v>954628</v>
      </c>
      <c r="D118" s="24">
        <f>C118/B118*100</f>
        <v>62.000965643535686</v>
      </c>
    </row>
    <row r="119" spans="1:4" ht="12.75">
      <c r="A119" s="74"/>
      <c r="B119" s="78"/>
      <c r="C119" s="79"/>
      <c r="D119" s="77"/>
    </row>
    <row r="120" spans="1:4" ht="12.75">
      <c r="A120" s="107" t="s">
        <v>77</v>
      </c>
      <c r="B120" s="108">
        <f>B83+B85+B87+B89+B100+B102+B104+B106+B108+B110+B112+B114+B116+B118</f>
        <v>49020618.300000004</v>
      </c>
      <c r="C120" s="109">
        <f>C83+C85+C87+C89+C100+C102+C104+C106+C108+C110+C112+C114+C116+C118</f>
        <v>18494126.5</v>
      </c>
      <c r="D120" s="109">
        <f>C120/B120*100</f>
        <v>37.727240376321404</v>
      </c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1:4" ht="25.5">
      <c r="A125" s="86" t="s">
        <v>91</v>
      </c>
      <c r="B125" s="87"/>
      <c r="C125" s="132" t="s">
        <v>92</v>
      </c>
      <c r="D125" s="132"/>
    </row>
    <row r="126" spans="1:4" ht="12.75">
      <c r="A126" s="88"/>
      <c r="B126" s="89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spans="2:4" ht="12.75">
      <c r="B580" s="84"/>
      <c r="C580" s="84"/>
      <c r="D580" s="85"/>
    </row>
    <row r="581" spans="2:4" ht="12.75">
      <c r="B581" s="84"/>
      <c r="C581" s="84"/>
      <c r="D581" s="85"/>
    </row>
    <row r="582" spans="2:4" ht="12.75">
      <c r="B582" s="84"/>
      <c r="C582" s="84"/>
      <c r="D582" s="85"/>
    </row>
    <row r="583" spans="2:4" ht="12.75">
      <c r="B583" s="84"/>
      <c r="C583" s="84"/>
      <c r="D583" s="85"/>
    </row>
    <row r="584" spans="2:4" ht="12.75">
      <c r="B584" s="84"/>
      <c r="C584" s="84"/>
      <c r="D584" s="85"/>
    </row>
    <row r="585" spans="2:4" ht="12.75">
      <c r="B585" s="84"/>
      <c r="C585" s="84"/>
      <c r="D585" s="85"/>
    </row>
    <row r="586" spans="2:4" ht="12.75">
      <c r="B586" s="84"/>
      <c r="C586" s="84"/>
      <c r="D586" s="85"/>
    </row>
    <row r="587" spans="2:4" ht="12.75">
      <c r="B587" s="84"/>
      <c r="C587" s="84"/>
      <c r="D587" s="85"/>
    </row>
    <row r="588" spans="2:4" ht="12.75">
      <c r="B588" s="84"/>
      <c r="C588" s="84"/>
      <c r="D588" s="85"/>
    </row>
    <row r="589" spans="2:4" ht="12.75">
      <c r="B589" s="84"/>
      <c r="C589" s="84"/>
      <c r="D589" s="85"/>
    </row>
    <row r="590" spans="2:4" ht="12.75">
      <c r="B590" s="84"/>
      <c r="C590" s="84"/>
      <c r="D590" s="85"/>
    </row>
    <row r="591" spans="2:4" ht="12.75">
      <c r="B591" s="84"/>
      <c r="C591" s="84"/>
      <c r="D591" s="85"/>
    </row>
    <row r="592" spans="2:4" ht="12.75">
      <c r="B592" s="84"/>
      <c r="C592" s="84"/>
      <c r="D592" s="85"/>
    </row>
    <row r="593" spans="2:4" ht="12.75">
      <c r="B593" s="84"/>
      <c r="C593" s="84"/>
      <c r="D593" s="85"/>
    </row>
    <row r="594" spans="2:4" ht="12.75">
      <c r="B594" s="84"/>
      <c r="C594" s="84"/>
      <c r="D594" s="85"/>
    </row>
    <row r="595" spans="2:4" ht="12.75">
      <c r="B595" s="84"/>
      <c r="C595" s="84"/>
      <c r="D595" s="85"/>
    </row>
    <row r="596" spans="2:4" ht="12.75">
      <c r="B596" s="84"/>
      <c r="C596" s="84"/>
      <c r="D596" s="85"/>
    </row>
    <row r="597" spans="2:4" ht="12.75">
      <c r="B597" s="84"/>
      <c r="C597" s="84"/>
      <c r="D597" s="85"/>
    </row>
    <row r="598" spans="2:4" ht="12.75">
      <c r="B598" s="84"/>
      <c r="C598" s="84"/>
      <c r="D598" s="85"/>
    </row>
    <row r="599" spans="2:4" ht="12.75">
      <c r="B599" s="84"/>
      <c r="C599" s="84"/>
      <c r="D599" s="85"/>
    </row>
    <row r="600" spans="2:4" ht="12.75">
      <c r="B600" s="84"/>
      <c r="C600" s="84"/>
      <c r="D600" s="85"/>
    </row>
    <row r="601" spans="2:4" ht="12.75">
      <c r="B601" s="84"/>
      <c r="C601" s="84"/>
      <c r="D601" s="85"/>
    </row>
    <row r="602" spans="2:4" ht="12.75">
      <c r="B602" s="84"/>
      <c r="C602" s="84"/>
      <c r="D602" s="85"/>
    </row>
    <row r="603" spans="2:4" ht="12.75">
      <c r="B603" s="84"/>
      <c r="C603" s="84"/>
      <c r="D603" s="85"/>
    </row>
    <row r="604" spans="2:4" ht="12.75">
      <c r="B604" s="84"/>
      <c r="C604" s="84"/>
      <c r="D604" s="85"/>
    </row>
    <row r="605" spans="2:4" ht="12.75">
      <c r="B605" s="84"/>
      <c r="C605" s="84"/>
      <c r="D605" s="85"/>
    </row>
    <row r="606" spans="2:4" ht="12.75">
      <c r="B606" s="84"/>
      <c r="C606" s="84"/>
      <c r="D606" s="85"/>
    </row>
    <row r="607" spans="2:4" ht="12.75">
      <c r="B607" s="84"/>
      <c r="C607" s="84"/>
      <c r="D607" s="85"/>
    </row>
    <row r="608" spans="2:4" ht="12.75">
      <c r="B608" s="84"/>
      <c r="C608" s="84"/>
      <c r="D608" s="85"/>
    </row>
    <row r="609" spans="2:4" ht="12.75">
      <c r="B609" s="84"/>
      <c r="C609" s="84"/>
      <c r="D609" s="85"/>
    </row>
    <row r="610" spans="2:4" ht="12.75">
      <c r="B610" s="84"/>
      <c r="C610" s="84"/>
      <c r="D610" s="85"/>
    </row>
    <row r="611" spans="2:4" ht="12.75">
      <c r="B611" s="84"/>
      <c r="C611" s="84"/>
      <c r="D611" s="85"/>
    </row>
    <row r="612" spans="2:4" ht="12.75">
      <c r="B612" s="84"/>
      <c r="C612" s="84"/>
      <c r="D612" s="85"/>
    </row>
    <row r="613" spans="2:4" ht="12.75">
      <c r="B613" s="84"/>
      <c r="C613" s="84"/>
      <c r="D613" s="85"/>
    </row>
    <row r="614" spans="2:4" ht="12.75">
      <c r="B614" s="84"/>
      <c r="C614" s="84"/>
      <c r="D614" s="85"/>
    </row>
    <row r="615" spans="2:4" ht="12.75">
      <c r="B615" s="84"/>
      <c r="C615" s="84"/>
      <c r="D615" s="85"/>
    </row>
    <row r="616" spans="2:4" ht="12.75">
      <c r="B616" s="84"/>
      <c r="C616" s="84"/>
      <c r="D616" s="85"/>
    </row>
    <row r="617" spans="2:4" ht="12.75">
      <c r="B617" s="84"/>
      <c r="C617" s="84"/>
      <c r="D617" s="85"/>
    </row>
    <row r="618" spans="2:4" ht="12.75">
      <c r="B618" s="84"/>
      <c r="C618" s="84"/>
      <c r="D618" s="85"/>
    </row>
    <row r="619" spans="2:4" ht="12.75">
      <c r="B619" s="84"/>
      <c r="C619" s="84"/>
      <c r="D619" s="85"/>
    </row>
    <row r="620" spans="2:4" ht="12.75">
      <c r="B620" s="84"/>
      <c r="C620" s="84"/>
      <c r="D620" s="85"/>
    </row>
    <row r="621" spans="2:4" ht="12.75">
      <c r="B621" s="84"/>
      <c r="C621" s="84"/>
      <c r="D621" s="85"/>
    </row>
    <row r="622" spans="2:4" ht="12.75">
      <c r="B622" s="84"/>
      <c r="C622" s="84"/>
      <c r="D622" s="85"/>
    </row>
    <row r="623" spans="2:4" ht="12.75">
      <c r="B623" s="84"/>
      <c r="C623" s="84"/>
      <c r="D623" s="85"/>
    </row>
    <row r="624" spans="2:4" ht="12.75">
      <c r="B624" s="84"/>
      <c r="C624" s="84"/>
      <c r="D624" s="85"/>
    </row>
    <row r="625" spans="2:4" ht="12.75">
      <c r="B625" s="84"/>
      <c r="C625" s="84"/>
      <c r="D625" s="85"/>
    </row>
    <row r="626" spans="2:4" ht="12.75">
      <c r="B626" s="84"/>
      <c r="C626" s="84"/>
      <c r="D626" s="85"/>
    </row>
    <row r="627" spans="2:4" ht="12.75">
      <c r="B627" s="84"/>
      <c r="C627" s="84"/>
      <c r="D627" s="85"/>
    </row>
    <row r="628" spans="2:4" ht="12.75">
      <c r="B628" s="84"/>
      <c r="C628" s="84"/>
      <c r="D628" s="85"/>
    </row>
    <row r="629" spans="2:4" ht="12.75">
      <c r="B629" s="84"/>
      <c r="C629" s="84"/>
      <c r="D629" s="85"/>
    </row>
    <row r="630" spans="2:4" ht="12.75">
      <c r="B630" s="84"/>
      <c r="C630" s="84"/>
      <c r="D630" s="85"/>
    </row>
    <row r="631" spans="2:4" ht="12.75">
      <c r="B631" s="84"/>
      <c r="C631" s="84"/>
      <c r="D631" s="85"/>
    </row>
    <row r="632" spans="2:4" ht="12.75">
      <c r="B632" s="84"/>
      <c r="C632" s="84"/>
      <c r="D632" s="85"/>
    </row>
    <row r="633" spans="2:4" ht="12.75">
      <c r="B633" s="84"/>
      <c r="C633" s="84"/>
      <c r="D633" s="85"/>
    </row>
    <row r="634" spans="2:4" ht="12.75">
      <c r="B634" s="84"/>
      <c r="C634" s="84"/>
      <c r="D634" s="85"/>
    </row>
    <row r="635" spans="2:4" ht="12.75">
      <c r="B635" s="84"/>
      <c r="C635" s="84"/>
      <c r="D635" s="85"/>
    </row>
    <row r="636" spans="2:4" ht="12.75">
      <c r="B636" s="84"/>
      <c r="C636" s="84"/>
      <c r="D636" s="85"/>
    </row>
    <row r="637" spans="2:4" ht="12.75">
      <c r="B637" s="84"/>
      <c r="C637" s="84"/>
      <c r="D637" s="85"/>
    </row>
    <row r="638" spans="2:4" ht="12.75">
      <c r="B638" s="84"/>
      <c r="C638" s="84"/>
      <c r="D638" s="85"/>
    </row>
    <row r="639" spans="2:4" ht="12.75">
      <c r="B639" s="84"/>
      <c r="C639" s="84"/>
      <c r="D639" s="85"/>
    </row>
    <row r="640" spans="2:4" ht="12.75">
      <c r="B640" s="84"/>
      <c r="C640" s="84"/>
      <c r="D640" s="85"/>
    </row>
    <row r="641" spans="2:4" ht="12.75">
      <c r="B641" s="84"/>
      <c r="C641" s="84"/>
      <c r="D641" s="85"/>
    </row>
    <row r="642" spans="2:4" ht="12.75">
      <c r="B642" s="84"/>
      <c r="C642" s="84"/>
      <c r="D642" s="85"/>
    </row>
    <row r="643" spans="2:4" ht="12.75">
      <c r="B643" s="84"/>
      <c r="C643" s="84"/>
      <c r="D643" s="85"/>
    </row>
    <row r="644" spans="2:4" ht="12.75">
      <c r="B644" s="84"/>
      <c r="C644" s="84"/>
      <c r="D644" s="85"/>
    </row>
    <row r="645" spans="2:4" ht="12.75">
      <c r="B645" s="84"/>
      <c r="C645" s="84"/>
      <c r="D645" s="85"/>
    </row>
    <row r="646" spans="2:4" ht="12.75">
      <c r="B646" s="84"/>
      <c r="C646" s="84"/>
      <c r="D646" s="85"/>
    </row>
    <row r="647" spans="2:4" ht="12.75">
      <c r="B647" s="84"/>
      <c r="C647" s="84"/>
      <c r="D647" s="85"/>
    </row>
    <row r="648" spans="2:4" ht="12.75">
      <c r="B648" s="84"/>
      <c r="C648" s="84"/>
      <c r="D648" s="85"/>
    </row>
    <row r="649" spans="2:4" ht="12.75">
      <c r="B649" s="84"/>
      <c r="C649" s="84"/>
      <c r="D649" s="85"/>
    </row>
    <row r="650" spans="2:4" ht="12.75">
      <c r="B650" s="84"/>
      <c r="C650" s="84"/>
      <c r="D650" s="85"/>
    </row>
    <row r="651" spans="2:4" ht="12.75">
      <c r="B651" s="84"/>
      <c r="C651" s="84"/>
      <c r="D651" s="85"/>
    </row>
    <row r="652" spans="2:4" ht="12.75">
      <c r="B652" s="84"/>
      <c r="C652" s="84"/>
      <c r="D652" s="85"/>
    </row>
    <row r="653" spans="2:4" ht="12.75">
      <c r="B653" s="84"/>
      <c r="C653" s="84"/>
      <c r="D653" s="85"/>
    </row>
    <row r="654" spans="2:4" ht="12.75">
      <c r="B654" s="84"/>
      <c r="C654" s="84"/>
      <c r="D654" s="85"/>
    </row>
    <row r="655" spans="2:4" ht="12.75">
      <c r="B655" s="84"/>
      <c r="C655" s="84"/>
      <c r="D655" s="85"/>
    </row>
    <row r="656" spans="2:4" ht="12.75">
      <c r="B656" s="84"/>
      <c r="C656" s="84"/>
      <c r="D656" s="85"/>
    </row>
    <row r="657" spans="2:4" ht="12.75">
      <c r="B657" s="84"/>
      <c r="C657" s="84"/>
      <c r="D657" s="85"/>
    </row>
    <row r="658" spans="2:4" ht="12.75">
      <c r="B658" s="84"/>
      <c r="C658" s="84"/>
      <c r="D658" s="85"/>
    </row>
    <row r="659" spans="2:4" ht="12.75">
      <c r="B659" s="84"/>
      <c r="C659" s="84"/>
      <c r="D659" s="85"/>
    </row>
    <row r="660" spans="2:4" ht="12.75">
      <c r="B660" s="84"/>
      <c r="C660" s="84"/>
      <c r="D660" s="85"/>
    </row>
    <row r="661" spans="2:4" ht="12.75">
      <c r="B661" s="84"/>
      <c r="C661" s="84"/>
      <c r="D661" s="85"/>
    </row>
    <row r="662" spans="2:4" ht="12.75">
      <c r="B662" s="84"/>
      <c r="C662" s="84"/>
      <c r="D662" s="85"/>
    </row>
    <row r="663" spans="2:4" ht="12.75">
      <c r="B663" s="84"/>
      <c r="C663" s="84"/>
      <c r="D663" s="85"/>
    </row>
    <row r="664" spans="2:4" ht="12.75">
      <c r="B664" s="84"/>
      <c r="C664" s="84"/>
      <c r="D664" s="85"/>
    </row>
    <row r="665" spans="2:4" ht="12.75">
      <c r="B665" s="84"/>
      <c r="C665" s="84"/>
      <c r="D665" s="85"/>
    </row>
    <row r="666" spans="2:4" ht="12.75">
      <c r="B666" s="84"/>
      <c r="C666" s="84"/>
      <c r="D666" s="85"/>
    </row>
    <row r="667" spans="2:4" ht="12.75">
      <c r="B667" s="84"/>
      <c r="C667" s="84"/>
      <c r="D667" s="85"/>
    </row>
    <row r="668" spans="2:4" ht="12.75">
      <c r="B668" s="84"/>
      <c r="C668" s="84"/>
      <c r="D668" s="85"/>
    </row>
    <row r="669" spans="2:4" ht="12.75">
      <c r="B669" s="84"/>
      <c r="C669" s="84"/>
      <c r="D669" s="85"/>
    </row>
    <row r="670" spans="2:4" ht="12.75">
      <c r="B670" s="84"/>
      <c r="C670" s="84"/>
      <c r="D670" s="85"/>
    </row>
    <row r="671" spans="2:4" ht="12.75">
      <c r="B671" s="84"/>
      <c r="C671" s="84"/>
      <c r="D671" s="85"/>
    </row>
    <row r="672" spans="2:4" ht="12.75">
      <c r="B672" s="84"/>
      <c r="C672" s="84"/>
      <c r="D672" s="85"/>
    </row>
    <row r="673" spans="2:4" ht="12.75">
      <c r="B673" s="84"/>
      <c r="C673" s="84"/>
      <c r="D673" s="85"/>
    </row>
    <row r="674" spans="2:4" ht="12.75">
      <c r="B674" s="84"/>
      <c r="C674" s="84"/>
      <c r="D674" s="85"/>
    </row>
    <row r="675" spans="2:4" ht="12.75">
      <c r="B675" s="84"/>
      <c r="C675" s="84"/>
      <c r="D675" s="85"/>
    </row>
    <row r="676" spans="2:4" ht="12.75">
      <c r="B676" s="84"/>
      <c r="C676" s="84"/>
      <c r="D676" s="85"/>
    </row>
    <row r="677" spans="2:4" ht="12.75">
      <c r="B677" s="84"/>
      <c r="C677" s="84"/>
      <c r="D677" s="85"/>
    </row>
    <row r="678" spans="2:4" ht="12.75">
      <c r="B678" s="84"/>
      <c r="C678" s="84"/>
      <c r="D678" s="85"/>
    </row>
    <row r="679" spans="2:4" ht="12.75">
      <c r="B679" s="84"/>
      <c r="C679" s="84"/>
      <c r="D679" s="85"/>
    </row>
    <row r="680" spans="2:4" ht="12.75">
      <c r="B680" s="84"/>
      <c r="C680" s="84"/>
      <c r="D680" s="85"/>
    </row>
    <row r="681" spans="2:4" ht="12.75">
      <c r="B681" s="84"/>
      <c r="C681" s="84"/>
      <c r="D681" s="85"/>
    </row>
    <row r="682" spans="2:4" ht="12.75">
      <c r="B682" s="84"/>
      <c r="C682" s="84"/>
      <c r="D682" s="85"/>
    </row>
    <row r="683" spans="2:4" ht="12.75">
      <c r="B683" s="84"/>
      <c r="C683" s="84"/>
      <c r="D683" s="85"/>
    </row>
    <row r="684" spans="2:4" ht="12.75">
      <c r="B684" s="84"/>
      <c r="C684" s="84"/>
      <c r="D684" s="85"/>
    </row>
    <row r="685" spans="2:4" ht="12.75">
      <c r="B685" s="84"/>
      <c r="C685" s="84"/>
      <c r="D685" s="85"/>
    </row>
    <row r="686" spans="2:4" ht="12.75">
      <c r="B686" s="84"/>
      <c r="C686" s="84"/>
      <c r="D686" s="85"/>
    </row>
    <row r="687" spans="2:4" ht="12.75">
      <c r="B687" s="84"/>
      <c r="C687" s="84"/>
      <c r="D687" s="85"/>
    </row>
    <row r="688" spans="2:4" ht="12.75">
      <c r="B688" s="84"/>
      <c r="C688" s="84"/>
      <c r="D688" s="85"/>
    </row>
    <row r="689" spans="2:4" ht="12.75">
      <c r="B689" s="84"/>
      <c r="C689" s="84"/>
      <c r="D689" s="85"/>
    </row>
    <row r="690" spans="2:4" ht="12.75">
      <c r="B690" s="84"/>
      <c r="C690" s="84"/>
      <c r="D690" s="85"/>
    </row>
    <row r="691" spans="2:4" ht="12.75">
      <c r="B691" s="84"/>
      <c r="C691" s="84"/>
      <c r="D691" s="85"/>
    </row>
    <row r="692" spans="2:4" ht="12.75">
      <c r="B692" s="84"/>
      <c r="C692" s="84"/>
      <c r="D692" s="85"/>
    </row>
    <row r="693" spans="2:4" ht="12.75">
      <c r="B693" s="84"/>
      <c r="C693" s="84"/>
      <c r="D693" s="85"/>
    </row>
    <row r="694" spans="2:4" ht="12.75">
      <c r="B694" s="84"/>
      <c r="C694" s="84"/>
      <c r="D694" s="85"/>
    </row>
    <row r="695" spans="2:4" ht="12.75">
      <c r="B695" s="84"/>
      <c r="C695" s="84"/>
      <c r="D695" s="85"/>
    </row>
    <row r="696" spans="2:4" ht="12.75">
      <c r="B696" s="84"/>
      <c r="C696" s="84"/>
      <c r="D696" s="85"/>
    </row>
    <row r="697" spans="2:4" ht="12.75">
      <c r="B697" s="84"/>
      <c r="C697" s="84"/>
      <c r="D697" s="85"/>
    </row>
    <row r="698" spans="2:4" ht="12.75">
      <c r="B698" s="84"/>
      <c r="C698" s="84"/>
      <c r="D698" s="85"/>
    </row>
    <row r="699" spans="2:4" ht="12.75">
      <c r="B699" s="84"/>
      <c r="C699" s="84"/>
      <c r="D699" s="85"/>
    </row>
    <row r="700" spans="2:4" ht="12.75">
      <c r="B700" s="84"/>
      <c r="C700" s="84"/>
      <c r="D700" s="85"/>
    </row>
    <row r="701" spans="2:4" ht="12.75">
      <c r="B701" s="84"/>
      <c r="C701" s="84"/>
      <c r="D701" s="85"/>
    </row>
    <row r="702" spans="2:4" ht="12.75">
      <c r="B702" s="84"/>
      <c r="C702" s="84"/>
      <c r="D702" s="85"/>
    </row>
    <row r="703" spans="2:4" ht="12.75">
      <c r="B703" s="84"/>
      <c r="C703" s="84"/>
      <c r="D703" s="85"/>
    </row>
    <row r="704" spans="2:4" ht="12.75">
      <c r="B704" s="84"/>
      <c r="C704" s="84"/>
      <c r="D704" s="85"/>
    </row>
    <row r="705" spans="2:4" ht="12.75">
      <c r="B705" s="84"/>
      <c r="C705" s="84"/>
      <c r="D705" s="85"/>
    </row>
    <row r="706" spans="2:4" ht="12.75">
      <c r="B706" s="84"/>
      <c r="C706" s="84"/>
      <c r="D706" s="85"/>
    </row>
    <row r="707" spans="2:4" ht="12.75">
      <c r="B707" s="84"/>
      <c r="C707" s="84"/>
      <c r="D707" s="85"/>
    </row>
    <row r="708" spans="2:4" ht="12.75">
      <c r="B708" s="84"/>
      <c r="C708" s="84"/>
      <c r="D708" s="85"/>
    </row>
    <row r="709" spans="2:4" ht="12.75">
      <c r="B709" s="84"/>
      <c r="C709" s="84"/>
      <c r="D709" s="85"/>
    </row>
    <row r="710" spans="2:4" ht="12.75">
      <c r="B710" s="84"/>
      <c r="C710" s="84"/>
      <c r="D710" s="85"/>
    </row>
    <row r="711" spans="2:4" ht="12.75">
      <c r="B711" s="84"/>
      <c r="C711" s="84"/>
      <c r="D711" s="85"/>
    </row>
    <row r="712" spans="2:4" ht="12.75">
      <c r="B712" s="84"/>
      <c r="C712" s="84"/>
      <c r="D712" s="85"/>
    </row>
    <row r="713" spans="2:4" ht="12.75">
      <c r="B713" s="84"/>
      <c r="C713" s="84"/>
      <c r="D713" s="85"/>
    </row>
    <row r="714" spans="2:4" ht="12.75">
      <c r="B714" s="84"/>
      <c r="C714" s="84"/>
      <c r="D714" s="85"/>
    </row>
    <row r="715" spans="2:4" ht="12.75">
      <c r="B715" s="84"/>
      <c r="C715" s="84"/>
      <c r="D715" s="85"/>
    </row>
    <row r="716" spans="2:4" ht="12.75">
      <c r="B716" s="84"/>
      <c r="C716" s="84"/>
      <c r="D716" s="85"/>
    </row>
    <row r="717" spans="2:4" ht="12.75">
      <c r="B717" s="84"/>
      <c r="C717" s="84"/>
      <c r="D717" s="85"/>
    </row>
    <row r="718" spans="2:4" ht="12.75">
      <c r="B718" s="84"/>
      <c r="C718" s="84"/>
      <c r="D718" s="85"/>
    </row>
    <row r="719" spans="2:4" ht="12.75">
      <c r="B719" s="84"/>
      <c r="C719" s="84"/>
      <c r="D719" s="85"/>
    </row>
    <row r="720" spans="2:4" ht="12.75">
      <c r="B720" s="84"/>
      <c r="C720" s="84"/>
      <c r="D720" s="85"/>
    </row>
    <row r="721" spans="2:4" ht="12.75">
      <c r="B721" s="84"/>
      <c r="C721" s="84"/>
      <c r="D721" s="85"/>
    </row>
    <row r="722" spans="2:4" ht="12.75">
      <c r="B722" s="84"/>
      <c r="C722" s="84"/>
      <c r="D722" s="85"/>
    </row>
    <row r="723" spans="2:4" ht="12.75">
      <c r="B723" s="84"/>
      <c r="C723" s="84"/>
      <c r="D723" s="85"/>
    </row>
    <row r="724" spans="2:4" ht="12.75">
      <c r="B724" s="84"/>
      <c r="C724" s="84"/>
      <c r="D724" s="85"/>
    </row>
    <row r="725" spans="2:4" ht="12.75">
      <c r="B725" s="84"/>
      <c r="C725" s="84"/>
      <c r="D725" s="85"/>
    </row>
    <row r="726" spans="2:4" ht="12.75">
      <c r="B726" s="84"/>
      <c r="C726" s="84"/>
      <c r="D726" s="85"/>
    </row>
    <row r="727" spans="2:4" ht="12.75">
      <c r="B727" s="84"/>
      <c r="C727" s="84"/>
      <c r="D727" s="85"/>
    </row>
    <row r="728" spans="2:4" ht="12.75">
      <c r="B728" s="84"/>
      <c r="C728" s="84"/>
      <c r="D728" s="85"/>
    </row>
    <row r="729" spans="2:4" ht="12.75">
      <c r="B729" s="84"/>
      <c r="C729" s="84"/>
      <c r="D729" s="85"/>
    </row>
    <row r="730" spans="2:4" ht="12.75">
      <c r="B730" s="84"/>
      <c r="C730" s="84"/>
      <c r="D730" s="85"/>
    </row>
    <row r="731" spans="2:4" ht="12.75">
      <c r="B731" s="84"/>
      <c r="C731" s="84"/>
      <c r="D731" s="85"/>
    </row>
    <row r="732" spans="2:4" ht="12.75">
      <c r="B732" s="84"/>
      <c r="C732" s="84"/>
      <c r="D732" s="85"/>
    </row>
    <row r="733" spans="2:4" ht="12.75">
      <c r="B733" s="84"/>
      <c r="C733" s="84"/>
      <c r="D733" s="85"/>
    </row>
    <row r="734" spans="2:4" ht="12.75">
      <c r="B734" s="84"/>
      <c r="C734" s="84"/>
      <c r="D734" s="85"/>
    </row>
    <row r="735" spans="2:4" ht="12.75">
      <c r="B735" s="84"/>
      <c r="C735" s="84"/>
      <c r="D735" s="85"/>
    </row>
    <row r="736" spans="2:4" ht="12.75">
      <c r="B736" s="84"/>
      <c r="C736" s="84"/>
      <c r="D736" s="85"/>
    </row>
    <row r="737" spans="2:4" ht="12.75">
      <c r="B737" s="84"/>
      <c r="C737" s="84"/>
      <c r="D737" s="85"/>
    </row>
    <row r="738" spans="2:4" ht="12.75">
      <c r="B738" s="84"/>
      <c r="C738" s="84"/>
      <c r="D738" s="85"/>
    </row>
    <row r="739" spans="2:4" ht="12.75">
      <c r="B739" s="84"/>
      <c r="C739" s="84"/>
      <c r="D739" s="85"/>
    </row>
    <row r="740" spans="2:4" ht="12.75">
      <c r="B740" s="84"/>
      <c r="C740" s="84"/>
      <c r="D740" s="85"/>
    </row>
    <row r="741" spans="2:4" ht="12.75">
      <c r="B741" s="84"/>
      <c r="C741" s="84"/>
      <c r="D741" s="85"/>
    </row>
    <row r="742" spans="2:4" ht="12.75">
      <c r="B742" s="84"/>
      <c r="C742" s="84"/>
      <c r="D742" s="85"/>
    </row>
    <row r="743" spans="2:4" ht="12.75">
      <c r="B743" s="84"/>
      <c r="C743" s="84"/>
      <c r="D743" s="85"/>
    </row>
    <row r="744" spans="2:4" ht="12.75">
      <c r="B744" s="84"/>
      <c r="C744" s="84"/>
      <c r="D744" s="85"/>
    </row>
    <row r="745" spans="2:4" ht="12.75">
      <c r="B745" s="84"/>
      <c r="C745" s="84"/>
      <c r="D745" s="85"/>
    </row>
    <row r="746" spans="2:4" ht="12.75">
      <c r="B746" s="84"/>
      <c r="C746" s="84"/>
      <c r="D746" s="85"/>
    </row>
    <row r="747" spans="2:4" ht="12.75">
      <c r="B747" s="84"/>
      <c r="C747" s="84"/>
      <c r="D747" s="85"/>
    </row>
    <row r="748" spans="2:4" ht="12.75">
      <c r="B748" s="84"/>
      <c r="C748" s="84"/>
      <c r="D748" s="85"/>
    </row>
    <row r="749" spans="2:4" ht="12.75">
      <c r="B749" s="84"/>
      <c r="C749" s="84"/>
      <c r="D749" s="85"/>
    </row>
    <row r="750" spans="2:4" ht="12.75">
      <c r="B750" s="84"/>
      <c r="C750" s="84"/>
      <c r="D750" s="85"/>
    </row>
    <row r="751" spans="2:4" ht="12.75">
      <c r="B751" s="84"/>
      <c r="C751" s="84"/>
      <c r="D751" s="85"/>
    </row>
    <row r="752" spans="2:4" ht="12.75">
      <c r="B752" s="84"/>
      <c r="C752" s="84"/>
      <c r="D752" s="85"/>
    </row>
    <row r="753" spans="2:4" ht="12.75">
      <c r="B753" s="84"/>
      <c r="C753" s="84"/>
      <c r="D753" s="85"/>
    </row>
    <row r="754" spans="2:4" ht="12.75">
      <c r="B754" s="84"/>
      <c r="C754" s="84"/>
      <c r="D754" s="85"/>
    </row>
    <row r="755" spans="2:4" ht="12.75">
      <c r="B755" s="84"/>
      <c r="C755" s="84"/>
      <c r="D755" s="85"/>
    </row>
    <row r="756" spans="2:4" ht="12.75">
      <c r="B756" s="84"/>
      <c r="C756" s="84"/>
      <c r="D756" s="85"/>
    </row>
    <row r="757" spans="2:4" ht="12.75">
      <c r="B757" s="84"/>
      <c r="C757" s="84"/>
      <c r="D757" s="85"/>
    </row>
    <row r="758" spans="2:4" ht="12.75">
      <c r="B758" s="84"/>
      <c r="C758" s="84"/>
      <c r="D758" s="85"/>
    </row>
    <row r="759" spans="2:4" ht="12.75">
      <c r="B759" s="84"/>
      <c r="C759" s="84"/>
      <c r="D759" s="85"/>
    </row>
    <row r="760" spans="2:4" ht="12.75">
      <c r="B760" s="84"/>
      <c r="C760" s="84"/>
      <c r="D760" s="85"/>
    </row>
    <row r="761" spans="2:4" ht="12.75">
      <c r="B761" s="84"/>
      <c r="C761" s="84"/>
      <c r="D761" s="85"/>
    </row>
    <row r="762" spans="2:4" ht="12.75">
      <c r="B762" s="84"/>
      <c r="C762" s="84"/>
      <c r="D762" s="85"/>
    </row>
    <row r="763" spans="2:4" ht="12.75">
      <c r="B763" s="84"/>
      <c r="C763" s="84"/>
      <c r="D763" s="85"/>
    </row>
    <row r="764" spans="2:4" ht="12.75">
      <c r="B764" s="84"/>
      <c r="C764" s="84"/>
      <c r="D764" s="85"/>
    </row>
    <row r="765" spans="2:4" ht="12.75">
      <c r="B765" s="84"/>
      <c r="C765" s="84"/>
      <c r="D765" s="85"/>
    </row>
    <row r="766" spans="2:4" ht="12.75">
      <c r="B766" s="84"/>
      <c r="C766" s="84"/>
      <c r="D766" s="85"/>
    </row>
    <row r="767" spans="2:4" ht="12.75">
      <c r="B767" s="84"/>
      <c r="C767" s="84"/>
      <c r="D767" s="85"/>
    </row>
    <row r="768" spans="2:4" ht="12.75">
      <c r="B768" s="84"/>
      <c r="C768" s="84"/>
      <c r="D768" s="85"/>
    </row>
    <row r="769" spans="2:4" ht="12.75">
      <c r="B769" s="84"/>
      <c r="C769" s="84"/>
      <c r="D769" s="85"/>
    </row>
    <row r="770" spans="2:4" ht="12.75">
      <c r="B770" s="84"/>
      <c r="C770" s="84"/>
      <c r="D770" s="85"/>
    </row>
    <row r="771" spans="2:4" ht="12.75">
      <c r="B771" s="84"/>
      <c r="C771" s="84"/>
      <c r="D771" s="85"/>
    </row>
    <row r="772" spans="2:4" ht="12.75">
      <c r="B772" s="84"/>
      <c r="C772" s="84"/>
      <c r="D772" s="85"/>
    </row>
    <row r="773" spans="2:4" ht="12.75">
      <c r="B773" s="84"/>
      <c r="C773" s="84"/>
      <c r="D773" s="85"/>
    </row>
    <row r="774" spans="2:4" ht="12.75">
      <c r="B774" s="84"/>
      <c r="C774" s="84"/>
      <c r="D774" s="85"/>
    </row>
    <row r="775" spans="2:4" ht="12.75">
      <c r="B775" s="84"/>
      <c r="C775" s="84"/>
      <c r="D775" s="85"/>
    </row>
    <row r="776" spans="2:4" ht="12.75">
      <c r="B776" s="84"/>
      <c r="C776" s="84"/>
      <c r="D776" s="85"/>
    </row>
    <row r="777" spans="2:4" ht="12.75">
      <c r="B777" s="84"/>
      <c r="C777" s="84"/>
      <c r="D777" s="85"/>
    </row>
    <row r="778" spans="2:4" ht="12.75">
      <c r="B778" s="84"/>
      <c r="C778" s="84"/>
      <c r="D778" s="85"/>
    </row>
    <row r="779" spans="2:4" ht="12.75">
      <c r="B779" s="84"/>
      <c r="C779" s="84"/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</sheetData>
  <sheetProtection/>
  <mergeCells count="1">
    <mergeCell ref="C125:D125"/>
  </mergeCells>
  <printOptions/>
  <pageMargins left="0.7086614173228347" right="0.7086614173228347" top="0.7480314960629921" bottom="0.7" header="0.31496062992125984" footer="0.31496062992125984"/>
  <pageSetup fitToHeight="1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1"/>
  <sheetViews>
    <sheetView tabSelected="1" zoomScalePageLayoutView="0" workbookViewId="0" topLeftCell="A13">
      <selection activeCell="C78" sqref="C78"/>
    </sheetView>
  </sheetViews>
  <sheetFormatPr defaultColWidth="9.00390625" defaultRowHeight="12.75"/>
  <cols>
    <col min="1" max="1" width="55.75390625" style="83" customWidth="1"/>
    <col min="2" max="3" width="19.125" style="0" customWidth="1"/>
    <col min="4" max="4" width="21.00390625" style="0" customWidth="1"/>
    <col min="6" max="6" width="13.75390625" style="0" bestFit="1" customWidth="1"/>
  </cols>
  <sheetData>
    <row r="1" spans="1:4" ht="15">
      <c r="A1" s="1"/>
      <c r="B1" s="2"/>
      <c r="C1" s="2"/>
      <c r="D1" s="2"/>
    </row>
    <row r="2" spans="1:4" ht="15.75">
      <c r="A2" s="3" t="s">
        <v>96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133" t="s">
        <v>0</v>
      </c>
      <c r="C4" s="133"/>
      <c r="D4" s="133"/>
    </row>
    <row r="5" spans="1:4" ht="25.5">
      <c r="A5" s="7" t="s">
        <v>1</v>
      </c>
      <c r="B5" s="8" t="s">
        <v>93</v>
      </c>
      <c r="C5" s="8" t="s">
        <v>94</v>
      </c>
      <c r="D5" s="8" t="s">
        <v>95</v>
      </c>
    </row>
    <row r="6" spans="1:4" ht="12.75">
      <c r="A6" s="117"/>
      <c r="B6" s="124"/>
      <c r="C6" s="124"/>
      <c r="D6" s="12"/>
    </row>
    <row r="7" spans="1:6" ht="12.75">
      <c r="A7" s="96" t="s">
        <v>5</v>
      </c>
      <c r="B7" s="14">
        <f>B9+B13+B16+B20+B25+B29+B33+B41+B46+B50+B54+B57+B59+B31</f>
        <v>18209415.5</v>
      </c>
      <c r="C7" s="14">
        <f>C9+C13+C16+C20+C25+C29+C33+C41+C46+C50+C54+C57+C59+C31</f>
        <v>17937124.2</v>
      </c>
      <c r="D7" s="14">
        <f>C7-B7</f>
        <v>-272291.30000000075</v>
      </c>
      <c r="F7" s="112"/>
    </row>
    <row r="8" spans="1:4" ht="12.75">
      <c r="A8" s="118" t="s">
        <v>6</v>
      </c>
      <c r="B8" s="22"/>
      <c r="C8" s="22"/>
      <c r="D8" s="14">
        <f aca="true" t="shared" si="0" ref="D8:D72">C8-B8</f>
        <v>0</v>
      </c>
    </row>
    <row r="9" spans="1:7" ht="12.75">
      <c r="A9" s="96" t="s">
        <v>7</v>
      </c>
      <c r="B9" s="14">
        <f>SUM(B10:B12)</f>
        <v>13097405.600000001</v>
      </c>
      <c r="C9" s="14">
        <v>12299193.6</v>
      </c>
      <c r="D9" s="14">
        <f t="shared" si="0"/>
        <v>-798212.0000000019</v>
      </c>
      <c r="F9" s="112"/>
      <c r="G9" s="112"/>
    </row>
    <row r="10" spans="1:4" ht="12.75">
      <c r="A10" s="119" t="s">
        <v>8</v>
      </c>
      <c r="B10" s="17">
        <v>8529170.8</v>
      </c>
      <c r="C10" s="17">
        <v>7492021.3</v>
      </c>
      <c r="D10" s="14">
        <f t="shared" si="0"/>
        <v>-1037149.5000000009</v>
      </c>
    </row>
    <row r="11" spans="1:6" ht="12.75">
      <c r="A11" s="119" t="s">
        <v>9</v>
      </c>
      <c r="B11" s="22">
        <v>4568234.8</v>
      </c>
      <c r="C11" s="22">
        <v>4807172.3</v>
      </c>
      <c r="D11" s="14">
        <f t="shared" si="0"/>
        <v>238937.5</v>
      </c>
      <c r="F11" s="112"/>
    </row>
    <row r="12" spans="1:4" ht="12.75">
      <c r="A12" s="119"/>
      <c r="B12" s="22"/>
      <c r="C12" s="22"/>
      <c r="D12" s="14">
        <f t="shared" si="0"/>
        <v>0</v>
      </c>
    </row>
    <row r="13" spans="1:4" ht="25.5">
      <c r="A13" s="96" t="s">
        <v>10</v>
      </c>
      <c r="B13" s="14">
        <f>B14</f>
        <v>1517789</v>
      </c>
      <c r="C13" s="14">
        <v>2029795.5</v>
      </c>
      <c r="D13" s="14">
        <f t="shared" si="0"/>
        <v>512006.5</v>
      </c>
    </row>
    <row r="14" spans="1:4" ht="25.5">
      <c r="A14" s="95" t="s">
        <v>11</v>
      </c>
      <c r="B14" s="68">
        <v>1517789</v>
      </c>
      <c r="C14" s="68">
        <v>2029795.5</v>
      </c>
      <c r="D14" s="14">
        <f t="shared" si="0"/>
        <v>512006.5</v>
      </c>
    </row>
    <row r="15" spans="1:4" ht="12.75">
      <c r="A15" s="120"/>
      <c r="B15" s="22"/>
      <c r="C15" s="22"/>
      <c r="D15" s="14">
        <f t="shared" si="0"/>
        <v>0</v>
      </c>
    </row>
    <row r="16" spans="1:4" ht="12.75">
      <c r="A16" s="96" t="s">
        <v>12</v>
      </c>
      <c r="B16" s="125">
        <f>B17+B18</f>
        <v>516468.8</v>
      </c>
      <c r="C16" s="125">
        <v>540841.9</v>
      </c>
      <c r="D16" s="14">
        <f t="shared" si="0"/>
        <v>24373.100000000035</v>
      </c>
    </row>
    <row r="17" spans="1:4" ht="25.5">
      <c r="A17" s="95" t="s">
        <v>13</v>
      </c>
      <c r="B17" s="68">
        <v>516471.8</v>
      </c>
      <c r="C17" s="68">
        <v>540762.2</v>
      </c>
      <c r="D17" s="14">
        <f t="shared" si="0"/>
        <v>24290.399999999965</v>
      </c>
    </row>
    <row r="18" spans="1:4" ht="12.75">
      <c r="A18" s="95" t="s">
        <v>14</v>
      </c>
      <c r="B18" s="22">
        <v>-3</v>
      </c>
      <c r="C18" s="22">
        <v>79.7</v>
      </c>
      <c r="D18" s="14">
        <f t="shared" si="0"/>
        <v>82.7</v>
      </c>
    </row>
    <row r="19" spans="1:4" ht="12.75">
      <c r="A19" s="95"/>
      <c r="B19" s="22"/>
      <c r="C19" s="22"/>
      <c r="D19" s="14">
        <f t="shared" si="0"/>
        <v>0</v>
      </c>
    </row>
    <row r="20" spans="1:4" ht="12.75">
      <c r="A20" s="96" t="s">
        <v>15</v>
      </c>
      <c r="B20" s="14">
        <f>SUM(B21:B23)</f>
        <v>2654309.5</v>
      </c>
      <c r="C20" s="14">
        <v>2632550.4</v>
      </c>
      <c r="D20" s="14">
        <f t="shared" si="0"/>
        <v>-21759.100000000093</v>
      </c>
    </row>
    <row r="21" spans="1:4" ht="12.75">
      <c r="A21" s="119" t="s">
        <v>16</v>
      </c>
      <c r="B21" s="22">
        <v>2390445.7</v>
      </c>
      <c r="C21" s="22">
        <v>2446316.9</v>
      </c>
      <c r="D21" s="14">
        <f t="shared" si="0"/>
        <v>55871.19999999972</v>
      </c>
    </row>
    <row r="22" spans="1:4" ht="12.75">
      <c r="A22" s="119" t="s">
        <v>17</v>
      </c>
      <c r="B22" s="68">
        <v>261963</v>
      </c>
      <c r="C22" s="68">
        <v>183022.2</v>
      </c>
      <c r="D22" s="14">
        <f t="shared" si="0"/>
        <v>-78940.79999999999</v>
      </c>
    </row>
    <row r="23" spans="1:4" ht="12.75">
      <c r="A23" s="119" t="s">
        <v>18</v>
      </c>
      <c r="B23" s="68">
        <v>1900.8</v>
      </c>
      <c r="C23" s="68">
        <v>3211.3</v>
      </c>
      <c r="D23" s="14">
        <f t="shared" si="0"/>
        <v>1310.5000000000002</v>
      </c>
    </row>
    <row r="24" spans="1:4" ht="12.75">
      <c r="A24" s="119"/>
      <c r="B24" s="68"/>
      <c r="C24" s="68"/>
      <c r="D24" s="14">
        <f t="shared" si="0"/>
        <v>0</v>
      </c>
    </row>
    <row r="25" spans="1:4" ht="25.5">
      <c r="A25" s="96" t="s">
        <v>19</v>
      </c>
      <c r="B25" s="14">
        <f>SUM(B26:B27)</f>
        <v>29391.7</v>
      </c>
      <c r="C25" s="14">
        <v>26472.3</v>
      </c>
      <c r="D25" s="14">
        <f t="shared" si="0"/>
        <v>-2919.4000000000015</v>
      </c>
    </row>
    <row r="26" spans="1:4" ht="12.75">
      <c r="A26" s="95" t="s">
        <v>20</v>
      </c>
      <c r="B26" s="22">
        <v>29390.3</v>
      </c>
      <c r="C26" s="22">
        <v>26451.5</v>
      </c>
      <c r="D26" s="14">
        <f t="shared" si="0"/>
        <v>-2938.7999999999993</v>
      </c>
    </row>
    <row r="27" spans="1:4" ht="25.5">
      <c r="A27" s="119" t="s">
        <v>21</v>
      </c>
      <c r="B27" s="22">
        <v>1.4</v>
      </c>
      <c r="C27" s="22">
        <v>20.8</v>
      </c>
      <c r="D27" s="14">
        <f t="shared" si="0"/>
        <v>19.400000000000002</v>
      </c>
    </row>
    <row r="28" spans="1:4" ht="12.75">
      <c r="A28" s="119"/>
      <c r="B28" s="22"/>
      <c r="C28" s="22"/>
      <c r="D28" s="14">
        <f t="shared" si="0"/>
        <v>0</v>
      </c>
    </row>
    <row r="29" spans="1:4" ht="12.75">
      <c r="A29" s="96" t="s">
        <v>22</v>
      </c>
      <c r="B29" s="29">
        <v>57322.8</v>
      </c>
      <c r="C29" s="29">
        <v>89769.1</v>
      </c>
      <c r="D29" s="14">
        <f t="shared" si="0"/>
        <v>32446.300000000003</v>
      </c>
    </row>
    <row r="30" spans="1:4" ht="12.75">
      <c r="A30" s="119"/>
      <c r="B30" s="126"/>
      <c r="C30" s="126"/>
      <c r="D30" s="14">
        <f t="shared" si="0"/>
        <v>0</v>
      </c>
    </row>
    <row r="31" spans="1:4" ht="25.5">
      <c r="A31" s="121" t="s">
        <v>23</v>
      </c>
      <c r="B31" s="127">
        <v>18.1</v>
      </c>
      <c r="C31" s="127">
        <v>4.2</v>
      </c>
      <c r="D31" s="14">
        <f t="shared" si="0"/>
        <v>-13.900000000000002</v>
      </c>
    </row>
    <row r="32" spans="1:4" ht="12.75">
      <c r="A32" s="119"/>
      <c r="B32" s="126"/>
      <c r="C32" s="126"/>
      <c r="D32" s="14">
        <f t="shared" si="0"/>
        <v>0</v>
      </c>
    </row>
    <row r="33" spans="1:6" ht="31.5" customHeight="1">
      <c r="A33" s="96" t="s">
        <v>24</v>
      </c>
      <c r="B33" s="14">
        <f>SUM(B34:B39)</f>
        <v>89471.7</v>
      </c>
      <c r="C33" s="14">
        <f>C34+C35+C36+C37+C38+C39</f>
        <v>96834.1</v>
      </c>
      <c r="D33" s="14">
        <f t="shared" si="0"/>
        <v>7362.400000000009</v>
      </c>
      <c r="E33" s="34"/>
      <c r="F33" s="112"/>
    </row>
    <row r="34" spans="1:4" ht="68.25" customHeight="1">
      <c r="A34" s="95" t="s">
        <v>25</v>
      </c>
      <c r="B34" s="22">
        <v>1993.3</v>
      </c>
      <c r="C34" s="22">
        <v>2912.2</v>
      </c>
      <c r="D34" s="14">
        <f t="shared" si="0"/>
        <v>918.8999999999999</v>
      </c>
    </row>
    <row r="35" spans="1:4" ht="36.75" customHeight="1">
      <c r="A35" s="95" t="s">
        <v>26</v>
      </c>
      <c r="B35" s="68">
        <v>9292.7</v>
      </c>
      <c r="C35" s="68">
        <v>2760</v>
      </c>
      <c r="D35" s="14">
        <f t="shared" si="0"/>
        <v>-6532.700000000001</v>
      </c>
    </row>
    <row r="36" spans="1:4" ht="87.75" customHeight="1">
      <c r="A36" s="95" t="s">
        <v>80</v>
      </c>
      <c r="B36" s="22">
        <v>74676.3</v>
      </c>
      <c r="C36" s="22">
        <v>82402.7</v>
      </c>
      <c r="D36" s="14">
        <f t="shared" si="0"/>
        <v>7726.399999999994</v>
      </c>
    </row>
    <row r="37" spans="1:4" ht="48.75" customHeight="1">
      <c r="A37" s="95" t="s">
        <v>97</v>
      </c>
      <c r="B37" s="22"/>
      <c r="C37" s="22">
        <v>4.6</v>
      </c>
      <c r="D37" s="14">
        <f>C37-B37</f>
        <v>4.6</v>
      </c>
    </row>
    <row r="38" spans="1:4" ht="33.75" customHeight="1">
      <c r="A38" s="95" t="s">
        <v>27</v>
      </c>
      <c r="B38" s="22">
        <v>3509.9</v>
      </c>
      <c r="C38" s="22">
        <v>8754.6</v>
      </c>
      <c r="D38" s="14">
        <f t="shared" si="0"/>
        <v>5244.700000000001</v>
      </c>
    </row>
    <row r="39" spans="1:4" ht="81" customHeight="1">
      <c r="A39" s="131" t="s">
        <v>28</v>
      </c>
      <c r="B39" s="22">
        <v>-0.5</v>
      </c>
      <c r="C39" s="22"/>
      <c r="D39" s="14">
        <f t="shared" si="0"/>
        <v>0.5</v>
      </c>
    </row>
    <row r="40" spans="1:4" ht="12.75">
      <c r="A40" s="119"/>
      <c r="B40" s="22"/>
      <c r="C40" s="22"/>
      <c r="D40" s="14">
        <f t="shared" si="0"/>
        <v>0</v>
      </c>
    </row>
    <row r="41" spans="1:4" ht="12.75">
      <c r="A41" s="96" t="s">
        <v>29</v>
      </c>
      <c r="B41" s="14">
        <f>SUM(B42:B44)</f>
        <v>45880.7</v>
      </c>
      <c r="C41" s="14">
        <f>C42+C43+C44</f>
        <v>41095</v>
      </c>
      <c r="D41" s="14">
        <f t="shared" si="0"/>
        <v>-4785.699999999997</v>
      </c>
    </row>
    <row r="42" spans="1:4" ht="12.75">
      <c r="A42" s="119" t="s">
        <v>30</v>
      </c>
      <c r="B42" s="22">
        <v>36133.2</v>
      </c>
      <c r="C42" s="22">
        <v>38575.2</v>
      </c>
      <c r="D42" s="14">
        <f t="shared" si="0"/>
        <v>2442</v>
      </c>
    </row>
    <row r="43" spans="1:4" ht="12.75">
      <c r="A43" s="119" t="s">
        <v>31</v>
      </c>
      <c r="B43" s="22">
        <v>9518.6</v>
      </c>
      <c r="C43" s="22">
        <v>1702.8</v>
      </c>
      <c r="D43" s="14">
        <f t="shared" si="0"/>
        <v>-7815.8</v>
      </c>
    </row>
    <row r="44" spans="1:4" ht="12.75">
      <c r="A44" s="119" t="s">
        <v>32</v>
      </c>
      <c r="B44" s="22">
        <v>228.9</v>
      </c>
      <c r="C44" s="22">
        <v>817</v>
      </c>
      <c r="D44" s="14">
        <f t="shared" si="0"/>
        <v>588.1</v>
      </c>
    </row>
    <row r="45" spans="1:4" ht="12.75">
      <c r="A45" s="119"/>
      <c r="B45" s="22"/>
      <c r="C45" s="22"/>
      <c r="D45" s="14">
        <f t="shared" si="0"/>
        <v>0</v>
      </c>
    </row>
    <row r="46" spans="1:4" ht="25.5">
      <c r="A46" s="96" t="s">
        <v>33</v>
      </c>
      <c r="B46" s="14">
        <f>B47+B48</f>
        <v>9931.900000000001</v>
      </c>
      <c r="C46" s="14">
        <f>C47+C48</f>
        <v>16493</v>
      </c>
      <c r="D46" s="14">
        <f t="shared" si="0"/>
        <v>6561.0999999999985</v>
      </c>
    </row>
    <row r="47" spans="1:4" ht="12.75">
      <c r="A47" s="95" t="s">
        <v>34</v>
      </c>
      <c r="B47" s="22">
        <v>5493.8</v>
      </c>
      <c r="C47" s="22">
        <v>7019.8</v>
      </c>
      <c r="D47" s="14">
        <f t="shared" si="0"/>
        <v>1526</v>
      </c>
    </row>
    <row r="48" spans="1:4" ht="12.75">
      <c r="A48" s="95" t="s">
        <v>35</v>
      </c>
      <c r="B48" s="22">
        <v>4438.1</v>
      </c>
      <c r="C48" s="22">
        <v>9473.2</v>
      </c>
      <c r="D48" s="14">
        <f t="shared" si="0"/>
        <v>5035.1</v>
      </c>
    </row>
    <row r="49" spans="1:4" ht="12.75">
      <c r="A49" s="95"/>
      <c r="B49" s="22"/>
      <c r="C49" s="22"/>
      <c r="D49" s="14">
        <f t="shared" si="0"/>
        <v>0</v>
      </c>
    </row>
    <row r="50" spans="1:4" ht="25.5">
      <c r="A50" s="96" t="s">
        <v>36</v>
      </c>
      <c r="B50" s="14">
        <f>SUM(B51:B52)</f>
        <v>2362.2999999999997</v>
      </c>
      <c r="C50" s="14">
        <v>98.5</v>
      </c>
      <c r="D50" s="14">
        <f t="shared" si="0"/>
        <v>-2263.7999999999997</v>
      </c>
    </row>
    <row r="51" spans="1:4" ht="83.25" customHeight="1">
      <c r="A51" s="95" t="s">
        <v>85</v>
      </c>
      <c r="B51" s="22">
        <v>2089.6</v>
      </c>
      <c r="C51" s="22">
        <v>67.9</v>
      </c>
      <c r="D51" s="14">
        <f t="shared" si="0"/>
        <v>-2021.6999999999998</v>
      </c>
    </row>
    <row r="52" spans="1:4" ht="25.5">
      <c r="A52" s="95" t="s">
        <v>83</v>
      </c>
      <c r="B52" s="22">
        <v>272.7</v>
      </c>
      <c r="C52" s="22">
        <v>30.6</v>
      </c>
      <c r="D52" s="14">
        <f t="shared" si="0"/>
        <v>-242.1</v>
      </c>
    </row>
    <row r="53" spans="1:4" ht="12.75">
      <c r="A53" s="96"/>
      <c r="B53" s="29"/>
      <c r="C53" s="29"/>
      <c r="D53" s="14">
        <f t="shared" si="0"/>
        <v>0</v>
      </c>
    </row>
    <row r="54" spans="1:4" ht="12.75">
      <c r="A54" s="96" t="s">
        <v>38</v>
      </c>
      <c r="B54" s="14">
        <f>B55+B56</f>
        <v>228</v>
      </c>
      <c r="C54" s="14">
        <f>C55+C56</f>
        <v>87.4</v>
      </c>
      <c r="D54" s="14">
        <f t="shared" si="0"/>
        <v>-140.6</v>
      </c>
    </row>
    <row r="55" spans="1:4" ht="38.25">
      <c r="A55" s="95" t="s">
        <v>39</v>
      </c>
      <c r="B55" s="68">
        <v>41.2</v>
      </c>
      <c r="C55" s="68">
        <v>25.1</v>
      </c>
      <c r="D55" s="14">
        <f t="shared" si="0"/>
        <v>-16.1</v>
      </c>
    </row>
    <row r="56" spans="1:4" ht="51">
      <c r="A56" s="95" t="s">
        <v>89</v>
      </c>
      <c r="B56" s="22">
        <v>186.8</v>
      </c>
      <c r="C56" s="22">
        <v>62.3</v>
      </c>
      <c r="D56" s="14">
        <f t="shared" si="0"/>
        <v>-124.50000000000001</v>
      </c>
    </row>
    <row r="57" spans="1:4" ht="12.75">
      <c r="A57" s="96" t="s">
        <v>40</v>
      </c>
      <c r="B57" s="29">
        <v>186512.2</v>
      </c>
      <c r="C57" s="29">
        <v>164737.3</v>
      </c>
      <c r="D57" s="14">
        <f t="shared" si="0"/>
        <v>-21774.900000000023</v>
      </c>
    </row>
    <row r="58" spans="1:4" ht="12.75">
      <c r="A58" s="95"/>
      <c r="B58" s="22"/>
      <c r="C58" s="22"/>
      <c r="D58" s="14">
        <f t="shared" si="0"/>
        <v>0</v>
      </c>
    </row>
    <row r="59" spans="1:4" ht="12.75">
      <c r="A59" s="96" t="s">
        <v>41</v>
      </c>
      <c r="B59" s="29">
        <v>2323.2</v>
      </c>
      <c r="C59" s="29">
        <v>-848.1</v>
      </c>
      <c r="D59" s="14">
        <f t="shared" si="0"/>
        <v>-3171.2999999999997</v>
      </c>
    </row>
    <row r="60" spans="1:4" ht="12.75">
      <c r="A60" s="96"/>
      <c r="B60" s="22"/>
      <c r="C60" s="22"/>
      <c r="D60" s="14">
        <f t="shared" si="0"/>
        <v>0</v>
      </c>
    </row>
    <row r="61" spans="1:4" ht="12.75">
      <c r="A61" s="96" t="s">
        <v>42</v>
      </c>
      <c r="B61" s="14">
        <f>B65+B72+B74+B76</f>
        <v>4814218.000000001</v>
      </c>
      <c r="C61" s="14">
        <f>C65+C72+C74+C76</f>
        <v>4363304.1</v>
      </c>
      <c r="D61" s="14">
        <f t="shared" si="0"/>
        <v>-450913.9000000013</v>
      </c>
    </row>
    <row r="62" spans="1:4" ht="12.75">
      <c r="A62" s="122" t="s">
        <v>6</v>
      </c>
      <c r="B62" s="14"/>
      <c r="C62" s="14"/>
      <c r="D62" s="14">
        <f t="shared" si="0"/>
        <v>0</v>
      </c>
    </row>
    <row r="63" spans="1:4" ht="12.75" customHeight="1" hidden="1">
      <c r="A63" s="96" t="s">
        <v>43</v>
      </c>
      <c r="B63" s="29"/>
      <c r="C63" s="29">
        <v>4363304.1</v>
      </c>
      <c r="D63" s="14">
        <f t="shared" si="0"/>
        <v>4363304.1</v>
      </c>
    </row>
    <row r="64" spans="1:4" ht="12.75" customHeight="1" hidden="1">
      <c r="A64" s="96"/>
      <c r="B64" s="29"/>
      <c r="C64" s="29"/>
      <c r="D64" s="14">
        <f t="shared" si="0"/>
        <v>0</v>
      </c>
    </row>
    <row r="65" spans="1:4" ht="25.5">
      <c r="A65" s="96" t="s">
        <v>44</v>
      </c>
      <c r="B65" s="14">
        <f>SUM(B66:B70)</f>
        <v>4715871.2</v>
      </c>
      <c r="C65" s="14">
        <f>C66+C67+C68+C69</f>
        <v>4284562.6</v>
      </c>
      <c r="D65" s="14">
        <f t="shared" si="0"/>
        <v>-431308.60000000056</v>
      </c>
    </row>
    <row r="66" spans="1:4" ht="28.5" customHeight="1">
      <c r="A66" s="123" t="s">
        <v>45</v>
      </c>
      <c r="B66" s="22">
        <v>649727</v>
      </c>
      <c r="C66" s="22">
        <v>682253</v>
      </c>
      <c r="D66" s="14">
        <f t="shared" si="0"/>
        <v>32526</v>
      </c>
    </row>
    <row r="67" spans="1:4" ht="27.75" customHeight="1">
      <c r="A67" s="95" t="s">
        <v>46</v>
      </c>
      <c r="B67" s="22">
        <v>1952511.2</v>
      </c>
      <c r="C67" s="22">
        <v>2143611</v>
      </c>
      <c r="D67" s="14">
        <f t="shared" si="0"/>
        <v>191099.80000000005</v>
      </c>
    </row>
    <row r="68" spans="1:4" ht="27" customHeight="1">
      <c r="A68" s="95" t="s">
        <v>47</v>
      </c>
      <c r="B68" s="22">
        <v>1579594.3</v>
      </c>
      <c r="C68" s="22">
        <v>1266449.5</v>
      </c>
      <c r="D68" s="14">
        <f t="shared" si="0"/>
        <v>-313144.80000000005</v>
      </c>
    </row>
    <row r="69" spans="1:4" ht="15.75" customHeight="1">
      <c r="A69" s="95" t="s">
        <v>48</v>
      </c>
      <c r="B69" s="22">
        <v>534038.7</v>
      </c>
      <c r="C69" s="22">
        <v>192249.1</v>
      </c>
      <c r="D69" s="14">
        <f t="shared" si="0"/>
        <v>-341789.6</v>
      </c>
    </row>
    <row r="70" spans="1:4" ht="25.5" customHeight="1" hidden="1">
      <c r="A70" s="95" t="s">
        <v>49</v>
      </c>
      <c r="B70" s="22"/>
      <c r="C70" s="22">
        <v>1266449.5</v>
      </c>
      <c r="D70" s="14">
        <f t="shared" si="0"/>
        <v>1266449.5</v>
      </c>
    </row>
    <row r="71" spans="1:4" ht="12.75">
      <c r="A71" s="95"/>
      <c r="B71" s="22"/>
      <c r="C71" s="22"/>
      <c r="D71" s="14">
        <f t="shared" si="0"/>
        <v>0</v>
      </c>
    </row>
    <row r="72" spans="1:4" ht="25.5">
      <c r="A72" s="96" t="s">
        <v>50</v>
      </c>
      <c r="B72" s="29">
        <v>157362.9</v>
      </c>
      <c r="C72" s="29">
        <v>106366.3</v>
      </c>
      <c r="D72" s="14">
        <f t="shared" si="0"/>
        <v>-50996.59999999999</v>
      </c>
    </row>
    <row r="73" spans="1:4" ht="12.75">
      <c r="A73" s="95"/>
      <c r="B73" s="22"/>
      <c r="C73" s="22"/>
      <c r="D73" s="14">
        <f aca="true" t="shared" si="1" ref="D73:D78">C73-B73</f>
        <v>0</v>
      </c>
    </row>
    <row r="74" spans="1:4" ht="76.5">
      <c r="A74" s="96" t="s">
        <v>51</v>
      </c>
      <c r="B74" s="128">
        <v>31617.4</v>
      </c>
      <c r="C74" s="128">
        <v>87974.5</v>
      </c>
      <c r="D74" s="14">
        <f t="shared" si="1"/>
        <v>56357.1</v>
      </c>
    </row>
    <row r="75" spans="1:5" ht="12.75">
      <c r="A75" s="96"/>
      <c r="B75" s="22"/>
      <c r="C75" s="22"/>
      <c r="D75" s="14">
        <f t="shared" si="1"/>
        <v>0</v>
      </c>
      <c r="E75" s="130"/>
    </row>
    <row r="76" spans="1:4" ht="38.25">
      <c r="A76" s="96" t="s">
        <v>52</v>
      </c>
      <c r="B76" s="128">
        <v>-90633.5</v>
      </c>
      <c r="C76" s="128">
        <v>-115599.3</v>
      </c>
      <c r="D76" s="14">
        <f t="shared" si="1"/>
        <v>-24965.800000000003</v>
      </c>
    </row>
    <row r="77" spans="1:4" ht="12.75">
      <c r="A77" s="95"/>
      <c r="B77" s="22"/>
      <c r="C77" s="22"/>
      <c r="D77" s="14">
        <f t="shared" si="1"/>
        <v>0</v>
      </c>
    </row>
    <row r="78" spans="1:4" ht="24" customHeight="1">
      <c r="A78" s="107" t="s">
        <v>53</v>
      </c>
      <c r="B78" s="51">
        <f>B7+B61</f>
        <v>23023633.5</v>
      </c>
      <c r="C78" s="51">
        <f>C7+C61</f>
        <v>22300428.299999997</v>
      </c>
      <c r="D78" s="129">
        <f t="shared" si="1"/>
        <v>-723205.200000003</v>
      </c>
    </row>
    <row r="79" spans="2:4" ht="12.75">
      <c r="B79" s="84"/>
      <c r="C79" s="84"/>
      <c r="D79" s="85"/>
    </row>
    <row r="80" spans="2:4" ht="12.75">
      <c r="B80" s="84"/>
      <c r="C80" s="84"/>
      <c r="D80" s="85"/>
    </row>
    <row r="81" spans="2:4" ht="12.75">
      <c r="B81" s="84"/>
      <c r="C81" s="84"/>
      <c r="D81" s="85"/>
    </row>
    <row r="82" spans="2:4" ht="12.75">
      <c r="B82" s="84"/>
      <c r="C82" s="84"/>
      <c r="D82" s="85"/>
    </row>
    <row r="83" spans="2:4" ht="12.75">
      <c r="B83" s="84"/>
      <c r="C83" s="84"/>
      <c r="D83" s="85"/>
    </row>
    <row r="84" spans="2:4" ht="12.75">
      <c r="B84" s="84"/>
      <c r="C84" s="84"/>
      <c r="D84" s="85"/>
    </row>
    <row r="85" spans="2:4" ht="12.75">
      <c r="B85" s="84"/>
      <c r="C85" s="84"/>
      <c r="D85" s="85"/>
    </row>
    <row r="86" spans="2:4" ht="12.75">
      <c r="B86" s="84"/>
      <c r="C86" s="84"/>
      <c r="D86" s="85"/>
    </row>
    <row r="87" spans="2:4" ht="12.75">
      <c r="B87" s="84"/>
      <c r="C87" s="84"/>
      <c r="D87" s="85"/>
    </row>
    <row r="88" spans="2:4" ht="12.75">
      <c r="B88" s="84"/>
      <c r="C88" s="84"/>
      <c r="D88" s="85"/>
    </row>
    <row r="89" spans="2:4" ht="12.75">
      <c r="B89" s="84"/>
      <c r="C89" s="84"/>
      <c r="D89" s="85"/>
    </row>
    <row r="90" spans="2:4" ht="12.75">
      <c r="B90" s="84"/>
      <c r="C90" s="84"/>
      <c r="D90" s="85"/>
    </row>
    <row r="91" spans="2:4" ht="12.75">
      <c r="B91" s="84"/>
      <c r="C91" s="84"/>
      <c r="D91" s="85"/>
    </row>
    <row r="92" spans="2:4" ht="12.75">
      <c r="B92" s="84"/>
      <c r="C92" s="84"/>
      <c r="D92" s="85"/>
    </row>
    <row r="93" spans="2:4" ht="12.75">
      <c r="B93" s="84"/>
      <c r="C93" s="84"/>
      <c r="D93" s="85"/>
    </row>
    <row r="94" spans="2:4" ht="12.75">
      <c r="B94" s="84"/>
      <c r="C94" s="84"/>
      <c r="D94" s="85"/>
    </row>
    <row r="95" spans="2:4" ht="12.75">
      <c r="B95" s="84"/>
      <c r="C95" s="84"/>
      <c r="D95" s="85"/>
    </row>
    <row r="96" spans="2:4" ht="12.75">
      <c r="B96" s="84"/>
      <c r="C96" s="84"/>
      <c r="D96" s="85"/>
    </row>
    <row r="97" spans="2:4" ht="12.75">
      <c r="B97" s="84"/>
      <c r="C97" s="84"/>
      <c r="D97" s="85"/>
    </row>
    <row r="98" spans="2:4" ht="12.75">
      <c r="B98" s="84"/>
      <c r="C98" s="84"/>
      <c r="D98" s="85"/>
    </row>
    <row r="99" spans="2:4" ht="12.75">
      <c r="B99" s="84"/>
      <c r="C99" s="84"/>
      <c r="D99" s="85"/>
    </row>
    <row r="100" spans="2:4" ht="12.75">
      <c r="B100" s="84"/>
      <c r="C100" s="84"/>
      <c r="D100" s="85"/>
    </row>
    <row r="101" spans="2:4" ht="12.75">
      <c r="B101" s="84"/>
      <c r="C101" s="84"/>
      <c r="D101" s="85"/>
    </row>
    <row r="102" spans="2:4" ht="12.75">
      <c r="B102" s="84"/>
      <c r="C102" s="84"/>
      <c r="D102" s="85"/>
    </row>
    <row r="103" spans="2:4" ht="12.75">
      <c r="B103" s="84"/>
      <c r="C103" s="84"/>
      <c r="D103" s="85"/>
    </row>
    <row r="104" spans="2:4" ht="12.75">
      <c r="B104" s="84"/>
      <c r="C104" s="84"/>
      <c r="D104" s="85"/>
    </row>
    <row r="105" spans="2:4" ht="12.75">
      <c r="B105" s="84"/>
      <c r="C105" s="84"/>
      <c r="D105" s="85"/>
    </row>
    <row r="106" spans="2:4" ht="12.75">
      <c r="B106" s="84"/>
      <c r="C106" s="84"/>
      <c r="D106" s="85"/>
    </row>
    <row r="107" spans="2:4" ht="12.75">
      <c r="B107" s="84"/>
      <c r="C107" s="84"/>
      <c r="D107" s="85"/>
    </row>
    <row r="108" spans="2:4" ht="12.75">
      <c r="B108" s="84"/>
      <c r="C108" s="84"/>
      <c r="D108" s="85"/>
    </row>
    <row r="109" spans="2:4" ht="12.75">
      <c r="B109" s="84"/>
      <c r="C109" s="84"/>
      <c r="D109" s="85"/>
    </row>
    <row r="110" spans="2:4" ht="12.75">
      <c r="B110" s="84"/>
      <c r="C110" s="84"/>
      <c r="D110" s="85"/>
    </row>
    <row r="111" spans="2:4" ht="12.75">
      <c r="B111" s="84"/>
      <c r="C111" s="84"/>
      <c r="D111" s="85"/>
    </row>
    <row r="112" spans="2:4" ht="12.75">
      <c r="B112" s="84"/>
      <c r="C112" s="84"/>
      <c r="D112" s="85"/>
    </row>
    <row r="113" spans="2:4" ht="12.75">
      <c r="B113" s="84"/>
      <c r="C113" s="84"/>
      <c r="D113" s="85"/>
    </row>
    <row r="114" spans="2:4" ht="12.75">
      <c r="B114" s="84"/>
      <c r="C114" s="84"/>
      <c r="D114" s="85"/>
    </row>
    <row r="115" spans="2:4" ht="12.75">
      <c r="B115" s="84"/>
      <c r="C115" s="84"/>
      <c r="D115" s="85"/>
    </row>
    <row r="116" spans="2:4" ht="12.75">
      <c r="B116" s="84"/>
      <c r="C116" s="84"/>
      <c r="D116" s="85"/>
    </row>
    <row r="117" spans="2:4" ht="12.75">
      <c r="B117" s="84"/>
      <c r="C117" s="84"/>
      <c r="D117" s="85"/>
    </row>
    <row r="118" spans="2:4" ht="12.75">
      <c r="B118" s="84"/>
      <c r="C118" s="84"/>
      <c r="D118" s="85"/>
    </row>
    <row r="119" spans="2:4" ht="12.75">
      <c r="B119" s="84"/>
      <c r="C119" s="84"/>
      <c r="D119" s="85"/>
    </row>
    <row r="120" spans="2:4" ht="12.75">
      <c r="B120" s="84"/>
      <c r="C120" s="84"/>
      <c r="D120" s="85"/>
    </row>
    <row r="121" spans="2:4" ht="12.75">
      <c r="B121" s="84"/>
      <c r="C121" s="84"/>
      <c r="D121" s="85"/>
    </row>
    <row r="122" spans="2:4" ht="12.75">
      <c r="B122" s="84"/>
      <c r="C122" s="84"/>
      <c r="D122" s="85"/>
    </row>
    <row r="123" spans="2:4" ht="12.75">
      <c r="B123" s="84"/>
      <c r="C123" s="84"/>
      <c r="D123" s="85"/>
    </row>
    <row r="124" spans="2:4" ht="12.75">
      <c r="B124" s="84"/>
      <c r="C124" s="84"/>
      <c r="D124" s="85"/>
    </row>
    <row r="125" spans="2:4" ht="12.75">
      <c r="B125" s="84"/>
      <c r="C125" s="84"/>
      <c r="D125" s="85"/>
    </row>
    <row r="126" spans="2:4" ht="12.75">
      <c r="B126" s="84"/>
      <c r="C126" s="84"/>
      <c r="D126" s="85"/>
    </row>
    <row r="127" spans="2:4" ht="12.75">
      <c r="B127" s="84"/>
      <c r="C127" s="84"/>
      <c r="D127" s="85"/>
    </row>
    <row r="128" spans="2:4" ht="12.75">
      <c r="B128" s="84"/>
      <c r="C128" s="84"/>
      <c r="D128" s="85"/>
    </row>
    <row r="129" spans="2:4" ht="12.75">
      <c r="B129" s="84"/>
      <c r="C129" s="84"/>
      <c r="D129" s="85"/>
    </row>
    <row r="130" spans="2:4" ht="12.75">
      <c r="B130" s="84"/>
      <c r="C130" s="84"/>
      <c r="D130" s="85"/>
    </row>
    <row r="131" spans="2:4" ht="12.75">
      <c r="B131" s="84"/>
      <c r="C131" s="84"/>
      <c r="D131" s="85"/>
    </row>
    <row r="132" spans="2:4" ht="12.75">
      <c r="B132" s="84"/>
      <c r="C132" s="84"/>
      <c r="D132" s="85"/>
    </row>
    <row r="133" spans="2:4" ht="12.75">
      <c r="B133" s="84"/>
      <c r="C133" s="84"/>
      <c r="D133" s="85"/>
    </row>
    <row r="134" spans="2:4" ht="12.75">
      <c r="B134" s="84"/>
      <c r="C134" s="84"/>
      <c r="D134" s="85"/>
    </row>
    <row r="135" spans="2:4" ht="12.75">
      <c r="B135" s="84"/>
      <c r="C135" s="84"/>
      <c r="D135" s="85"/>
    </row>
    <row r="136" spans="2:4" ht="12.75">
      <c r="B136" s="84"/>
      <c r="C136" s="84"/>
      <c r="D136" s="85"/>
    </row>
    <row r="137" spans="2:4" ht="12.75">
      <c r="B137" s="84"/>
      <c r="C137" s="84"/>
      <c r="D137" s="85"/>
    </row>
    <row r="138" spans="2:4" ht="12.75">
      <c r="B138" s="84"/>
      <c r="C138" s="84"/>
      <c r="D138" s="85"/>
    </row>
    <row r="139" spans="2:4" ht="12.75">
      <c r="B139" s="84"/>
      <c r="C139" s="84"/>
      <c r="D139" s="85"/>
    </row>
    <row r="140" spans="2:4" ht="12.75">
      <c r="B140" s="84"/>
      <c r="C140" s="84"/>
      <c r="D140" s="85"/>
    </row>
    <row r="141" spans="2:4" ht="12.75">
      <c r="B141" s="84"/>
      <c r="C141" s="84"/>
      <c r="D141" s="85"/>
    </row>
    <row r="142" spans="2:4" ht="12.75">
      <c r="B142" s="84"/>
      <c r="C142" s="84"/>
      <c r="D142" s="85"/>
    </row>
    <row r="143" spans="2:4" ht="12.75">
      <c r="B143" s="84"/>
      <c r="C143" s="84"/>
      <c r="D143" s="85"/>
    </row>
    <row r="144" spans="2:4" ht="12.75">
      <c r="B144" s="84"/>
      <c r="C144" s="84"/>
      <c r="D144" s="85"/>
    </row>
    <row r="145" spans="2:4" ht="12.75">
      <c r="B145" s="84"/>
      <c r="C145" s="84"/>
      <c r="D145" s="85"/>
    </row>
    <row r="146" spans="2:4" ht="12.75">
      <c r="B146" s="84"/>
      <c r="C146" s="84"/>
      <c r="D146" s="85"/>
    </row>
    <row r="147" spans="2:4" ht="12.75">
      <c r="B147" s="84"/>
      <c r="C147" s="84"/>
      <c r="D147" s="85"/>
    </row>
    <row r="148" spans="2:4" ht="12.75">
      <c r="B148" s="84"/>
      <c r="C148" s="84"/>
      <c r="D148" s="85"/>
    </row>
    <row r="149" spans="2:4" ht="12.75">
      <c r="B149" s="84"/>
      <c r="C149" s="84"/>
      <c r="D149" s="85"/>
    </row>
    <row r="150" spans="2:4" ht="12.75">
      <c r="B150" s="84"/>
      <c r="C150" s="84"/>
      <c r="D150" s="85"/>
    </row>
    <row r="151" spans="2:4" ht="12.75">
      <c r="B151" s="84"/>
      <c r="C151" s="84"/>
      <c r="D151" s="85"/>
    </row>
    <row r="152" spans="2:4" ht="12.75">
      <c r="B152" s="84"/>
      <c r="C152" s="84"/>
      <c r="D152" s="85"/>
    </row>
    <row r="153" spans="2:4" ht="12.75">
      <c r="B153" s="84"/>
      <c r="C153" s="84"/>
      <c r="D153" s="85"/>
    </row>
    <row r="154" spans="2:4" ht="12.75">
      <c r="B154" s="84"/>
      <c r="C154" s="84"/>
      <c r="D154" s="85"/>
    </row>
    <row r="155" spans="2:4" ht="12.75">
      <c r="B155" s="84"/>
      <c r="C155" s="84"/>
      <c r="D155" s="85"/>
    </row>
    <row r="156" spans="2:4" ht="12.75">
      <c r="B156" s="84"/>
      <c r="C156" s="84"/>
      <c r="D156" s="85"/>
    </row>
    <row r="157" spans="2:4" ht="12.75">
      <c r="B157" s="84"/>
      <c r="C157" s="84"/>
      <c r="D157" s="85"/>
    </row>
    <row r="158" spans="2:4" ht="12.75">
      <c r="B158" s="84"/>
      <c r="C158" s="84"/>
      <c r="D158" s="85"/>
    </row>
    <row r="159" spans="2:4" ht="12.75">
      <c r="B159" s="84"/>
      <c r="C159" s="84"/>
      <c r="D159" s="85"/>
    </row>
    <row r="160" spans="2:4" ht="12.75">
      <c r="B160" s="84"/>
      <c r="C160" s="84"/>
      <c r="D160" s="85"/>
    </row>
    <row r="161" spans="2:4" ht="12.75">
      <c r="B161" s="84"/>
      <c r="C161" s="84"/>
      <c r="D161" s="85"/>
    </row>
    <row r="162" spans="2:4" ht="12.75">
      <c r="B162" s="84"/>
      <c r="C162" s="84"/>
      <c r="D162" s="85"/>
    </row>
    <row r="163" spans="2:4" ht="12.75">
      <c r="B163" s="84"/>
      <c r="C163" s="84"/>
      <c r="D163" s="85"/>
    </row>
    <row r="164" spans="2:4" ht="12.75">
      <c r="B164" s="84"/>
      <c r="C164" s="84"/>
      <c r="D164" s="85"/>
    </row>
    <row r="165" spans="2:4" ht="12.75">
      <c r="B165" s="84"/>
      <c r="C165" s="84"/>
      <c r="D165" s="85"/>
    </row>
    <row r="166" spans="2:4" ht="12.75">
      <c r="B166" s="84"/>
      <c r="C166" s="84"/>
      <c r="D166" s="85"/>
    </row>
    <row r="167" spans="2:4" ht="12.75">
      <c r="B167" s="84"/>
      <c r="C167" s="84"/>
      <c r="D167" s="85"/>
    </row>
    <row r="168" spans="2:4" ht="12.75">
      <c r="B168" s="84"/>
      <c r="C168" s="84"/>
      <c r="D168" s="85"/>
    </row>
    <row r="169" spans="2:4" ht="12.75">
      <c r="B169" s="84"/>
      <c r="C169" s="84"/>
      <c r="D169" s="85"/>
    </row>
    <row r="170" spans="2:4" ht="12.75">
      <c r="B170" s="84"/>
      <c r="C170" s="84"/>
      <c r="D170" s="85"/>
    </row>
    <row r="171" spans="2:4" ht="12.75">
      <c r="B171" s="84"/>
      <c r="C171" s="84"/>
      <c r="D171" s="85"/>
    </row>
    <row r="172" spans="2:4" ht="12.75">
      <c r="B172" s="84"/>
      <c r="C172" s="84"/>
      <c r="D172" s="85"/>
    </row>
    <row r="173" spans="2:4" ht="12.75">
      <c r="B173" s="84"/>
      <c r="C173" s="84"/>
      <c r="D173" s="85"/>
    </row>
    <row r="174" spans="2:4" ht="12.75">
      <c r="B174" s="84"/>
      <c r="C174" s="84"/>
      <c r="D174" s="85"/>
    </row>
    <row r="175" spans="2:4" ht="12.75">
      <c r="B175" s="84"/>
      <c r="C175" s="84"/>
      <c r="D175" s="85"/>
    </row>
    <row r="176" spans="2:4" ht="12.75">
      <c r="B176" s="84"/>
      <c r="C176" s="84"/>
      <c r="D176" s="85"/>
    </row>
    <row r="177" spans="2:4" ht="12.75">
      <c r="B177" s="84"/>
      <c r="C177" s="84"/>
      <c r="D177" s="85"/>
    </row>
    <row r="178" spans="2:4" ht="12.75">
      <c r="B178" s="84"/>
      <c r="C178" s="84"/>
      <c r="D178" s="85"/>
    </row>
    <row r="179" spans="2:4" ht="12.75">
      <c r="B179" s="84"/>
      <c r="C179" s="84"/>
      <c r="D179" s="85"/>
    </row>
    <row r="180" spans="2:4" ht="12.75">
      <c r="B180" s="84"/>
      <c r="C180" s="84"/>
      <c r="D180" s="85"/>
    </row>
    <row r="181" spans="2:4" ht="12.75">
      <c r="B181" s="84"/>
      <c r="C181" s="84"/>
      <c r="D181" s="85"/>
    </row>
    <row r="182" spans="2:4" ht="12.75">
      <c r="B182" s="84"/>
      <c r="C182" s="84"/>
      <c r="D182" s="85"/>
    </row>
    <row r="183" spans="2:4" ht="12.75">
      <c r="B183" s="84"/>
      <c r="C183" s="84"/>
      <c r="D183" s="85"/>
    </row>
    <row r="184" spans="2:4" ht="12.75">
      <c r="B184" s="84"/>
      <c r="C184" s="84"/>
      <c r="D184" s="85"/>
    </row>
    <row r="185" spans="2:4" ht="12.75">
      <c r="B185" s="84"/>
      <c r="C185" s="84"/>
      <c r="D185" s="85"/>
    </row>
    <row r="186" spans="2:4" ht="12.75">
      <c r="B186" s="84"/>
      <c r="C186" s="84"/>
      <c r="D186" s="85"/>
    </row>
    <row r="187" spans="2:4" ht="12.75">
      <c r="B187" s="84"/>
      <c r="C187" s="84"/>
      <c r="D187" s="85"/>
    </row>
    <row r="188" spans="2:4" ht="12.75">
      <c r="B188" s="84"/>
      <c r="C188" s="84"/>
      <c r="D188" s="85"/>
    </row>
    <row r="189" spans="2:4" ht="12.75">
      <c r="B189" s="84"/>
      <c r="C189" s="84"/>
      <c r="D189" s="85"/>
    </row>
    <row r="190" spans="2:4" ht="12.75">
      <c r="B190" s="84"/>
      <c r="C190" s="84"/>
      <c r="D190" s="85"/>
    </row>
    <row r="191" spans="2:4" ht="12.75">
      <c r="B191" s="84"/>
      <c r="C191" s="84"/>
      <c r="D191" s="85"/>
    </row>
    <row r="192" spans="2:4" ht="12.75">
      <c r="B192" s="84"/>
      <c r="C192" s="84"/>
      <c r="D192" s="85"/>
    </row>
    <row r="193" spans="2:4" ht="12.75">
      <c r="B193" s="84"/>
      <c r="C193" s="84"/>
      <c r="D193" s="85"/>
    </row>
    <row r="194" spans="2:4" ht="12.75">
      <c r="B194" s="84"/>
      <c r="C194" s="84"/>
      <c r="D194" s="85"/>
    </row>
    <row r="195" spans="2:4" ht="12.75">
      <c r="B195" s="84"/>
      <c r="C195" s="84"/>
      <c r="D195" s="85"/>
    </row>
    <row r="196" spans="2:4" ht="12.75">
      <c r="B196" s="84"/>
      <c r="C196" s="84"/>
      <c r="D196" s="85"/>
    </row>
    <row r="197" spans="2:4" ht="12.75">
      <c r="B197" s="84"/>
      <c r="C197" s="84"/>
      <c r="D197" s="85"/>
    </row>
    <row r="198" spans="2:4" ht="12.75">
      <c r="B198" s="84"/>
      <c r="C198" s="84"/>
      <c r="D198" s="85"/>
    </row>
    <row r="199" spans="2:4" ht="12.75">
      <c r="B199" s="84"/>
      <c r="C199" s="84"/>
      <c r="D199" s="85"/>
    </row>
    <row r="200" spans="2:4" ht="12.75">
      <c r="B200" s="84"/>
      <c r="C200" s="84"/>
      <c r="D200" s="85"/>
    </row>
    <row r="201" spans="2:4" ht="12.75">
      <c r="B201" s="84"/>
      <c r="C201" s="84"/>
      <c r="D201" s="85"/>
    </row>
    <row r="202" spans="2:4" ht="12.75">
      <c r="B202" s="84"/>
      <c r="C202" s="84"/>
      <c r="D202" s="85"/>
    </row>
    <row r="203" spans="2:4" ht="12.75">
      <c r="B203" s="84"/>
      <c r="C203" s="84"/>
      <c r="D203" s="85"/>
    </row>
    <row r="204" spans="2:4" ht="12.75">
      <c r="B204" s="84"/>
      <c r="C204" s="84"/>
      <c r="D204" s="85"/>
    </row>
    <row r="205" spans="2:4" ht="12.75">
      <c r="B205" s="84"/>
      <c r="C205" s="84"/>
      <c r="D205" s="85"/>
    </row>
    <row r="206" spans="2:4" ht="12.75">
      <c r="B206" s="84"/>
      <c r="C206" s="84"/>
      <c r="D206" s="85"/>
    </row>
    <row r="207" spans="2:4" ht="12.75">
      <c r="B207" s="84"/>
      <c r="C207" s="84"/>
      <c r="D207" s="85"/>
    </row>
    <row r="208" spans="2:4" ht="12.75">
      <c r="B208" s="84"/>
      <c r="C208" s="84"/>
      <c r="D208" s="85"/>
    </row>
    <row r="209" spans="2:4" ht="12.75">
      <c r="B209" s="84"/>
      <c r="C209" s="84"/>
      <c r="D209" s="85"/>
    </row>
    <row r="210" spans="2:4" ht="12.75">
      <c r="B210" s="84"/>
      <c r="C210" s="84"/>
      <c r="D210" s="85"/>
    </row>
    <row r="211" spans="2:4" ht="12.75">
      <c r="B211" s="84"/>
      <c r="C211" s="84"/>
      <c r="D211" s="85"/>
    </row>
    <row r="212" spans="2:4" ht="12.75">
      <c r="B212" s="84"/>
      <c r="C212" s="84"/>
      <c r="D212" s="85"/>
    </row>
    <row r="213" spans="2:4" ht="12.75">
      <c r="B213" s="84"/>
      <c r="C213" s="84"/>
      <c r="D213" s="85"/>
    </row>
    <row r="214" spans="2:4" ht="12.75">
      <c r="B214" s="84"/>
      <c r="C214" s="84"/>
      <c r="D214" s="85"/>
    </row>
    <row r="215" spans="2:4" ht="12.75">
      <c r="B215" s="84"/>
      <c r="C215" s="84"/>
      <c r="D215" s="85"/>
    </row>
    <row r="216" spans="2:4" ht="12.75">
      <c r="B216" s="84"/>
      <c r="C216" s="84"/>
      <c r="D216" s="85"/>
    </row>
    <row r="217" spans="2:4" ht="12.75">
      <c r="B217" s="84"/>
      <c r="C217" s="84"/>
      <c r="D217" s="85"/>
    </row>
    <row r="218" spans="2:4" ht="12.75">
      <c r="B218" s="84"/>
      <c r="C218" s="84"/>
      <c r="D218" s="85"/>
    </row>
    <row r="219" spans="2:4" ht="12.75">
      <c r="B219" s="84"/>
      <c r="C219" s="84"/>
      <c r="D219" s="85"/>
    </row>
    <row r="220" spans="2:4" ht="12.75">
      <c r="B220" s="84"/>
      <c r="C220" s="84"/>
      <c r="D220" s="85"/>
    </row>
    <row r="221" spans="2:4" ht="12.75">
      <c r="B221" s="84"/>
      <c r="C221" s="84"/>
      <c r="D221" s="85"/>
    </row>
    <row r="222" spans="2:4" ht="12.75">
      <c r="B222" s="84"/>
      <c r="C222" s="84"/>
      <c r="D222" s="85"/>
    </row>
    <row r="223" spans="2:4" ht="12.75">
      <c r="B223" s="84"/>
      <c r="C223" s="84"/>
      <c r="D223" s="85"/>
    </row>
    <row r="224" spans="2:4" ht="12.75">
      <c r="B224" s="84"/>
      <c r="C224" s="84"/>
      <c r="D224" s="85"/>
    </row>
    <row r="225" spans="2:4" ht="12.75">
      <c r="B225" s="84"/>
      <c r="C225" s="84"/>
      <c r="D225" s="85"/>
    </row>
    <row r="226" spans="2:4" ht="12.75">
      <c r="B226" s="84"/>
      <c r="C226" s="84"/>
      <c r="D226" s="85"/>
    </row>
    <row r="227" spans="2:4" ht="12.75">
      <c r="B227" s="84"/>
      <c r="C227" s="84"/>
      <c r="D227" s="85"/>
    </row>
    <row r="228" spans="2:4" ht="12.75">
      <c r="B228" s="84"/>
      <c r="C228" s="84"/>
      <c r="D228" s="85"/>
    </row>
    <row r="229" spans="2:4" ht="12.75">
      <c r="B229" s="84"/>
      <c r="C229" s="84"/>
      <c r="D229" s="85"/>
    </row>
    <row r="230" spans="2:4" ht="12.75">
      <c r="B230" s="84"/>
      <c r="C230" s="84"/>
      <c r="D230" s="85"/>
    </row>
    <row r="231" spans="2:4" ht="12.75">
      <c r="B231" s="84"/>
      <c r="C231" s="84"/>
      <c r="D231" s="85"/>
    </row>
    <row r="232" spans="2:4" ht="12.75">
      <c r="B232" s="84"/>
      <c r="C232" s="84"/>
      <c r="D232" s="85"/>
    </row>
    <row r="233" spans="2:4" ht="12.75">
      <c r="B233" s="84"/>
      <c r="C233" s="84"/>
      <c r="D233" s="85"/>
    </row>
    <row r="234" spans="2:4" ht="12.75">
      <c r="B234" s="84"/>
      <c r="C234" s="84"/>
      <c r="D234" s="85"/>
    </row>
    <row r="235" spans="2:4" ht="12.75">
      <c r="B235" s="84"/>
      <c r="C235" s="84"/>
      <c r="D235" s="85"/>
    </row>
    <row r="236" spans="2:4" ht="12.75">
      <c r="B236" s="84"/>
      <c r="C236" s="84"/>
      <c r="D236" s="85"/>
    </row>
    <row r="237" spans="2:4" ht="12.75">
      <c r="B237" s="84"/>
      <c r="C237" s="84"/>
      <c r="D237" s="85"/>
    </row>
    <row r="238" spans="2:4" ht="12.75">
      <c r="B238" s="84"/>
      <c r="C238" s="84"/>
      <c r="D238" s="85"/>
    </row>
    <row r="239" spans="2:4" ht="12.75">
      <c r="B239" s="84"/>
      <c r="C239" s="84"/>
      <c r="D239" s="85"/>
    </row>
    <row r="240" spans="2:4" ht="12.75">
      <c r="B240" s="84"/>
      <c r="C240" s="84"/>
      <c r="D240" s="85"/>
    </row>
    <row r="241" spans="2:4" ht="12.75">
      <c r="B241" s="84"/>
      <c r="C241" s="84"/>
      <c r="D241" s="85"/>
    </row>
    <row r="242" spans="2:4" ht="12.75">
      <c r="B242" s="84"/>
      <c r="C242" s="84"/>
      <c r="D242" s="85"/>
    </row>
    <row r="243" spans="2:4" ht="12.75">
      <c r="B243" s="84"/>
      <c r="C243" s="84"/>
      <c r="D243" s="85"/>
    </row>
    <row r="244" spans="2:4" ht="12.75">
      <c r="B244" s="84"/>
      <c r="C244" s="84"/>
      <c r="D244" s="85"/>
    </row>
    <row r="245" spans="2:4" ht="12.75">
      <c r="B245" s="84"/>
      <c r="C245" s="84"/>
      <c r="D245" s="85"/>
    </row>
    <row r="246" spans="2:4" ht="12.75">
      <c r="B246" s="84"/>
      <c r="C246" s="84"/>
      <c r="D246" s="85"/>
    </row>
    <row r="247" spans="2:4" ht="12.75">
      <c r="B247" s="84"/>
      <c r="C247" s="84"/>
      <c r="D247" s="85"/>
    </row>
    <row r="248" spans="2:4" ht="12.75">
      <c r="B248" s="84"/>
      <c r="C248" s="84"/>
      <c r="D248" s="85"/>
    </row>
    <row r="249" spans="2:4" ht="12.75">
      <c r="B249" s="84"/>
      <c r="C249" s="84"/>
      <c r="D249" s="85"/>
    </row>
    <row r="250" spans="2:4" ht="12.75">
      <c r="B250" s="84"/>
      <c r="C250" s="84"/>
      <c r="D250" s="85"/>
    </row>
    <row r="251" spans="2:4" ht="12.75">
      <c r="B251" s="84"/>
      <c r="C251" s="84"/>
      <c r="D251" s="85"/>
    </row>
    <row r="252" spans="2:4" ht="12.75">
      <c r="B252" s="84"/>
      <c r="C252" s="84"/>
      <c r="D252" s="85"/>
    </row>
    <row r="253" spans="2:4" ht="12.75">
      <c r="B253" s="84"/>
      <c r="C253" s="84"/>
      <c r="D253" s="85"/>
    </row>
    <row r="254" spans="2:4" ht="12.75">
      <c r="B254" s="84"/>
      <c r="C254" s="84"/>
      <c r="D254" s="85"/>
    </row>
    <row r="255" spans="2:4" ht="12.75">
      <c r="B255" s="84"/>
      <c r="C255" s="84"/>
      <c r="D255" s="85"/>
    </row>
    <row r="256" spans="2:4" ht="12.75">
      <c r="B256" s="84"/>
      <c r="C256" s="84"/>
      <c r="D256" s="85"/>
    </row>
    <row r="257" spans="2:4" ht="12.75">
      <c r="B257" s="84"/>
      <c r="C257" s="84"/>
      <c r="D257" s="85"/>
    </row>
    <row r="258" spans="2:4" ht="12.75">
      <c r="B258" s="84"/>
      <c r="C258" s="84"/>
      <c r="D258" s="85"/>
    </row>
    <row r="259" spans="2:4" ht="12.75">
      <c r="B259" s="84"/>
      <c r="C259" s="84"/>
      <c r="D259" s="85"/>
    </row>
    <row r="260" spans="2:4" ht="12.75">
      <c r="B260" s="84"/>
      <c r="C260" s="84"/>
      <c r="D260" s="85"/>
    </row>
    <row r="261" spans="2:4" ht="12.75">
      <c r="B261" s="84"/>
      <c r="C261" s="84"/>
      <c r="D261" s="85"/>
    </row>
    <row r="262" spans="2:4" ht="12.75">
      <c r="B262" s="84"/>
      <c r="C262" s="84"/>
      <c r="D262" s="85"/>
    </row>
    <row r="263" spans="2:4" ht="12.75">
      <c r="B263" s="84"/>
      <c r="C263" s="84"/>
      <c r="D263" s="85"/>
    </row>
    <row r="264" spans="2:4" ht="12.75">
      <c r="B264" s="84"/>
      <c r="C264" s="84"/>
      <c r="D264" s="85"/>
    </row>
    <row r="265" spans="2:4" ht="12.75">
      <c r="B265" s="84"/>
      <c r="C265" s="84"/>
      <c r="D265" s="85"/>
    </row>
    <row r="266" spans="2:4" ht="12.75">
      <c r="B266" s="84"/>
      <c r="C266" s="84"/>
      <c r="D266" s="85"/>
    </row>
    <row r="267" spans="2:4" ht="12.75">
      <c r="B267" s="84"/>
      <c r="C267" s="84"/>
      <c r="D267" s="85"/>
    </row>
    <row r="268" spans="2:4" ht="12.75">
      <c r="B268" s="84"/>
      <c r="C268" s="84"/>
      <c r="D268" s="85"/>
    </row>
    <row r="269" spans="2:4" ht="12.75">
      <c r="B269" s="84"/>
      <c r="C269" s="84"/>
      <c r="D269" s="85"/>
    </row>
    <row r="270" spans="2:4" ht="12.75">
      <c r="B270" s="84"/>
      <c r="C270" s="84"/>
      <c r="D270" s="85"/>
    </row>
    <row r="271" spans="2:4" ht="12.75">
      <c r="B271" s="84"/>
      <c r="C271" s="84"/>
      <c r="D271" s="85"/>
    </row>
    <row r="272" spans="2:4" ht="12.75">
      <c r="B272" s="84"/>
      <c r="C272" s="84"/>
      <c r="D272" s="85"/>
    </row>
    <row r="273" spans="2:4" ht="12.75">
      <c r="B273" s="84"/>
      <c r="C273" s="84"/>
      <c r="D273" s="85"/>
    </row>
    <row r="274" spans="2:4" ht="12.75">
      <c r="B274" s="84"/>
      <c r="C274" s="84"/>
      <c r="D274" s="85"/>
    </row>
    <row r="275" spans="2:4" ht="12.75">
      <c r="B275" s="84"/>
      <c r="C275" s="84"/>
      <c r="D275" s="85"/>
    </row>
    <row r="276" spans="2:4" ht="12.75">
      <c r="B276" s="84"/>
      <c r="C276" s="84"/>
      <c r="D276" s="85"/>
    </row>
    <row r="277" spans="2:4" ht="12.75">
      <c r="B277" s="84"/>
      <c r="C277" s="84"/>
      <c r="D277" s="85"/>
    </row>
    <row r="278" spans="2:4" ht="12.75">
      <c r="B278" s="84"/>
      <c r="C278" s="84"/>
      <c r="D278" s="85"/>
    </row>
    <row r="279" spans="2:4" ht="12.75">
      <c r="B279" s="84"/>
      <c r="C279" s="84"/>
      <c r="D279" s="85"/>
    </row>
    <row r="280" spans="2:4" ht="12.75">
      <c r="B280" s="84"/>
      <c r="C280" s="84"/>
      <c r="D280" s="85"/>
    </row>
    <row r="281" spans="2:4" ht="12.75">
      <c r="B281" s="84"/>
      <c r="C281" s="84"/>
      <c r="D281" s="85"/>
    </row>
    <row r="282" spans="2:4" ht="12.75">
      <c r="B282" s="84"/>
      <c r="C282" s="84"/>
      <c r="D282" s="85"/>
    </row>
    <row r="283" spans="2:4" ht="12.75">
      <c r="B283" s="84"/>
      <c r="C283" s="84"/>
      <c r="D283" s="85"/>
    </row>
    <row r="284" spans="2:4" ht="12.75">
      <c r="B284" s="84"/>
      <c r="C284" s="84"/>
      <c r="D284" s="85"/>
    </row>
    <row r="285" spans="2:4" ht="12.75">
      <c r="B285" s="84"/>
      <c r="C285" s="84"/>
      <c r="D285" s="85"/>
    </row>
    <row r="286" spans="2:4" ht="12.75">
      <c r="B286" s="84"/>
      <c r="C286" s="84"/>
      <c r="D286" s="85"/>
    </row>
    <row r="287" spans="2:4" ht="12.75">
      <c r="B287" s="84"/>
      <c r="C287" s="84"/>
      <c r="D287" s="85"/>
    </row>
    <row r="288" spans="2:4" ht="12.75">
      <c r="B288" s="84"/>
      <c r="C288" s="84"/>
      <c r="D288" s="85"/>
    </row>
    <row r="289" spans="2:4" ht="12.75">
      <c r="B289" s="84"/>
      <c r="C289" s="84"/>
      <c r="D289" s="85"/>
    </row>
    <row r="290" spans="2:4" ht="12.75">
      <c r="B290" s="84"/>
      <c r="C290" s="84"/>
      <c r="D290" s="85"/>
    </row>
    <row r="291" spans="2:4" ht="12.75">
      <c r="B291" s="84"/>
      <c r="C291" s="84"/>
      <c r="D291" s="85"/>
    </row>
    <row r="292" spans="2:4" ht="12.75">
      <c r="B292" s="84"/>
      <c r="C292" s="84"/>
      <c r="D292" s="85"/>
    </row>
    <row r="293" spans="2:4" ht="12.75">
      <c r="B293" s="84"/>
      <c r="C293" s="84"/>
      <c r="D293" s="85"/>
    </row>
    <row r="294" spans="2:4" ht="12.75">
      <c r="B294" s="84"/>
      <c r="C294" s="84"/>
      <c r="D294" s="85"/>
    </row>
    <row r="295" spans="2:4" ht="12.75">
      <c r="B295" s="84"/>
      <c r="C295" s="84"/>
      <c r="D295" s="85"/>
    </row>
    <row r="296" spans="2:4" ht="12.75">
      <c r="B296" s="84"/>
      <c r="C296" s="84"/>
      <c r="D296" s="85"/>
    </row>
    <row r="297" spans="2:4" ht="12.75">
      <c r="B297" s="84"/>
      <c r="C297" s="84"/>
      <c r="D297" s="85"/>
    </row>
    <row r="298" spans="2:4" ht="12.75">
      <c r="B298" s="84"/>
      <c r="C298" s="84"/>
      <c r="D298" s="85"/>
    </row>
    <row r="299" spans="2:4" ht="12.75">
      <c r="B299" s="84"/>
      <c r="C299" s="84"/>
      <c r="D299" s="85"/>
    </row>
    <row r="300" spans="2:4" ht="12.75">
      <c r="B300" s="84"/>
      <c r="C300" s="84"/>
      <c r="D300" s="85"/>
    </row>
    <row r="301" spans="2:4" ht="12.75">
      <c r="B301" s="84"/>
      <c r="C301" s="84"/>
      <c r="D301" s="85"/>
    </row>
    <row r="302" spans="2:4" ht="12.75">
      <c r="B302" s="84"/>
      <c r="C302" s="84"/>
      <c r="D302" s="85"/>
    </row>
    <row r="303" spans="2:4" ht="12.75">
      <c r="B303" s="84"/>
      <c r="C303" s="84"/>
      <c r="D303" s="85"/>
    </row>
    <row r="304" spans="2:4" ht="12.75">
      <c r="B304" s="84"/>
      <c r="C304" s="84"/>
      <c r="D304" s="85"/>
    </row>
    <row r="305" spans="2:4" ht="12.75">
      <c r="B305" s="84"/>
      <c r="C305" s="84"/>
      <c r="D305" s="85"/>
    </row>
    <row r="306" spans="2:4" ht="12.75">
      <c r="B306" s="84"/>
      <c r="C306" s="84"/>
      <c r="D306" s="85"/>
    </row>
    <row r="307" spans="2:4" ht="12.75">
      <c r="B307" s="84"/>
      <c r="C307" s="84"/>
      <c r="D307" s="85"/>
    </row>
    <row r="308" spans="2:4" ht="12.75">
      <c r="B308" s="84"/>
      <c r="C308" s="84"/>
      <c r="D308" s="85"/>
    </row>
    <row r="309" spans="2:4" ht="12.75">
      <c r="B309" s="84"/>
      <c r="C309" s="84"/>
      <c r="D309" s="85"/>
    </row>
    <row r="310" spans="2:4" ht="12.75">
      <c r="B310" s="84"/>
      <c r="C310" s="84"/>
      <c r="D310" s="85"/>
    </row>
    <row r="311" spans="2:4" ht="12.75">
      <c r="B311" s="84"/>
      <c r="C311" s="84"/>
      <c r="D311" s="85"/>
    </row>
    <row r="312" spans="2:4" ht="12.75">
      <c r="B312" s="84"/>
      <c r="C312" s="84"/>
      <c r="D312" s="85"/>
    </row>
    <row r="313" spans="2:4" ht="12.75">
      <c r="B313" s="84"/>
      <c r="C313" s="84"/>
      <c r="D313" s="85"/>
    </row>
    <row r="314" spans="2:4" ht="12.75">
      <c r="B314" s="84"/>
      <c r="C314" s="84"/>
      <c r="D314" s="85"/>
    </row>
    <row r="315" spans="2:4" ht="12.75">
      <c r="B315" s="84"/>
      <c r="C315" s="84"/>
      <c r="D315" s="85"/>
    </row>
    <row r="316" spans="2:4" ht="12.75">
      <c r="B316" s="84"/>
      <c r="C316" s="84"/>
      <c r="D316" s="85"/>
    </row>
    <row r="317" spans="2:4" ht="12.75">
      <c r="B317" s="84"/>
      <c r="C317" s="84"/>
      <c r="D317" s="85"/>
    </row>
    <row r="318" spans="2:4" ht="12.75">
      <c r="B318" s="84"/>
      <c r="C318" s="84"/>
      <c r="D318" s="85"/>
    </row>
    <row r="319" spans="2:4" ht="12.75">
      <c r="B319" s="84"/>
      <c r="C319" s="84"/>
      <c r="D319" s="85"/>
    </row>
    <row r="320" spans="2:4" ht="12.75">
      <c r="B320" s="84"/>
      <c r="C320" s="84"/>
      <c r="D320" s="85"/>
    </row>
    <row r="321" spans="2:4" ht="12.75">
      <c r="B321" s="84"/>
      <c r="C321" s="84"/>
      <c r="D321" s="85"/>
    </row>
    <row r="322" spans="2:4" ht="12.75">
      <c r="B322" s="84"/>
      <c r="C322" s="84"/>
      <c r="D322" s="85"/>
    </row>
    <row r="323" spans="2:4" ht="12.75">
      <c r="B323" s="84"/>
      <c r="C323" s="84"/>
      <c r="D323" s="85"/>
    </row>
    <row r="324" spans="2:4" ht="12.75">
      <c r="B324" s="84"/>
      <c r="C324" s="84"/>
      <c r="D324" s="85"/>
    </row>
    <row r="325" spans="2:4" ht="12.75">
      <c r="B325" s="84"/>
      <c r="C325" s="84"/>
      <c r="D325" s="85"/>
    </row>
    <row r="326" spans="2:4" ht="12.75">
      <c r="B326" s="84"/>
      <c r="C326" s="84"/>
      <c r="D326" s="85"/>
    </row>
    <row r="327" spans="2:4" ht="12.75">
      <c r="B327" s="84"/>
      <c r="C327" s="84"/>
      <c r="D327" s="85"/>
    </row>
    <row r="328" spans="2:4" ht="12.75">
      <c r="B328" s="84"/>
      <c r="C328" s="84"/>
      <c r="D328" s="85"/>
    </row>
    <row r="329" spans="2:4" ht="12.75">
      <c r="B329" s="84"/>
      <c r="C329" s="84"/>
      <c r="D329" s="85"/>
    </row>
    <row r="330" spans="2:4" ht="12.75">
      <c r="B330" s="84"/>
      <c r="C330" s="84"/>
      <c r="D330" s="85"/>
    </row>
    <row r="331" spans="2:4" ht="12.75">
      <c r="B331" s="84"/>
      <c r="C331" s="84"/>
      <c r="D331" s="85"/>
    </row>
    <row r="332" spans="2:4" ht="12.75">
      <c r="B332" s="84"/>
      <c r="C332" s="84"/>
      <c r="D332" s="85"/>
    </row>
    <row r="333" spans="2:4" ht="12.75">
      <c r="B333" s="84"/>
      <c r="C333" s="84"/>
      <c r="D333" s="85"/>
    </row>
    <row r="334" spans="2:4" ht="12.75">
      <c r="B334" s="84"/>
      <c r="C334" s="84"/>
      <c r="D334" s="85"/>
    </row>
    <row r="335" spans="2:4" ht="12.75">
      <c r="B335" s="84"/>
      <c r="C335" s="84"/>
      <c r="D335" s="85"/>
    </row>
    <row r="336" spans="2:4" ht="12.75">
      <c r="B336" s="84"/>
      <c r="C336" s="84"/>
      <c r="D336" s="85"/>
    </row>
    <row r="337" spans="2:4" ht="12.75">
      <c r="B337" s="84"/>
      <c r="C337" s="84"/>
      <c r="D337" s="85"/>
    </row>
    <row r="338" spans="2:4" ht="12.75">
      <c r="B338" s="84"/>
      <c r="C338" s="84"/>
      <c r="D338" s="85"/>
    </row>
    <row r="339" spans="2:4" ht="12.75">
      <c r="B339" s="84"/>
      <c r="C339" s="84"/>
      <c r="D339" s="85"/>
    </row>
    <row r="340" spans="2:4" ht="12.75">
      <c r="B340" s="84"/>
      <c r="C340" s="84"/>
      <c r="D340" s="85"/>
    </row>
    <row r="341" spans="2:4" ht="12.75">
      <c r="B341" s="84"/>
      <c r="C341" s="84"/>
      <c r="D341" s="85"/>
    </row>
    <row r="342" spans="2:4" ht="12.75">
      <c r="B342" s="84"/>
      <c r="C342" s="84"/>
      <c r="D342" s="85"/>
    </row>
    <row r="343" spans="2:4" ht="12.75">
      <c r="B343" s="84"/>
      <c r="C343" s="84"/>
      <c r="D343" s="85"/>
    </row>
    <row r="344" spans="2:4" ht="12.75">
      <c r="B344" s="84"/>
      <c r="C344" s="84"/>
      <c r="D344" s="85"/>
    </row>
    <row r="345" spans="2:4" ht="12.75">
      <c r="B345" s="84"/>
      <c r="C345" s="84"/>
      <c r="D345" s="85"/>
    </row>
    <row r="346" spans="2:4" ht="12.75">
      <c r="B346" s="84"/>
      <c r="C346" s="84"/>
      <c r="D346" s="85"/>
    </row>
    <row r="347" spans="2:4" ht="12.75">
      <c r="B347" s="84"/>
      <c r="C347" s="84"/>
      <c r="D347" s="85"/>
    </row>
    <row r="348" spans="2:4" ht="12.75">
      <c r="B348" s="84"/>
      <c r="C348" s="84"/>
      <c r="D348" s="85"/>
    </row>
    <row r="349" spans="2:4" ht="12.75">
      <c r="B349" s="84"/>
      <c r="C349" s="84"/>
      <c r="D349" s="85"/>
    </row>
    <row r="350" spans="2:4" ht="12.75">
      <c r="B350" s="84"/>
      <c r="C350" s="84"/>
      <c r="D350" s="85"/>
    </row>
    <row r="351" spans="2:4" ht="12.75">
      <c r="B351" s="84"/>
      <c r="C351" s="84"/>
      <c r="D351" s="85"/>
    </row>
    <row r="352" spans="2:4" ht="12.75">
      <c r="B352" s="84"/>
      <c r="C352" s="84"/>
      <c r="D352" s="85"/>
    </row>
    <row r="353" spans="2:4" ht="12.75">
      <c r="B353" s="84"/>
      <c r="C353" s="84"/>
      <c r="D353" s="85"/>
    </row>
    <row r="354" spans="2:4" ht="12.75">
      <c r="B354" s="84"/>
      <c r="C354" s="84"/>
      <c r="D354" s="85"/>
    </row>
    <row r="355" spans="2:4" ht="12.75">
      <c r="B355" s="84"/>
      <c r="C355" s="84"/>
      <c r="D355" s="85"/>
    </row>
    <row r="356" spans="2:4" ht="12.75">
      <c r="B356" s="84"/>
      <c r="C356" s="84"/>
      <c r="D356" s="85"/>
    </row>
    <row r="357" spans="2:4" ht="12.75">
      <c r="B357" s="84"/>
      <c r="C357" s="84"/>
      <c r="D357" s="85"/>
    </row>
    <row r="358" spans="2:4" ht="12.75">
      <c r="B358" s="84"/>
      <c r="C358" s="84"/>
      <c r="D358" s="85"/>
    </row>
    <row r="359" spans="2:4" ht="12.75">
      <c r="B359" s="84"/>
      <c r="C359" s="84"/>
      <c r="D359" s="85"/>
    </row>
    <row r="360" spans="2:4" ht="12.75">
      <c r="B360" s="84"/>
      <c r="C360" s="84"/>
      <c r="D360" s="85"/>
    </row>
    <row r="361" spans="2:4" ht="12.75">
      <c r="B361" s="84"/>
      <c r="C361" s="84"/>
      <c r="D361" s="85"/>
    </row>
    <row r="362" spans="2:4" ht="12.75">
      <c r="B362" s="84"/>
      <c r="C362" s="84"/>
      <c r="D362" s="85"/>
    </row>
    <row r="363" spans="2:4" ht="12.75">
      <c r="B363" s="84"/>
      <c r="C363" s="84"/>
      <c r="D363" s="85"/>
    </row>
    <row r="364" spans="2:4" ht="12.75">
      <c r="B364" s="84"/>
      <c r="C364" s="84"/>
      <c r="D364" s="85"/>
    </row>
    <row r="365" spans="2:4" ht="12.75">
      <c r="B365" s="84"/>
      <c r="C365" s="84"/>
      <c r="D365" s="85"/>
    </row>
    <row r="366" spans="2:4" ht="12.75">
      <c r="B366" s="84"/>
      <c r="C366" s="84"/>
      <c r="D366" s="85"/>
    </row>
    <row r="367" spans="2:4" ht="12.75">
      <c r="B367" s="84"/>
      <c r="C367" s="84"/>
      <c r="D367" s="85"/>
    </row>
    <row r="368" spans="2:4" ht="12.75">
      <c r="B368" s="84"/>
      <c r="C368" s="84"/>
      <c r="D368" s="85"/>
    </row>
    <row r="369" spans="2:4" ht="12.75">
      <c r="B369" s="84"/>
      <c r="C369" s="84"/>
      <c r="D369" s="85"/>
    </row>
    <row r="370" spans="2:4" ht="12.75">
      <c r="B370" s="84"/>
      <c r="C370" s="84"/>
      <c r="D370" s="85"/>
    </row>
    <row r="371" spans="2:4" ht="12.75">
      <c r="B371" s="84"/>
      <c r="C371" s="84"/>
      <c r="D371" s="85"/>
    </row>
    <row r="372" spans="2:4" ht="12.75">
      <c r="B372" s="84"/>
      <c r="C372" s="84"/>
      <c r="D372" s="85"/>
    </row>
    <row r="373" spans="2:4" ht="12.75">
      <c r="B373" s="84"/>
      <c r="C373" s="84"/>
      <c r="D373" s="85"/>
    </row>
    <row r="374" spans="2:4" ht="12.75">
      <c r="B374" s="84"/>
      <c r="C374" s="84"/>
      <c r="D374" s="85"/>
    </row>
    <row r="375" spans="2:4" ht="12.75">
      <c r="B375" s="84"/>
      <c r="C375" s="84"/>
      <c r="D375" s="85"/>
    </row>
    <row r="376" spans="2:4" ht="12.75">
      <c r="B376" s="84"/>
      <c r="C376" s="84"/>
      <c r="D376" s="85"/>
    </row>
    <row r="377" spans="2:4" ht="12.75">
      <c r="B377" s="84"/>
      <c r="C377" s="84"/>
      <c r="D377" s="85"/>
    </row>
    <row r="378" spans="2:4" ht="12.75">
      <c r="B378" s="84"/>
      <c r="C378" s="84"/>
      <c r="D378" s="85"/>
    </row>
    <row r="379" spans="2:4" ht="12.75">
      <c r="B379" s="84"/>
      <c r="C379" s="84"/>
      <c r="D379" s="85"/>
    </row>
    <row r="380" spans="2:4" ht="12.75">
      <c r="B380" s="84"/>
      <c r="C380" s="84"/>
      <c r="D380" s="85"/>
    </row>
    <row r="381" spans="2:4" ht="12.75">
      <c r="B381" s="84"/>
      <c r="C381" s="84"/>
      <c r="D381" s="85"/>
    </row>
    <row r="382" spans="2:4" ht="12.75">
      <c r="B382" s="84"/>
      <c r="C382" s="84"/>
      <c r="D382" s="85"/>
    </row>
    <row r="383" spans="2:4" ht="12.75">
      <c r="B383" s="84"/>
      <c r="C383" s="84"/>
      <c r="D383" s="85"/>
    </row>
    <row r="384" spans="2:4" ht="12.75">
      <c r="B384" s="84"/>
      <c r="C384" s="84"/>
      <c r="D384" s="85"/>
    </row>
    <row r="385" spans="2:4" ht="12.75">
      <c r="B385" s="84"/>
      <c r="C385" s="84"/>
      <c r="D385" s="85"/>
    </row>
    <row r="386" spans="2:4" ht="12.75">
      <c r="B386" s="84"/>
      <c r="C386" s="84"/>
      <c r="D386" s="85"/>
    </row>
    <row r="387" spans="2:4" ht="12.75">
      <c r="B387" s="84"/>
      <c r="C387" s="84"/>
      <c r="D387" s="85"/>
    </row>
    <row r="388" spans="2:4" ht="12.75">
      <c r="B388" s="84"/>
      <c r="C388" s="84"/>
      <c r="D388" s="85"/>
    </row>
    <row r="389" spans="2:4" ht="12.75">
      <c r="B389" s="84"/>
      <c r="C389" s="84"/>
      <c r="D389" s="85"/>
    </row>
    <row r="390" spans="2:4" ht="12.75">
      <c r="B390" s="84"/>
      <c r="C390" s="84"/>
      <c r="D390" s="85"/>
    </row>
    <row r="391" spans="2:4" ht="12.75">
      <c r="B391" s="84"/>
      <c r="C391" s="84"/>
      <c r="D391" s="85"/>
    </row>
    <row r="392" spans="2:4" ht="12.75">
      <c r="B392" s="84"/>
      <c r="C392" s="84"/>
      <c r="D392" s="85"/>
    </row>
    <row r="393" spans="2:4" ht="12.75">
      <c r="B393" s="84"/>
      <c r="C393" s="84"/>
      <c r="D393" s="85"/>
    </row>
    <row r="394" spans="2:4" ht="12.75">
      <c r="B394" s="84"/>
      <c r="C394" s="84"/>
      <c r="D394" s="85"/>
    </row>
    <row r="395" spans="2:4" ht="12.75">
      <c r="B395" s="84"/>
      <c r="C395" s="84"/>
      <c r="D395" s="85"/>
    </row>
    <row r="396" spans="2:4" ht="12.75">
      <c r="B396" s="84"/>
      <c r="C396" s="84"/>
      <c r="D396" s="85"/>
    </row>
    <row r="397" spans="2:4" ht="12.75">
      <c r="B397" s="84"/>
      <c r="C397" s="84"/>
      <c r="D397" s="85"/>
    </row>
    <row r="398" spans="2:4" ht="12.75">
      <c r="B398" s="84"/>
      <c r="C398" s="84"/>
      <c r="D398" s="85"/>
    </row>
    <row r="399" spans="2:4" ht="12.75">
      <c r="B399" s="84"/>
      <c r="C399" s="84"/>
      <c r="D399" s="85"/>
    </row>
    <row r="400" spans="2:4" ht="12.75">
      <c r="B400" s="84"/>
      <c r="C400" s="84"/>
      <c r="D400" s="85"/>
    </row>
    <row r="401" spans="2:4" ht="12.75">
      <c r="B401" s="84"/>
      <c r="C401" s="84"/>
      <c r="D401" s="85"/>
    </row>
    <row r="402" spans="2:4" ht="12.75">
      <c r="B402" s="84"/>
      <c r="C402" s="84"/>
      <c r="D402" s="85"/>
    </row>
    <row r="403" spans="2:4" ht="12.75">
      <c r="B403" s="84"/>
      <c r="C403" s="84"/>
      <c r="D403" s="85"/>
    </row>
    <row r="404" spans="2:4" ht="12.75">
      <c r="B404" s="84"/>
      <c r="C404" s="84"/>
      <c r="D404" s="85"/>
    </row>
    <row r="405" spans="2:4" ht="12.75">
      <c r="B405" s="84"/>
      <c r="C405" s="84"/>
      <c r="D405" s="85"/>
    </row>
    <row r="406" spans="2:4" ht="12.75">
      <c r="B406" s="84"/>
      <c r="C406" s="84"/>
      <c r="D406" s="85"/>
    </row>
    <row r="407" spans="2:4" ht="12.75">
      <c r="B407" s="84"/>
      <c r="C407" s="84"/>
      <c r="D407" s="85"/>
    </row>
    <row r="408" spans="2:4" ht="12.75">
      <c r="B408" s="84"/>
      <c r="C408" s="84"/>
      <c r="D408" s="85"/>
    </row>
    <row r="409" spans="2:4" ht="12.75">
      <c r="B409" s="84"/>
      <c r="C409" s="84"/>
      <c r="D409" s="85"/>
    </row>
    <row r="410" spans="2:4" ht="12.75">
      <c r="B410" s="84"/>
      <c r="C410" s="84"/>
      <c r="D410" s="85"/>
    </row>
    <row r="411" spans="2:4" ht="12.75">
      <c r="B411" s="84"/>
      <c r="C411" s="84"/>
      <c r="D411" s="85"/>
    </row>
    <row r="412" spans="2:4" ht="12.75">
      <c r="B412" s="84"/>
      <c r="C412" s="84"/>
      <c r="D412" s="85"/>
    </row>
    <row r="413" spans="2:4" ht="12.75">
      <c r="B413" s="84"/>
      <c r="C413" s="84"/>
      <c r="D413" s="85"/>
    </row>
    <row r="414" spans="2:4" ht="12.75">
      <c r="B414" s="84"/>
      <c r="C414" s="84"/>
      <c r="D414" s="85"/>
    </row>
    <row r="415" spans="2:4" ht="12.75">
      <c r="B415" s="84"/>
      <c r="C415" s="84"/>
      <c r="D415" s="85"/>
    </row>
    <row r="416" spans="2:4" ht="12.75">
      <c r="B416" s="84"/>
      <c r="C416" s="84"/>
      <c r="D416" s="85"/>
    </row>
    <row r="417" spans="2:4" ht="12.75">
      <c r="B417" s="84"/>
      <c r="C417" s="84"/>
      <c r="D417" s="85"/>
    </row>
    <row r="418" spans="2:4" ht="12.75">
      <c r="B418" s="84"/>
      <c r="C418" s="84"/>
      <c r="D418" s="85"/>
    </row>
    <row r="419" spans="2:4" ht="12.75">
      <c r="B419" s="84"/>
      <c r="C419" s="84"/>
      <c r="D419" s="85"/>
    </row>
    <row r="420" spans="2:4" ht="12.75">
      <c r="B420" s="84"/>
      <c r="C420" s="84"/>
      <c r="D420" s="85"/>
    </row>
    <row r="421" spans="2:4" ht="12.75">
      <c r="B421" s="84"/>
      <c r="C421" s="84"/>
      <c r="D421" s="85"/>
    </row>
    <row r="422" spans="2:4" ht="12.75">
      <c r="B422" s="84"/>
      <c r="C422" s="84"/>
      <c r="D422" s="85"/>
    </row>
    <row r="423" spans="2:4" ht="12.75">
      <c r="B423" s="84"/>
      <c r="C423" s="84"/>
      <c r="D423" s="85"/>
    </row>
    <row r="424" spans="2:4" ht="12.75">
      <c r="B424" s="84"/>
      <c r="C424" s="84"/>
      <c r="D424" s="85"/>
    </row>
    <row r="425" spans="2:4" ht="12.75">
      <c r="B425" s="84"/>
      <c r="C425" s="84"/>
      <c r="D425" s="85"/>
    </row>
    <row r="426" spans="2:4" ht="12.75">
      <c r="B426" s="84"/>
      <c r="C426" s="84"/>
      <c r="D426" s="85"/>
    </row>
    <row r="427" spans="2:4" ht="12.75">
      <c r="B427" s="84"/>
      <c r="C427" s="84"/>
      <c r="D427" s="85"/>
    </row>
    <row r="428" spans="2:4" ht="12.75">
      <c r="B428" s="84"/>
      <c r="C428" s="84"/>
      <c r="D428" s="85"/>
    </row>
    <row r="429" spans="2:4" ht="12.75">
      <c r="B429" s="84"/>
      <c r="C429" s="84"/>
      <c r="D429" s="85"/>
    </row>
    <row r="430" spans="2:4" ht="12.75">
      <c r="B430" s="84"/>
      <c r="C430" s="84"/>
      <c r="D430" s="85"/>
    </row>
    <row r="431" spans="2:4" ht="12.75">
      <c r="B431" s="84"/>
      <c r="C431" s="84"/>
      <c r="D431" s="85"/>
    </row>
    <row r="432" spans="2:4" ht="12.75">
      <c r="B432" s="84"/>
      <c r="C432" s="84"/>
      <c r="D432" s="85"/>
    </row>
    <row r="433" spans="2:4" ht="12.75">
      <c r="B433" s="84"/>
      <c r="C433" s="84"/>
      <c r="D433" s="85"/>
    </row>
    <row r="434" spans="2:4" ht="12.75">
      <c r="B434" s="84"/>
      <c r="C434" s="84"/>
      <c r="D434" s="85"/>
    </row>
    <row r="435" spans="2:4" ht="12.75">
      <c r="B435" s="84"/>
      <c r="C435" s="84"/>
      <c r="D435" s="85"/>
    </row>
    <row r="436" spans="2:4" ht="12.75">
      <c r="B436" s="84"/>
      <c r="C436" s="84"/>
      <c r="D436" s="85"/>
    </row>
    <row r="437" spans="2:4" ht="12.75">
      <c r="B437" s="84"/>
      <c r="C437" s="84"/>
      <c r="D437" s="85"/>
    </row>
    <row r="438" spans="2:4" ht="12.75">
      <c r="B438" s="84"/>
      <c r="C438" s="84"/>
      <c r="D438" s="85"/>
    </row>
    <row r="439" spans="2:4" ht="12.75">
      <c r="B439" s="84"/>
      <c r="C439" s="84"/>
      <c r="D439" s="85"/>
    </row>
    <row r="440" spans="2:4" ht="12.75">
      <c r="B440" s="84"/>
      <c r="C440" s="84"/>
      <c r="D440" s="85"/>
    </row>
    <row r="441" spans="2:4" ht="12.75">
      <c r="B441" s="84"/>
      <c r="C441" s="84"/>
      <c r="D441" s="85"/>
    </row>
    <row r="442" spans="2:4" ht="12.75">
      <c r="B442" s="84"/>
      <c r="C442" s="84"/>
      <c r="D442" s="85"/>
    </row>
    <row r="443" spans="2:4" ht="12.75">
      <c r="B443" s="84"/>
      <c r="C443" s="84"/>
      <c r="D443" s="85"/>
    </row>
    <row r="444" spans="2:4" ht="12.75">
      <c r="B444" s="84"/>
      <c r="C444" s="84"/>
      <c r="D444" s="85"/>
    </row>
    <row r="445" spans="2:4" ht="12.75">
      <c r="B445" s="84"/>
      <c r="C445" s="84"/>
      <c r="D445" s="85"/>
    </row>
    <row r="446" spans="2:4" ht="12.75">
      <c r="B446" s="84"/>
      <c r="C446" s="84"/>
      <c r="D446" s="85"/>
    </row>
    <row r="447" spans="2:4" ht="12.75">
      <c r="B447" s="84"/>
      <c r="C447" s="84"/>
      <c r="D447" s="85"/>
    </row>
    <row r="448" spans="2:4" ht="12.75">
      <c r="B448" s="84"/>
      <c r="C448" s="84"/>
      <c r="D448" s="85"/>
    </row>
    <row r="449" spans="2:4" ht="12.75">
      <c r="B449" s="84"/>
      <c r="C449" s="84"/>
      <c r="D449" s="85"/>
    </row>
    <row r="450" spans="2:4" ht="12.75">
      <c r="B450" s="84"/>
      <c r="C450" s="84"/>
      <c r="D450" s="85"/>
    </row>
    <row r="451" spans="2:4" ht="12.75">
      <c r="B451" s="84"/>
      <c r="C451" s="84"/>
      <c r="D451" s="85"/>
    </row>
    <row r="452" spans="2:4" ht="12.75">
      <c r="B452" s="84"/>
      <c r="C452" s="84"/>
      <c r="D452" s="85"/>
    </row>
    <row r="453" spans="2:4" ht="12.75">
      <c r="B453" s="84"/>
      <c r="C453" s="84"/>
      <c r="D453" s="85"/>
    </row>
    <row r="454" spans="2:4" ht="12.75">
      <c r="B454" s="84"/>
      <c r="C454" s="84"/>
      <c r="D454" s="85"/>
    </row>
    <row r="455" spans="2:4" ht="12.75">
      <c r="B455" s="84"/>
      <c r="C455" s="84"/>
      <c r="D455" s="85"/>
    </row>
    <row r="456" spans="2:4" ht="12.75">
      <c r="B456" s="84"/>
      <c r="C456" s="84"/>
      <c r="D456" s="85"/>
    </row>
    <row r="457" spans="2:4" ht="12.75">
      <c r="B457" s="84"/>
      <c r="C457" s="84"/>
      <c r="D457" s="85"/>
    </row>
    <row r="458" spans="2:4" ht="12.75">
      <c r="B458" s="84"/>
      <c r="C458" s="84"/>
      <c r="D458" s="85"/>
    </row>
    <row r="459" spans="2:4" ht="12.75">
      <c r="B459" s="84"/>
      <c r="C459" s="84"/>
      <c r="D459" s="85"/>
    </row>
    <row r="460" spans="2:4" ht="12.75">
      <c r="B460" s="84"/>
      <c r="C460" s="84"/>
      <c r="D460" s="85"/>
    </row>
    <row r="461" spans="2:4" ht="12.75">
      <c r="B461" s="84"/>
      <c r="C461" s="84"/>
      <c r="D461" s="85"/>
    </row>
    <row r="462" spans="2:4" ht="12.75">
      <c r="B462" s="84"/>
      <c r="C462" s="84"/>
      <c r="D462" s="85"/>
    </row>
    <row r="463" spans="2:4" ht="12.75">
      <c r="B463" s="84"/>
      <c r="C463" s="84"/>
      <c r="D463" s="85"/>
    </row>
    <row r="464" spans="2:4" ht="12.75">
      <c r="B464" s="84"/>
      <c r="C464" s="84"/>
      <c r="D464" s="85"/>
    </row>
    <row r="465" spans="2:4" ht="12.75">
      <c r="B465" s="84"/>
      <c r="C465" s="84"/>
      <c r="D465" s="85"/>
    </row>
    <row r="466" spans="2:4" ht="12.75">
      <c r="B466" s="84"/>
      <c r="C466" s="84"/>
      <c r="D466" s="85"/>
    </row>
    <row r="467" spans="2:4" ht="12.75">
      <c r="B467" s="84"/>
      <c r="C467" s="84"/>
      <c r="D467" s="85"/>
    </row>
    <row r="468" spans="2:4" ht="12.75">
      <c r="B468" s="84"/>
      <c r="C468" s="84"/>
      <c r="D468" s="85"/>
    </row>
    <row r="469" spans="2:4" ht="12.75">
      <c r="B469" s="84"/>
      <c r="C469" s="84"/>
      <c r="D469" s="85"/>
    </row>
    <row r="470" spans="2:4" ht="12.75">
      <c r="B470" s="84"/>
      <c r="C470" s="84"/>
      <c r="D470" s="85"/>
    </row>
    <row r="471" spans="2:4" ht="12.75">
      <c r="B471" s="84"/>
      <c r="C471" s="84"/>
      <c r="D471" s="85"/>
    </row>
    <row r="472" spans="2:4" ht="12.75">
      <c r="B472" s="84"/>
      <c r="C472" s="84"/>
      <c r="D472" s="85"/>
    </row>
    <row r="473" spans="2:4" ht="12.75">
      <c r="B473" s="84"/>
      <c r="C473" s="84"/>
      <c r="D473" s="85"/>
    </row>
    <row r="474" spans="2:4" ht="12.75">
      <c r="B474" s="84"/>
      <c r="C474" s="84"/>
      <c r="D474" s="85"/>
    </row>
    <row r="475" spans="2:4" ht="12.75">
      <c r="B475" s="84"/>
      <c r="C475" s="84"/>
      <c r="D475" s="85"/>
    </row>
    <row r="476" spans="2:4" ht="12.75">
      <c r="B476" s="84"/>
      <c r="C476" s="84"/>
      <c r="D476" s="85"/>
    </row>
    <row r="477" spans="2:4" ht="12.75">
      <c r="B477" s="84"/>
      <c r="C477" s="84"/>
      <c r="D477" s="85"/>
    </row>
    <row r="478" spans="2:4" ht="12.75">
      <c r="B478" s="84"/>
      <c r="C478" s="84"/>
      <c r="D478" s="85"/>
    </row>
    <row r="479" spans="2:4" ht="12.75">
      <c r="B479" s="84"/>
      <c r="C479" s="84"/>
      <c r="D479" s="85"/>
    </row>
    <row r="480" spans="2:4" ht="12.75">
      <c r="B480" s="84"/>
      <c r="C480" s="84"/>
      <c r="D480" s="85"/>
    </row>
    <row r="481" spans="2:4" ht="12.75">
      <c r="B481" s="84"/>
      <c r="C481" s="84"/>
      <c r="D481" s="85"/>
    </row>
    <row r="482" spans="2:4" ht="12.75">
      <c r="B482" s="84"/>
      <c r="C482" s="84"/>
      <c r="D482" s="85"/>
    </row>
    <row r="483" spans="2:4" ht="12.75">
      <c r="B483" s="84"/>
      <c r="C483" s="84"/>
      <c r="D483" s="85"/>
    </row>
    <row r="484" spans="2:4" ht="12.75">
      <c r="B484" s="84"/>
      <c r="C484" s="84"/>
      <c r="D484" s="85"/>
    </row>
    <row r="485" spans="2:4" ht="12.75">
      <c r="B485" s="84"/>
      <c r="C485" s="84"/>
      <c r="D485" s="85"/>
    </row>
    <row r="486" spans="2:4" ht="12.75">
      <c r="B486" s="84"/>
      <c r="C486" s="84"/>
      <c r="D486" s="85"/>
    </row>
    <row r="487" spans="2:4" ht="12.75">
      <c r="B487" s="84"/>
      <c r="C487" s="84"/>
      <c r="D487" s="85"/>
    </row>
    <row r="488" spans="2:4" ht="12.75">
      <c r="B488" s="84"/>
      <c r="C488" s="84"/>
      <c r="D488" s="85"/>
    </row>
    <row r="489" spans="2:4" ht="12.75">
      <c r="B489" s="84"/>
      <c r="C489" s="84"/>
      <c r="D489" s="85"/>
    </row>
    <row r="490" spans="2:4" ht="12.75">
      <c r="B490" s="84"/>
      <c r="C490" s="84"/>
      <c r="D490" s="85"/>
    </row>
    <row r="491" spans="2:4" ht="12.75">
      <c r="B491" s="84"/>
      <c r="C491" s="84"/>
      <c r="D491" s="85"/>
    </row>
    <row r="492" spans="2:4" ht="12.75">
      <c r="B492" s="84"/>
      <c r="C492" s="84"/>
      <c r="D492" s="85"/>
    </row>
    <row r="493" spans="2:4" ht="12.75">
      <c r="B493" s="84"/>
      <c r="C493" s="84"/>
      <c r="D493" s="85"/>
    </row>
    <row r="494" spans="2:4" ht="12.75">
      <c r="B494" s="84"/>
      <c r="C494" s="84"/>
      <c r="D494" s="85"/>
    </row>
    <row r="495" spans="2:4" ht="12.75">
      <c r="B495" s="84"/>
      <c r="C495" s="84"/>
      <c r="D495" s="85"/>
    </row>
    <row r="496" spans="2:4" ht="12.75">
      <c r="B496" s="84"/>
      <c r="C496" s="84"/>
      <c r="D496" s="85"/>
    </row>
    <row r="497" spans="2:4" ht="12.75">
      <c r="B497" s="84"/>
      <c r="C497" s="84"/>
      <c r="D497" s="85"/>
    </row>
    <row r="498" spans="2:4" ht="12.75">
      <c r="B498" s="84"/>
      <c r="C498" s="84"/>
      <c r="D498" s="85"/>
    </row>
    <row r="499" spans="2:4" ht="12.75">
      <c r="B499" s="84"/>
      <c r="C499" s="84"/>
      <c r="D499" s="85"/>
    </row>
    <row r="500" spans="2:4" ht="12.75">
      <c r="B500" s="84"/>
      <c r="C500" s="84"/>
      <c r="D500" s="85"/>
    </row>
    <row r="501" spans="2:4" ht="12.75">
      <c r="B501" s="84"/>
      <c r="C501" s="84"/>
      <c r="D501" s="85"/>
    </row>
    <row r="502" spans="2:4" ht="12.75">
      <c r="B502" s="84"/>
      <c r="C502" s="84"/>
      <c r="D502" s="85"/>
    </row>
    <row r="503" spans="2:4" ht="12.75">
      <c r="B503" s="84"/>
      <c r="C503" s="84"/>
      <c r="D503" s="85"/>
    </row>
    <row r="504" spans="2:4" ht="12.75">
      <c r="B504" s="84"/>
      <c r="C504" s="84"/>
      <c r="D504" s="85"/>
    </row>
    <row r="505" spans="2:4" ht="12.75">
      <c r="B505" s="84"/>
      <c r="C505" s="84"/>
      <c r="D505" s="85"/>
    </row>
    <row r="506" spans="2:4" ht="12.75">
      <c r="B506" s="84"/>
      <c r="C506" s="84"/>
      <c r="D506" s="85"/>
    </row>
    <row r="507" spans="2:4" ht="12.75">
      <c r="B507" s="84"/>
      <c r="C507" s="84"/>
      <c r="D507" s="85"/>
    </row>
    <row r="508" spans="2:4" ht="12.75">
      <c r="B508" s="84"/>
      <c r="C508" s="84"/>
      <c r="D508" s="85"/>
    </row>
    <row r="509" spans="2:4" ht="12.75">
      <c r="B509" s="84"/>
      <c r="C509" s="84"/>
      <c r="D509" s="85"/>
    </row>
    <row r="510" spans="2:4" ht="12.75">
      <c r="B510" s="84"/>
      <c r="C510" s="84"/>
      <c r="D510" s="85"/>
    </row>
    <row r="511" spans="2:4" ht="12.75">
      <c r="B511" s="84"/>
      <c r="C511" s="84"/>
      <c r="D511" s="85"/>
    </row>
    <row r="512" spans="2:4" ht="12.75">
      <c r="B512" s="84"/>
      <c r="C512" s="84"/>
      <c r="D512" s="85"/>
    </row>
    <row r="513" spans="2:4" ht="12.75">
      <c r="B513" s="84"/>
      <c r="C513" s="84"/>
      <c r="D513" s="85"/>
    </row>
    <row r="514" spans="2:4" ht="12.75">
      <c r="B514" s="84"/>
      <c r="C514" s="84"/>
      <c r="D514" s="85"/>
    </row>
    <row r="515" spans="2:4" ht="12.75">
      <c r="B515" s="84"/>
      <c r="C515" s="84"/>
      <c r="D515" s="85"/>
    </row>
    <row r="516" spans="2:4" ht="12.75">
      <c r="B516" s="84"/>
      <c r="C516" s="84"/>
      <c r="D516" s="85"/>
    </row>
    <row r="517" spans="2:4" ht="12.75">
      <c r="B517" s="84"/>
      <c r="C517" s="84"/>
      <c r="D517" s="85"/>
    </row>
    <row r="518" spans="2:4" ht="12.75">
      <c r="B518" s="84"/>
      <c r="C518" s="84"/>
      <c r="D518" s="85"/>
    </row>
    <row r="519" spans="2:4" ht="12.75">
      <c r="B519" s="84"/>
      <c r="C519" s="84"/>
      <c r="D519" s="85"/>
    </row>
    <row r="520" spans="2:4" ht="12.75">
      <c r="B520" s="84"/>
      <c r="C520" s="84"/>
      <c r="D520" s="85"/>
    </row>
    <row r="521" spans="2:4" ht="12.75">
      <c r="B521" s="84"/>
      <c r="C521" s="84"/>
      <c r="D521" s="85"/>
    </row>
    <row r="522" spans="2:4" ht="12.75">
      <c r="B522" s="84"/>
      <c r="C522" s="84"/>
      <c r="D522" s="85"/>
    </row>
    <row r="523" spans="2:4" ht="12.75">
      <c r="B523" s="84"/>
      <c r="C523" s="84"/>
      <c r="D523" s="85"/>
    </row>
    <row r="524" spans="2:4" ht="12.75">
      <c r="B524" s="84"/>
      <c r="C524" s="84"/>
      <c r="D524" s="85"/>
    </row>
    <row r="525" spans="2:4" ht="12.75">
      <c r="B525" s="84"/>
      <c r="C525" s="84"/>
      <c r="D525" s="85"/>
    </row>
    <row r="526" spans="2:4" ht="12.75">
      <c r="B526" s="84"/>
      <c r="C526" s="84"/>
      <c r="D526" s="85"/>
    </row>
    <row r="527" spans="2:4" ht="12.75">
      <c r="B527" s="84"/>
      <c r="C527" s="84"/>
      <c r="D527" s="85"/>
    </row>
    <row r="528" spans="2:4" ht="12.75">
      <c r="B528" s="84"/>
      <c r="C528" s="84"/>
      <c r="D528" s="85"/>
    </row>
    <row r="529" spans="2:4" ht="12.75">
      <c r="B529" s="84"/>
      <c r="C529" s="84"/>
      <c r="D529" s="85"/>
    </row>
    <row r="530" spans="2:4" ht="12.75">
      <c r="B530" s="84"/>
      <c r="C530" s="84"/>
      <c r="D530" s="85"/>
    </row>
    <row r="531" spans="2:4" ht="12.75">
      <c r="B531" s="84"/>
      <c r="C531" s="84"/>
      <c r="D531" s="85"/>
    </row>
    <row r="532" spans="2:4" ht="12.75">
      <c r="B532" s="84"/>
      <c r="C532" s="84"/>
      <c r="D532" s="85"/>
    </row>
    <row r="533" spans="2:4" ht="12.75">
      <c r="B533" s="84"/>
      <c r="C533" s="84"/>
      <c r="D533" s="85"/>
    </row>
    <row r="534" spans="2:4" ht="12.75">
      <c r="B534" s="84"/>
      <c r="C534" s="84"/>
      <c r="D534" s="85"/>
    </row>
    <row r="535" spans="2:4" ht="12.75">
      <c r="B535" s="84"/>
      <c r="C535" s="84"/>
      <c r="D535" s="85"/>
    </row>
    <row r="536" spans="2:4" ht="12.75">
      <c r="B536" s="84"/>
      <c r="C536" s="84"/>
      <c r="D536" s="85"/>
    </row>
    <row r="537" spans="2:4" ht="12.75">
      <c r="B537" s="84"/>
      <c r="C537" s="84"/>
      <c r="D537" s="85"/>
    </row>
    <row r="538" spans="2:4" ht="12.75">
      <c r="B538" s="84"/>
      <c r="C538" s="84"/>
      <c r="D538" s="85"/>
    </row>
    <row r="539" spans="2:4" ht="12.75">
      <c r="B539" s="84"/>
      <c r="C539" s="84"/>
      <c r="D539" s="85"/>
    </row>
    <row r="540" spans="2:4" ht="12.75">
      <c r="B540" s="84"/>
      <c r="C540" s="84"/>
      <c r="D540" s="85"/>
    </row>
    <row r="541" spans="2:4" ht="12.75">
      <c r="B541" s="84"/>
      <c r="C541" s="84"/>
      <c r="D541" s="85"/>
    </row>
    <row r="542" spans="2:4" ht="12.75">
      <c r="B542" s="84"/>
      <c r="C542" s="84"/>
      <c r="D542" s="85"/>
    </row>
    <row r="543" spans="2:4" ht="12.75">
      <c r="B543" s="84"/>
      <c r="C543" s="84"/>
      <c r="D543" s="85"/>
    </row>
    <row r="544" spans="2:4" ht="12.75">
      <c r="B544" s="84"/>
      <c r="C544" s="84"/>
      <c r="D544" s="85"/>
    </row>
    <row r="545" spans="2:4" ht="12.75">
      <c r="B545" s="84"/>
      <c r="C545" s="84"/>
      <c r="D545" s="85"/>
    </row>
    <row r="546" spans="2:4" ht="12.75">
      <c r="B546" s="84"/>
      <c r="C546" s="84"/>
      <c r="D546" s="85"/>
    </row>
    <row r="547" spans="2:4" ht="12.75">
      <c r="B547" s="84"/>
      <c r="C547" s="84"/>
      <c r="D547" s="85"/>
    </row>
    <row r="548" spans="2:4" ht="12.75">
      <c r="B548" s="84"/>
      <c r="C548" s="84"/>
      <c r="D548" s="85"/>
    </row>
    <row r="549" spans="2:4" ht="12.75">
      <c r="B549" s="84"/>
      <c r="C549" s="84"/>
      <c r="D549" s="85"/>
    </row>
    <row r="550" spans="2:4" ht="12.75">
      <c r="B550" s="84"/>
      <c r="C550" s="84"/>
      <c r="D550" s="85"/>
    </row>
    <row r="551" spans="2:4" ht="12.75">
      <c r="B551" s="84"/>
      <c r="C551" s="84"/>
      <c r="D551" s="85"/>
    </row>
    <row r="552" spans="2:4" ht="12.75">
      <c r="B552" s="84"/>
      <c r="C552" s="84"/>
      <c r="D552" s="85"/>
    </row>
    <row r="553" spans="2:4" ht="12.75">
      <c r="B553" s="84"/>
      <c r="C553" s="84"/>
      <c r="D553" s="85"/>
    </row>
    <row r="554" spans="2:4" ht="12.75">
      <c r="B554" s="84"/>
      <c r="C554" s="84"/>
      <c r="D554" s="85"/>
    </row>
    <row r="555" spans="2:4" ht="12.75">
      <c r="B555" s="84"/>
      <c r="C555" s="84"/>
      <c r="D555" s="85"/>
    </row>
    <row r="556" spans="2:4" ht="12.75">
      <c r="B556" s="84"/>
      <c r="C556" s="84"/>
      <c r="D556" s="85"/>
    </row>
    <row r="557" spans="2:4" ht="12.75">
      <c r="B557" s="84"/>
      <c r="C557" s="84"/>
      <c r="D557" s="85"/>
    </row>
    <row r="558" spans="2:4" ht="12.75">
      <c r="B558" s="84"/>
      <c r="C558" s="84"/>
      <c r="D558" s="85"/>
    </row>
    <row r="559" spans="2:4" ht="12.75">
      <c r="B559" s="84"/>
      <c r="C559" s="84"/>
      <c r="D559" s="85"/>
    </row>
    <row r="560" spans="2:4" ht="12.75">
      <c r="B560" s="84"/>
      <c r="C560" s="84"/>
      <c r="D560" s="85"/>
    </row>
    <row r="561" spans="2:4" ht="12.75">
      <c r="B561" s="84"/>
      <c r="C561" s="84"/>
      <c r="D561" s="85"/>
    </row>
    <row r="562" spans="2:4" ht="12.75">
      <c r="B562" s="84"/>
      <c r="C562" s="84"/>
      <c r="D562" s="85"/>
    </row>
    <row r="563" spans="2:4" ht="12.75">
      <c r="B563" s="84"/>
      <c r="C563" s="84"/>
      <c r="D563" s="85"/>
    </row>
    <row r="564" spans="2:4" ht="12.75">
      <c r="B564" s="84"/>
      <c r="C564" s="84"/>
      <c r="D564" s="85"/>
    </row>
    <row r="565" spans="2:4" ht="12.75">
      <c r="B565" s="84"/>
      <c r="C565" s="84"/>
      <c r="D565" s="85"/>
    </row>
    <row r="566" spans="2:4" ht="12.75">
      <c r="B566" s="84"/>
      <c r="C566" s="84"/>
      <c r="D566" s="85"/>
    </row>
    <row r="567" spans="2:4" ht="12.75">
      <c r="B567" s="84"/>
      <c r="C567" s="84"/>
      <c r="D567" s="85"/>
    </row>
    <row r="568" spans="2:4" ht="12.75">
      <c r="B568" s="84"/>
      <c r="C568" s="84"/>
      <c r="D568" s="85"/>
    </row>
    <row r="569" spans="2:4" ht="12.75">
      <c r="B569" s="84"/>
      <c r="C569" s="84"/>
      <c r="D569" s="85"/>
    </row>
    <row r="570" spans="2:4" ht="12.75">
      <c r="B570" s="84"/>
      <c r="C570" s="84"/>
      <c r="D570" s="85"/>
    </row>
    <row r="571" spans="2:4" ht="12.75">
      <c r="B571" s="84"/>
      <c r="C571" s="84"/>
      <c r="D571" s="85"/>
    </row>
    <row r="572" spans="2:4" ht="12.75">
      <c r="B572" s="84"/>
      <c r="C572" s="84"/>
      <c r="D572" s="85"/>
    </row>
    <row r="573" spans="2:4" ht="12.75">
      <c r="B573" s="84"/>
      <c r="C573" s="84"/>
      <c r="D573" s="85"/>
    </row>
    <row r="574" spans="2:4" ht="12.75">
      <c r="B574" s="84"/>
      <c r="C574" s="84"/>
      <c r="D574" s="85"/>
    </row>
    <row r="575" spans="2:4" ht="12.75">
      <c r="B575" s="84"/>
      <c r="C575" s="84"/>
      <c r="D575" s="85"/>
    </row>
    <row r="576" spans="2:4" ht="12.75">
      <c r="B576" s="84"/>
      <c r="C576" s="84"/>
      <c r="D576" s="85"/>
    </row>
    <row r="577" spans="2:4" ht="12.75">
      <c r="B577" s="84"/>
      <c r="C577" s="84"/>
      <c r="D577" s="85"/>
    </row>
    <row r="578" spans="2:4" ht="12.75">
      <c r="B578" s="84"/>
      <c r="C578" s="84"/>
      <c r="D578" s="85"/>
    </row>
    <row r="579" spans="2:4" ht="12.75">
      <c r="B579" s="84"/>
      <c r="C579" s="84"/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</sheetData>
  <sheetProtection/>
  <mergeCells count="1">
    <mergeCell ref="B4:D4"/>
  </mergeCells>
  <printOptions/>
  <pageMargins left="0.51" right="0.17" top="0.38" bottom="0.19" header="0.18" footer="0.19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2016-08-04T10:04:29Z</cp:lastPrinted>
  <dcterms:created xsi:type="dcterms:W3CDTF">2014-02-04T06:17:26Z</dcterms:created>
  <dcterms:modified xsi:type="dcterms:W3CDTF">2016-08-07T13:02:13Z</dcterms:modified>
  <cp:category/>
  <cp:version/>
  <cp:contentType/>
  <cp:contentStatus/>
</cp:coreProperties>
</file>