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Raygroup\2024  ГОД\Для  сайта\"/>
    </mc:Choice>
  </mc:AlternateContent>
  <xr:revisionPtr revIDLastSave="0" documentId="13_ncr:1_{D160306A-DFA8-4D2F-9760-725A9B0E2AFC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МБТ" sheetId="1" r:id="rId1"/>
  </sheets>
  <externalReferences>
    <externalReference r:id="rId2"/>
  </externalReferences>
  <definedNames>
    <definedName name="_xlnm.Print_Area" localSheetId="0">МБТ!$A$1:$P$38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F29" i="1"/>
  <c r="E29" i="1"/>
  <c r="D29" i="1"/>
  <c r="B29" i="1" s="1"/>
  <c r="C29" i="1"/>
  <c r="K28" i="1"/>
  <c r="J28" i="1"/>
  <c r="I28" i="1"/>
  <c r="H28" i="1"/>
  <c r="F28" i="1"/>
  <c r="E28" i="1"/>
  <c r="D28" i="1"/>
  <c r="C28" i="1"/>
  <c r="C9" i="1"/>
  <c r="D9" i="1"/>
  <c r="E9" i="1"/>
  <c r="F9" i="1"/>
  <c r="H9" i="1"/>
  <c r="I9" i="1"/>
  <c r="J9" i="1"/>
  <c r="K9" i="1"/>
  <c r="C10" i="1"/>
  <c r="D10" i="1"/>
  <c r="E10" i="1"/>
  <c r="F10" i="1"/>
  <c r="H10" i="1"/>
  <c r="G10" i="1" s="1"/>
  <c r="I10" i="1"/>
  <c r="J10" i="1"/>
  <c r="K10" i="1"/>
  <c r="C11" i="1"/>
  <c r="D11" i="1"/>
  <c r="E11" i="1"/>
  <c r="F11" i="1"/>
  <c r="H11" i="1"/>
  <c r="I11" i="1"/>
  <c r="J11" i="1"/>
  <c r="K11" i="1"/>
  <c r="C12" i="1"/>
  <c r="D12" i="1"/>
  <c r="E12" i="1"/>
  <c r="F12" i="1"/>
  <c r="H12" i="1"/>
  <c r="I12" i="1"/>
  <c r="J12" i="1"/>
  <c r="K12" i="1"/>
  <c r="C13" i="1"/>
  <c r="D13" i="1"/>
  <c r="E13" i="1"/>
  <c r="F13" i="1"/>
  <c r="H13" i="1"/>
  <c r="I13" i="1"/>
  <c r="J13" i="1"/>
  <c r="K13" i="1"/>
  <c r="C14" i="1"/>
  <c r="D14" i="1"/>
  <c r="E14" i="1"/>
  <c r="F14" i="1"/>
  <c r="H14" i="1"/>
  <c r="I14" i="1"/>
  <c r="J14" i="1"/>
  <c r="K14" i="1"/>
  <c r="C15" i="1"/>
  <c r="D15" i="1"/>
  <c r="E15" i="1"/>
  <c r="F15" i="1"/>
  <c r="H15" i="1"/>
  <c r="I15" i="1"/>
  <c r="J15" i="1"/>
  <c r="K15" i="1"/>
  <c r="C16" i="1"/>
  <c r="D16" i="1"/>
  <c r="E16" i="1"/>
  <c r="F16" i="1"/>
  <c r="H16" i="1"/>
  <c r="I16" i="1"/>
  <c r="J16" i="1"/>
  <c r="K16" i="1"/>
  <c r="C17" i="1"/>
  <c r="D17" i="1"/>
  <c r="E17" i="1"/>
  <c r="F17" i="1"/>
  <c r="H17" i="1"/>
  <c r="I17" i="1"/>
  <c r="J17" i="1"/>
  <c r="K17" i="1"/>
  <c r="C18" i="1"/>
  <c r="D18" i="1"/>
  <c r="E18" i="1"/>
  <c r="F18" i="1"/>
  <c r="H18" i="1"/>
  <c r="G18" i="1" s="1"/>
  <c r="I18" i="1"/>
  <c r="J18" i="1"/>
  <c r="K18" i="1"/>
  <c r="C19" i="1"/>
  <c r="D19" i="1"/>
  <c r="E19" i="1"/>
  <c r="F19" i="1"/>
  <c r="H19" i="1"/>
  <c r="G19" i="1" s="1"/>
  <c r="I19" i="1"/>
  <c r="J19" i="1"/>
  <c r="K19" i="1"/>
  <c r="C20" i="1"/>
  <c r="D20" i="1"/>
  <c r="E20" i="1"/>
  <c r="F20" i="1"/>
  <c r="H20" i="1"/>
  <c r="G20" i="1" s="1"/>
  <c r="I20" i="1"/>
  <c r="J20" i="1"/>
  <c r="K20" i="1"/>
  <c r="C21" i="1"/>
  <c r="D21" i="1"/>
  <c r="E21" i="1"/>
  <c r="F21" i="1"/>
  <c r="H21" i="1"/>
  <c r="I21" i="1"/>
  <c r="J21" i="1"/>
  <c r="K21" i="1"/>
  <c r="C22" i="1"/>
  <c r="D22" i="1"/>
  <c r="E22" i="1"/>
  <c r="F22" i="1"/>
  <c r="H22" i="1"/>
  <c r="I22" i="1"/>
  <c r="J22" i="1"/>
  <c r="K22" i="1"/>
  <c r="G22" i="1" s="1"/>
  <c r="C23" i="1"/>
  <c r="D23" i="1"/>
  <c r="E23" i="1"/>
  <c r="F23" i="1"/>
  <c r="H23" i="1"/>
  <c r="I23" i="1"/>
  <c r="J23" i="1"/>
  <c r="K23" i="1"/>
  <c r="C24" i="1"/>
  <c r="D24" i="1"/>
  <c r="E24" i="1"/>
  <c r="F24" i="1"/>
  <c r="H24" i="1"/>
  <c r="I24" i="1"/>
  <c r="J24" i="1"/>
  <c r="K24" i="1"/>
  <c r="C25" i="1"/>
  <c r="D25" i="1"/>
  <c r="E25" i="1"/>
  <c r="F25" i="1"/>
  <c r="H25" i="1"/>
  <c r="I25" i="1"/>
  <c r="J25" i="1"/>
  <c r="K25" i="1"/>
  <c r="K8" i="1"/>
  <c r="J8" i="1"/>
  <c r="I8" i="1"/>
  <c r="H8" i="1"/>
  <c r="F8" i="1"/>
  <c r="E8" i="1"/>
  <c r="D8" i="1"/>
  <c r="C8" i="1"/>
  <c r="B21" i="1" l="1"/>
  <c r="G28" i="1"/>
  <c r="B14" i="1"/>
  <c r="B10" i="1"/>
  <c r="B13" i="1"/>
  <c r="B9" i="1"/>
  <c r="G17" i="1"/>
  <c r="G14" i="1"/>
  <c r="G29" i="1"/>
  <c r="B22" i="1"/>
  <c r="B23" i="1"/>
  <c r="G16" i="1"/>
  <c r="G15" i="1"/>
  <c r="G13" i="1"/>
  <c r="B28" i="1"/>
  <c r="B30" i="1" s="1"/>
  <c r="B19" i="1"/>
  <c r="G12" i="1"/>
  <c r="G11" i="1"/>
  <c r="G9" i="1"/>
  <c r="B25" i="1"/>
  <c r="B24" i="1"/>
  <c r="B20" i="1"/>
  <c r="B17" i="1"/>
  <c r="B18" i="1"/>
  <c r="B16" i="1"/>
  <c r="B15" i="1"/>
  <c r="G25" i="1"/>
  <c r="G23" i="1"/>
  <c r="B12" i="1"/>
  <c r="B11" i="1"/>
  <c r="G24" i="1"/>
  <c r="G21" i="1"/>
  <c r="D26" i="1"/>
  <c r="C26" i="1"/>
  <c r="F26" i="1"/>
  <c r="E26" i="1"/>
  <c r="B8" i="1"/>
  <c r="C30" i="1"/>
  <c r="D30" i="1"/>
  <c r="E30" i="1"/>
  <c r="F30" i="1"/>
  <c r="F33" i="1" l="1"/>
  <c r="C33" i="1"/>
  <c r="E33" i="1"/>
  <c r="D33" i="1"/>
  <c r="B26" i="1"/>
  <c r="B33" i="1" s="1"/>
  <c r="B35" i="1" s="1"/>
  <c r="P29" i="1"/>
  <c r="O29" i="1"/>
  <c r="N29" i="1"/>
  <c r="M29" i="1"/>
  <c r="P28" i="1"/>
  <c r="O28" i="1"/>
  <c r="N28" i="1"/>
  <c r="M2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P8" i="1"/>
  <c r="O8" i="1"/>
  <c r="N8" i="1"/>
  <c r="M8" i="1"/>
  <c r="K30" i="1" l="1"/>
  <c r="P30" i="1" s="1"/>
  <c r="J30" i="1"/>
  <c r="O30" i="1" s="1"/>
  <c r="K26" i="1"/>
  <c r="P26" i="1" s="1"/>
  <c r="H30" i="1"/>
  <c r="M30" i="1" s="1"/>
  <c r="J26" i="1"/>
  <c r="O26" i="1" s="1"/>
  <c r="H26" i="1" l="1"/>
  <c r="K33" i="1"/>
  <c r="P33" i="1" s="1"/>
  <c r="J33" i="1"/>
  <c r="O33" i="1" s="1"/>
  <c r="H33" i="1" l="1"/>
  <c r="M33" i="1" s="1"/>
  <c r="M26" i="1"/>
  <c r="L13" i="1"/>
  <c r="L19" i="1"/>
  <c r="L16" i="1"/>
  <c r="L11" i="1"/>
  <c r="L22" i="1" l="1"/>
  <c r="L23" i="1"/>
  <c r="L14" i="1" l="1"/>
  <c r="L29" i="1" l="1"/>
  <c r="L18" i="1" l="1"/>
  <c r="L9" i="1"/>
  <c r="I30" i="1" l="1"/>
  <c r="N30" i="1" s="1"/>
  <c r="G30" i="1" l="1"/>
  <c r="L30" i="1" s="1"/>
  <c r="L28" i="1"/>
  <c r="L21" i="1"/>
  <c r="L20" i="1" l="1"/>
  <c r="L24" i="1"/>
  <c r="L15" i="1"/>
  <c r="L17" i="1"/>
  <c r="L25" i="1"/>
  <c r="L12" i="1"/>
  <c r="G8" i="1" l="1"/>
  <c r="L8" i="1" s="1"/>
  <c r="I26" i="1" l="1"/>
  <c r="I33" i="1" l="1"/>
  <c r="N33" i="1" s="1"/>
  <c r="N26" i="1"/>
  <c r="G26" i="1"/>
  <c r="L10" i="1"/>
  <c r="G33" i="1" l="1"/>
  <c r="G35" i="1" s="1"/>
  <c r="L26" i="1"/>
  <c r="L33" i="1" l="1"/>
</calcChain>
</file>

<file path=xl/sharedStrings.xml><?xml version="1.0" encoding="utf-8"?>
<sst xmlns="http://schemas.openxmlformats.org/spreadsheetml/2006/main" count="52" uniqueCount="40">
  <si>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</si>
  <si>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</si>
  <si>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</si>
  <si>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</si>
  <si>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</si>
  <si>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</si>
  <si>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</si>
  <si>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</si>
  <si>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</si>
  <si>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</si>
  <si>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</si>
  <si>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</si>
  <si>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</si>
  <si>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</si>
  <si>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</si>
  <si>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</si>
  <si>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</si>
  <si>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</si>
  <si>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</si>
  <si>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</si>
  <si>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</si>
  <si>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</si>
  <si>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</si>
  <si>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</si>
  <si>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</si>
  <si>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</si>
  <si>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</si>
  <si>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</si>
  <si>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</si>
  <si>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</si>
  <si>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</si>
  <si>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Исполнено</t>
  </si>
  <si>
    <t>Годовой  план</t>
  </si>
  <si>
    <t>Процент  выполнения  плана, %</t>
  </si>
  <si>
    <t>Распределение  трансфертов  утверждено:</t>
  </si>
  <si>
    <t>Постановления  Правительства  Липецкой  области   "Об внесении изменений в распределение объемов субсидий между муниципальными образованиями"</t>
  </si>
  <si>
    <t>Постановления  Правительства  Липецкой  области   "Об утверждении распределения иных межбюджетных трансфертов из областного бюджета местным бюджетам"</t>
  </si>
  <si>
    <t>Постановления Правительства Липецкой области "О распределении  дотаций  местным  бюджетам  на  поддержку  мер  по  обеспечению  сбалансированности  местных  бюджетов  из  областного  бюджета", "О распределении иных дотаций местным бюджетам в целях поощрения достижения наилучших значений показателей эффективности деятельности органов местного самоуправления городских округов, муниципальных районов и поселений Липецкой области"</t>
  </si>
  <si>
    <t>ОБЪЕМ  МЕЖБЮДЖЕТНЫХ  ТРАНСФЕРТОВ,  ПРЕДОСТАВЛЕННЫХ  ИЗ  ОБЛАСТНОГО  БЮДЖЕТА  БЮДЖЕТАМ  МУНИЦИПАЛЬНЫХ  ОБРАЗОВАНИЙ  В  I  КВАРТАЛЕ  2024  ГОДА</t>
  </si>
  <si>
    <t>Закон  Липецкой  области  от  19.12.2023  года  № 423-ОЗ  "Об областном бюджете на 2024 год и на плановый период 2025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</si>
</sst>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1"/>
      <color rgb="FFFF000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8" xfId="0" applyFont="1" applyBorder="1" applyAlignment="1">
      <alignment horizontal="left"/>
    </xf>
    <xf numFmtId="164" fontId="3" fillId="0" borderId="0" xfId="0" applyNumberFormat="1" applyFont="1"/>
    <xf numFmtId="165" fontId="4" fillId="0" borderId="5" xfId="0" applyNumberFormat="1" applyFont="1" applyBorder="1"/>
    <xf numFmtId="165" fontId="4" fillId="0" borderId="11" xfId="1" applyNumberFormat="1" applyFont="1" applyBorder="1"/>
    <xf numFmtId="165" fontId="4" fillId="0" borderId="5" xfId="1" applyNumberFormat="1" applyFont="1" applyBorder="1"/>
    <xf numFmtId="165" fontId="4" fillId="2" borderId="5" xfId="0" applyNumberFormat="1" applyFont="1" applyFill="1" applyBorder="1"/>
    <xf numFmtId="165" fontId="4" fillId="2" borderId="10" xfId="0" applyNumberFormat="1" applyFont="1" applyFill="1" applyBorder="1"/>
    <xf numFmtId="165" fontId="4" fillId="0" borderId="9" xfId="0" applyNumberFormat="1" applyFont="1" applyBorder="1"/>
    <xf numFmtId="165" fontId="4" fillId="0" borderId="3" xfId="0" applyNumberFormat="1" applyFont="1" applyBorder="1"/>
    <xf numFmtId="165" fontId="4" fillId="0" borderId="14" xfId="0" applyNumberFormat="1" applyFont="1" applyBorder="1"/>
    <xf numFmtId="165" fontId="4" fillId="2" borderId="9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8" xfId="0" applyNumberFormat="1" applyFont="1" applyBorder="1"/>
    <xf numFmtId="165" fontId="4" fillId="0" borderId="0" xfId="0" applyNumberFormat="1" applyFont="1" applyBorder="1"/>
    <xf numFmtId="165" fontId="4" fillId="0" borderId="0" xfId="1" applyNumberFormat="1" applyFont="1"/>
    <xf numFmtId="165" fontId="4" fillId="0" borderId="10" xfId="1" applyNumberFormat="1" applyFont="1" applyBorder="1"/>
    <xf numFmtId="165" fontId="4" fillId="2" borderId="10" xfId="1" applyNumberFormat="1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6" fontId="3" fillId="0" borderId="0" xfId="0" applyNumberFormat="1" applyFont="1"/>
    <xf numFmtId="0" fontId="4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24%20%20&#1043;&#1054;&#1044;/&#1055;&#1088;&#1086;&#1074;&#1077;&#1088;&#1086;&#1095;&#1085;&#1072;&#1103;%20%20&#1090;&#1072;&#1073;&#1083;&#1080;&#1094;&#1072;%20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Дотация"/>
      <sheetName val="Субсидия"/>
      <sheetName val="Субвенция"/>
      <sheetName val="Иные  МБТ"/>
      <sheetName val="субсидия  фед."/>
      <sheetName val="субсидия  ВР 522"/>
      <sheetName val="субсидия  ВР 523"/>
      <sheetName val="Федеральная  субсидия"/>
      <sheetName val="ВУС"/>
      <sheetName val="Бюджетирование"/>
    </sheetNames>
    <sheetDataSet>
      <sheetData sheetId="0"/>
      <sheetData sheetId="1"/>
      <sheetData sheetId="2"/>
      <sheetData sheetId="3"/>
      <sheetData sheetId="4">
        <row r="11">
          <cell r="C11">
            <v>158003877</v>
          </cell>
          <cell r="D11">
            <v>100971652.60000001</v>
          </cell>
          <cell r="E11">
            <v>188393160.69</v>
          </cell>
          <cell r="F11">
            <v>45004834.780000001</v>
          </cell>
          <cell r="AG11">
            <v>39510000</v>
          </cell>
          <cell r="AH11">
            <v>1010311.22</v>
          </cell>
          <cell r="AI11">
            <v>45182457.509999998</v>
          </cell>
          <cell r="AJ11">
            <v>9268366.0899999999</v>
          </cell>
        </row>
        <row r="12">
          <cell r="C12">
            <v>193436907.40000001</v>
          </cell>
          <cell r="D12">
            <v>538178898.69000006</v>
          </cell>
          <cell r="E12">
            <v>972814242.24000001</v>
          </cell>
          <cell r="F12">
            <v>186218753.53</v>
          </cell>
          <cell r="AG12">
            <v>49538279</v>
          </cell>
          <cell r="AH12">
            <v>2622278.5499999998</v>
          </cell>
          <cell r="AI12">
            <v>249417120.63000003</v>
          </cell>
          <cell r="AJ12">
            <v>41907943.32</v>
          </cell>
        </row>
        <row r="13">
          <cell r="C13">
            <v>191366819.09</v>
          </cell>
          <cell r="D13">
            <v>344373023.8599999</v>
          </cell>
          <cell r="E13">
            <v>473096743.96000004</v>
          </cell>
          <cell r="F13">
            <v>195732007.03</v>
          </cell>
          <cell r="AG13">
            <v>28239393</v>
          </cell>
          <cell r="AH13">
            <v>14488016.549999999</v>
          </cell>
          <cell r="AI13">
            <v>103804437.43000001</v>
          </cell>
          <cell r="AJ13">
            <v>26961755.41</v>
          </cell>
        </row>
        <row r="14">
          <cell r="C14">
            <v>95338209.730000004</v>
          </cell>
          <cell r="D14">
            <v>187087465.67999998</v>
          </cell>
          <cell r="E14">
            <v>435533057.27999997</v>
          </cell>
          <cell r="F14">
            <v>67102427.509999998</v>
          </cell>
          <cell r="AG14">
            <v>24683012.77</v>
          </cell>
          <cell r="AH14">
            <v>4560552.6400000006</v>
          </cell>
          <cell r="AI14">
            <v>108609405.08</v>
          </cell>
          <cell r="AJ14">
            <v>3877331.48</v>
          </cell>
        </row>
        <row r="15">
          <cell r="C15">
            <v>262268949</v>
          </cell>
          <cell r="D15">
            <v>914687392.58000004</v>
          </cell>
          <cell r="E15">
            <v>486022107.41000003</v>
          </cell>
          <cell r="F15">
            <v>64212537.019999996</v>
          </cell>
          <cell r="AG15">
            <v>10870000</v>
          </cell>
          <cell r="AH15">
            <v>3032402.9499999997</v>
          </cell>
          <cell r="AI15">
            <v>132028360.94999999</v>
          </cell>
          <cell r="AJ15">
            <v>12221391.42</v>
          </cell>
        </row>
        <row r="16">
          <cell r="C16">
            <v>69408435.349999994</v>
          </cell>
          <cell r="D16">
            <v>115176283.91000001</v>
          </cell>
          <cell r="E16">
            <v>286952764.09000003</v>
          </cell>
          <cell r="F16">
            <v>61775999.600000001</v>
          </cell>
          <cell r="AG16">
            <v>17584030</v>
          </cell>
          <cell r="AH16">
            <v>3972391.7899999996</v>
          </cell>
          <cell r="AI16">
            <v>63126699.880000003</v>
          </cell>
          <cell r="AJ16">
            <v>13586314.49</v>
          </cell>
        </row>
        <row r="17">
          <cell r="C17">
            <v>96427873.210000008</v>
          </cell>
          <cell r="D17">
            <v>54867405.659999996</v>
          </cell>
          <cell r="E17">
            <v>488043654.78999996</v>
          </cell>
          <cell r="F17">
            <v>46297302.07</v>
          </cell>
          <cell r="AG17">
            <v>24106968</v>
          </cell>
          <cell r="AH17">
            <v>399295.93</v>
          </cell>
          <cell r="AI17">
            <v>122940024.28999999</v>
          </cell>
          <cell r="AJ17">
            <v>4342643.97</v>
          </cell>
        </row>
        <row r="18">
          <cell r="C18">
            <v>196486919.19</v>
          </cell>
          <cell r="D18">
            <v>478054961.50999993</v>
          </cell>
          <cell r="E18">
            <v>393551591.07999998</v>
          </cell>
          <cell r="F18">
            <v>107584919.23</v>
          </cell>
          <cell r="AG18">
            <v>54371724</v>
          </cell>
          <cell r="AH18">
            <v>2855718.75</v>
          </cell>
          <cell r="AI18">
            <v>106387975.35000001</v>
          </cell>
          <cell r="AJ18">
            <v>15031469.220000001</v>
          </cell>
        </row>
        <row r="19">
          <cell r="C19">
            <v>185528920</v>
          </cell>
          <cell r="D19">
            <v>276184098.62</v>
          </cell>
          <cell r="E19">
            <v>272381370.15999997</v>
          </cell>
          <cell r="F19">
            <v>14244779.629999999</v>
          </cell>
          <cell r="AG19">
            <v>46380000</v>
          </cell>
          <cell r="AH19">
            <v>63837782.289999999</v>
          </cell>
          <cell r="AI19">
            <v>71405714.040000007</v>
          </cell>
          <cell r="AJ19">
            <v>3323016.33</v>
          </cell>
        </row>
        <row r="20">
          <cell r="C20">
            <v>50677082.189999998</v>
          </cell>
          <cell r="D20">
            <v>85542170.200000003</v>
          </cell>
          <cell r="E20">
            <v>246105991.44000003</v>
          </cell>
          <cell r="F20">
            <v>36569464.969999999</v>
          </cell>
          <cell r="AG20">
            <v>12669270</v>
          </cell>
          <cell r="AH20">
            <v>4531961.2600000007</v>
          </cell>
          <cell r="AI20">
            <v>64137352.400000006</v>
          </cell>
          <cell r="AJ20">
            <v>2361059.94</v>
          </cell>
        </row>
        <row r="21">
          <cell r="C21">
            <v>554083893.0200001</v>
          </cell>
          <cell r="D21">
            <v>1038627631.8</v>
          </cell>
          <cell r="E21">
            <v>567540613.02999997</v>
          </cell>
          <cell r="F21">
            <v>104393168.25</v>
          </cell>
          <cell r="AG21">
            <v>179221400</v>
          </cell>
          <cell r="AH21">
            <v>85414976.989999995</v>
          </cell>
          <cell r="AI21">
            <v>141450380.51000002</v>
          </cell>
          <cell r="AJ21">
            <v>24634118.649999999</v>
          </cell>
        </row>
        <row r="22">
          <cell r="C22">
            <v>91835866.819999993</v>
          </cell>
          <cell r="D22">
            <v>92600283.049999997</v>
          </cell>
          <cell r="E22">
            <v>328674689.05999994</v>
          </cell>
          <cell r="F22">
            <v>24077483.009999998</v>
          </cell>
          <cell r="AG22">
            <v>24158969</v>
          </cell>
          <cell r="AH22">
            <v>12041660.279999999</v>
          </cell>
          <cell r="AI22">
            <v>90777349.479999989</v>
          </cell>
          <cell r="AJ22">
            <v>9345357.25</v>
          </cell>
        </row>
        <row r="23">
          <cell r="C23">
            <v>118040030.73</v>
          </cell>
          <cell r="D23">
            <v>650988935.86000001</v>
          </cell>
          <cell r="E23">
            <v>889815754.17000008</v>
          </cell>
          <cell r="F23">
            <v>59093576.659999996</v>
          </cell>
          <cell r="AG23">
            <v>29936978</v>
          </cell>
          <cell r="AH23">
            <v>204929.31</v>
          </cell>
          <cell r="AI23">
            <v>230391334.66</v>
          </cell>
          <cell r="AJ23">
            <v>4706071.34</v>
          </cell>
        </row>
        <row r="24">
          <cell r="C24">
            <v>82697006</v>
          </cell>
          <cell r="D24">
            <v>101878241.36000001</v>
          </cell>
          <cell r="E24">
            <v>282974247.19999999</v>
          </cell>
          <cell r="F24">
            <v>50681911.909999996</v>
          </cell>
          <cell r="AG24">
            <v>20676000</v>
          </cell>
          <cell r="AH24">
            <v>719890.69</v>
          </cell>
          <cell r="AI24">
            <v>65506028.259999998</v>
          </cell>
          <cell r="AJ24">
            <v>3335624.2199999997</v>
          </cell>
        </row>
        <row r="25">
          <cell r="C25">
            <v>86940479.609999999</v>
          </cell>
          <cell r="D25">
            <v>86385191.560000017</v>
          </cell>
          <cell r="E25">
            <v>389413591.58999991</v>
          </cell>
          <cell r="F25">
            <v>36073061.079999998</v>
          </cell>
          <cell r="AG25">
            <v>23678091</v>
          </cell>
          <cell r="AH25">
            <v>11131893.029999999</v>
          </cell>
          <cell r="AI25">
            <v>110078209.25</v>
          </cell>
          <cell r="AJ25">
            <v>23730830.690000001</v>
          </cell>
        </row>
        <row r="26">
          <cell r="C26">
            <v>253613340.66</v>
          </cell>
          <cell r="D26">
            <v>205169354.65000004</v>
          </cell>
          <cell r="E26">
            <v>622709952.92999995</v>
          </cell>
          <cell r="F26">
            <v>88777812.510000005</v>
          </cell>
          <cell r="AG26">
            <v>63742642.5</v>
          </cell>
          <cell r="AH26">
            <v>6931044.2800000003</v>
          </cell>
          <cell r="AI26">
            <v>174015082.97</v>
          </cell>
          <cell r="AJ26">
            <v>20132324.109999999</v>
          </cell>
        </row>
        <row r="27">
          <cell r="C27">
            <v>305300290.05000001</v>
          </cell>
          <cell r="D27">
            <v>88153154.670000002</v>
          </cell>
          <cell r="E27">
            <v>305347206.27999997</v>
          </cell>
          <cell r="F27">
            <v>91730736.299999982</v>
          </cell>
          <cell r="AG27">
            <v>60737655</v>
          </cell>
          <cell r="AH27">
            <v>2160786.71</v>
          </cell>
          <cell r="AI27">
            <v>73146279.049999997</v>
          </cell>
          <cell r="AJ27">
            <v>10581994.75</v>
          </cell>
        </row>
        <row r="28">
          <cell r="C28">
            <v>114272988.49000001</v>
          </cell>
          <cell r="D28">
            <v>187405334.12</v>
          </cell>
          <cell r="E28">
            <v>438480600.29000002</v>
          </cell>
          <cell r="F28">
            <v>36797907.07</v>
          </cell>
          <cell r="AG28">
            <v>27809019.719999999</v>
          </cell>
          <cell r="AH28">
            <v>1903562.1600000001</v>
          </cell>
          <cell r="AI28">
            <v>112032847.38</v>
          </cell>
          <cell r="AJ28">
            <v>16938873.899999999</v>
          </cell>
        </row>
        <row r="31">
          <cell r="C31">
            <v>680670268</v>
          </cell>
          <cell r="D31">
            <v>614977662.63000011</v>
          </cell>
          <cell r="E31">
            <v>1224740543.8499997</v>
          </cell>
          <cell r="F31">
            <v>481842480.06000006</v>
          </cell>
          <cell r="AG31">
            <v>15000000</v>
          </cell>
          <cell r="AH31">
            <v>78996714.539999992</v>
          </cell>
          <cell r="AI31">
            <v>303748631.59999996</v>
          </cell>
          <cell r="AJ31">
            <v>30465652.890000001</v>
          </cell>
        </row>
        <row r="32">
          <cell r="C32">
            <v>1868150861.3</v>
          </cell>
          <cell r="D32">
            <v>6746573816.3099995</v>
          </cell>
          <cell r="E32">
            <v>7046741737.7600002</v>
          </cell>
          <cell r="F32">
            <v>625849043.31000006</v>
          </cell>
          <cell r="AG32">
            <v>535240356</v>
          </cell>
          <cell r="AH32">
            <v>661883712.13999999</v>
          </cell>
          <cell r="AI32">
            <v>1753122651.6300001</v>
          </cell>
          <cell r="AJ32">
            <v>115668059.81999999</v>
          </cell>
        </row>
        <row r="36">
          <cell r="B36">
            <v>37325825800.989998</v>
          </cell>
          <cell r="AF36">
            <v>6764582211.6899996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38"/>
  <sheetViews>
    <sheetView tabSelected="1" topLeftCell="A2" zoomScale="60" zoomScaleNormal="60" zoomScaleSheetLayoutView="50" workbookViewId="0">
      <pane xSplit="1" ySplit="6" topLeftCell="B23" activePane="bottomRight" state="frozen"/>
      <selection activeCell="A2" sqref="A2"/>
      <selection pane="topRight" activeCell="C2" sqref="C2"/>
      <selection pane="bottomLeft" activeCell="A8" sqref="A8"/>
      <selection pane="bottomRight" activeCell="I36" sqref="I36"/>
    </sheetView>
  </sheetViews>
  <sheetFormatPr defaultColWidth="9.08984375" defaultRowHeight="14" x14ac:dyDescent="0.3"/>
  <cols>
    <col min="1" max="1" width="24.90625" style="1" customWidth="1"/>
    <col min="2" max="2" width="18.81640625" style="1" customWidth="1"/>
    <col min="3" max="3" width="28.1796875" style="1" customWidth="1"/>
    <col min="4" max="4" width="19.453125" style="1" customWidth="1"/>
    <col min="5" max="5" width="19.08984375" style="1" customWidth="1"/>
    <col min="6" max="6" width="18.6328125" style="1" customWidth="1"/>
    <col min="7" max="7" width="18.08984375" style="1" customWidth="1"/>
    <col min="8" max="10" width="17.6328125" style="1" customWidth="1"/>
    <col min="11" max="11" width="18.1796875" style="1" customWidth="1"/>
    <col min="12" max="12" width="9.90625" style="1" customWidth="1"/>
    <col min="13" max="13" width="10.26953125" style="1" customWidth="1"/>
    <col min="14" max="14" width="11.54296875" style="1" customWidth="1"/>
    <col min="15" max="15" width="11.81640625" style="1" customWidth="1"/>
    <col min="16" max="16" width="17.1796875" style="1" customWidth="1"/>
    <col min="17" max="16384" width="9.08984375" style="1"/>
  </cols>
  <sheetData>
    <row r="1" spans="1:16" x14ac:dyDescent="0.3">
      <c r="G1" s="2"/>
      <c r="H1" s="2"/>
    </row>
    <row r="2" spans="1:16" ht="15.5" x14ac:dyDescent="0.3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4" spans="1:16" ht="14.5" thickBot="1" x14ac:dyDescent="0.35">
      <c r="N4" s="1" t="s">
        <v>0</v>
      </c>
    </row>
    <row r="5" spans="1:16" ht="14.5" thickBot="1" x14ac:dyDescent="0.35">
      <c r="A5" s="39" t="s">
        <v>1</v>
      </c>
      <c r="B5" s="44" t="s">
        <v>32</v>
      </c>
      <c r="C5" s="41"/>
      <c r="D5" s="41"/>
      <c r="E5" s="41"/>
      <c r="F5" s="42"/>
      <c r="G5" s="44" t="s">
        <v>31</v>
      </c>
      <c r="H5" s="41"/>
      <c r="I5" s="41"/>
      <c r="J5" s="41"/>
      <c r="K5" s="42"/>
      <c r="L5" s="51" t="s">
        <v>33</v>
      </c>
      <c r="M5" s="52"/>
      <c r="N5" s="52"/>
      <c r="O5" s="52"/>
      <c r="P5" s="53"/>
    </row>
    <row r="6" spans="1:16" ht="13.5" customHeight="1" thickBot="1" x14ac:dyDescent="0.35">
      <c r="A6" s="43"/>
      <c r="B6" s="39" t="s">
        <v>2</v>
      </c>
      <c r="C6" s="41" t="s">
        <v>3</v>
      </c>
      <c r="D6" s="41"/>
      <c r="E6" s="41"/>
      <c r="F6" s="42"/>
      <c r="G6" s="39" t="s">
        <v>2</v>
      </c>
      <c r="H6" s="41" t="s">
        <v>3</v>
      </c>
      <c r="I6" s="41"/>
      <c r="J6" s="41"/>
      <c r="K6" s="42"/>
      <c r="L6" s="54" t="s">
        <v>2</v>
      </c>
      <c r="M6" s="52" t="s">
        <v>3</v>
      </c>
      <c r="N6" s="52"/>
      <c r="O6" s="52"/>
      <c r="P6" s="53"/>
    </row>
    <row r="7" spans="1:16" ht="42.5" thickBot="1" x14ac:dyDescent="0.35">
      <c r="A7" s="40"/>
      <c r="B7" s="40"/>
      <c r="C7" s="3" t="s">
        <v>4</v>
      </c>
      <c r="D7" s="4" t="s">
        <v>6</v>
      </c>
      <c r="E7" s="3" t="s">
        <v>5</v>
      </c>
      <c r="F7" s="4" t="s">
        <v>30</v>
      </c>
      <c r="G7" s="40"/>
      <c r="H7" s="3" t="s">
        <v>4</v>
      </c>
      <c r="I7" s="4" t="s">
        <v>6</v>
      </c>
      <c r="J7" s="3" t="s">
        <v>5</v>
      </c>
      <c r="K7" s="4" t="s">
        <v>30</v>
      </c>
      <c r="L7" s="55"/>
      <c r="M7" s="5" t="s">
        <v>4</v>
      </c>
      <c r="N7" s="6" t="s">
        <v>6</v>
      </c>
      <c r="O7" s="5" t="s">
        <v>5</v>
      </c>
      <c r="P7" s="6" t="s">
        <v>30</v>
      </c>
    </row>
    <row r="8" spans="1:16" ht="21" customHeight="1" x14ac:dyDescent="0.35">
      <c r="A8" s="7" t="s">
        <v>7</v>
      </c>
      <c r="B8" s="16">
        <f t="shared" ref="B8" si="0">SUM(C8:F8)</f>
        <v>492373.52506999997</v>
      </c>
      <c r="C8" s="17">
        <f>'[1]Район  и  поселения'!C11/1000</f>
        <v>158003.87700000001</v>
      </c>
      <c r="D8" s="18">
        <f>'[1]Район  и  поселения'!D11/1000</f>
        <v>100971.65260000002</v>
      </c>
      <c r="E8" s="17">
        <f>'[1]Район  и  поселения'!E11/1000</f>
        <v>188393.16068999999</v>
      </c>
      <c r="F8" s="18">
        <f>'[1]Район  и  поселения'!F11/1000</f>
        <v>45004.834780000005</v>
      </c>
      <c r="G8" s="16">
        <f t="shared" ref="G8" si="1">SUM(H8:K8)</f>
        <v>94971.134820000007</v>
      </c>
      <c r="H8" s="17">
        <f>'[1]Район  и  поселения'!AG11/1000</f>
        <v>39510</v>
      </c>
      <c r="I8" s="18">
        <f>'[1]Район  и  поселения'!AH11/1000</f>
        <v>1010.3112199999999</v>
      </c>
      <c r="J8" s="17">
        <f>'[1]Район  и  поселения'!AI11/1000</f>
        <v>45182.45751</v>
      </c>
      <c r="K8" s="18">
        <f>'[1]Район  и  поселения'!AJ11/1000</f>
        <v>9268.3660899999995</v>
      </c>
      <c r="L8" s="19">
        <f>G8/B8*100</f>
        <v>19.288432457146858</v>
      </c>
      <c r="M8" s="19">
        <f t="shared" ref="M8:P8" si="2">H8/C8*100</f>
        <v>25.005715524309569</v>
      </c>
      <c r="N8" s="19">
        <f t="shared" si="2"/>
        <v>1.0005889712455789</v>
      </c>
      <c r="O8" s="19">
        <f t="shared" si="2"/>
        <v>23.983066765543313</v>
      </c>
      <c r="P8" s="19">
        <f t="shared" si="2"/>
        <v>20.594156461871581</v>
      </c>
    </row>
    <row r="9" spans="1:16" ht="21" customHeight="1" x14ac:dyDescent="0.35">
      <c r="A9" s="8" t="s">
        <v>8</v>
      </c>
      <c r="B9" s="16">
        <f t="shared" ref="B9:B25" si="3">SUM(C9:F9)</f>
        <v>1890648.80186</v>
      </c>
      <c r="C9" s="17">
        <f>'[1]Район  и  поселения'!C12/1000</f>
        <v>193436.9074</v>
      </c>
      <c r="D9" s="18">
        <f>'[1]Район  и  поселения'!D12/1000</f>
        <v>538178.89869000006</v>
      </c>
      <c r="E9" s="17">
        <f>'[1]Район  и  поселения'!E12/1000</f>
        <v>972814.24224000005</v>
      </c>
      <c r="F9" s="18">
        <f>'[1]Район  и  поселения'!F12/1000</f>
        <v>186218.75352999999</v>
      </c>
      <c r="G9" s="16">
        <f t="shared" ref="G9:G25" si="4">SUM(H9:K9)</f>
        <v>343485.62150000007</v>
      </c>
      <c r="H9" s="17">
        <f>'[1]Район  и  поселения'!AG12/1000</f>
        <v>49538.279000000002</v>
      </c>
      <c r="I9" s="18">
        <f>'[1]Район  и  поселения'!AH12/1000</f>
        <v>2622.27855</v>
      </c>
      <c r="J9" s="17">
        <f>'[1]Район  и  поселения'!AI12/1000</f>
        <v>249417.12063000002</v>
      </c>
      <c r="K9" s="18">
        <f>'[1]Район  и  поселения'!AJ12/1000</f>
        <v>41907.943319999998</v>
      </c>
      <c r="L9" s="19">
        <f t="shared" ref="L9:L24" si="5">G9/B9*100</f>
        <v>18.167605806117066</v>
      </c>
      <c r="M9" s="19">
        <f t="shared" ref="M9:M24" si="6">H9/C9*100</f>
        <v>25.609528019160216</v>
      </c>
      <c r="N9" s="19">
        <f t="shared" ref="N9:N24" si="7">I9/D9*100</f>
        <v>0.48725034674956214</v>
      </c>
      <c r="O9" s="19">
        <f t="shared" ref="O9:O24" si="8">J9/E9*100</f>
        <v>25.63872009682883</v>
      </c>
      <c r="P9" s="19">
        <f t="shared" ref="P9:P24" si="9">K9/F9*100</f>
        <v>22.504684692376376</v>
      </c>
    </row>
    <row r="10" spans="1:16" ht="21" customHeight="1" x14ac:dyDescent="0.35">
      <c r="A10" s="8" t="s">
        <v>9</v>
      </c>
      <c r="B10" s="16">
        <f t="shared" si="3"/>
        <v>1204568.59394</v>
      </c>
      <c r="C10" s="17">
        <f>'[1]Район  и  поселения'!C13/1000</f>
        <v>191366.81909</v>
      </c>
      <c r="D10" s="18">
        <f>'[1]Район  и  поселения'!D13/1000</f>
        <v>344373.0238599999</v>
      </c>
      <c r="E10" s="17">
        <f>'[1]Район  и  поселения'!E13/1000</f>
        <v>473096.74396000005</v>
      </c>
      <c r="F10" s="18">
        <f>'[1]Район  и  поселения'!F13/1000</f>
        <v>195732.00703000001</v>
      </c>
      <c r="G10" s="16">
        <f t="shared" si="4"/>
        <v>173493.60239000001</v>
      </c>
      <c r="H10" s="17">
        <f>'[1]Район  и  поселения'!AG13/1000</f>
        <v>28239.393</v>
      </c>
      <c r="I10" s="18">
        <f>'[1]Район  и  поселения'!AH13/1000</f>
        <v>14488.016549999998</v>
      </c>
      <c r="J10" s="17">
        <f>'[1]Район  и  поселения'!AI13/1000</f>
        <v>103804.43743000001</v>
      </c>
      <c r="K10" s="18">
        <f>'[1]Район  и  поселения'!AJ13/1000</f>
        <v>26961.755410000002</v>
      </c>
      <c r="L10" s="19">
        <f t="shared" si="5"/>
        <v>14.402965780680299</v>
      </c>
      <c r="M10" s="19">
        <f t="shared" si="6"/>
        <v>14.756682027890628</v>
      </c>
      <c r="N10" s="19">
        <f t="shared" si="7"/>
        <v>4.2070706896861649</v>
      </c>
      <c r="O10" s="19">
        <f t="shared" si="8"/>
        <v>21.941482108102733</v>
      </c>
      <c r="P10" s="19">
        <f t="shared" si="9"/>
        <v>13.774832138653517</v>
      </c>
    </row>
    <row r="11" spans="1:16" ht="21" customHeight="1" x14ac:dyDescent="0.35">
      <c r="A11" s="8" t="s">
        <v>10</v>
      </c>
      <c r="B11" s="16">
        <f t="shared" si="3"/>
        <v>785061.16019999993</v>
      </c>
      <c r="C11" s="17">
        <f>'[1]Район  и  поселения'!C14/1000</f>
        <v>95338.209730000002</v>
      </c>
      <c r="D11" s="18">
        <f>'[1]Район  и  поселения'!D14/1000</f>
        <v>187087.46567999996</v>
      </c>
      <c r="E11" s="17">
        <f>'[1]Район  и  поселения'!E14/1000</f>
        <v>435533.05727999995</v>
      </c>
      <c r="F11" s="18">
        <f>'[1]Район  и  поселения'!F14/1000</f>
        <v>67102.427509999994</v>
      </c>
      <c r="G11" s="16">
        <f t="shared" si="4"/>
        <v>141730.30197</v>
      </c>
      <c r="H11" s="17">
        <f>'[1]Район  и  поселения'!AG14/1000</f>
        <v>24683.012770000001</v>
      </c>
      <c r="I11" s="18">
        <f>'[1]Район  и  поселения'!AH14/1000</f>
        <v>4560.5526400000008</v>
      </c>
      <c r="J11" s="17">
        <f>'[1]Район  и  поселения'!AI14/1000</f>
        <v>108609.40508</v>
      </c>
      <c r="K11" s="18">
        <f>'[1]Район  и  поселения'!AJ14/1000</f>
        <v>3877.3314799999998</v>
      </c>
      <c r="L11" s="19">
        <f t="shared" si="5"/>
        <v>18.053408976937948</v>
      </c>
      <c r="M11" s="19">
        <f t="shared" si="6"/>
        <v>25.889947839279614</v>
      </c>
      <c r="N11" s="19">
        <f t="shared" si="7"/>
        <v>2.4376580351997004</v>
      </c>
      <c r="O11" s="19">
        <f t="shared" si="8"/>
        <v>24.937120906112085</v>
      </c>
      <c r="P11" s="19">
        <f t="shared" si="9"/>
        <v>5.778228335215112</v>
      </c>
    </row>
    <row r="12" spans="1:16" ht="21" customHeight="1" x14ac:dyDescent="0.35">
      <c r="A12" s="8" t="s">
        <v>11</v>
      </c>
      <c r="B12" s="16">
        <f t="shared" si="3"/>
        <v>1727190.9860099999</v>
      </c>
      <c r="C12" s="17">
        <f>'[1]Район  и  поселения'!C15/1000</f>
        <v>262268.94900000002</v>
      </c>
      <c r="D12" s="18">
        <f>'[1]Район  и  поселения'!D15/1000</f>
        <v>914687.39257999999</v>
      </c>
      <c r="E12" s="17">
        <f>'[1]Район  и  поселения'!E15/1000</f>
        <v>486022.10741000006</v>
      </c>
      <c r="F12" s="18">
        <f>'[1]Район  и  поселения'!F15/1000</f>
        <v>64212.537019999996</v>
      </c>
      <c r="G12" s="16">
        <f t="shared" si="4"/>
        <v>158152.15531999999</v>
      </c>
      <c r="H12" s="17">
        <f>'[1]Район  и  поселения'!AG15/1000</f>
        <v>10870</v>
      </c>
      <c r="I12" s="18">
        <f>'[1]Район  и  поселения'!AH15/1000</f>
        <v>3032.4029499999997</v>
      </c>
      <c r="J12" s="17">
        <f>'[1]Район  и  поселения'!AI15/1000</f>
        <v>132028.36095</v>
      </c>
      <c r="K12" s="18">
        <f>'[1]Район  и  поселения'!AJ15/1000</f>
        <v>12221.39142</v>
      </c>
      <c r="L12" s="19">
        <f t="shared" si="5"/>
        <v>9.1566107396929368</v>
      </c>
      <c r="M12" s="19">
        <f t="shared" si="6"/>
        <v>4.1446004345714593</v>
      </c>
      <c r="N12" s="19">
        <f t="shared" si="7"/>
        <v>0.33152342260307049</v>
      </c>
      <c r="O12" s="19">
        <f t="shared" si="8"/>
        <v>27.165093714270718</v>
      </c>
      <c r="P12" s="19">
        <f t="shared" si="9"/>
        <v>19.032718511329737</v>
      </c>
    </row>
    <row r="13" spans="1:16" ht="21" customHeight="1" x14ac:dyDescent="0.35">
      <c r="A13" s="8" t="s">
        <v>12</v>
      </c>
      <c r="B13" s="16">
        <f t="shared" si="3"/>
        <v>533313.48294999998</v>
      </c>
      <c r="C13" s="17">
        <f>'[1]Район  и  поселения'!C16/1000</f>
        <v>69408.43535</v>
      </c>
      <c r="D13" s="18">
        <f>'[1]Район  и  поселения'!D16/1000</f>
        <v>115176.28391000001</v>
      </c>
      <c r="E13" s="17">
        <f>'[1]Район  и  поселения'!E16/1000</f>
        <v>286952.76409000001</v>
      </c>
      <c r="F13" s="18">
        <f>'[1]Район  и  поселения'!F16/1000</f>
        <v>61775.999600000003</v>
      </c>
      <c r="G13" s="16">
        <f t="shared" si="4"/>
        <v>98269.436159999997</v>
      </c>
      <c r="H13" s="17">
        <f>'[1]Район  и  поселения'!AG16/1000</f>
        <v>17584.03</v>
      </c>
      <c r="I13" s="18">
        <f>'[1]Район  и  поселения'!AH16/1000</f>
        <v>3972.3917899999997</v>
      </c>
      <c r="J13" s="17">
        <f>'[1]Район  и  поселения'!AI16/1000</f>
        <v>63126.69988</v>
      </c>
      <c r="K13" s="18">
        <f>'[1]Район  и  поселения'!AJ16/1000</f>
        <v>13586.314490000001</v>
      </c>
      <c r="L13" s="19">
        <f t="shared" si="5"/>
        <v>18.426205093564661</v>
      </c>
      <c r="M13" s="19">
        <f t="shared" si="6"/>
        <v>25.334139735797979</v>
      </c>
      <c r="N13" s="19">
        <f t="shared" si="7"/>
        <v>3.4489667969354434</v>
      </c>
      <c r="O13" s="19">
        <f t="shared" si="8"/>
        <v>21.998986516192229</v>
      </c>
      <c r="P13" s="19">
        <f t="shared" si="9"/>
        <v>21.992868715960039</v>
      </c>
    </row>
    <row r="14" spans="1:16" ht="21" customHeight="1" x14ac:dyDescent="0.35">
      <c r="A14" s="8" t="s">
        <v>13</v>
      </c>
      <c r="B14" s="16">
        <f t="shared" si="3"/>
        <v>685636.23572999996</v>
      </c>
      <c r="C14" s="17">
        <f>'[1]Район  и  поселения'!C17/1000</f>
        <v>96427.873210000005</v>
      </c>
      <c r="D14" s="18">
        <f>'[1]Район  и  поселения'!D17/1000</f>
        <v>54867.405659999997</v>
      </c>
      <c r="E14" s="17">
        <f>'[1]Район  и  поселения'!E17/1000</f>
        <v>488043.65478999994</v>
      </c>
      <c r="F14" s="18">
        <f>'[1]Район  и  поселения'!F17/1000</f>
        <v>46297.302069999998</v>
      </c>
      <c r="G14" s="16">
        <f t="shared" si="4"/>
        <v>151788.93218999999</v>
      </c>
      <c r="H14" s="17">
        <f>'[1]Район  и  поселения'!AG17/1000</f>
        <v>24106.968000000001</v>
      </c>
      <c r="I14" s="18">
        <f>'[1]Район  и  поселения'!AH17/1000</f>
        <v>399.29593</v>
      </c>
      <c r="J14" s="17">
        <f>'[1]Район  и  поселения'!AI17/1000</f>
        <v>122940.02428999999</v>
      </c>
      <c r="K14" s="18">
        <f>'[1]Район  и  поселения'!AJ17/1000</f>
        <v>4342.6439700000001</v>
      </c>
      <c r="L14" s="19">
        <f t="shared" si="5"/>
        <v>22.138405801786369</v>
      </c>
      <c r="M14" s="19">
        <f t="shared" si="6"/>
        <v>24.999999686294025</v>
      </c>
      <c r="N14" s="19">
        <f t="shared" si="7"/>
        <v>0.72774705710406651</v>
      </c>
      <c r="O14" s="19">
        <f t="shared" si="8"/>
        <v>25.190374484614452</v>
      </c>
      <c r="P14" s="19">
        <f t="shared" si="9"/>
        <v>9.3799071994175058</v>
      </c>
    </row>
    <row r="15" spans="1:16" ht="21" customHeight="1" x14ac:dyDescent="0.35">
      <c r="A15" s="8" t="s">
        <v>14</v>
      </c>
      <c r="B15" s="16">
        <f t="shared" si="3"/>
        <v>1175678.3910099999</v>
      </c>
      <c r="C15" s="17">
        <f>'[1]Район  и  поселения'!C18/1000</f>
        <v>196486.91918999999</v>
      </c>
      <c r="D15" s="18">
        <f>'[1]Район  и  поселения'!D18/1000</f>
        <v>478054.96150999994</v>
      </c>
      <c r="E15" s="17">
        <f>'[1]Район  и  поселения'!E18/1000</f>
        <v>393551.59107999998</v>
      </c>
      <c r="F15" s="18">
        <f>'[1]Район  и  поселения'!F18/1000</f>
        <v>107584.91923</v>
      </c>
      <c r="G15" s="16">
        <f t="shared" si="4"/>
        <v>178646.88732000001</v>
      </c>
      <c r="H15" s="17">
        <f>'[1]Район  и  поселения'!AG18/1000</f>
        <v>54371.724000000002</v>
      </c>
      <c r="I15" s="18">
        <f>'[1]Район  и  поселения'!AH18/1000</f>
        <v>2855.71875</v>
      </c>
      <c r="J15" s="17">
        <f>'[1]Район  и  поселения'!AI18/1000</f>
        <v>106387.97535000001</v>
      </c>
      <c r="K15" s="18">
        <f>'[1]Район  и  поселения'!AJ18/1000</f>
        <v>15031.469220000001</v>
      </c>
      <c r="L15" s="19">
        <f t="shared" si="5"/>
        <v>15.195217389895916</v>
      </c>
      <c r="M15" s="19">
        <f t="shared" si="6"/>
        <v>27.671930642580506</v>
      </c>
      <c r="N15" s="19">
        <f t="shared" si="7"/>
        <v>0.5973620148151656</v>
      </c>
      <c r="O15" s="19">
        <f t="shared" si="8"/>
        <v>27.032790048706417</v>
      </c>
      <c r="P15" s="19">
        <f t="shared" si="9"/>
        <v>13.97172515217029</v>
      </c>
    </row>
    <row r="16" spans="1:16" ht="21" customHeight="1" x14ac:dyDescent="0.35">
      <c r="A16" s="8" t="s">
        <v>15</v>
      </c>
      <c r="B16" s="16">
        <f t="shared" si="3"/>
        <v>748339.16840999993</v>
      </c>
      <c r="C16" s="17">
        <f>'[1]Район  и  поселения'!C19/1000</f>
        <v>185528.92</v>
      </c>
      <c r="D16" s="18">
        <f>'[1]Район  и  поселения'!D19/1000</f>
        <v>276184.09862</v>
      </c>
      <c r="E16" s="17">
        <f>'[1]Район  и  поселения'!E19/1000</f>
        <v>272381.37015999999</v>
      </c>
      <c r="F16" s="18">
        <f>'[1]Район  и  поселения'!F19/1000</f>
        <v>14244.779629999999</v>
      </c>
      <c r="G16" s="16">
        <f t="shared" si="4"/>
        <v>184946.51266000001</v>
      </c>
      <c r="H16" s="17">
        <f>'[1]Район  и  поселения'!AG19/1000</f>
        <v>46380</v>
      </c>
      <c r="I16" s="18">
        <f>'[1]Район  и  поселения'!AH19/1000</f>
        <v>63837.782289999996</v>
      </c>
      <c r="J16" s="17">
        <f>'[1]Район  и  поселения'!AI19/1000</f>
        <v>71405.714040000006</v>
      </c>
      <c r="K16" s="18">
        <f>'[1]Район  и  поселения'!AJ19/1000</f>
        <v>3323.0163299999999</v>
      </c>
      <c r="L16" s="19">
        <f t="shared" si="5"/>
        <v>24.714263327009441</v>
      </c>
      <c r="M16" s="19">
        <f t="shared" si="6"/>
        <v>24.998798031056289</v>
      </c>
      <c r="N16" s="19">
        <f t="shared" si="7"/>
        <v>23.114213529662329</v>
      </c>
      <c r="O16" s="19">
        <f t="shared" si="8"/>
        <v>26.215344315969723</v>
      </c>
      <c r="P16" s="19">
        <f t="shared" si="9"/>
        <v>23.327958847475692</v>
      </c>
    </row>
    <row r="17" spans="1:16" ht="21" customHeight="1" x14ac:dyDescent="0.35">
      <c r="A17" s="8" t="s">
        <v>16</v>
      </c>
      <c r="B17" s="16">
        <f t="shared" si="3"/>
        <v>418894.70880000002</v>
      </c>
      <c r="C17" s="17">
        <f>'[1]Район  и  поселения'!C20/1000</f>
        <v>50677.082190000001</v>
      </c>
      <c r="D17" s="18">
        <f>'[1]Район  и  поселения'!D20/1000</f>
        <v>85542.170200000008</v>
      </c>
      <c r="E17" s="17">
        <f>'[1]Район  и  поселения'!E20/1000</f>
        <v>246105.99144000004</v>
      </c>
      <c r="F17" s="18">
        <f>'[1]Район  и  поселения'!F20/1000</f>
        <v>36569.464970000001</v>
      </c>
      <c r="G17" s="16">
        <f t="shared" si="4"/>
        <v>83699.64360000001</v>
      </c>
      <c r="H17" s="17">
        <f>'[1]Район  и  поселения'!AG20/1000</f>
        <v>12669.27</v>
      </c>
      <c r="I17" s="18">
        <f>'[1]Район  и  поселения'!AH20/1000</f>
        <v>4531.9612600000009</v>
      </c>
      <c r="J17" s="17">
        <f>'[1]Район  и  поселения'!AI20/1000</f>
        <v>64137.352400000003</v>
      </c>
      <c r="K17" s="18">
        <f>'[1]Район  и  поселения'!AJ20/1000</f>
        <v>2361.0599400000001</v>
      </c>
      <c r="L17" s="19">
        <f t="shared" si="5"/>
        <v>19.981069667786645</v>
      </c>
      <c r="M17" s="19">
        <f t="shared" si="6"/>
        <v>24.999998919629988</v>
      </c>
      <c r="N17" s="19">
        <f t="shared" si="7"/>
        <v>5.2979264489130307</v>
      </c>
      <c r="O17" s="19">
        <f t="shared" si="8"/>
        <v>26.060865899575841</v>
      </c>
      <c r="P17" s="19">
        <f t="shared" si="9"/>
        <v>6.4563699303145707</v>
      </c>
    </row>
    <row r="18" spans="1:16" ht="21" customHeight="1" x14ac:dyDescent="0.35">
      <c r="A18" s="8" t="s">
        <v>17</v>
      </c>
      <c r="B18" s="16">
        <f t="shared" si="3"/>
        <v>2264645.3061000002</v>
      </c>
      <c r="C18" s="17">
        <f>'[1]Район  и  поселения'!C21/1000</f>
        <v>554083.89302000008</v>
      </c>
      <c r="D18" s="18">
        <f>'[1]Район  и  поселения'!D21/1000</f>
        <v>1038627.6318</v>
      </c>
      <c r="E18" s="17">
        <f>'[1]Район  и  поселения'!E21/1000</f>
        <v>567540.61303000001</v>
      </c>
      <c r="F18" s="18">
        <f>'[1]Район  и  поселения'!F21/1000</f>
        <v>104393.16825</v>
      </c>
      <c r="G18" s="16">
        <f t="shared" si="4"/>
        <v>430720.87615000008</v>
      </c>
      <c r="H18" s="17">
        <f>'[1]Район  и  поселения'!AG21/1000</f>
        <v>179221.4</v>
      </c>
      <c r="I18" s="18">
        <f>'[1]Район  и  поселения'!AH21/1000</f>
        <v>85414.976989999996</v>
      </c>
      <c r="J18" s="17">
        <f>'[1]Район  и  поселения'!AI21/1000</f>
        <v>141450.38051000002</v>
      </c>
      <c r="K18" s="18">
        <f>'[1]Район  и  поселения'!AJ21/1000</f>
        <v>24634.118649999997</v>
      </c>
      <c r="L18" s="19">
        <f t="shared" si="5"/>
        <v>19.019352610751874</v>
      </c>
      <c r="M18" s="19">
        <f t="shared" si="6"/>
        <v>32.345535081910576</v>
      </c>
      <c r="N18" s="19">
        <f t="shared" si="7"/>
        <v>8.2238305986497817</v>
      </c>
      <c r="O18" s="19">
        <f t="shared" si="8"/>
        <v>24.923393544441023</v>
      </c>
      <c r="P18" s="19">
        <f t="shared" si="9"/>
        <v>23.597443264684127</v>
      </c>
    </row>
    <row r="19" spans="1:16" ht="21" customHeight="1" x14ac:dyDescent="0.35">
      <c r="A19" s="8" t="s">
        <v>18</v>
      </c>
      <c r="B19" s="16">
        <f t="shared" si="3"/>
        <v>537188.32193999994</v>
      </c>
      <c r="C19" s="17">
        <f>'[1]Район  и  поселения'!C22/1000</f>
        <v>91835.866819999996</v>
      </c>
      <c r="D19" s="18">
        <f>'[1]Район  и  поселения'!D22/1000</f>
        <v>92600.283049999998</v>
      </c>
      <c r="E19" s="17">
        <f>'[1]Район  и  поселения'!E22/1000</f>
        <v>328674.68905999995</v>
      </c>
      <c r="F19" s="18">
        <f>'[1]Район  и  поселения'!F22/1000</f>
        <v>24077.483009999996</v>
      </c>
      <c r="G19" s="16">
        <f t="shared" si="4"/>
        <v>136323.33601</v>
      </c>
      <c r="H19" s="17">
        <f>'[1]Район  и  поселения'!AG22/1000</f>
        <v>24158.969000000001</v>
      </c>
      <c r="I19" s="18">
        <f>'[1]Район  и  поселения'!AH22/1000</f>
        <v>12041.66028</v>
      </c>
      <c r="J19" s="17">
        <f>'[1]Район  и  поселения'!AI22/1000</f>
        <v>90777.34947999999</v>
      </c>
      <c r="K19" s="18">
        <f>'[1]Район  и  поселения'!AJ22/1000</f>
        <v>9345.3572499999991</v>
      </c>
      <c r="L19" s="19">
        <f t="shared" si="5"/>
        <v>25.377196495575777</v>
      </c>
      <c r="M19" s="19">
        <f t="shared" si="6"/>
        <v>26.306681514045081</v>
      </c>
      <c r="N19" s="19">
        <f t="shared" si="7"/>
        <v>13.003913037175108</v>
      </c>
      <c r="O19" s="19">
        <f t="shared" si="8"/>
        <v>27.619209054284212</v>
      </c>
      <c r="P19" s="19">
        <f t="shared" si="9"/>
        <v>38.813680176281849</v>
      </c>
    </row>
    <row r="20" spans="1:16" ht="21" customHeight="1" x14ac:dyDescent="0.35">
      <c r="A20" s="8" t="s">
        <v>19</v>
      </c>
      <c r="B20" s="16">
        <f t="shared" si="3"/>
        <v>1717938.29742</v>
      </c>
      <c r="C20" s="17">
        <f>'[1]Район  и  поселения'!C23/1000</f>
        <v>118040.03073</v>
      </c>
      <c r="D20" s="18">
        <f>'[1]Район  и  поселения'!D23/1000</f>
        <v>650988.93585999997</v>
      </c>
      <c r="E20" s="17">
        <f>'[1]Район  и  поселения'!E23/1000</f>
        <v>889815.75417000009</v>
      </c>
      <c r="F20" s="18">
        <f>'[1]Район  и  поселения'!F23/1000</f>
        <v>59093.576659999999</v>
      </c>
      <c r="G20" s="16">
        <f t="shared" si="4"/>
        <v>265239.31331</v>
      </c>
      <c r="H20" s="17">
        <f>'[1]Район  и  поселения'!AG23/1000</f>
        <v>29936.977999999999</v>
      </c>
      <c r="I20" s="18">
        <f>'[1]Район  и  поселения'!AH23/1000</f>
        <v>204.92930999999999</v>
      </c>
      <c r="J20" s="17">
        <f>'[1]Район  и  поселения'!AI23/1000</f>
        <v>230391.33465999999</v>
      </c>
      <c r="K20" s="18">
        <f>'[1]Район  и  поселения'!AJ23/1000</f>
        <v>4706.0713399999995</v>
      </c>
      <c r="L20" s="19">
        <f t="shared" si="5"/>
        <v>15.439396962529822</v>
      </c>
      <c r="M20" s="19">
        <f t="shared" si="6"/>
        <v>25.361716542142076</v>
      </c>
      <c r="N20" s="19">
        <f t="shared" si="7"/>
        <v>3.1479691698488646E-2</v>
      </c>
      <c r="O20" s="19">
        <f t="shared" si="8"/>
        <v>25.892026925832955</v>
      </c>
      <c r="P20" s="19">
        <f t="shared" si="9"/>
        <v>7.9637612173600312</v>
      </c>
    </row>
    <row r="21" spans="1:16" ht="21" customHeight="1" x14ac:dyDescent="0.35">
      <c r="A21" s="8" t="s">
        <v>20</v>
      </c>
      <c r="B21" s="16">
        <f t="shared" si="3"/>
        <v>518231.40647000005</v>
      </c>
      <c r="C21" s="17">
        <f>'[1]Район  и  поселения'!C24/1000</f>
        <v>82697.005999999994</v>
      </c>
      <c r="D21" s="18">
        <f>'[1]Район  и  поселения'!D24/1000</f>
        <v>101878.24136000001</v>
      </c>
      <c r="E21" s="17">
        <f>'[1]Район  и  поселения'!E24/1000</f>
        <v>282974.24719999998</v>
      </c>
      <c r="F21" s="18">
        <f>'[1]Район  и  поселения'!F24/1000</f>
        <v>50681.911909999995</v>
      </c>
      <c r="G21" s="16">
        <f t="shared" si="4"/>
        <v>90237.54316999999</v>
      </c>
      <c r="H21" s="17">
        <f>'[1]Район  и  поселения'!AG24/1000</f>
        <v>20676</v>
      </c>
      <c r="I21" s="18">
        <f>'[1]Район  и  поселения'!AH24/1000</f>
        <v>719.89068999999995</v>
      </c>
      <c r="J21" s="17">
        <f>'[1]Район  и  поселения'!AI24/1000</f>
        <v>65506.028259999999</v>
      </c>
      <c r="K21" s="18">
        <f>'[1]Район  и  поселения'!AJ24/1000</f>
        <v>3335.6242199999997</v>
      </c>
      <c r="L21" s="19">
        <f t="shared" si="5"/>
        <v>17.412596389065772</v>
      </c>
      <c r="M21" s="19">
        <f t="shared" si="6"/>
        <v>25.002114344986083</v>
      </c>
      <c r="N21" s="19">
        <f t="shared" si="7"/>
        <v>0.70661868558976459</v>
      </c>
      <c r="O21" s="19">
        <f t="shared" si="8"/>
        <v>23.149113005220499</v>
      </c>
      <c r="P21" s="19">
        <f t="shared" si="9"/>
        <v>6.5814885316941867</v>
      </c>
    </row>
    <row r="22" spans="1:16" ht="21" customHeight="1" x14ac:dyDescent="0.35">
      <c r="A22" s="8" t="s">
        <v>21</v>
      </c>
      <c r="B22" s="16">
        <f t="shared" si="3"/>
        <v>598812.32383999997</v>
      </c>
      <c r="C22" s="17">
        <f>'[1]Район  и  поселения'!C25/1000</f>
        <v>86940.479609999995</v>
      </c>
      <c r="D22" s="18">
        <f>'[1]Район  и  поселения'!D25/1000</f>
        <v>86385.191560000021</v>
      </c>
      <c r="E22" s="17">
        <f>'[1]Район  и  поселения'!E25/1000</f>
        <v>389413.59158999991</v>
      </c>
      <c r="F22" s="18">
        <f>'[1]Район  и  поселения'!F25/1000</f>
        <v>36073.061079999999</v>
      </c>
      <c r="G22" s="16">
        <f t="shared" si="4"/>
        <v>168619.02397000001</v>
      </c>
      <c r="H22" s="17">
        <f>'[1]Район  и  поселения'!AG25/1000</f>
        <v>23678.091</v>
      </c>
      <c r="I22" s="18">
        <f>'[1]Район  и  поселения'!AH25/1000</f>
        <v>11131.893029999999</v>
      </c>
      <c r="J22" s="17">
        <f>'[1]Район  и  поселения'!AI25/1000</f>
        <v>110078.20925</v>
      </c>
      <c r="K22" s="18">
        <f>'[1]Район  и  поселения'!AJ25/1000</f>
        <v>23730.830690000003</v>
      </c>
      <c r="L22" s="19">
        <f t="shared" si="5"/>
        <v>28.158910105372893</v>
      </c>
      <c r="M22" s="19">
        <f t="shared" si="6"/>
        <v>27.234829053411985</v>
      </c>
      <c r="N22" s="19">
        <f t="shared" si="7"/>
        <v>12.886344093209761</v>
      </c>
      <c r="O22" s="19">
        <f t="shared" si="8"/>
        <v>28.267685470490083</v>
      </c>
      <c r="P22" s="19">
        <f t="shared" si="9"/>
        <v>65.785464220437603</v>
      </c>
    </row>
    <row r="23" spans="1:16" ht="21" customHeight="1" x14ac:dyDescent="0.35">
      <c r="A23" s="8" t="s">
        <v>22</v>
      </c>
      <c r="B23" s="16">
        <f t="shared" si="3"/>
        <v>1170270.4607500001</v>
      </c>
      <c r="C23" s="17">
        <f>'[1]Район  и  поселения'!C26/1000</f>
        <v>253613.34065999999</v>
      </c>
      <c r="D23" s="18">
        <f>'[1]Район  и  поселения'!D26/1000</f>
        <v>205169.35465000002</v>
      </c>
      <c r="E23" s="17">
        <f>'[1]Район  и  поселения'!E26/1000</f>
        <v>622709.95292999991</v>
      </c>
      <c r="F23" s="18">
        <f>'[1]Район  и  поселения'!F26/1000</f>
        <v>88777.812510000003</v>
      </c>
      <c r="G23" s="16">
        <f t="shared" si="4"/>
        <v>264821.09385999996</v>
      </c>
      <c r="H23" s="17">
        <f>'[1]Район  и  поселения'!AG26/1000</f>
        <v>63742.642500000002</v>
      </c>
      <c r="I23" s="18">
        <f>'[1]Район  и  поселения'!AH26/1000</f>
        <v>6931.0442800000001</v>
      </c>
      <c r="J23" s="17">
        <f>'[1]Район  и  поселения'!AI26/1000</f>
        <v>174015.08296999999</v>
      </c>
      <c r="K23" s="18">
        <f>'[1]Район  и  поселения'!AJ26/1000</f>
        <v>20132.324109999998</v>
      </c>
      <c r="L23" s="19">
        <f t="shared" si="5"/>
        <v>22.629050526515218</v>
      </c>
      <c r="M23" s="19">
        <f t="shared" si="6"/>
        <v>25.133789229745169</v>
      </c>
      <c r="N23" s="19">
        <f t="shared" si="7"/>
        <v>3.3782064050567988</v>
      </c>
      <c r="O23" s="19">
        <f t="shared" si="8"/>
        <v>27.944805145833502</v>
      </c>
      <c r="P23" s="19">
        <f t="shared" si="9"/>
        <v>22.677202265748864</v>
      </c>
    </row>
    <row r="24" spans="1:16" ht="21" customHeight="1" x14ac:dyDescent="0.35">
      <c r="A24" s="8" t="s">
        <v>23</v>
      </c>
      <c r="B24" s="16">
        <f t="shared" si="3"/>
        <v>790531.38730000006</v>
      </c>
      <c r="C24" s="17">
        <f>'[1]Район  и  поселения'!C27/1000</f>
        <v>305300.29005000001</v>
      </c>
      <c r="D24" s="18">
        <f>'[1]Район  и  поселения'!D27/1000</f>
        <v>88153.154670000004</v>
      </c>
      <c r="E24" s="17">
        <f>'[1]Район  и  поселения'!E27/1000</f>
        <v>305347.20627999998</v>
      </c>
      <c r="F24" s="18">
        <f>'[1]Район  и  поселения'!F27/1000</f>
        <v>91730.736299999975</v>
      </c>
      <c r="G24" s="16">
        <f t="shared" si="4"/>
        <v>146626.71551000001</v>
      </c>
      <c r="H24" s="17">
        <f>'[1]Район  и  поселения'!AG27/1000</f>
        <v>60737.654999999999</v>
      </c>
      <c r="I24" s="18">
        <f>'[1]Район  и  поселения'!AH27/1000</f>
        <v>2160.7867099999999</v>
      </c>
      <c r="J24" s="17">
        <f>'[1]Район  и  поселения'!AI27/1000</f>
        <v>73146.279049999997</v>
      </c>
      <c r="K24" s="18">
        <f>'[1]Район  и  поселения'!AJ27/1000</f>
        <v>10581.99475</v>
      </c>
      <c r="L24" s="19">
        <f t="shared" si="5"/>
        <v>18.547867657828544</v>
      </c>
      <c r="M24" s="19">
        <f t="shared" si="6"/>
        <v>19.89439806626217</v>
      </c>
      <c r="N24" s="19">
        <f t="shared" si="7"/>
        <v>2.4511734356970796</v>
      </c>
      <c r="O24" s="19">
        <f t="shared" si="8"/>
        <v>23.955116518382578</v>
      </c>
      <c r="P24" s="19">
        <f t="shared" si="9"/>
        <v>11.53593133210248</v>
      </c>
    </row>
    <row r="25" spans="1:16" ht="21" customHeight="1" thickBot="1" x14ac:dyDescent="0.4">
      <c r="A25" s="9" t="s">
        <v>24</v>
      </c>
      <c r="B25" s="16">
        <f t="shared" si="3"/>
        <v>776956.82997000008</v>
      </c>
      <c r="C25" s="17">
        <f>'[1]Район  и  поселения'!C28/1000</f>
        <v>114272.98849</v>
      </c>
      <c r="D25" s="18">
        <f>'[1]Район  и  поселения'!D28/1000</f>
        <v>187405.33412000001</v>
      </c>
      <c r="E25" s="17">
        <f>'[1]Район  и  поселения'!E28/1000</f>
        <v>438480.60029000003</v>
      </c>
      <c r="F25" s="18">
        <f>'[1]Район  и  поселения'!F28/1000</f>
        <v>36797.907070000001</v>
      </c>
      <c r="G25" s="16">
        <f t="shared" si="4"/>
        <v>158684.30316000001</v>
      </c>
      <c r="H25" s="17">
        <f>'[1]Район  и  поселения'!AG28/1000</f>
        <v>27809.01972</v>
      </c>
      <c r="I25" s="18">
        <f>'[1]Район  и  поселения'!AH28/1000</f>
        <v>1903.5621600000002</v>
      </c>
      <c r="J25" s="17">
        <f>'[1]Район  и  поселения'!AI28/1000</f>
        <v>112032.84737999999</v>
      </c>
      <c r="K25" s="18">
        <f>'[1]Район  и  поселения'!AJ28/1000</f>
        <v>16938.873899999999</v>
      </c>
      <c r="L25" s="20">
        <f t="shared" ref="L25:L33" si="10">G25/B25*100</f>
        <v>20.423824984732697</v>
      </c>
      <c r="M25" s="20">
        <f t="shared" ref="M25:M33" si="11">H25/C25*100</f>
        <v>24.335602041626451</v>
      </c>
      <c r="N25" s="20">
        <f t="shared" ref="N25:N33" si="12">I25/D25*100</f>
        <v>1.0157459866009495</v>
      </c>
      <c r="O25" s="20">
        <f t="shared" ref="O25:O33" si="13">J25/E25*100</f>
        <v>25.550240376861439</v>
      </c>
      <c r="P25" s="20">
        <f t="shared" ref="P25:P33" si="14">K25/F25*100</f>
        <v>46.03216663322042</v>
      </c>
    </row>
    <row r="26" spans="1:16" ht="21" customHeight="1" thickBot="1" x14ac:dyDescent="0.4">
      <c r="A26" s="10" t="s">
        <v>25</v>
      </c>
      <c r="B26" s="21">
        <f>SUM(B8:B25)</f>
        <v>18036279.387769997</v>
      </c>
      <c r="C26" s="22">
        <f t="shared" ref="C26:F26" si="15">SUM(C8:C25)</f>
        <v>3105727.88754</v>
      </c>
      <c r="D26" s="21">
        <f t="shared" si="15"/>
        <v>5546331.4803799996</v>
      </c>
      <c r="E26" s="23">
        <f t="shared" si="15"/>
        <v>8067851.3376900014</v>
      </c>
      <c r="F26" s="21">
        <f t="shared" si="15"/>
        <v>1316368.6821599999</v>
      </c>
      <c r="G26" s="21">
        <f>SUM(G8:G25)</f>
        <v>3270456.4330700007</v>
      </c>
      <c r="H26" s="23">
        <f>SUM(H8:H25)</f>
        <v>737913.43198999995</v>
      </c>
      <c r="I26" s="21">
        <f>SUM(I8:I25)</f>
        <v>221819.45538</v>
      </c>
      <c r="J26" s="23">
        <f>SUM(J8:J25)</f>
        <v>2064437.0591200001</v>
      </c>
      <c r="K26" s="21">
        <f>SUM(K8:K25)</f>
        <v>246286.48658</v>
      </c>
      <c r="L26" s="24">
        <f t="shared" si="10"/>
        <v>18.132655647858424</v>
      </c>
      <c r="M26" s="24">
        <f t="shared" si="11"/>
        <v>23.759758057055347</v>
      </c>
      <c r="N26" s="24">
        <f t="shared" si="12"/>
        <v>3.9993905190247001</v>
      </c>
      <c r="O26" s="24">
        <f t="shared" si="13"/>
        <v>25.588437028775157</v>
      </c>
      <c r="P26" s="24">
        <f t="shared" si="14"/>
        <v>18.709537071018282</v>
      </c>
    </row>
    <row r="27" spans="1:16" ht="21" customHeight="1" x14ac:dyDescent="0.35">
      <c r="A27" s="11"/>
      <c r="B27" s="16"/>
      <c r="C27" s="25"/>
      <c r="D27" s="26"/>
      <c r="E27" s="27"/>
      <c r="F27" s="26"/>
      <c r="G27" s="16"/>
      <c r="H27" s="17"/>
      <c r="I27" s="18"/>
      <c r="J27" s="17"/>
      <c r="K27" s="18"/>
      <c r="L27" s="19"/>
      <c r="M27" s="19"/>
      <c r="N27" s="19"/>
      <c r="O27" s="19"/>
      <c r="P27" s="19"/>
    </row>
    <row r="28" spans="1:16" ht="21" customHeight="1" x14ac:dyDescent="0.35">
      <c r="A28" s="12" t="s">
        <v>26</v>
      </c>
      <c r="B28" s="16">
        <f t="shared" ref="B28:B29" si="16">SUM(C28:F28)</f>
        <v>3002230.9545399998</v>
      </c>
      <c r="C28" s="17">
        <f>'[1]Район  и  поселения'!C31/1000</f>
        <v>680670.26800000004</v>
      </c>
      <c r="D28" s="18">
        <f>'[1]Район  и  поселения'!D31/1000</f>
        <v>614977.66263000015</v>
      </c>
      <c r="E28" s="17">
        <f>'[1]Район  и  поселения'!E31/1000</f>
        <v>1224740.5438499996</v>
      </c>
      <c r="F28" s="18">
        <f>'[1]Район  и  поселения'!F31/1000</f>
        <v>481842.48006000009</v>
      </c>
      <c r="G28" s="16">
        <f t="shared" ref="G28:G29" si="17">SUM(H28:K28)</f>
        <v>428210.99902999995</v>
      </c>
      <c r="H28" s="17">
        <f>'[1]Район  и  поселения'!AG31/1000</f>
        <v>15000</v>
      </c>
      <c r="I28" s="18">
        <f>'[1]Район  и  поселения'!AH31/1000</f>
        <v>78996.714539999986</v>
      </c>
      <c r="J28" s="17">
        <f>'[1]Район  и  поселения'!AI31/1000</f>
        <v>303748.63159999996</v>
      </c>
      <c r="K28" s="18">
        <f>'[1]Район  и  поселения'!AJ31/1000</f>
        <v>30465.652890000001</v>
      </c>
      <c r="L28" s="19">
        <f t="shared" si="10"/>
        <v>14.263093196826032</v>
      </c>
      <c r="M28" s="19">
        <f t="shared" si="11"/>
        <v>2.2037101817410365</v>
      </c>
      <c r="N28" s="19">
        <f t="shared" si="12"/>
        <v>12.845460793187893</v>
      </c>
      <c r="O28" s="19">
        <f t="shared" si="13"/>
        <v>24.801059548919586</v>
      </c>
      <c r="P28" s="19">
        <f t="shared" si="14"/>
        <v>6.3227411759557501</v>
      </c>
    </row>
    <row r="29" spans="1:16" ht="21" customHeight="1" thickBot="1" x14ac:dyDescent="0.4">
      <c r="A29" s="9" t="s">
        <v>27</v>
      </c>
      <c r="B29" s="16">
        <f t="shared" si="16"/>
        <v>16287315.458679998</v>
      </c>
      <c r="C29" s="17">
        <f>'[1]Район  и  поселения'!C32/1000</f>
        <v>1868150.8613</v>
      </c>
      <c r="D29" s="18">
        <f>'[1]Район  и  поселения'!D32/1000</f>
        <v>6746573.8163099997</v>
      </c>
      <c r="E29" s="17">
        <f>'[1]Район  и  поселения'!E32/1000</f>
        <v>7046741.7377599999</v>
      </c>
      <c r="F29" s="18">
        <f>'[1]Район  и  поселения'!F32/1000</f>
        <v>625849.0433100001</v>
      </c>
      <c r="G29" s="16">
        <f t="shared" si="17"/>
        <v>3065914.7795900004</v>
      </c>
      <c r="H29" s="17">
        <f>'[1]Район  и  поселения'!AG32/1000</f>
        <v>535240.35600000003</v>
      </c>
      <c r="I29" s="18">
        <f>'[1]Район  и  поселения'!AH32/1000</f>
        <v>661883.71213999996</v>
      </c>
      <c r="J29" s="17">
        <f>'[1]Район  и  поселения'!AI32/1000</f>
        <v>1753122.6516300002</v>
      </c>
      <c r="K29" s="18">
        <f>'[1]Район  и  поселения'!AJ32/1000</f>
        <v>115668.05981999999</v>
      </c>
      <c r="L29" s="20">
        <f t="shared" si="10"/>
        <v>18.823941780756034</v>
      </c>
      <c r="M29" s="20">
        <f t="shared" si="11"/>
        <v>28.650810118597143</v>
      </c>
      <c r="N29" s="20">
        <f t="shared" si="12"/>
        <v>9.810664348470933</v>
      </c>
      <c r="O29" s="20">
        <f t="shared" si="13"/>
        <v>24.878485928267867</v>
      </c>
      <c r="P29" s="20">
        <f t="shared" si="14"/>
        <v>18.481782636952353</v>
      </c>
    </row>
    <row r="30" spans="1:16" ht="21" customHeight="1" thickBot="1" x14ac:dyDescent="0.4">
      <c r="A30" s="13" t="s">
        <v>28</v>
      </c>
      <c r="B30" s="21">
        <f>SUM(B28:B29)</f>
        <v>19289546.41322</v>
      </c>
      <c r="C30" s="22">
        <f t="shared" ref="C30:F30" si="18">SUM(C28:C29)</f>
        <v>2548821.1293000001</v>
      </c>
      <c r="D30" s="21">
        <f t="shared" si="18"/>
        <v>7361551.4789399998</v>
      </c>
      <c r="E30" s="23">
        <f t="shared" si="18"/>
        <v>8271482.281609999</v>
      </c>
      <c r="F30" s="21">
        <f t="shared" si="18"/>
        <v>1107691.5233700001</v>
      </c>
      <c r="G30" s="21">
        <f>SUM(G28:G29)</f>
        <v>3494125.7786200005</v>
      </c>
      <c r="H30" s="22">
        <f>SUM(H28:H29)</f>
        <v>550240.35600000003</v>
      </c>
      <c r="I30" s="21">
        <f>SUM(I28:I29)</f>
        <v>740880.42667999992</v>
      </c>
      <c r="J30" s="23">
        <f>SUM(J28:J29)</f>
        <v>2056871.2832300002</v>
      </c>
      <c r="K30" s="21">
        <f>SUM(K28:K29)</f>
        <v>146133.71270999999</v>
      </c>
      <c r="L30" s="24">
        <f t="shared" si="10"/>
        <v>18.114089900140513</v>
      </c>
      <c r="M30" s="24">
        <f t="shared" si="11"/>
        <v>21.588033372554325</v>
      </c>
      <c r="N30" s="24">
        <f t="shared" si="12"/>
        <v>10.064188626535019</v>
      </c>
      <c r="O30" s="24">
        <f t="shared" si="13"/>
        <v>24.867021571249033</v>
      </c>
      <c r="P30" s="24">
        <f t="shared" si="14"/>
        <v>13.19263618316841</v>
      </c>
    </row>
    <row r="31" spans="1:16" ht="21" customHeight="1" x14ac:dyDescent="0.35">
      <c r="A31" s="13"/>
      <c r="B31" s="28"/>
      <c r="C31" s="29"/>
      <c r="D31" s="28"/>
      <c r="E31" s="30"/>
      <c r="F31" s="28"/>
      <c r="G31" s="28"/>
      <c r="H31" s="31"/>
      <c r="I31" s="32"/>
      <c r="J31" s="31"/>
      <c r="K31" s="32"/>
      <c r="L31" s="33"/>
      <c r="M31" s="33"/>
      <c r="N31" s="33"/>
      <c r="O31" s="33"/>
      <c r="P31" s="33"/>
    </row>
    <row r="32" spans="1:16" ht="21" customHeight="1" thickBot="1" x14ac:dyDescent="0.4">
      <c r="A32" s="14"/>
      <c r="B32" s="28"/>
      <c r="C32" s="29"/>
      <c r="D32" s="28"/>
      <c r="E32" s="30"/>
      <c r="F32" s="28"/>
      <c r="G32" s="28"/>
      <c r="H32" s="31"/>
      <c r="I32" s="32"/>
      <c r="J32" s="31"/>
      <c r="K32" s="32"/>
      <c r="L32" s="33"/>
      <c r="M32" s="33"/>
      <c r="N32" s="33"/>
      <c r="O32" s="33"/>
      <c r="P32" s="33"/>
    </row>
    <row r="33" spans="1:16" ht="21" customHeight="1" thickBot="1" x14ac:dyDescent="0.4">
      <c r="A33" s="10" t="s">
        <v>29</v>
      </c>
      <c r="B33" s="21">
        <f>B26+B30</f>
        <v>37325825.80099</v>
      </c>
      <c r="C33" s="22">
        <f t="shared" ref="C33:F33" si="19">C26+C30</f>
        <v>5654549.0168399997</v>
      </c>
      <c r="D33" s="21">
        <f t="shared" si="19"/>
        <v>12907882.959319999</v>
      </c>
      <c r="E33" s="23">
        <f t="shared" si="19"/>
        <v>16339333.6193</v>
      </c>
      <c r="F33" s="21">
        <f t="shared" si="19"/>
        <v>2424060.2055299999</v>
      </c>
      <c r="G33" s="21">
        <f>G26+G30</f>
        <v>6764582.2116900012</v>
      </c>
      <c r="H33" s="22">
        <f>H26+H30</f>
        <v>1288153.7879900001</v>
      </c>
      <c r="I33" s="21">
        <f>I26+I30</f>
        <v>962699.88205999997</v>
      </c>
      <c r="J33" s="23">
        <f>J26+J30</f>
        <v>4121308.3423500005</v>
      </c>
      <c r="K33" s="21">
        <f>K26+K30</f>
        <v>392420.19929000002</v>
      </c>
      <c r="L33" s="24">
        <f t="shared" si="10"/>
        <v>18.123061088471839</v>
      </c>
      <c r="M33" s="24">
        <f t="shared" si="11"/>
        <v>22.78084041987622</v>
      </c>
      <c r="N33" s="24">
        <f t="shared" si="12"/>
        <v>7.4582321910882587</v>
      </c>
      <c r="O33" s="24">
        <f t="shared" si="13"/>
        <v>25.223233935819245</v>
      </c>
      <c r="P33" s="24">
        <f t="shared" si="14"/>
        <v>16.188550036619272</v>
      </c>
    </row>
    <row r="34" spans="1:16" hidden="1" x14ac:dyDescent="0.3"/>
    <row r="35" spans="1:16" x14ac:dyDescent="0.3">
      <c r="B35" s="37">
        <f>B33-'[1]Район  и  поселения'!$B$36/1000</f>
        <v>0</v>
      </c>
      <c r="G35" s="15">
        <f>G33-'[1]Район  и  поселения'!$AF$36/1000</f>
        <v>0</v>
      </c>
    </row>
    <row r="36" spans="1:16" x14ac:dyDescent="0.3">
      <c r="C36" s="46" t="s">
        <v>34</v>
      </c>
      <c r="D36" s="47"/>
      <c r="E36" s="47"/>
      <c r="F36" s="48"/>
    </row>
    <row r="37" spans="1:16" s="34" customFormat="1" ht="46.5" customHeight="1" x14ac:dyDescent="0.25">
      <c r="C37" s="45" t="s">
        <v>39</v>
      </c>
      <c r="D37" s="45"/>
      <c r="E37" s="45"/>
      <c r="F37" s="49" t="s">
        <v>36</v>
      </c>
    </row>
    <row r="38" spans="1:16" s="35" customFormat="1" ht="328" customHeight="1" x14ac:dyDescent="0.25">
      <c r="C38" s="36" t="s">
        <v>37</v>
      </c>
      <c r="D38" s="36" t="s">
        <v>35</v>
      </c>
      <c r="E38" s="36"/>
      <c r="F38" s="50"/>
    </row>
  </sheetData>
  <mergeCells count="14">
    <mergeCell ref="C37:E37"/>
    <mergeCell ref="C36:F36"/>
    <mergeCell ref="F37:F38"/>
    <mergeCell ref="L5:P5"/>
    <mergeCell ref="L6:L7"/>
    <mergeCell ref="M6:P6"/>
    <mergeCell ref="A2:P2"/>
    <mergeCell ref="G6:G7"/>
    <mergeCell ref="H6:K6"/>
    <mergeCell ref="A5:A7"/>
    <mergeCell ref="B5:F5"/>
    <mergeCell ref="B6:B7"/>
    <mergeCell ref="C6:F6"/>
    <mergeCell ref="G5:K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49" orientation="landscape" horizontalDpi="300" verticalDpi="300" r:id="rId1"/>
  <headerFooter alignWithMargins="0">
    <oddFooter>&amp;R&amp;Z&amp;F&amp;A</oddFooter>
  </headerFooter>
  <colBreaks count="1" manualBreakCount="1">
    <brk id="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u1598</cp:lastModifiedBy>
  <cp:lastPrinted>2024-04-02T07:49:58Z</cp:lastPrinted>
  <dcterms:created xsi:type="dcterms:W3CDTF">2007-12-05T11:50:40Z</dcterms:created>
  <dcterms:modified xsi:type="dcterms:W3CDTF">2024-04-02T07:50:31Z</dcterms:modified>
</cp:coreProperties>
</file>