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ЙТИНГИ открытости\2023\3 кв\"/>
    </mc:Choice>
  </mc:AlternateContent>
  <xr:revisionPtr revIDLastSave="0" documentId="13_ncr:1_{94C538D0-8785-4B7E-BF11-E975CED17C0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инамика" sheetId="2" r:id="rId1"/>
    <sheet name="сроки погашения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2" l="1"/>
  <c r="E9" i="2"/>
  <c r="E8" i="2"/>
  <c r="H7" i="2"/>
  <c r="E7" i="2"/>
  <c r="H6" i="2"/>
  <c r="G6" i="2"/>
  <c r="E6" i="2"/>
  <c r="E5" i="2" s="1"/>
  <c r="H5" i="2"/>
  <c r="F5" i="2"/>
  <c r="G9" i="2" s="1"/>
  <c r="G8" i="2" l="1"/>
  <c r="G7" i="2"/>
  <c r="D8" i="1" l="1"/>
  <c r="E8" i="1"/>
  <c r="F8" i="1"/>
  <c r="G8" i="1"/>
  <c r="H8" i="1"/>
  <c r="I8" i="1"/>
  <c r="J8" i="1"/>
  <c r="C8" i="1"/>
  <c r="B11" i="1" l="1"/>
  <c r="D11" i="1"/>
  <c r="E11" i="1"/>
  <c r="F11" i="1"/>
  <c r="J11" i="1"/>
  <c r="I11" i="1"/>
  <c r="H11" i="1"/>
  <c r="G11" i="1"/>
  <c r="B13" i="1"/>
  <c r="B12" i="1"/>
  <c r="B10" i="1"/>
  <c r="B8" i="1" s="1"/>
</calcChain>
</file>

<file path=xl/sharedStrings.xml><?xml version="1.0" encoding="utf-8"?>
<sst xmlns="http://schemas.openxmlformats.org/spreadsheetml/2006/main" count="54" uniqueCount="41">
  <si>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</si>
  <si>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</si>
  <si>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</si>
  <si>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</si>
  <si>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</si>
  <si>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</si>
  <si>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</si>
  <si>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</si>
  <si>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</si>
  <si>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</si>
  <si>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</si>
  <si>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</si>
  <si>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2029 г.</t>
  </si>
  <si>
    <t>Структура государственного долга Липецкой области</t>
  </si>
  <si>
    <t>2030-2038 г.г.</t>
  </si>
  <si>
    <t>всего:</t>
  </si>
  <si>
    <t>Сведения о долговых обязательствах Липецкой области по состоянию на 01.10.2023 года, в том числе по видам обязательств и срокам их погашения</t>
  </si>
  <si>
    <t>Объем государственного долга по состоянию на 01.10.2023 г.</t>
  </si>
  <si>
    <t>в том числе:</t>
  </si>
  <si>
    <t>Сведения об объеме государственного долга Липецкой области по состоянию на 01.10.2023 г.</t>
  </si>
  <si>
    <t>№ п/п</t>
  </si>
  <si>
    <t>Наименование показателя</t>
  </si>
  <si>
    <t>По состоянию на 01.09.2023г.</t>
  </si>
  <si>
    <t>По состоянию на 01.10.2023г.</t>
  </si>
  <si>
    <t>Отклонение к 01.09.2023г.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</si>
  <si>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</si>
  <si>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</si>
  <si>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</si>
  <si>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</si>
  <si>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</si>
  <si>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</si>
  <si>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</si>
  <si>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</si>
  <si>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1.4</t>
  </si>
  <si>
    <t>По состоянию на 01.01.2023г.</t>
  </si>
  <si>
    <t>2</t>
  </si>
  <si>
    <t>Уровень государственного долга, в % к налоговым и неналоговым доходам</t>
  </si>
  <si>
    <t>Х</t>
  </si>
  <si>
    <t>3</t>
  </si>
  <si>
    <t>Государственный внешний долг Липецкой области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</si>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</sst>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Roman"/>
      <family val="1"/>
    </font>
    <font>
      <b/>
      <sz val="14"/>
      <name val="Times New Roman CYR"/>
      <family val="1"/>
      <charset val="204"/>
    </font>
    <font>
      <b/>
      <sz val="16"/>
      <name val="Times Roman"/>
      <charset val="204"/>
    </font>
    <font>
      <b/>
      <sz val="14"/>
      <color theme="1"/>
      <name val="Times New Roman"/>
      <family val="1"/>
      <charset val="204"/>
    </font>
    <font>
      <sz val="12"/>
      <name val="Times New Roman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9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6" fillId="2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2" fillId="0" borderId="0" xfId="0" applyFont="1"/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zoomScale="80" zoomScaleNormal="80" workbookViewId="0">
      <selection activeCell="C3" sqref="C3:C4"/>
    </sheetView>
  </sheetViews>
  <sheetFormatPr defaultRowHeight="12.75"/>
  <cols>
    <col min="3" max="3" width="52.85546875" customWidth="1"/>
    <col min="4" max="4" width="22.42578125" customWidth="1"/>
    <col min="5" max="5" width="18.42578125" customWidth="1"/>
    <col min="6" max="6" width="22.42578125" customWidth="1"/>
    <col min="7" max="7" width="19" customWidth="1"/>
    <col min="8" max="8" width="25.85546875" customWidth="1"/>
  </cols>
  <sheetData>
    <row r="1" spans="1:8" ht="54.75" customHeight="1">
      <c r="A1" s="24"/>
      <c r="B1" s="40" t="s">
        <v>19</v>
      </c>
      <c r="C1" s="40"/>
      <c r="D1" s="40"/>
      <c r="E1" s="40"/>
      <c r="F1" s="40"/>
      <c r="G1" s="40"/>
      <c r="H1" s="40"/>
    </row>
    <row r="2" spans="1:8" ht="18.75">
      <c r="A2" s="24"/>
      <c r="B2" s="24"/>
      <c r="C2" s="24"/>
      <c r="D2" s="24"/>
      <c r="E2" s="24"/>
      <c r="F2" s="24"/>
      <c r="G2" s="24"/>
      <c r="H2" s="24"/>
    </row>
    <row r="3" spans="1:8" ht="60.75" customHeight="1">
      <c r="A3" s="25"/>
      <c r="B3" s="41" t="s">
        <v>20</v>
      </c>
      <c r="C3" s="42" t="s">
        <v>21</v>
      </c>
      <c r="D3" s="44" t="s">
        <v>22</v>
      </c>
      <c r="E3" s="45"/>
      <c r="F3" s="44" t="s">
        <v>23</v>
      </c>
      <c r="G3" s="45"/>
      <c r="H3" s="26" t="s">
        <v>24</v>
      </c>
    </row>
    <row r="4" spans="1:8" ht="27" customHeight="1">
      <c r="A4" s="25"/>
      <c r="B4" s="41"/>
      <c r="C4" s="43"/>
      <c r="D4" s="27" t="s">
        <v>25</v>
      </c>
      <c r="E4" s="27" t="s">
        <v>26</v>
      </c>
      <c r="F4" s="27" t="s">
        <v>25</v>
      </c>
      <c r="G4" s="27" t="s">
        <v>26</v>
      </c>
      <c r="H4" s="27" t="s">
        <v>25</v>
      </c>
    </row>
    <row r="5" spans="1:8" ht="58.5" customHeight="1">
      <c r="A5" s="24"/>
      <c r="B5" s="28">
        <v>1</v>
      </c>
      <c r="C5" s="37" t="s">
        <v>27</v>
      </c>
      <c r="D5" s="29">
        <v>14744.77</v>
      </c>
      <c r="E5" s="29">
        <f>E6+E7+E8+E9</f>
        <v>100</v>
      </c>
      <c r="F5" s="29">
        <f>F6+F7</f>
        <v>14634</v>
      </c>
      <c r="G5" s="29">
        <v>100</v>
      </c>
      <c r="H5" s="29">
        <f>F5-D5</f>
        <v>-110.77000000000044</v>
      </c>
    </row>
    <row r="6" spans="1:8" ht="58.5" customHeight="1">
      <c r="A6" s="24"/>
      <c r="B6" s="30" t="s">
        <v>28</v>
      </c>
      <c r="C6" s="38" t="s">
        <v>29</v>
      </c>
      <c r="D6" s="29">
        <v>3700</v>
      </c>
      <c r="E6" s="29">
        <f>D6/D5*100</f>
        <v>25.093643373209616</v>
      </c>
      <c r="F6" s="29">
        <v>3200</v>
      </c>
      <c r="G6" s="29">
        <f>F6/F5*100</f>
        <v>21.866885335520024</v>
      </c>
      <c r="H6" s="29">
        <f>F6-D6</f>
        <v>-500</v>
      </c>
    </row>
    <row r="7" spans="1:8" ht="58.5" customHeight="1">
      <c r="A7" s="24"/>
      <c r="B7" s="30" t="s">
        <v>30</v>
      </c>
      <c r="C7" s="38" t="s">
        <v>31</v>
      </c>
      <c r="D7" s="29">
        <v>11044.77</v>
      </c>
      <c r="E7" s="29">
        <f>D7/D5*100</f>
        <v>74.906356626790384</v>
      </c>
      <c r="F7" s="29">
        <v>11434</v>
      </c>
      <c r="G7" s="29">
        <f>F7/F5*100</f>
        <v>78.133114664479976</v>
      </c>
      <c r="H7" s="29">
        <f>F7-D7</f>
        <v>389.22999999999956</v>
      </c>
    </row>
    <row r="8" spans="1:8" ht="58.5" customHeight="1">
      <c r="A8" s="24"/>
      <c r="B8" s="30" t="s">
        <v>32</v>
      </c>
      <c r="C8" s="38" t="s">
        <v>2</v>
      </c>
      <c r="D8" s="29">
        <v>0</v>
      </c>
      <c r="E8" s="29">
        <f>D8/D5*100</f>
        <v>0</v>
      </c>
      <c r="F8" s="29">
        <v>0</v>
      </c>
      <c r="G8" s="29">
        <f>F8/F5*100</f>
        <v>0</v>
      </c>
      <c r="H8" s="29">
        <v>0</v>
      </c>
    </row>
    <row r="9" spans="1:8" ht="36.75" customHeight="1">
      <c r="A9" s="24"/>
      <c r="B9" s="30" t="s">
        <v>33</v>
      </c>
      <c r="C9" s="39" t="s">
        <v>1</v>
      </c>
      <c r="D9" s="29">
        <v>0</v>
      </c>
      <c r="E9" s="29">
        <f>D9/D5*100</f>
        <v>0</v>
      </c>
      <c r="F9" s="29">
        <v>0</v>
      </c>
      <c r="G9" s="29">
        <f>(F9/F5*100)</f>
        <v>0</v>
      </c>
      <c r="H9" s="29">
        <f>F9-D9</f>
        <v>0</v>
      </c>
    </row>
    <row r="10" spans="1:8" ht="54.75" customHeight="1">
      <c r="A10" s="24"/>
      <c r="B10" s="35" t="s">
        <v>35</v>
      </c>
      <c r="C10" s="37" t="s">
        <v>39</v>
      </c>
      <c r="D10" s="29" t="s">
        <v>40</v>
      </c>
      <c r="E10" s="29" t="s">
        <v>40</v>
      </c>
      <c r="F10" s="29" t="s">
        <v>40</v>
      </c>
      <c r="G10" s="29" t="s">
        <v>40</v>
      </c>
      <c r="H10" s="29" t="s">
        <v>40</v>
      </c>
    </row>
    <row r="11" spans="1:8" ht="42.75" customHeight="1">
      <c r="A11" s="32"/>
      <c r="B11" s="32"/>
      <c r="C11" s="32"/>
      <c r="D11" s="32"/>
      <c r="E11" s="32"/>
      <c r="F11" s="32"/>
      <c r="G11" s="32"/>
      <c r="H11" s="32"/>
    </row>
    <row r="12" spans="1:8" ht="26.25" customHeight="1">
      <c r="A12" s="25"/>
      <c r="B12" s="46" t="s">
        <v>20</v>
      </c>
      <c r="C12" s="42" t="s">
        <v>21</v>
      </c>
      <c r="D12" s="44" t="s">
        <v>34</v>
      </c>
      <c r="E12" s="45"/>
      <c r="F12" s="48"/>
      <c r="G12" s="48"/>
      <c r="H12" s="33"/>
    </row>
    <row r="13" spans="1:8" ht="26.25" customHeight="1">
      <c r="A13" s="25"/>
      <c r="B13" s="47"/>
      <c r="C13" s="43"/>
      <c r="D13" s="27" t="s">
        <v>25</v>
      </c>
      <c r="E13" s="27" t="s">
        <v>26</v>
      </c>
      <c r="F13" s="34"/>
      <c r="G13" s="34"/>
      <c r="H13" s="33"/>
    </row>
    <row r="14" spans="1:8" ht="54.75" customHeight="1">
      <c r="B14" s="35" t="s">
        <v>38</v>
      </c>
      <c r="C14" s="37" t="s">
        <v>36</v>
      </c>
      <c r="D14" s="29" t="s">
        <v>37</v>
      </c>
      <c r="E14" s="36">
        <v>18.3</v>
      </c>
      <c r="F14" s="31"/>
    </row>
  </sheetData>
  <mergeCells count="9">
    <mergeCell ref="B12:B13"/>
    <mergeCell ref="C12:C13"/>
    <mergeCell ref="D12:E12"/>
    <mergeCell ref="F12:G12"/>
    <mergeCell ref="B1:H1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"/>
  <sheetViews>
    <sheetView zoomScaleNormal="100" workbookViewId="0">
      <selection activeCell="M14" sqref="M14"/>
    </sheetView>
  </sheetViews>
  <sheetFormatPr defaultRowHeight="12.75"/>
  <cols>
    <col min="1" max="1" width="29.5703125" customWidth="1"/>
    <col min="2" max="2" width="23.28515625" customWidth="1"/>
    <col min="3" max="10" width="17.5703125" customWidth="1"/>
    <col min="11" max="11" width="23.140625" customWidth="1"/>
    <col min="12" max="12" width="10.42578125" bestFit="1" customWidth="1"/>
    <col min="14" max="14" width="14.85546875" customWidth="1"/>
  </cols>
  <sheetData>
    <row r="1" spans="1:12" ht="58.5" customHeight="1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</row>
    <row r="2" spans="1:12" ht="15.6" customHeight="1" thickBot="1">
      <c r="A2" s="1"/>
      <c r="B2" s="1"/>
      <c r="E2" s="54"/>
      <c r="F2" s="54"/>
      <c r="G2" s="54"/>
      <c r="J2" s="10" t="s">
        <v>3</v>
      </c>
    </row>
    <row r="3" spans="1:12" ht="17.25" customHeight="1">
      <c r="A3" s="56" t="s">
        <v>13</v>
      </c>
      <c r="B3" s="51" t="s">
        <v>17</v>
      </c>
      <c r="C3" s="63" t="s">
        <v>8</v>
      </c>
      <c r="D3" s="63"/>
      <c r="E3" s="63"/>
      <c r="F3" s="63"/>
      <c r="G3" s="63"/>
      <c r="H3" s="63"/>
      <c r="I3" s="63"/>
      <c r="J3" s="61"/>
    </row>
    <row r="4" spans="1:12" ht="28.5" hidden="1" customHeight="1">
      <c r="A4" s="57"/>
      <c r="B4" s="52"/>
      <c r="C4" s="64"/>
      <c r="D4" s="65"/>
      <c r="E4" s="65"/>
      <c r="F4" s="65"/>
      <c r="G4" s="65"/>
      <c r="H4" s="65"/>
      <c r="I4" s="65"/>
      <c r="J4" s="66"/>
    </row>
    <row r="5" spans="1:12" ht="13.5" customHeight="1">
      <c r="A5" s="57"/>
      <c r="B5" s="52"/>
      <c r="C5" s="67"/>
      <c r="D5" s="67"/>
      <c r="E5" s="67"/>
      <c r="F5" s="67"/>
      <c r="G5" s="67"/>
      <c r="H5" s="67"/>
      <c r="I5" s="67"/>
      <c r="J5" s="68"/>
    </row>
    <row r="6" spans="1:12" ht="36" customHeight="1">
      <c r="A6" s="57"/>
      <c r="B6" s="52"/>
      <c r="C6" s="61" t="s">
        <v>5</v>
      </c>
      <c r="D6" s="59" t="s">
        <v>6</v>
      </c>
      <c r="E6" s="59" t="s">
        <v>7</v>
      </c>
      <c r="F6" s="59" t="s">
        <v>9</v>
      </c>
      <c r="G6" s="59" t="s">
        <v>10</v>
      </c>
      <c r="H6" s="59" t="s">
        <v>11</v>
      </c>
      <c r="I6" s="59" t="s">
        <v>12</v>
      </c>
      <c r="J6" s="59" t="s">
        <v>14</v>
      </c>
    </row>
    <row r="7" spans="1:12" ht="21.75" customHeight="1">
      <c r="A7" s="58"/>
      <c r="B7" s="53"/>
      <c r="C7" s="62"/>
      <c r="D7" s="60"/>
      <c r="E7" s="60"/>
      <c r="F7" s="60"/>
      <c r="G7" s="60"/>
      <c r="H7" s="60"/>
      <c r="I7" s="60"/>
      <c r="J7" s="60"/>
    </row>
    <row r="8" spans="1:12" ht="33" customHeight="1">
      <c r="A8" s="17" t="s">
        <v>15</v>
      </c>
      <c r="B8" s="16">
        <f>B10+B11+B12+B13</f>
        <v>14634046.790000001</v>
      </c>
      <c r="C8" s="23">
        <f>SUM(C10:C13)</f>
        <v>1104420.3999999999</v>
      </c>
      <c r="D8" s="23">
        <f t="shared" ref="D8:J8" si="0">SUM(D10:D13)</f>
        <v>2853216.7</v>
      </c>
      <c r="E8" s="23">
        <f t="shared" si="0"/>
        <v>2598582.04</v>
      </c>
      <c r="F8" s="23">
        <f t="shared" si="0"/>
        <v>1648582.04</v>
      </c>
      <c r="G8" s="23">
        <f t="shared" si="0"/>
        <v>1648582.04</v>
      </c>
      <c r="H8" s="23">
        <f t="shared" si="0"/>
        <v>1648582.04</v>
      </c>
      <c r="I8" s="23">
        <f t="shared" si="0"/>
        <v>1390502.42</v>
      </c>
      <c r="J8" s="23">
        <f t="shared" si="0"/>
        <v>1741579.3099999998</v>
      </c>
      <c r="K8" s="2"/>
    </row>
    <row r="9" spans="1:12" ht="22.5" customHeight="1">
      <c r="A9" s="49" t="s">
        <v>18</v>
      </c>
      <c r="B9" s="50"/>
      <c r="C9" s="22"/>
      <c r="D9" s="18"/>
      <c r="E9" s="18"/>
      <c r="F9" s="18"/>
      <c r="G9" s="18"/>
      <c r="H9" s="18"/>
      <c r="I9" s="18"/>
      <c r="J9" s="19"/>
    </row>
    <row r="10" spans="1:12" ht="39.950000000000003" customHeight="1">
      <c r="A10" s="20" t="s">
        <v>0</v>
      </c>
      <c r="B10" s="12">
        <f>SUM(C10:J10)</f>
        <v>3200000</v>
      </c>
      <c r="C10" s="13">
        <v>800000</v>
      </c>
      <c r="D10" s="8">
        <v>1450000</v>
      </c>
      <c r="E10" s="8">
        <v>950000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2"/>
    </row>
    <row r="11" spans="1:12" ht="54" customHeight="1">
      <c r="A11" s="20" t="s">
        <v>4</v>
      </c>
      <c r="B11" s="12">
        <f>C11+D11+E11+F11+G11+H11+I11+J11-0.2</f>
        <v>11434046.790000001</v>
      </c>
      <c r="C11" s="13">
        <v>304420.40000000002</v>
      </c>
      <c r="D11" s="8">
        <f>304420.4+100523.8+99654.24+434172.8+21900+52818.13+447.23+385871.2+408.9+3000</f>
        <v>1403216.7</v>
      </c>
      <c r="E11" s="9">
        <f>917687.6+562500+100523.8+56615.24+11255.4</f>
        <v>1648582.04</v>
      </c>
      <c r="F11" s="8">
        <f>917687.6+562500+100523.8+56615.24+11255.4</f>
        <v>1648582.04</v>
      </c>
      <c r="G11" s="8">
        <f>917687.6+562500+100523.8+56615.24+11255.4</f>
        <v>1648582.04</v>
      </c>
      <c r="H11" s="8">
        <f>917687.6+562500+100523.8+56615.24+11255.4</f>
        <v>1648582.04</v>
      </c>
      <c r="I11" s="11">
        <f>1222107.98+100523.8+56615.24+11255.4</f>
        <v>1390502.42</v>
      </c>
      <c r="J11" s="8">
        <f>326553.25+804190.4+509537.16+101298.5</f>
        <v>1741579.3099999998</v>
      </c>
      <c r="K11" s="2"/>
      <c r="L11" s="2"/>
    </row>
    <row r="12" spans="1:12" ht="53.45" customHeight="1">
      <c r="A12" s="20" t="s">
        <v>2</v>
      </c>
      <c r="B12" s="12">
        <f>D12</f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2"/>
    </row>
    <row r="13" spans="1:12" ht="39.950000000000003" customHeight="1" thickBot="1">
      <c r="A13" s="21" t="s">
        <v>1</v>
      </c>
      <c r="B13" s="15">
        <f>SUM(C13:J13)</f>
        <v>0</v>
      </c>
      <c r="C13" s="14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2"/>
    </row>
    <row r="14" spans="1:12" ht="42.75" customHeight="1">
      <c r="G14" s="2"/>
    </row>
    <row r="15" spans="1:12">
      <c r="F15" s="2"/>
    </row>
    <row r="16" spans="1:12" ht="18.75">
      <c r="A16" s="3"/>
    </row>
    <row r="17" spans="1:3" ht="18.75">
      <c r="A17" s="4"/>
    </row>
    <row r="18" spans="1:3" ht="18.75">
      <c r="A18" s="5"/>
    </row>
    <row r="19" spans="1:3" ht="18.75">
      <c r="A19" s="6"/>
      <c r="C19" s="6"/>
    </row>
  </sheetData>
  <mergeCells count="14">
    <mergeCell ref="A9:B9"/>
    <mergeCell ref="B3:B7"/>
    <mergeCell ref="E2:G2"/>
    <mergeCell ref="A1:J1"/>
    <mergeCell ref="A3:A7"/>
    <mergeCell ref="H6:H7"/>
    <mergeCell ref="I6:I7"/>
    <mergeCell ref="J6:J7"/>
    <mergeCell ref="C6:C7"/>
    <mergeCell ref="D6:D7"/>
    <mergeCell ref="E6:E7"/>
    <mergeCell ref="F6:F7"/>
    <mergeCell ref="G6:G7"/>
    <mergeCell ref="C3:J5"/>
  </mergeCells>
  <phoneticPr fontId="0" type="noConversion"/>
  <pageMargins left="0.62992125984251968" right="0.55118110236220474" top="0.98425196850393704" bottom="0.98425196850393704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динамика</vt:lpstr>
      <vt:lpstr>сроки погашения</vt:lpstr>
    </vt:vector>
  </TitlesOfParts>
  <Company>OBLFU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u1533</cp:lastModifiedBy>
  <cp:lastPrinted>2023-10-16T10:50:10Z</cp:lastPrinted>
  <dcterms:created xsi:type="dcterms:W3CDTF">2009-02-03T12:23:53Z</dcterms:created>
  <dcterms:modified xsi:type="dcterms:W3CDTF">2023-10-16T10:59:37Z</dcterms:modified>
</cp:coreProperties>
</file>