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Raygroup\2023  ГОД\Для  сайта\"/>
    </mc:Choice>
  </mc:AlternateContent>
  <xr:revisionPtr revIDLastSave="0" documentId="13_ncr:1_{22A2D3C1-8F9E-40B4-A8A2-CE21D61F4626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МБТ" sheetId="1" r:id="rId1"/>
  </sheets>
  <externalReferences>
    <externalReference r:id="rId2"/>
  </externalReferences>
  <definedNames>
    <definedName name="_xlnm.Print_Area" localSheetId="0">МБТ!$A$1:$P$38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K28" i="1"/>
  <c r="J28" i="1"/>
  <c r="I28" i="1"/>
  <c r="H2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I8" i="1"/>
  <c r="J8" i="1"/>
  <c r="K8" i="1"/>
  <c r="H8" i="1"/>
  <c r="F29" i="1"/>
  <c r="E29" i="1"/>
  <c r="D29" i="1"/>
  <c r="C29" i="1"/>
  <c r="F28" i="1"/>
  <c r="E28" i="1"/>
  <c r="D28" i="1"/>
  <c r="C2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D8" i="1"/>
  <c r="E8" i="1"/>
  <c r="F8" i="1"/>
  <c r="C8" i="1"/>
  <c r="D26" i="1" l="1"/>
  <c r="C26" i="1"/>
  <c r="F26" i="1"/>
  <c r="E26" i="1"/>
  <c r="B29" i="1"/>
  <c r="B28" i="1"/>
  <c r="B30" i="1" s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30" i="1"/>
  <c r="D30" i="1"/>
  <c r="E30" i="1"/>
  <c r="F30" i="1"/>
  <c r="F33" i="1" l="1"/>
  <c r="C33" i="1"/>
  <c r="E33" i="1"/>
  <c r="D33" i="1"/>
  <c r="B26" i="1"/>
  <c r="B33" i="1" s="1"/>
  <c r="B35" i="1" s="1"/>
  <c r="P29" i="1"/>
  <c r="O29" i="1"/>
  <c r="N29" i="1"/>
  <c r="M29" i="1"/>
  <c r="P28" i="1"/>
  <c r="O28" i="1"/>
  <c r="N28" i="1"/>
  <c r="M2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P8" i="1"/>
  <c r="O8" i="1"/>
  <c r="N8" i="1"/>
  <c r="M8" i="1"/>
  <c r="K30" i="1" l="1"/>
  <c r="P30" i="1" s="1"/>
  <c r="J30" i="1"/>
  <c r="O30" i="1" s="1"/>
  <c r="K26" i="1"/>
  <c r="P26" i="1" s="1"/>
  <c r="H30" i="1"/>
  <c r="M30" i="1" s="1"/>
  <c r="J26" i="1"/>
  <c r="O26" i="1" s="1"/>
  <c r="H26" i="1" l="1"/>
  <c r="K33" i="1"/>
  <c r="P33" i="1" s="1"/>
  <c r="J33" i="1"/>
  <c r="O33" i="1" s="1"/>
  <c r="H33" i="1" l="1"/>
  <c r="M33" i="1" s="1"/>
  <c r="M26" i="1"/>
  <c r="G13" i="1"/>
  <c r="L13" i="1" s="1"/>
  <c r="G19" i="1"/>
  <c r="L19" i="1" s="1"/>
  <c r="G16" i="1"/>
  <c r="L16" i="1" s="1"/>
  <c r="G11" i="1"/>
  <c r="L11" i="1" s="1"/>
  <c r="G22" i="1" l="1"/>
  <c r="L22" i="1" s="1"/>
  <c r="G23" i="1"/>
  <c r="L23" i="1" s="1"/>
  <c r="G14" i="1" l="1"/>
  <c r="L14" i="1" s="1"/>
  <c r="G29" i="1" l="1"/>
  <c r="L29" i="1" s="1"/>
  <c r="G18" i="1" l="1"/>
  <c r="L18" i="1" s="1"/>
  <c r="G9" i="1"/>
  <c r="L9" i="1" s="1"/>
  <c r="I30" i="1" l="1"/>
  <c r="N30" i="1" s="1"/>
  <c r="G28" i="1"/>
  <c r="G30" i="1" l="1"/>
  <c r="L30" i="1" s="1"/>
  <c r="L28" i="1"/>
  <c r="G21" i="1"/>
  <c r="L21" i="1" s="1"/>
  <c r="G20" i="1" l="1"/>
  <c r="L20" i="1" s="1"/>
  <c r="G24" i="1"/>
  <c r="L24" i="1" s="1"/>
  <c r="G15" i="1"/>
  <c r="L15" i="1" s="1"/>
  <c r="G17" i="1"/>
  <c r="L17" i="1" s="1"/>
  <c r="G25" i="1"/>
  <c r="L25" i="1" s="1"/>
  <c r="G12" i="1"/>
  <c r="L12" i="1" s="1"/>
  <c r="G8" i="1" l="1"/>
  <c r="L8" i="1" s="1"/>
  <c r="G10" i="1" l="1"/>
  <c r="I26" i="1"/>
  <c r="I33" i="1" l="1"/>
  <c r="N33" i="1" s="1"/>
  <c r="N26" i="1"/>
  <c r="G26" i="1"/>
  <c r="L10" i="1"/>
  <c r="G33" i="1" l="1"/>
  <c r="G35" i="1" s="1"/>
  <c r="L26" i="1"/>
  <c r="L33" i="1" l="1"/>
</calcChain>
</file>

<file path=xl/sharedStrings.xml><?xml version="1.0" encoding="utf-8"?>
<sst xmlns="http://schemas.openxmlformats.org/spreadsheetml/2006/main" count="52" uniqueCount="40">
  <si>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</si>
  <si>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</si>
  <si>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</si>
  <si>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</si>
  <si>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</si>
  <si>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</si>
  <si>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</si>
  <si>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</si>
  <si>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</si>
  <si>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</si>
  <si>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</si>
  <si>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</si>
  <si>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</si>
  <si>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</si>
  <si>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</si>
  <si>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</si>
  <si>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</si>
  <si>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</si>
  <si>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</si>
  <si>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</si>
  <si>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</si>
  <si>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</si>
  <si>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</si>
  <si>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</si>
  <si>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</si>
  <si>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</si>
  <si>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</si>
  <si>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</si>
  <si>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</si>
  <si>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</si>
  <si>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</si>
  <si>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Исполнено</t>
  </si>
  <si>
    <t>Годовой  план</t>
  </si>
  <si>
    <t>Процент  выполнения  плана, %</t>
  </si>
  <si>
    <t>Распределение  трансфертов  утверждено:</t>
  </si>
  <si>
    <t>Постановления  Правительства  Липецкой  области   "Об внесении изменений в распределение объемов субсидий между муниципальными образованиями"</t>
  </si>
  <si>
    <t>Постановления  Правительства  Липецкой  области   "Об утверждении распределения иных межбюджетных трансфертов из областного бюджета местным бюджетам"</t>
  </si>
  <si>
    <t>Закон  Липецкой  области  от  07.12.2022  года  № 243-ОЗ  "Об областном бюджете на 2023 год и на плановый период 2024 и 2025 годов"</t>
  </si>
  <si>
    <t>Постановления Правительства Липецкой области "О распределении  дотаций  местным  бюджетам  на  поддержку  мер  по  обеспечению  сбалансированности  местных  бюджетов  из  областного  бюджета", "О распределении иных дотаций местным бюджетам в целях поощрения достижения наилучших значений показателей эффективности деятельности органов местного самоуправления городских округов, муниципальных районов и поселений Липецкой области"</t>
  </si>
  <si>
    <t>ОБЪЕМ  МЕЖБЮДЖЕТНЫХ  ТРАНСФЕРТОВ,  ПРЕДОСТАВЛЕННЫХ  ИЗ  ОБЛАСТНОГО  БЮДЖЕТА  БЮДЖЕТАМ  МУНИЦИПАЛЬНЫХ  ОБРАЗОВАНИЙ  ЗА  9  МЕСЯЦЕВ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</si>
</sst>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1"/>
      <color rgb="FFFF000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9" xfId="0" applyFont="1" applyBorder="1" applyAlignment="1">
      <alignment horizontal="left"/>
    </xf>
    <xf numFmtId="166" fontId="2" fillId="0" borderId="0" xfId="0" applyNumberFormat="1" applyFont="1"/>
    <xf numFmtId="164" fontId="3" fillId="0" borderId="0" xfId="0" applyNumberFormat="1" applyFont="1"/>
    <xf numFmtId="165" fontId="4" fillId="0" borderId="5" xfId="0" applyNumberFormat="1" applyFont="1" applyBorder="1"/>
    <xf numFmtId="165" fontId="4" fillId="0" borderId="13" xfId="1" applyNumberFormat="1" applyFont="1" applyBorder="1"/>
    <xf numFmtId="165" fontId="4" fillId="0" borderId="5" xfId="1" applyNumberFormat="1" applyFont="1" applyBorder="1"/>
    <xf numFmtId="165" fontId="4" fillId="2" borderId="5" xfId="0" applyNumberFormat="1" applyFont="1" applyFill="1" applyBorder="1"/>
    <xf numFmtId="165" fontId="4" fillId="0" borderId="6" xfId="0" applyNumberFormat="1" applyFont="1" applyBorder="1"/>
    <xf numFmtId="165" fontId="4" fillId="0" borderId="10" xfId="0" applyNumberFormat="1" applyFont="1" applyBorder="1"/>
    <xf numFmtId="165" fontId="4" fillId="2" borderId="12" xfId="0" applyNumberFormat="1" applyFont="1" applyFill="1" applyBorder="1"/>
    <xf numFmtId="165" fontId="4" fillId="0" borderId="11" xfId="0" applyNumberFormat="1" applyFont="1" applyBorder="1"/>
    <xf numFmtId="165" fontId="4" fillId="0" borderId="3" xfId="0" applyNumberFormat="1" applyFont="1" applyBorder="1"/>
    <xf numFmtId="165" fontId="4" fillId="0" borderId="16" xfId="0" applyNumberFormat="1" applyFont="1" applyBorder="1"/>
    <xf numFmtId="165" fontId="4" fillId="2" borderId="11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4" fillId="0" borderId="12" xfId="0" applyNumberFormat="1" applyFont="1" applyBorder="1"/>
    <xf numFmtId="165" fontId="4" fillId="0" borderId="9" xfId="0" applyNumberFormat="1" applyFont="1" applyBorder="1"/>
    <xf numFmtId="165" fontId="4" fillId="0" borderId="0" xfId="0" applyNumberFormat="1" applyFont="1" applyBorder="1"/>
    <xf numFmtId="165" fontId="4" fillId="0" borderId="0" xfId="1" applyNumberFormat="1" applyFont="1"/>
    <xf numFmtId="165" fontId="4" fillId="0" borderId="12" xfId="1" applyNumberFormat="1" applyFont="1" applyBorder="1"/>
    <xf numFmtId="165" fontId="4" fillId="2" borderId="12" xfId="1" applyNumberFormat="1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23%20%20&#1043;&#1054;&#1044;/&#1055;&#1088;&#1086;&#1074;&#1077;&#1088;&#1086;&#1095;&#1085;&#1072;&#1103;%20%20&#1090;&#1072;&#1073;&#1083;&#1080;&#1094;&#1072;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Федеральные  средства  по  МО"/>
      <sheetName val="Федеральные  средства"/>
      <sheetName val="Район  и  поселения"/>
      <sheetName val="МБТ  по  программам"/>
      <sheetName val="МБТ  по  видам  расходов"/>
      <sheetName val="Дотация"/>
      <sheetName val="Субсидия"/>
      <sheetName val="Субвенция"/>
      <sheetName val="Иные  МБТ"/>
      <sheetName val="субсидия  ВР 522"/>
      <sheetName val="субсидия  ВР 523"/>
      <sheetName val="Федеральная  субсидия"/>
      <sheetName val="ВУС"/>
    </sheetNames>
    <sheetDataSet>
      <sheetData sheetId="0">
        <row r="12">
          <cell r="B12">
            <v>371826230.34000003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C11">
            <v>114774092</v>
          </cell>
          <cell r="D11">
            <v>72422441.420000002</v>
          </cell>
          <cell r="E11">
            <v>172249273.78999999</v>
          </cell>
          <cell r="F11">
            <v>12380423.129999999</v>
          </cell>
          <cell r="AG11">
            <v>88035701</v>
          </cell>
          <cell r="AH11">
            <v>46358880.189999998</v>
          </cell>
          <cell r="AI11">
            <v>132960098.77</v>
          </cell>
          <cell r="AJ11">
            <v>7613710.9000000004</v>
          </cell>
        </row>
        <row r="12">
          <cell r="C12">
            <v>273235425</v>
          </cell>
          <cell r="D12">
            <v>761628110.12999988</v>
          </cell>
          <cell r="E12">
            <v>834361415.03000009</v>
          </cell>
          <cell r="F12">
            <v>45153773.829999998</v>
          </cell>
          <cell r="AG12">
            <v>229808930</v>
          </cell>
          <cell r="AH12">
            <v>507386011.55000001</v>
          </cell>
          <cell r="AI12">
            <v>615099231.95999992</v>
          </cell>
          <cell r="AJ12">
            <v>31358213.829999998</v>
          </cell>
        </row>
        <row r="13">
          <cell r="C13">
            <v>141190642</v>
          </cell>
          <cell r="D13">
            <v>292359450.26999998</v>
          </cell>
          <cell r="E13">
            <v>452898553.06999999</v>
          </cell>
          <cell r="F13">
            <v>30509828.73</v>
          </cell>
          <cell r="AG13">
            <v>121566069.84999999</v>
          </cell>
          <cell r="AH13">
            <v>169312118.69</v>
          </cell>
          <cell r="AI13">
            <v>317182101.26999998</v>
          </cell>
          <cell r="AJ13">
            <v>16923138.91</v>
          </cell>
        </row>
        <row r="14">
          <cell r="C14">
            <v>77974517</v>
          </cell>
          <cell r="D14">
            <v>172070799.08000001</v>
          </cell>
          <cell r="E14">
            <v>404676171.39999998</v>
          </cell>
          <cell r="F14">
            <v>22498401.550000001</v>
          </cell>
          <cell r="AG14">
            <v>60560931.109999999</v>
          </cell>
          <cell r="AH14">
            <v>92224613.930000022</v>
          </cell>
          <cell r="AI14">
            <v>318017511.21000004</v>
          </cell>
          <cell r="AJ14">
            <v>13943194.07</v>
          </cell>
        </row>
        <row r="15">
          <cell r="C15">
            <v>93061304</v>
          </cell>
          <cell r="D15">
            <v>642277966.50999999</v>
          </cell>
          <cell r="E15">
            <v>436233064.76999998</v>
          </cell>
          <cell r="F15">
            <v>23523908.800000001</v>
          </cell>
          <cell r="AG15">
            <v>74996326.560000002</v>
          </cell>
          <cell r="AH15">
            <v>421681761.47999996</v>
          </cell>
          <cell r="AI15">
            <v>343915535.31</v>
          </cell>
          <cell r="AJ15">
            <v>16161003.17</v>
          </cell>
        </row>
        <row r="16">
          <cell r="C16">
            <v>53032001</v>
          </cell>
          <cell r="D16">
            <v>84701649.74000001</v>
          </cell>
          <cell r="E16">
            <v>279209573.69999999</v>
          </cell>
          <cell r="F16">
            <v>31884840.420000002</v>
          </cell>
          <cell r="AG16">
            <v>38934303.859999999</v>
          </cell>
          <cell r="AH16">
            <v>48174160.869999997</v>
          </cell>
          <cell r="AI16">
            <v>207996532.59999999</v>
          </cell>
          <cell r="AJ16">
            <v>26103031.23</v>
          </cell>
        </row>
        <row r="17">
          <cell r="C17">
            <v>129007753</v>
          </cell>
          <cell r="D17">
            <v>131172535.91999999</v>
          </cell>
          <cell r="E17">
            <v>437347799.57999998</v>
          </cell>
          <cell r="F17">
            <v>43839187.270000003</v>
          </cell>
          <cell r="AG17">
            <v>97852258.359999999</v>
          </cell>
          <cell r="AH17">
            <v>94186730.569999993</v>
          </cell>
          <cell r="AI17">
            <v>336963920.92000002</v>
          </cell>
          <cell r="AJ17">
            <v>17725409.630000003</v>
          </cell>
        </row>
        <row r="18">
          <cell r="C18">
            <v>192988557</v>
          </cell>
          <cell r="D18">
            <v>313699839.91000003</v>
          </cell>
          <cell r="E18">
            <v>356238901.21000004</v>
          </cell>
          <cell r="F18">
            <v>141088978.23000002</v>
          </cell>
          <cell r="AG18">
            <v>150265784.44</v>
          </cell>
          <cell r="AH18">
            <v>152806785.20000002</v>
          </cell>
          <cell r="AI18">
            <v>300303340.05000001</v>
          </cell>
          <cell r="AJ18">
            <v>64016392.43</v>
          </cell>
        </row>
        <row r="19">
          <cell r="C19">
            <v>150469455</v>
          </cell>
          <cell r="D19">
            <v>77369292.640000001</v>
          </cell>
          <cell r="E19">
            <v>248127334.72</v>
          </cell>
          <cell r="F19">
            <v>22704988.329999998</v>
          </cell>
          <cell r="AG19">
            <v>117853618.84</v>
          </cell>
          <cell r="AH19">
            <v>32979759.209999997</v>
          </cell>
          <cell r="AI19">
            <v>196212272.59</v>
          </cell>
          <cell r="AJ19">
            <v>14992726.299999999</v>
          </cell>
        </row>
        <row r="20">
          <cell r="C20">
            <v>45686539</v>
          </cell>
          <cell r="D20">
            <v>98092336.039999992</v>
          </cell>
          <cell r="E20">
            <v>218485986.15000001</v>
          </cell>
          <cell r="F20">
            <v>17487599.59</v>
          </cell>
          <cell r="AG20">
            <v>40315497.740000002</v>
          </cell>
          <cell r="AH20">
            <v>63040097.640000001</v>
          </cell>
          <cell r="AI20">
            <v>173748987.54999998</v>
          </cell>
          <cell r="AJ20">
            <v>8901086.2000000011</v>
          </cell>
        </row>
        <row r="21">
          <cell r="C21">
            <v>283462406</v>
          </cell>
          <cell r="D21">
            <v>511625425.09000003</v>
          </cell>
          <cell r="E21">
            <v>524648629.06999999</v>
          </cell>
          <cell r="F21">
            <v>157495517.71000001</v>
          </cell>
          <cell r="AG21">
            <v>197678453.46000001</v>
          </cell>
          <cell r="AH21">
            <v>233922374.32999998</v>
          </cell>
          <cell r="AI21">
            <v>380028742.14999998</v>
          </cell>
          <cell r="AJ21">
            <v>76950951.229999989</v>
          </cell>
        </row>
        <row r="22">
          <cell r="C22">
            <v>150598290</v>
          </cell>
          <cell r="D22">
            <v>217667314.73000002</v>
          </cell>
          <cell r="E22">
            <v>304305582.63999999</v>
          </cell>
          <cell r="F22">
            <v>15656534.65</v>
          </cell>
          <cell r="AG22">
            <v>70645130.230000004</v>
          </cell>
          <cell r="AH22">
            <v>103806640.08</v>
          </cell>
          <cell r="AI22">
            <v>264066894.89999998</v>
          </cell>
          <cell r="AJ22">
            <v>12941040.65</v>
          </cell>
        </row>
        <row r="23">
          <cell r="C23">
            <v>78187843</v>
          </cell>
          <cell r="D23">
            <v>636336528.17999995</v>
          </cell>
          <cell r="E23">
            <v>790180384.5</v>
          </cell>
          <cell r="F23">
            <v>115794157.55000001</v>
          </cell>
          <cell r="AG23">
            <v>68846668</v>
          </cell>
          <cell r="AH23">
            <v>193129610.46999997</v>
          </cell>
          <cell r="AI23">
            <v>705333761.42999995</v>
          </cell>
          <cell r="AJ23">
            <v>27265604.57</v>
          </cell>
        </row>
        <row r="24">
          <cell r="C24">
            <v>76687726</v>
          </cell>
          <cell r="D24">
            <v>100253207.50999999</v>
          </cell>
          <cell r="E24">
            <v>249655879.78</v>
          </cell>
          <cell r="F24">
            <v>15065668.77</v>
          </cell>
          <cell r="AG24">
            <v>64032563.049999997</v>
          </cell>
          <cell r="AH24">
            <v>64591094.899999999</v>
          </cell>
          <cell r="AI24">
            <v>188878399.17999998</v>
          </cell>
          <cell r="AJ24">
            <v>8686765.5099999998</v>
          </cell>
        </row>
        <row r="25">
          <cell r="C25">
            <v>68391305</v>
          </cell>
          <cell r="D25">
            <v>128550068.94</v>
          </cell>
          <cell r="E25">
            <v>354580534.99999994</v>
          </cell>
          <cell r="F25">
            <v>21516411.289999999</v>
          </cell>
          <cell r="AG25">
            <v>57327033.739999995</v>
          </cell>
          <cell r="AH25">
            <v>81203127.289999992</v>
          </cell>
          <cell r="AI25">
            <v>287306389.40000004</v>
          </cell>
          <cell r="AJ25">
            <v>12676132.99</v>
          </cell>
        </row>
        <row r="26">
          <cell r="C26">
            <v>312971413</v>
          </cell>
          <cell r="D26">
            <v>469813780.21999997</v>
          </cell>
          <cell r="E26">
            <v>560516664.81999993</v>
          </cell>
          <cell r="F26">
            <v>168000687.42000002</v>
          </cell>
          <cell r="AG26">
            <v>233731889.97</v>
          </cell>
          <cell r="AH26">
            <v>176375202.59000003</v>
          </cell>
          <cell r="AI26">
            <v>426791134.10999995</v>
          </cell>
          <cell r="AJ26">
            <v>75804856.899999991</v>
          </cell>
        </row>
        <row r="27">
          <cell r="C27">
            <v>135734912</v>
          </cell>
          <cell r="D27">
            <v>134590333.19</v>
          </cell>
          <cell r="E27">
            <v>282523388.28999996</v>
          </cell>
          <cell r="F27">
            <v>81831031.950000003</v>
          </cell>
          <cell r="AG27">
            <v>127929490.09</v>
          </cell>
          <cell r="AH27">
            <v>79478476.089999989</v>
          </cell>
          <cell r="AI27">
            <v>223872030.84999999</v>
          </cell>
          <cell r="AJ27">
            <v>9676350.9800000004</v>
          </cell>
        </row>
        <row r="28">
          <cell r="C28">
            <v>139486646.59999999</v>
          </cell>
          <cell r="D28">
            <v>629176702.50999999</v>
          </cell>
          <cell r="E28">
            <v>391539593.74999994</v>
          </cell>
          <cell r="F28">
            <v>145166737.44000003</v>
          </cell>
          <cell r="AG28">
            <v>123990166.94</v>
          </cell>
          <cell r="AH28">
            <v>488633146.52999997</v>
          </cell>
          <cell r="AI28">
            <v>318081688.09999996</v>
          </cell>
          <cell r="AJ28">
            <v>92888037.219999999</v>
          </cell>
        </row>
        <row r="31">
          <cell r="C31">
            <v>140843222</v>
          </cell>
          <cell r="D31">
            <v>872496731.24000001</v>
          </cell>
          <cell r="E31">
            <v>1116315915.1400001</v>
          </cell>
          <cell r="F31">
            <v>382570392.31999999</v>
          </cell>
          <cell r="AG31">
            <v>56283300</v>
          </cell>
          <cell r="AH31">
            <v>562997367.33999991</v>
          </cell>
          <cell r="AI31">
            <v>807120737.85000002</v>
          </cell>
          <cell r="AJ31">
            <v>29262944.32</v>
          </cell>
        </row>
        <row r="32">
          <cell r="C32">
            <v>2106640833.4000001</v>
          </cell>
          <cell r="D32">
            <v>7181517245.1999998</v>
          </cell>
          <cell r="E32">
            <v>6284024688.8099995</v>
          </cell>
          <cell r="F32">
            <v>1327883343.5599999</v>
          </cell>
          <cell r="AG32">
            <v>2039982973.4000001</v>
          </cell>
          <cell r="AH32">
            <v>3643020313.5099983</v>
          </cell>
          <cell r="AI32">
            <v>4706469191.8499994</v>
          </cell>
          <cell r="AJ32">
            <v>1004688843.35</v>
          </cell>
        </row>
        <row r="36">
          <cell r="B36">
            <v>35812418388.229996</v>
          </cell>
          <cell r="AF36">
            <v>24134873299.539997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38"/>
  <sheetViews>
    <sheetView tabSelected="1" topLeftCell="A2" zoomScale="60" zoomScaleNormal="60" zoomScaleSheetLayoutView="50" workbookViewId="0">
      <pane xSplit="1" ySplit="6" topLeftCell="B23" activePane="bottomRight" state="frozen"/>
      <selection activeCell="A2" sqref="A2"/>
      <selection pane="topRight" activeCell="C2" sqref="C2"/>
      <selection pane="bottomLeft" activeCell="A8" sqref="A8"/>
      <selection pane="bottomRight" activeCell="A3" sqref="A3"/>
    </sheetView>
  </sheetViews>
  <sheetFormatPr defaultColWidth="9.08984375" defaultRowHeight="14" x14ac:dyDescent="0.3"/>
  <cols>
    <col min="1" max="1" width="24.90625" style="1" customWidth="1"/>
    <col min="2" max="2" width="18.81640625" style="1" customWidth="1"/>
    <col min="3" max="3" width="28.1796875" style="1" customWidth="1"/>
    <col min="4" max="4" width="19.453125" style="1" customWidth="1"/>
    <col min="5" max="5" width="19.08984375" style="1" customWidth="1"/>
    <col min="6" max="6" width="18.6328125" style="1" customWidth="1"/>
    <col min="7" max="7" width="18.08984375" style="1" customWidth="1"/>
    <col min="8" max="10" width="17.6328125" style="1" customWidth="1"/>
    <col min="11" max="11" width="18.1796875" style="1" customWidth="1"/>
    <col min="12" max="12" width="9.90625" style="1" customWidth="1"/>
    <col min="13" max="13" width="10.26953125" style="1" customWidth="1"/>
    <col min="14" max="14" width="11.54296875" style="1" customWidth="1"/>
    <col min="15" max="15" width="11.81640625" style="1" customWidth="1"/>
    <col min="16" max="16" width="17.1796875" style="1" customWidth="1"/>
    <col min="17" max="16384" width="9.08984375" style="1"/>
  </cols>
  <sheetData>
    <row r="1" spans="1:16" x14ac:dyDescent="0.3">
      <c r="G1" s="2"/>
      <c r="H1" s="2"/>
    </row>
    <row r="2" spans="1:16" ht="15.5" x14ac:dyDescent="0.3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4" spans="1:16" ht="14.5" thickBot="1" x14ac:dyDescent="0.35">
      <c r="N4" s="1" t="s">
        <v>0</v>
      </c>
    </row>
    <row r="5" spans="1:16" ht="14.5" thickBot="1" x14ac:dyDescent="0.35">
      <c r="A5" s="41" t="s">
        <v>1</v>
      </c>
      <c r="B5" s="46" t="s">
        <v>32</v>
      </c>
      <c r="C5" s="43"/>
      <c r="D5" s="43"/>
      <c r="E5" s="43"/>
      <c r="F5" s="44"/>
      <c r="G5" s="46" t="s">
        <v>31</v>
      </c>
      <c r="H5" s="43"/>
      <c r="I5" s="43"/>
      <c r="J5" s="43"/>
      <c r="K5" s="44"/>
      <c r="L5" s="53" t="s">
        <v>33</v>
      </c>
      <c r="M5" s="54"/>
      <c r="N5" s="54"/>
      <c r="O5" s="54"/>
      <c r="P5" s="55"/>
    </row>
    <row r="6" spans="1:16" ht="13.5" customHeight="1" thickBot="1" x14ac:dyDescent="0.35">
      <c r="A6" s="45"/>
      <c r="B6" s="41" t="s">
        <v>2</v>
      </c>
      <c r="C6" s="43" t="s">
        <v>3</v>
      </c>
      <c r="D6" s="43"/>
      <c r="E6" s="43"/>
      <c r="F6" s="44"/>
      <c r="G6" s="41" t="s">
        <v>2</v>
      </c>
      <c r="H6" s="43" t="s">
        <v>3</v>
      </c>
      <c r="I6" s="43"/>
      <c r="J6" s="43"/>
      <c r="K6" s="44"/>
      <c r="L6" s="56" t="s">
        <v>2</v>
      </c>
      <c r="M6" s="54" t="s">
        <v>3</v>
      </c>
      <c r="N6" s="54"/>
      <c r="O6" s="54"/>
      <c r="P6" s="55"/>
    </row>
    <row r="7" spans="1:16" ht="42.5" thickBot="1" x14ac:dyDescent="0.35">
      <c r="A7" s="42"/>
      <c r="B7" s="42"/>
      <c r="C7" s="3" t="s">
        <v>4</v>
      </c>
      <c r="D7" s="4" t="s">
        <v>6</v>
      </c>
      <c r="E7" s="3" t="s">
        <v>5</v>
      </c>
      <c r="F7" s="4" t="s">
        <v>30</v>
      </c>
      <c r="G7" s="42"/>
      <c r="H7" s="3" t="s">
        <v>4</v>
      </c>
      <c r="I7" s="4" t="s">
        <v>6</v>
      </c>
      <c r="J7" s="3" t="s">
        <v>5</v>
      </c>
      <c r="K7" s="4" t="s">
        <v>30</v>
      </c>
      <c r="L7" s="57"/>
      <c r="M7" s="5" t="s">
        <v>4</v>
      </c>
      <c r="N7" s="6" t="s">
        <v>6</v>
      </c>
      <c r="O7" s="5" t="s">
        <v>5</v>
      </c>
      <c r="P7" s="6" t="s">
        <v>30</v>
      </c>
    </row>
    <row r="8" spans="1:16" ht="21" customHeight="1" x14ac:dyDescent="0.35">
      <c r="A8" s="7" t="s">
        <v>7</v>
      </c>
      <c r="B8" s="17">
        <f t="shared" ref="B8:B25" si="0">SUM(C8:F8)</f>
        <v>371826.23034000001</v>
      </c>
      <c r="C8" s="18">
        <f>'[1]Район  и  поселения'!C11/1000</f>
        <v>114774.092</v>
      </c>
      <c r="D8" s="19">
        <f>'[1]Район  и  поселения'!D11/1000</f>
        <v>72422.441420000003</v>
      </c>
      <c r="E8" s="18">
        <f>'[1]Район  и  поселения'!E11/1000</f>
        <v>172249.27378999998</v>
      </c>
      <c r="F8" s="19">
        <f>'[1]Район  и  поселения'!F11/1000</f>
        <v>12380.423129999999</v>
      </c>
      <c r="G8" s="17">
        <f t="shared" ref="G8:G25" si="1">SUM(H8:K8)</f>
        <v>274968.39085999998</v>
      </c>
      <c r="H8" s="18">
        <f>'[1]Район  и  поселения'!AG11/1000</f>
        <v>88035.701000000001</v>
      </c>
      <c r="I8" s="19">
        <f>'[1]Район  и  поселения'!AH11/1000</f>
        <v>46358.880189999996</v>
      </c>
      <c r="J8" s="18">
        <f>'[1]Район  и  поселения'!AI11/1000</f>
        <v>132960.09876999998</v>
      </c>
      <c r="K8" s="19">
        <f>'[1]Район  и  поселения'!AJ11/1000</f>
        <v>7613.7109</v>
      </c>
      <c r="L8" s="20">
        <f>G8/B8*100</f>
        <v>73.950778192428047</v>
      </c>
      <c r="M8" s="20">
        <f t="shared" ref="M8:P8" si="2">H8/C8*100</f>
        <v>76.70346109120166</v>
      </c>
      <c r="N8" s="20">
        <f t="shared" si="2"/>
        <v>64.011761107514459</v>
      </c>
      <c r="O8" s="20">
        <f t="shared" si="2"/>
        <v>77.19051340216393</v>
      </c>
      <c r="P8" s="20">
        <f t="shared" si="2"/>
        <v>61.49798613547064</v>
      </c>
    </row>
    <row r="9" spans="1:16" ht="21" customHeight="1" x14ac:dyDescent="0.35">
      <c r="A9" s="8" t="s">
        <v>8</v>
      </c>
      <c r="B9" s="21">
        <f t="shared" si="0"/>
        <v>1914378.7239900001</v>
      </c>
      <c r="C9" s="18">
        <f>'[1]Район  и  поселения'!C12/1000</f>
        <v>273235.42499999999</v>
      </c>
      <c r="D9" s="19">
        <f>'[1]Район  и  поселения'!D12/1000</f>
        <v>761628.11012999993</v>
      </c>
      <c r="E9" s="18">
        <f>'[1]Район  и  поселения'!E12/1000</f>
        <v>834361.41503000003</v>
      </c>
      <c r="F9" s="19">
        <f>'[1]Район  и  поселения'!F12/1000</f>
        <v>45153.773829999998</v>
      </c>
      <c r="G9" s="21">
        <f t="shared" si="1"/>
        <v>1383652.3873399999</v>
      </c>
      <c r="H9" s="18">
        <f>'[1]Район  и  поселения'!AG12/1000</f>
        <v>229808.93</v>
      </c>
      <c r="I9" s="19">
        <f>'[1]Район  и  поселения'!AH12/1000</f>
        <v>507386.01155</v>
      </c>
      <c r="J9" s="18">
        <f>'[1]Район  и  поселения'!AI12/1000</f>
        <v>615099.23195999989</v>
      </c>
      <c r="K9" s="19">
        <f>'[1]Район  и  поселения'!AJ12/1000</f>
        <v>31358.213829999997</v>
      </c>
      <c r="L9" s="20">
        <f t="shared" ref="L9:L24" si="3">G9/B9*100</f>
        <v>72.276836866226446</v>
      </c>
      <c r="M9" s="20">
        <f t="shared" ref="M9:M24" si="4">H9/C9*100</f>
        <v>84.106564878986688</v>
      </c>
      <c r="N9" s="20">
        <f t="shared" ref="N9:N24" si="5">I9/D9*100</f>
        <v>66.618603594265423</v>
      </c>
      <c r="O9" s="20">
        <f t="shared" ref="O9:O24" si="6">J9/E9*100</f>
        <v>73.720958433568455</v>
      </c>
      <c r="P9" s="20">
        <f t="shared" ref="P9:P24" si="7">K9/F9*100</f>
        <v>69.447603533784189</v>
      </c>
    </row>
    <row r="10" spans="1:16" ht="21" customHeight="1" x14ac:dyDescent="0.35">
      <c r="A10" s="8" t="s">
        <v>9</v>
      </c>
      <c r="B10" s="21">
        <f t="shared" si="0"/>
        <v>916958.47406999988</v>
      </c>
      <c r="C10" s="18">
        <f>'[1]Район  и  поселения'!C13/1000</f>
        <v>141190.64199999999</v>
      </c>
      <c r="D10" s="19">
        <f>'[1]Район  и  поселения'!D13/1000</f>
        <v>292359.45026999997</v>
      </c>
      <c r="E10" s="18">
        <f>'[1]Район  и  поселения'!E13/1000</f>
        <v>452898.55306999997</v>
      </c>
      <c r="F10" s="19">
        <f>'[1]Район  и  поселения'!F13/1000</f>
        <v>30509.828730000001</v>
      </c>
      <c r="G10" s="21">
        <f t="shared" si="1"/>
        <v>624983.42871999997</v>
      </c>
      <c r="H10" s="18">
        <f>'[1]Район  и  поселения'!AG13/1000</f>
        <v>121566.06985</v>
      </c>
      <c r="I10" s="19">
        <f>'[1]Район  и  поселения'!AH13/1000</f>
        <v>169312.11869</v>
      </c>
      <c r="J10" s="18">
        <f>'[1]Район  и  поселения'!AI13/1000</f>
        <v>317182.10126999998</v>
      </c>
      <c r="K10" s="19">
        <f>'[1]Район  и  поселения'!AJ13/1000</f>
        <v>16923.138910000001</v>
      </c>
      <c r="L10" s="20">
        <f t="shared" si="3"/>
        <v>68.158313205390499</v>
      </c>
      <c r="M10" s="20">
        <f t="shared" si="4"/>
        <v>86.100656621421138</v>
      </c>
      <c r="N10" s="20">
        <f t="shared" si="5"/>
        <v>57.912312577423705</v>
      </c>
      <c r="O10" s="20">
        <f t="shared" si="6"/>
        <v>70.033807597741728</v>
      </c>
      <c r="P10" s="20">
        <f t="shared" si="7"/>
        <v>55.467826646170757</v>
      </c>
    </row>
    <row r="11" spans="1:16" ht="21" customHeight="1" x14ac:dyDescent="0.35">
      <c r="A11" s="8" t="s">
        <v>10</v>
      </c>
      <c r="B11" s="21">
        <f t="shared" si="0"/>
        <v>677219.88902999996</v>
      </c>
      <c r="C11" s="18">
        <f>'[1]Район  и  поселения'!C14/1000</f>
        <v>77974.517000000007</v>
      </c>
      <c r="D11" s="19">
        <f>'[1]Район  и  поселения'!D14/1000</f>
        <v>172070.79908000003</v>
      </c>
      <c r="E11" s="18">
        <f>'[1]Район  и  поселения'!E14/1000</f>
        <v>404676.17139999999</v>
      </c>
      <c r="F11" s="19">
        <f>'[1]Район  и  поселения'!F14/1000</f>
        <v>22498.401550000002</v>
      </c>
      <c r="G11" s="21">
        <f t="shared" si="1"/>
        <v>484746.25032000005</v>
      </c>
      <c r="H11" s="18">
        <f>'[1]Район  и  поселения'!AG14/1000</f>
        <v>60560.931109999998</v>
      </c>
      <c r="I11" s="19">
        <f>'[1]Район  и  поселения'!AH14/1000</f>
        <v>92224.613930000021</v>
      </c>
      <c r="J11" s="18">
        <f>'[1]Район  и  поселения'!AI14/1000</f>
        <v>318017.51121000003</v>
      </c>
      <c r="K11" s="19">
        <f>'[1]Район  и  поселения'!AJ14/1000</f>
        <v>13943.19407</v>
      </c>
      <c r="L11" s="20">
        <f t="shared" si="3"/>
        <v>71.57885616949541</v>
      </c>
      <c r="M11" s="20">
        <f t="shared" si="4"/>
        <v>77.667593772975835</v>
      </c>
      <c r="N11" s="20">
        <f t="shared" si="5"/>
        <v>53.596899894166519</v>
      </c>
      <c r="O11" s="20">
        <f t="shared" si="6"/>
        <v>78.585677557885489</v>
      </c>
      <c r="P11" s="20">
        <f t="shared" si="7"/>
        <v>61.974154203857204</v>
      </c>
    </row>
    <row r="12" spans="1:16" ht="21" customHeight="1" x14ac:dyDescent="0.35">
      <c r="A12" s="8" t="s">
        <v>11</v>
      </c>
      <c r="B12" s="21">
        <f t="shared" si="0"/>
        <v>1195096.2440800001</v>
      </c>
      <c r="C12" s="18">
        <f>'[1]Район  и  поселения'!C15/1000</f>
        <v>93061.304000000004</v>
      </c>
      <c r="D12" s="19">
        <f>'[1]Район  и  поселения'!D15/1000</f>
        <v>642277.96650999994</v>
      </c>
      <c r="E12" s="18">
        <f>'[1]Район  и  поселения'!E15/1000</f>
        <v>436233.06477</v>
      </c>
      <c r="F12" s="19">
        <f>'[1]Район  и  поселения'!F15/1000</f>
        <v>23523.908800000001</v>
      </c>
      <c r="G12" s="21">
        <f t="shared" si="1"/>
        <v>856754.62652000005</v>
      </c>
      <c r="H12" s="18">
        <f>'[1]Район  и  поселения'!AG15/1000</f>
        <v>74996.326560000001</v>
      </c>
      <c r="I12" s="19">
        <f>'[1]Район  и  поселения'!AH15/1000</f>
        <v>421681.76147999999</v>
      </c>
      <c r="J12" s="18">
        <f>'[1]Район  и  поселения'!AI15/1000</f>
        <v>343915.53531000001</v>
      </c>
      <c r="K12" s="19">
        <f>'[1]Район  и  поселения'!AJ15/1000</f>
        <v>16161.00317</v>
      </c>
      <c r="L12" s="20">
        <f t="shared" si="3"/>
        <v>71.689174053052142</v>
      </c>
      <c r="M12" s="20">
        <f t="shared" si="4"/>
        <v>80.58808907298355</v>
      </c>
      <c r="N12" s="20">
        <f t="shared" si="5"/>
        <v>65.654091136167693</v>
      </c>
      <c r="O12" s="20">
        <f t="shared" si="6"/>
        <v>78.837567136577874</v>
      </c>
      <c r="P12" s="20">
        <f t="shared" si="7"/>
        <v>68.700330831073444</v>
      </c>
    </row>
    <row r="13" spans="1:16" ht="21" customHeight="1" x14ac:dyDescent="0.35">
      <c r="A13" s="8" t="s">
        <v>12</v>
      </c>
      <c r="B13" s="21">
        <f t="shared" si="0"/>
        <v>448828.06486000004</v>
      </c>
      <c r="C13" s="18">
        <f>'[1]Район  и  поселения'!C16/1000</f>
        <v>53032.000999999997</v>
      </c>
      <c r="D13" s="19">
        <f>'[1]Район  и  поселения'!D16/1000</f>
        <v>84701.649740000008</v>
      </c>
      <c r="E13" s="18">
        <f>'[1]Район  и  поселения'!E16/1000</f>
        <v>279209.57370000001</v>
      </c>
      <c r="F13" s="19">
        <f>'[1]Район  и  поселения'!F16/1000</f>
        <v>31884.84042</v>
      </c>
      <c r="G13" s="21">
        <f t="shared" si="1"/>
        <v>321208.02856000006</v>
      </c>
      <c r="H13" s="18">
        <f>'[1]Район  и  поселения'!AG16/1000</f>
        <v>38934.30386</v>
      </c>
      <c r="I13" s="19">
        <f>'[1]Район  и  поселения'!AH16/1000</f>
        <v>48174.16087</v>
      </c>
      <c r="J13" s="18">
        <f>'[1]Район  и  поселения'!AI16/1000</f>
        <v>207996.53260000001</v>
      </c>
      <c r="K13" s="19">
        <f>'[1]Район  и  поселения'!AJ16/1000</f>
        <v>26103.031230000001</v>
      </c>
      <c r="L13" s="20">
        <f t="shared" si="3"/>
        <v>71.565941104906699</v>
      </c>
      <c r="M13" s="20">
        <f t="shared" si="4"/>
        <v>73.416622276802272</v>
      </c>
      <c r="N13" s="20">
        <f t="shared" si="5"/>
        <v>56.875115204810413</v>
      </c>
      <c r="O13" s="20">
        <f t="shared" si="6"/>
        <v>74.494771022244493</v>
      </c>
      <c r="P13" s="20">
        <f t="shared" si="7"/>
        <v>81.866588906076771</v>
      </c>
    </row>
    <row r="14" spans="1:16" ht="21" customHeight="1" x14ac:dyDescent="0.35">
      <c r="A14" s="8" t="s">
        <v>13</v>
      </c>
      <c r="B14" s="21">
        <f t="shared" si="0"/>
        <v>741367.27576999995</v>
      </c>
      <c r="C14" s="18">
        <f>'[1]Район  и  поселения'!C17/1000</f>
        <v>129007.753</v>
      </c>
      <c r="D14" s="19">
        <f>'[1]Район  и  поселения'!D17/1000</f>
        <v>131172.53591999999</v>
      </c>
      <c r="E14" s="18">
        <f>'[1]Район  и  поселения'!E17/1000</f>
        <v>437347.79957999999</v>
      </c>
      <c r="F14" s="19">
        <f>'[1]Район  и  поселения'!F17/1000</f>
        <v>43839.187270000002</v>
      </c>
      <c r="G14" s="21">
        <f t="shared" si="1"/>
        <v>546728.31947999995</v>
      </c>
      <c r="H14" s="18">
        <f>'[1]Район  и  поселения'!AG17/1000</f>
        <v>97852.258359999993</v>
      </c>
      <c r="I14" s="19">
        <f>'[1]Район  и  поселения'!AH17/1000</f>
        <v>94186.73057</v>
      </c>
      <c r="J14" s="18">
        <f>'[1]Район  и  поселения'!AI17/1000</f>
        <v>336963.92092</v>
      </c>
      <c r="K14" s="19">
        <f>'[1]Район  и  поселения'!AJ17/1000</f>
        <v>17725.409630000002</v>
      </c>
      <c r="L14" s="20">
        <f t="shared" si="3"/>
        <v>73.745947163928463</v>
      </c>
      <c r="M14" s="20">
        <f t="shared" si="4"/>
        <v>75.84990520685993</v>
      </c>
      <c r="N14" s="20">
        <f t="shared" si="5"/>
        <v>71.803697252177059</v>
      </c>
      <c r="O14" s="20">
        <f t="shared" si="6"/>
        <v>77.047128450994379</v>
      </c>
      <c r="P14" s="20">
        <f t="shared" si="7"/>
        <v>40.43279707908691</v>
      </c>
    </row>
    <row r="15" spans="1:16" ht="21" customHeight="1" x14ac:dyDescent="0.35">
      <c r="A15" s="8" t="s">
        <v>14</v>
      </c>
      <c r="B15" s="21">
        <f t="shared" si="0"/>
        <v>1004016.2763500001</v>
      </c>
      <c r="C15" s="18">
        <f>'[1]Район  и  поселения'!C18/1000</f>
        <v>192988.557</v>
      </c>
      <c r="D15" s="19">
        <f>'[1]Район  и  поселения'!D18/1000</f>
        <v>313699.83991000004</v>
      </c>
      <c r="E15" s="18">
        <f>'[1]Район  и  поселения'!E18/1000</f>
        <v>356238.90121000004</v>
      </c>
      <c r="F15" s="19">
        <f>'[1]Район  и  поселения'!F18/1000</f>
        <v>141088.97823000001</v>
      </c>
      <c r="G15" s="21">
        <f t="shared" si="1"/>
        <v>667392.30212000001</v>
      </c>
      <c r="H15" s="18">
        <f>'[1]Район  и  поселения'!AG18/1000</f>
        <v>150265.78443999999</v>
      </c>
      <c r="I15" s="19">
        <f>'[1]Район  и  поселения'!AH18/1000</f>
        <v>152806.78520000001</v>
      </c>
      <c r="J15" s="18">
        <f>'[1]Район  и  поселения'!AI18/1000</f>
        <v>300303.34005</v>
      </c>
      <c r="K15" s="19">
        <f>'[1]Район  и  поселения'!AJ18/1000</f>
        <v>64016.39243</v>
      </c>
      <c r="L15" s="20">
        <f t="shared" si="3"/>
        <v>66.472259249246179</v>
      </c>
      <c r="M15" s="20">
        <f t="shared" si="4"/>
        <v>77.862535880819081</v>
      </c>
      <c r="N15" s="20">
        <f t="shared" si="5"/>
        <v>48.711145419723522</v>
      </c>
      <c r="O15" s="20">
        <f t="shared" si="6"/>
        <v>84.298300671260364</v>
      </c>
      <c r="P15" s="20">
        <f t="shared" si="7"/>
        <v>45.373064028886759</v>
      </c>
    </row>
    <row r="16" spans="1:16" ht="21" customHeight="1" x14ac:dyDescent="0.35">
      <c r="A16" s="8" t="s">
        <v>15</v>
      </c>
      <c r="B16" s="21">
        <f t="shared" si="0"/>
        <v>498671.07069000002</v>
      </c>
      <c r="C16" s="18">
        <f>'[1]Район  и  поселения'!C19/1000</f>
        <v>150469.45499999999</v>
      </c>
      <c r="D16" s="19">
        <f>'[1]Район  и  поселения'!D19/1000</f>
        <v>77369.29264</v>
      </c>
      <c r="E16" s="18">
        <f>'[1]Район  и  поселения'!E19/1000</f>
        <v>248127.33471999998</v>
      </c>
      <c r="F16" s="19">
        <f>'[1]Район  и  поселения'!F19/1000</f>
        <v>22704.988329999996</v>
      </c>
      <c r="G16" s="21">
        <f t="shared" si="1"/>
        <v>362038.37693999999</v>
      </c>
      <c r="H16" s="18">
        <f>'[1]Район  и  поселения'!AG19/1000</f>
        <v>117853.61884000001</v>
      </c>
      <c r="I16" s="19">
        <f>'[1]Район  и  поселения'!AH19/1000</f>
        <v>32979.759209999997</v>
      </c>
      <c r="J16" s="18">
        <f>'[1]Район  и  поселения'!AI19/1000</f>
        <v>196212.27259000001</v>
      </c>
      <c r="K16" s="19">
        <f>'[1]Район  и  поселения'!AJ19/1000</f>
        <v>14992.726299999998</v>
      </c>
      <c r="L16" s="20">
        <f t="shared" si="3"/>
        <v>72.600637618511854</v>
      </c>
      <c r="M16" s="20">
        <f t="shared" si="4"/>
        <v>78.323948764219296</v>
      </c>
      <c r="N16" s="20">
        <f t="shared" si="5"/>
        <v>42.626419454879994</v>
      </c>
      <c r="O16" s="20">
        <f t="shared" si="6"/>
        <v>79.077249917433051</v>
      </c>
      <c r="P16" s="20">
        <f t="shared" si="7"/>
        <v>66.032741713371323</v>
      </c>
    </row>
    <row r="17" spans="1:16" ht="21" customHeight="1" x14ac:dyDescent="0.35">
      <c r="A17" s="8" t="s">
        <v>16</v>
      </c>
      <c r="B17" s="21">
        <f t="shared" si="0"/>
        <v>379752.46077999996</v>
      </c>
      <c r="C17" s="18">
        <f>'[1]Район  и  поселения'!C20/1000</f>
        <v>45686.538999999997</v>
      </c>
      <c r="D17" s="19">
        <f>'[1]Район  и  поселения'!D20/1000</f>
        <v>98092.336039999995</v>
      </c>
      <c r="E17" s="18">
        <f>'[1]Район  и  поселения'!E20/1000</f>
        <v>218485.98615000001</v>
      </c>
      <c r="F17" s="19">
        <f>'[1]Район  и  поселения'!F20/1000</f>
        <v>17487.599590000002</v>
      </c>
      <c r="G17" s="21">
        <f t="shared" si="1"/>
        <v>286005.66912999999</v>
      </c>
      <c r="H17" s="18">
        <f>'[1]Район  и  поселения'!AG20/1000</f>
        <v>40315.497739999999</v>
      </c>
      <c r="I17" s="19">
        <f>'[1]Район  и  поселения'!AH20/1000</f>
        <v>63040.09764</v>
      </c>
      <c r="J17" s="18">
        <f>'[1]Район  и  поселения'!AI20/1000</f>
        <v>173748.98754999999</v>
      </c>
      <c r="K17" s="19">
        <f>'[1]Район  и  поселения'!AJ20/1000</f>
        <v>8901.0862000000016</v>
      </c>
      <c r="L17" s="20">
        <f t="shared" si="3"/>
        <v>75.313710553067409</v>
      </c>
      <c r="M17" s="20">
        <f t="shared" si="4"/>
        <v>88.243711654323391</v>
      </c>
      <c r="N17" s="20">
        <f t="shared" si="5"/>
        <v>64.266078457233974</v>
      </c>
      <c r="O17" s="20">
        <f t="shared" si="6"/>
        <v>79.524087842738737</v>
      </c>
      <c r="P17" s="20">
        <f t="shared" si="7"/>
        <v>50.899416779247062</v>
      </c>
    </row>
    <row r="18" spans="1:16" ht="21" customHeight="1" x14ac:dyDescent="0.35">
      <c r="A18" s="8" t="s">
        <v>17</v>
      </c>
      <c r="B18" s="21">
        <f t="shared" si="0"/>
        <v>1477231.9778700001</v>
      </c>
      <c r="C18" s="18">
        <f>'[1]Район  и  поселения'!C21/1000</f>
        <v>283462.40600000002</v>
      </c>
      <c r="D18" s="19">
        <f>'[1]Район  и  поселения'!D21/1000</f>
        <v>511625.42509000003</v>
      </c>
      <c r="E18" s="18">
        <f>'[1]Район  и  поселения'!E21/1000</f>
        <v>524648.62907000002</v>
      </c>
      <c r="F18" s="19">
        <f>'[1]Район  и  поселения'!F21/1000</f>
        <v>157495.51771000001</v>
      </c>
      <c r="G18" s="21">
        <f t="shared" si="1"/>
        <v>888580.52116999996</v>
      </c>
      <c r="H18" s="18">
        <f>'[1]Район  и  поселения'!AG21/1000</f>
        <v>197678.45346000002</v>
      </c>
      <c r="I18" s="19">
        <f>'[1]Район  и  поселения'!AH21/1000</f>
        <v>233922.37432999999</v>
      </c>
      <c r="J18" s="18">
        <f>'[1]Район  и  поселения'!AI21/1000</f>
        <v>380028.74214999995</v>
      </c>
      <c r="K18" s="19">
        <f>'[1]Район  и  поселения'!AJ21/1000</f>
        <v>76950.951229999991</v>
      </c>
      <c r="L18" s="20">
        <f t="shared" si="3"/>
        <v>60.151725286317706</v>
      </c>
      <c r="M18" s="20">
        <f t="shared" si="4"/>
        <v>69.737097151429666</v>
      </c>
      <c r="N18" s="20">
        <f t="shared" si="5"/>
        <v>45.721413139085243</v>
      </c>
      <c r="O18" s="20">
        <f t="shared" si="6"/>
        <v>72.434906162557695</v>
      </c>
      <c r="P18" s="20">
        <f t="shared" si="7"/>
        <v>48.859137294111115</v>
      </c>
    </row>
    <row r="19" spans="1:16" ht="21" customHeight="1" x14ac:dyDescent="0.35">
      <c r="A19" s="8" t="s">
        <v>18</v>
      </c>
      <c r="B19" s="21">
        <f t="shared" si="0"/>
        <v>688227.72201999999</v>
      </c>
      <c r="C19" s="18">
        <f>'[1]Район  и  поселения'!C22/1000</f>
        <v>150598.29</v>
      </c>
      <c r="D19" s="19">
        <f>'[1]Район  и  поселения'!D22/1000</f>
        <v>217667.31473000001</v>
      </c>
      <c r="E19" s="18">
        <f>'[1]Район  и  поселения'!E22/1000</f>
        <v>304305.58263999998</v>
      </c>
      <c r="F19" s="19">
        <f>'[1]Район  и  поселения'!F22/1000</f>
        <v>15656.53465</v>
      </c>
      <c r="G19" s="21">
        <f t="shared" si="1"/>
        <v>451459.70585999993</v>
      </c>
      <c r="H19" s="18">
        <f>'[1]Район  и  поселения'!AG22/1000</f>
        <v>70645.13023000001</v>
      </c>
      <c r="I19" s="19">
        <f>'[1]Район  и  поселения'!AH22/1000</f>
        <v>103806.64008</v>
      </c>
      <c r="J19" s="18">
        <f>'[1]Район  и  поселения'!AI22/1000</f>
        <v>264066.89489999996</v>
      </c>
      <c r="K19" s="19">
        <f>'[1]Район  и  поселения'!AJ22/1000</f>
        <v>12941.040650000001</v>
      </c>
      <c r="L19" s="20">
        <f t="shared" si="3"/>
        <v>65.597431114069607</v>
      </c>
      <c r="M19" s="20">
        <f t="shared" si="4"/>
        <v>46.909649658040607</v>
      </c>
      <c r="N19" s="20">
        <f t="shared" si="5"/>
        <v>47.690504294944027</v>
      </c>
      <c r="O19" s="20">
        <f t="shared" si="6"/>
        <v>86.776881517943352</v>
      </c>
      <c r="P19" s="20">
        <f t="shared" si="7"/>
        <v>82.655842683553232</v>
      </c>
    </row>
    <row r="20" spans="1:16" ht="21" customHeight="1" x14ac:dyDescent="0.35">
      <c r="A20" s="8" t="s">
        <v>19</v>
      </c>
      <c r="B20" s="21">
        <f t="shared" si="0"/>
        <v>1620498.9132300001</v>
      </c>
      <c r="C20" s="18">
        <f>'[1]Район  и  поселения'!C23/1000</f>
        <v>78187.842999999993</v>
      </c>
      <c r="D20" s="19">
        <f>'[1]Район  и  поселения'!D23/1000</f>
        <v>636336.52817999991</v>
      </c>
      <c r="E20" s="18">
        <f>'[1]Район  и  поселения'!E23/1000</f>
        <v>790180.38450000004</v>
      </c>
      <c r="F20" s="19">
        <f>'[1]Район  и  поселения'!F23/1000</f>
        <v>115794.15755000002</v>
      </c>
      <c r="G20" s="21">
        <f t="shared" si="1"/>
        <v>994575.64446999994</v>
      </c>
      <c r="H20" s="18">
        <f>'[1]Район  и  поселения'!AG23/1000</f>
        <v>68846.668000000005</v>
      </c>
      <c r="I20" s="19">
        <f>'[1]Район  и  поселения'!AH23/1000</f>
        <v>193129.61046999996</v>
      </c>
      <c r="J20" s="18">
        <f>'[1]Район  и  поселения'!AI23/1000</f>
        <v>705333.76142999995</v>
      </c>
      <c r="K20" s="19">
        <f>'[1]Район  и  поселения'!AJ23/1000</f>
        <v>27265.60457</v>
      </c>
      <c r="L20" s="20">
        <f t="shared" si="3"/>
        <v>61.374656678269446</v>
      </c>
      <c r="M20" s="20">
        <f t="shared" si="4"/>
        <v>88.052906127618854</v>
      </c>
      <c r="N20" s="20">
        <f t="shared" si="5"/>
        <v>30.350231664741013</v>
      </c>
      <c r="O20" s="20">
        <f t="shared" si="6"/>
        <v>89.262372904423813</v>
      </c>
      <c r="P20" s="20">
        <f t="shared" si="7"/>
        <v>23.546615085676226</v>
      </c>
    </row>
    <row r="21" spans="1:16" ht="21" customHeight="1" x14ac:dyDescent="0.35">
      <c r="A21" s="8" t="s">
        <v>20</v>
      </c>
      <c r="B21" s="21">
        <f t="shared" si="0"/>
        <v>441662.48205999995</v>
      </c>
      <c r="C21" s="18">
        <f>'[1]Район  и  поселения'!C24/1000</f>
        <v>76687.725999999995</v>
      </c>
      <c r="D21" s="19">
        <f>'[1]Район  и  поселения'!D24/1000</f>
        <v>100253.20750999999</v>
      </c>
      <c r="E21" s="18">
        <f>'[1]Район  и  поселения'!E24/1000</f>
        <v>249655.87977999999</v>
      </c>
      <c r="F21" s="19">
        <f>'[1]Район  и  поселения'!F24/1000</f>
        <v>15065.66877</v>
      </c>
      <c r="G21" s="21">
        <f t="shared" si="1"/>
        <v>326188.82263999997</v>
      </c>
      <c r="H21" s="18">
        <f>'[1]Район  и  поселения'!AG24/1000</f>
        <v>64032.563049999997</v>
      </c>
      <c r="I21" s="19">
        <f>'[1]Район  и  поселения'!AH24/1000</f>
        <v>64591.094899999996</v>
      </c>
      <c r="J21" s="18">
        <f>'[1]Район  и  поселения'!AI24/1000</f>
        <v>188878.39917999998</v>
      </c>
      <c r="K21" s="19">
        <f>'[1]Район  и  поселения'!AJ24/1000</f>
        <v>8686.7655099999993</v>
      </c>
      <c r="L21" s="20">
        <f t="shared" si="3"/>
        <v>73.854772793602862</v>
      </c>
      <c r="M21" s="20">
        <f t="shared" si="4"/>
        <v>83.497798656854158</v>
      </c>
      <c r="N21" s="20">
        <f t="shared" si="5"/>
        <v>64.427958470612737</v>
      </c>
      <c r="O21" s="20">
        <f t="shared" si="6"/>
        <v>75.655498018489325</v>
      </c>
      <c r="P21" s="20">
        <f t="shared" si="7"/>
        <v>57.659342194604747</v>
      </c>
    </row>
    <row r="22" spans="1:16" ht="21" customHeight="1" x14ac:dyDescent="0.35">
      <c r="A22" s="8" t="s">
        <v>21</v>
      </c>
      <c r="B22" s="21">
        <f t="shared" si="0"/>
        <v>573038.32022999984</v>
      </c>
      <c r="C22" s="18">
        <f>'[1]Район  и  поселения'!C25/1000</f>
        <v>68391.304999999993</v>
      </c>
      <c r="D22" s="19">
        <f>'[1]Район  и  поселения'!D25/1000</f>
        <v>128550.06894</v>
      </c>
      <c r="E22" s="18">
        <f>'[1]Район  и  поселения'!E25/1000</f>
        <v>354580.53499999992</v>
      </c>
      <c r="F22" s="19">
        <f>'[1]Район  и  поселения'!F25/1000</f>
        <v>21516.41129</v>
      </c>
      <c r="G22" s="21">
        <f t="shared" si="1"/>
        <v>438512.68342000007</v>
      </c>
      <c r="H22" s="18">
        <f>'[1]Район  и  поселения'!AG25/1000</f>
        <v>57327.033739999992</v>
      </c>
      <c r="I22" s="19">
        <f>'[1]Район  и  поселения'!AH25/1000</f>
        <v>81203.127289999989</v>
      </c>
      <c r="J22" s="18">
        <f>'[1]Район  и  поселения'!AI25/1000</f>
        <v>287306.38940000004</v>
      </c>
      <c r="K22" s="19">
        <f>'[1]Район  и  поселения'!AJ25/1000</f>
        <v>12676.13299</v>
      </c>
      <c r="L22" s="20">
        <f t="shared" si="3"/>
        <v>76.524146455684615</v>
      </c>
      <c r="M22" s="20">
        <f t="shared" si="4"/>
        <v>83.822108292859738</v>
      </c>
      <c r="N22" s="20">
        <f t="shared" si="5"/>
        <v>63.168482101632385</v>
      </c>
      <c r="O22" s="20">
        <f t="shared" si="6"/>
        <v>81.027118253967359</v>
      </c>
      <c r="P22" s="20">
        <f t="shared" si="7"/>
        <v>58.913788266779321</v>
      </c>
    </row>
    <row r="23" spans="1:16" ht="21" customHeight="1" x14ac:dyDescent="0.35">
      <c r="A23" s="8" t="s">
        <v>22</v>
      </c>
      <c r="B23" s="21">
        <f t="shared" si="0"/>
        <v>1511302.5454599999</v>
      </c>
      <c r="C23" s="18">
        <f>'[1]Район  и  поселения'!C26/1000</f>
        <v>312971.413</v>
      </c>
      <c r="D23" s="19">
        <f>'[1]Район  и  поселения'!D26/1000</f>
        <v>469813.78021999996</v>
      </c>
      <c r="E23" s="18">
        <f>'[1]Район  и  поселения'!E26/1000</f>
        <v>560516.66481999995</v>
      </c>
      <c r="F23" s="19">
        <f>'[1]Район  и  поселения'!F26/1000</f>
        <v>168000.68742000003</v>
      </c>
      <c r="G23" s="21">
        <f t="shared" si="1"/>
        <v>912703.08357000002</v>
      </c>
      <c r="H23" s="18">
        <f>'[1]Район  и  поселения'!AG26/1000</f>
        <v>233731.88996999999</v>
      </c>
      <c r="I23" s="19">
        <f>'[1]Район  и  поселения'!AH26/1000</f>
        <v>176375.20259000003</v>
      </c>
      <c r="J23" s="18">
        <f>'[1]Район  и  поселения'!AI26/1000</f>
        <v>426791.13410999993</v>
      </c>
      <c r="K23" s="19">
        <f>'[1]Район  и  поселения'!AJ26/1000</f>
        <v>75804.856899999984</v>
      </c>
      <c r="L23" s="20">
        <f t="shared" si="3"/>
        <v>60.391818058653342</v>
      </c>
      <c r="M23" s="20">
        <f t="shared" si="4"/>
        <v>74.681546065039498</v>
      </c>
      <c r="N23" s="20">
        <f t="shared" si="5"/>
        <v>37.541513258169807</v>
      </c>
      <c r="O23" s="20">
        <f t="shared" si="6"/>
        <v>76.142452293912868</v>
      </c>
      <c r="P23" s="20">
        <f t="shared" si="7"/>
        <v>45.121754002403932</v>
      </c>
    </row>
    <row r="24" spans="1:16" ht="21" customHeight="1" x14ac:dyDescent="0.35">
      <c r="A24" s="8" t="s">
        <v>23</v>
      </c>
      <c r="B24" s="21">
        <f t="shared" si="0"/>
        <v>634679.66543000005</v>
      </c>
      <c r="C24" s="18">
        <f>'[1]Район  и  поселения'!C27/1000</f>
        <v>135734.91200000001</v>
      </c>
      <c r="D24" s="19">
        <f>'[1]Район  и  поселения'!D27/1000</f>
        <v>134590.33319</v>
      </c>
      <c r="E24" s="18">
        <f>'[1]Район  и  поселения'!E27/1000</f>
        <v>282523.38828999997</v>
      </c>
      <c r="F24" s="19">
        <f>'[1]Район  и  поселения'!F27/1000</f>
        <v>81831.031950000004</v>
      </c>
      <c r="G24" s="21">
        <f t="shared" si="1"/>
        <v>440956.34800999996</v>
      </c>
      <c r="H24" s="18">
        <f>'[1]Район  и  поселения'!AG27/1000</f>
        <v>127929.49009000001</v>
      </c>
      <c r="I24" s="19">
        <f>'[1]Район  и  поселения'!AH27/1000</f>
        <v>79478.476089999982</v>
      </c>
      <c r="J24" s="18">
        <f>'[1]Район  и  поселения'!AI27/1000</f>
        <v>223872.03084999998</v>
      </c>
      <c r="K24" s="19">
        <f>'[1]Район  и  поселения'!AJ27/1000</f>
        <v>9676.3509800000011</v>
      </c>
      <c r="L24" s="20">
        <f t="shared" si="3"/>
        <v>69.476993202744069</v>
      </c>
      <c r="M24" s="20">
        <f t="shared" si="4"/>
        <v>94.249510464927397</v>
      </c>
      <c r="N24" s="20">
        <f t="shared" si="5"/>
        <v>59.052143052354964</v>
      </c>
      <c r="O24" s="20">
        <f t="shared" si="6"/>
        <v>79.240176257621357</v>
      </c>
      <c r="P24" s="20">
        <f t="shared" si="7"/>
        <v>11.824794029131146</v>
      </c>
    </row>
    <row r="25" spans="1:16" ht="21" customHeight="1" thickBot="1" x14ac:dyDescent="0.4">
      <c r="A25" s="9" t="s">
        <v>24</v>
      </c>
      <c r="B25" s="22">
        <f t="shared" si="0"/>
        <v>1305369.6802999999</v>
      </c>
      <c r="C25" s="18">
        <f>'[1]Район  и  поселения'!C28/1000</f>
        <v>139486.64660000001</v>
      </c>
      <c r="D25" s="19">
        <f>'[1]Район  и  поселения'!D28/1000</f>
        <v>629176.70250999997</v>
      </c>
      <c r="E25" s="18">
        <f>'[1]Район  и  поселения'!E28/1000</f>
        <v>391539.59374999994</v>
      </c>
      <c r="F25" s="19">
        <f>'[1]Район  и  поселения'!F28/1000</f>
        <v>145166.73744000003</v>
      </c>
      <c r="G25" s="22">
        <f t="shared" si="1"/>
        <v>1023593.0387899999</v>
      </c>
      <c r="H25" s="18">
        <f>'[1]Район  и  поселения'!AG28/1000</f>
        <v>123990.16694</v>
      </c>
      <c r="I25" s="19">
        <f>'[1]Район  и  поселения'!AH28/1000</f>
        <v>488633.14652999997</v>
      </c>
      <c r="J25" s="18">
        <f>'[1]Район  и  поселения'!AI28/1000</f>
        <v>318081.68809999997</v>
      </c>
      <c r="K25" s="19">
        <f>'[1]Район  и  поселения'!AJ28/1000</f>
        <v>92888.037219999998</v>
      </c>
      <c r="L25" s="23">
        <f t="shared" ref="L25:L33" si="8">G25/B25*100</f>
        <v>78.414035061298335</v>
      </c>
      <c r="M25" s="23">
        <f t="shared" ref="M25:M33" si="9">H25/C25*100</f>
        <v>88.890348977677689</v>
      </c>
      <c r="N25" s="23">
        <f t="shared" ref="N25:N33" si="10">I25/D25*100</f>
        <v>77.662307676154569</v>
      </c>
      <c r="O25" s="23">
        <f t="shared" ref="O25:O33" si="11">J25/E25*100</f>
        <v>81.238703103701127</v>
      </c>
      <c r="P25" s="23">
        <f t="shared" ref="P25:P33" si="12">K25/F25*100</f>
        <v>63.987135660737891</v>
      </c>
    </row>
    <row r="26" spans="1:16" ht="21" customHeight="1" thickBot="1" x14ac:dyDescent="0.4">
      <c r="A26" s="10" t="s">
        <v>25</v>
      </c>
      <c r="B26" s="24">
        <f>SUM(B8:B25)</f>
        <v>16400126.016560001</v>
      </c>
      <c r="C26" s="25">
        <f t="shared" ref="C26:F26" si="13">SUM(C8:C25)</f>
        <v>2516940.8266000003</v>
      </c>
      <c r="D26" s="24">
        <f t="shared" si="13"/>
        <v>5473807.7820300004</v>
      </c>
      <c r="E26" s="26">
        <f t="shared" si="13"/>
        <v>7297778.7312699994</v>
      </c>
      <c r="F26" s="24">
        <f t="shared" si="13"/>
        <v>1111598.6766600001</v>
      </c>
      <c r="G26" s="24">
        <f>SUM(G8:G25)</f>
        <v>11285047.62792</v>
      </c>
      <c r="H26" s="26">
        <f>SUM(H8:H25)</f>
        <v>1964370.81724</v>
      </c>
      <c r="I26" s="24">
        <f>SUM(I8:I25)</f>
        <v>3049290.59161</v>
      </c>
      <c r="J26" s="26">
        <f>SUM(J8:J25)</f>
        <v>5736758.5723499991</v>
      </c>
      <c r="K26" s="24">
        <f>SUM(K8:K25)</f>
        <v>534627.64672000008</v>
      </c>
      <c r="L26" s="27">
        <f t="shared" si="8"/>
        <v>68.810737286560737</v>
      </c>
      <c r="M26" s="27">
        <f t="shared" si="9"/>
        <v>78.045967409315807</v>
      </c>
      <c r="N26" s="27">
        <f t="shared" si="10"/>
        <v>55.706935885117048</v>
      </c>
      <c r="O26" s="27">
        <f t="shared" si="11"/>
        <v>78.609653479472613</v>
      </c>
      <c r="P26" s="27">
        <f t="shared" si="12"/>
        <v>48.095383517942444</v>
      </c>
    </row>
    <row r="27" spans="1:16" ht="21" customHeight="1" x14ac:dyDescent="0.35">
      <c r="A27" s="11"/>
      <c r="B27" s="17"/>
      <c r="C27" s="28"/>
      <c r="D27" s="29"/>
      <c r="E27" s="30"/>
      <c r="F27" s="29"/>
      <c r="G27" s="17"/>
      <c r="H27" s="18"/>
      <c r="I27" s="19"/>
      <c r="J27" s="18"/>
      <c r="K27" s="19"/>
      <c r="L27" s="20"/>
      <c r="M27" s="20"/>
      <c r="N27" s="20"/>
      <c r="O27" s="20"/>
      <c r="P27" s="20"/>
    </row>
    <row r="28" spans="1:16" ht="21" customHeight="1" x14ac:dyDescent="0.35">
      <c r="A28" s="12" t="s">
        <v>26</v>
      </c>
      <c r="B28" s="21">
        <f>SUM(C28:F28)</f>
        <v>2512226.2607</v>
      </c>
      <c r="C28" s="18">
        <f>'[1]Район  и  поселения'!C31/1000</f>
        <v>140843.22200000001</v>
      </c>
      <c r="D28" s="19">
        <f>'[1]Район  и  поселения'!D31/1000</f>
        <v>872496.73123999999</v>
      </c>
      <c r="E28" s="18">
        <f>'[1]Район  и  поселения'!E31/1000</f>
        <v>1116315.9151400002</v>
      </c>
      <c r="F28" s="19">
        <f>'[1]Район  и  поселения'!F31/1000</f>
        <v>382570.39231999998</v>
      </c>
      <c r="G28" s="21">
        <f>SUM(H28:K28)</f>
        <v>1455664.3495099999</v>
      </c>
      <c r="H28" s="18">
        <f>'[1]Район  и  поселения'!AG31/1000</f>
        <v>56283.3</v>
      </c>
      <c r="I28" s="19">
        <f>'[1]Район  и  поселения'!AH31/1000</f>
        <v>562997.36733999988</v>
      </c>
      <c r="J28" s="18">
        <f>'[1]Район  и  поселения'!AI31/1000</f>
        <v>807120.73785000003</v>
      </c>
      <c r="K28" s="19">
        <f>'[1]Район  и  поселения'!AJ31/1000</f>
        <v>29262.944319999999</v>
      </c>
      <c r="L28" s="20">
        <f t="shared" si="8"/>
        <v>57.943202500574031</v>
      </c>
      <c r="M28" s="20">
        <f t="shared" si="9"/>
        <v>39.961667448931266</v>
      </c>
      <c r="N28" s="20">
        <f t="shared" si="10"/>
        <v>64.527160639314147</v>
      </c>
      <c r="O28" s="20">
        <f t="shared" si="11"/>
        <v>72.302179598395938</v>
      </c>
      <c r="P28" s="20">
        <f t="shared" si="12"/>
        <v>7.6490352906147239</v>
      </c>
    </row>
    <row r="29" spans="1:16" ht="21" customHeight="1" thickBot="1" x14ac:dyDescent="0.4">
      <c r="A29" s="9" t="s">
        <v>27</v>
      </c>
      <c r="B29" s="22">
        <f>SUM(C29:F29)</f>
        <v>16900066.110969998</v>
      </c>
      <c r="C29" s="18">
        <f>'[1]Район  и  поселения'!C32/1000</f>
        <v>2106640.8333999999</v>
      </c>
      <c r="D29" s="19">
        <f>'[1]Район  и  поселения'!D32/1000</f>
        <v>7181517.2451999998</v>
      </c>
      <c r="E29" s="18">
        <f>'[1]Район  и  поселения'!E32/1000</f>
        <v>6284024.6888099993</v>
      </c>
      <c r="F29" s="19">
        <f>'[1]Район  и  поселения'!F32/1000</f>
        <v>1327883.34356</v>
      </c>
      <c r="G29" s="22">
        <f>SUM(H29:K29)</f>
        <v>11394161.322109997</v>
      </c>
      <c r="H29" s="18">
        <f>'[1]Район  и  поселения'!AG32/1000</f>
        <v>2039982.9734</v>
      </c>
      <c r="I29" s="19">
        <f>'[1]Район  и  поселения'!AH32/1000</f>
        <v>3643020.3135099984</v>
      </c>
      <c r="J29" s="18">
        <f>'[1]Район  и  поселения'!AI32/1000</f>
        <v>4706469.1918499991</v>
      </c>
      <c r="K29" s="19">
        <f>'[1]Район  и  поселения'!AJ32/1000</f>
        <v>1004688.84335</v>
      </c>
      <c r="L29" s="23">
        <f t="shared" si="8"/>
        <v>67.420809168988612</v>
      </c>
      <c r="M29" s="23">
        <f t="shared" si="9"/>
        <v>96.835822274819492</v>
      </c>
      <c r="N29" s="23">
        <f t="shared" si="10"/>
        <v>50.727724923934836</v>
      </c>
      <c r="O29" s="23">
        <f t="shared" si="11"/>
        <v>74.895778182266497</v>
      </c>
      <c r="P29" s="23">
        <f t="shared" si="12"/>
        <v>75.660926708853125</v>
      </c>
    </row>
    <row r="30" spans="1:16" ht="21" customHeight="1" thickBot="1" x14ac:dyDescent="0.4">
      <c r="A30" s="13" t="s">
        <v>28</v>
      </c>
      <c r="B30" s="24">
        <f>SUM(B28:B29)</f>
        <v>19412292.371669997</v>
      </c>
      <c r="C30" s="25">
        <f t="shared" ref="C30:F30" si="14">SUM(C28:C29)</f>
        <v>2247484.0554</v>
      </c>
      <c r="D30" s="24">
        <f t="shared" si="14"/>
        <v>8054013.9764399994</v>
      </c>
      <c r="E30" s="26">
        <f t="shared" si="14"/>
        <v>7400340.6039499994</v>
      </c>
      <c r="F30" s="24">
        <f t="shared" si="14"/>
        <v>1710453.7358800001</v>
      </c>
      <c r="G30" s="24">
        <f>SUM(G28:G29)</f>
        <v>12849825.671619996</v>
      </c>
      <c r="H30" s="25">
        <f>SUM(H28:H29)</f>
        <v>2096266.2734000001</v>
      </c>
      <c r="I30" s="24">
        <f>SUM(I28:I29)</f>
        <v>4206017.6808499983</v>
      </c>
      <c r="J30" s="26">
        <f>SUM(J28:J29)</f>
        <v>5513589.9296999993</v>
      </c>
      <c r="K30" s="24">
        <f>SUM(K28:K29)</f>
        <v>1033951.78767</v>
      </c>
      <c r="L30" s="27">
        <f t="shared" si="8"/>
        <v>66.194272297139094</v>
      </c>
      <c r="M30" s="27">
        <f t="shared" si="9"/>
        <v>93.271686104438828</v>
      </c>
      <c r="N30" s="27">
        <f t="shared" si="10"/>
        <v>52.222627042287847</v>
      </c>
      <c r="O30" s="27">
        <f t="shared" si="11"/>
        <v>74.504542760600373</v>
      </c>
      <c r="P30" s="27">
        <f t="shared" si="12"/>
        <v>60.448977132845336</v>
      </c>
    </row>
    <row r="31" spans="1:16" ht="21" customHeight="1" x14ac:dyDescent="0.35">
      <c r="A31" s="13"/>
      <c r="B31" s="31"/>
      <c r="C31" s="32"/>
      <c r="D31" s="31"/>
      <c r="E31" s="33"/>
      <c r="F31" s="31"/>
      <c r="G31" s="31"/>
      <c r="H31" s="34"/>
      <c r="I31" s="35"/>
      <c r="J31" s="34"/>
      <c r="K31" s="35"/>
      <c r="L31" s="36"/>
      <c r="M31" s="36"/>
      <c r="N31" s="36"/>
      <c r="O31" s="36"/>
      <c r="P31" s="36"/>
    </row>
    <row r="32" spans="1:16" ht="21" customHeight="1" thickBot="1" x14ac:dyDescent="0.4">
      <c r="A32" s="14"/>
      <c r="B32" s="31"/>
      <c r="C32" s="32"/>
      <c r="D32" s="31"/>
      <c r="E32" s="33"/>
      <c r="F32" s="31"/>
      <c r="G32" s="31"/>
      <c r="H32" s="34"/>
      <c r="I32" s="35"/>
      <c r="J32" s="34"/>
      <c r="K32" s="35"/>
      <c r="L32" s="36"/>
      <c r="M32" s="36"/>
      <c r="N32" s="36"/>
      <c r="O32" s="36"/>
      <c r="P32" s="36"/>
    </row>
    <row r="33" spans="1:16" ht="21" customHeight="1" thickBot="1" x14ac:dyDescent="0.4">
      <c r="A33" s="10" t="s">
        <v>29</v>
      </c>
      <c r="B33" s="24">
        <f>B26+B30</f>
        <v>35812418.388229996</v>
      </c>
      <c r="C33" s="25">
        <f t="shared" ref="C33:F33" si="15">C26+C30</f>
        <v>4764424.8820000002</v>
      </c>
      <c r="D33" s="24">
        <f t="shared" si="15"/>
        <v>13527821.758469999</v>
      </c>
      <c r="E33" s="26">
        <f t="shared" si="15"/>
        <v>14698119.335219998</v>
      </c>
      <c r="F33" s="24">
        <f t="shared" si="15"/>
        <v>2822052.4125399999</v>
      </c>
      <c r="G33" s="24">
        <f>G26+G30</f>
        <v>24134873.299539998</v>
      </c>
      <c r="H33" s="25">
        <f>H26+H30</f>
        <v>4060637.0906400001</v>
      </c>
      <c r="I33" s="24">
        <f>I26+I30</f>
        <v>7255308.2724599987</v>
      </c>
      <c r="J33" s="26">
        <f>J26+J30</f>
        <v>11250348.502049997</v>
      </c>
      <c r="K33" s="24">
        <f>K26+K30</f>
        <v>1568579.4343900001</v>
      </c>
      <c r="L33" s="27">
        <f t="shared" si="8"/>
        <v>67.392469946883267</v>
      </c>
      <c r="M33" s="27">
        <f t="shared" si="9"/>
        <v>85.228273951407843</v>
      </c>
      <c r="N33" s="27">
        <f t="shared" si="10"/>
        <v>53.632494587809951</v>
      </c>
      <c r="O33" s="27">
        <f t="shared" si="11"/>
        <v>76.542775612738652</v>
      </c>
      <c r="P33" s="27">
        <f t="shared" si="12"/>
        <v>55.582930615317437</v>
      </c>
    </row>
    <row r="34" spans="1:16" hidden="1" x14ac:dyDescent="0.3"/>
    <row r="35" spans="1:16" x14ac:dyDescent="0.3">
      <c r="B35" s="15">
        <f>B33-'[1]Район  и  поселения'!$B$36/1000</f>
        <v>0</v>
      </c>
      <c r="G35" s="16">
        <f>G33-'[1]Район  и  поселения'!$AF$36/1000</f>
        <v>0</v>
      </c>
    </row>
    <row r="36" spans="1:16" x14ac:dyDescent="0.3">
      <c r="C36" s="48" t="s">
        <v>34</v>
      </c>
      <c r="D36" s="49"/>
      <c r="E36" s="49"/>
      <c r="F36" s="50"/>
    </row>
    <row r="37" spans="1:16" s="37" customFormat="1" ht="46.5" customHeight="1" x14ac:dyDescent="0.25">
      <c r="C37" s="47" t="s">
        <v>37</v>
      </c>
      <c r="D37" s="47"/>
      <c r="E37" s="47"/>
      <c r="F37" s="51" t="s">
        <v>36</v>
      </c>
    </row>
    <row r="38" spans="1:16" s="38" customFormat="1" ht="328" customHeight="1" x14ac:dyDescent="0.25">
      <c r="C38" s="39" t="s">
        <v>38</v>
      </c>
      <c r="D38" s="39" t="s">
        <v>35</v>
      </c>
      <c r="E38" s="39"/>
      <c r="F38" s="52"/>
    </row>
  </sheetData>
  <mergeCells count="14">
    <mergeCell ref="C37:E37"/>
    <mergeCell ref="C36:F36"/>
    <mergeCell ref="F37:F38"/>
    <mergeCell ref="L5:P5"/>
    <mergeCell ref="L6:L7"/>
    <mergeCell ref="M6:P6"/>
    <mergeCell ref="A2:P2"/>
    <mergeCell ref="G6:G7"/>
    <mergeCell ref="H6:K6"/>
    <mergeCell ref="A5:A7"/>
    <mergeCell ref="B5:F5"/>
    <mergeCell ref="B6:B7"/>
    <mergeCell ref="C6:F6"/>
    <mergeCell ref="G5:K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49" orientation="landscape" horizontalDpi="300" verticalDpi="300" r:id="rId1"/>
  <headerFooter alignWithMargins="0">
    <oddFooter>&amp;R&amp;Z&amp;F&amp;A</oddFooter>
  </headerFooter>
  <colBreaks count="1" manualBreakCount="1">
    <brk id="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u1598</cp:lastModifiedBy>
  <cp:lastPrinted>2023-10-05T13:50:42Z</cp:lastPrinted>
  <dcterms:created xsi:type="dcterms:W3CDTF">2007-12-05T11:50:40Z</dcterms:created>
  <dcterms:modified xsi:type="dcterms:W3CDTF">2023-10-05T13:50:53Z</dcterms:modified>
</cp:coreProperties>
</file>