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2023  ГОД\Для  сайта\"/>
    </mc:Choice>
  </mc:AlternateContent>
  <xr:revisionPtr revIDLastSave="0" documentId="13_ncr:1_{F6668B1A-1857-4ABC-BEF5-C00BEE4B932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МБТ" sheetId="1" r:id="rId1"/>
  </sheets>
  <externalReferences>
    <externalReference r:id="rId2"/>
  </externalReferences>
  <definedNames>
    <definedName name="_xlnm.Print_Area" localSheetId="0">МБТ!$A$1:$P$38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K28" i="1"/>
  <c r="J28" i="1"/>
  <c r="I28" i="1"/>
  <c r="H2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I8" i="1"/>
  <c r="J8" i="1"/>
  <c r="K8" i="1"/>
  <c r="H8" i="1"/>
  <c r="F29" i="1"/>
  <c r="E29" i="1"/>
  <c r="D29" i="1"/>
  <c r="C29" i="1"/>
  <c r="F28" i="1"/>
  <c r="E28" i="1"/>
  <c r="D28" i="1"/>
  <c r="C2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D8" i="1"/>
  <c r="D26" i="1" s="1"/>
  <c r="E8" i="1"/>
  <c r="F8" i="1"/>
  <c r="C8" i="1"/>
  <c r="C26" i="1" l="1"/>
  <c r="F26" i="1"/>
  <c r="F33" i="1" s="1"/>
  <c r="E26" i="1"/>
  <c r="B29" i="1"/>
  <c r="B28" i="1"/>
  <c r="B30" i="1" s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30" i="1"/>
  <c r="D30" i="1"/>
  <c r="E30" i="1"/>
  <c r="F30" i="1"/>
  <c r="C33" i="1" l="1"/>
  <c r="E33" i="1"/>
  <c r="D33" i="1"/>
  <c r="B26" i="1"/>
  <c r="B33" i="1" s="1"/>
  <c r="B35" i="1" s="1"/>
  <c r="P29" i="1"/>
  <c r="O29" i="1"/>
  <c r="N29" i="1"/>
  <c r="M29" i="1"/>
  <c r="P28" i="1"/>
  <c r="O28" i="1"/>
  <c r="N28" i="1"/>
  <c r="M2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P8" i="1"/>
  <c r="O8" i="1"/>
  <c r="N8" i="1"/>
  <c r="M8" i="1"/>
  <c r="K30" i="1" l="1"/>
  <c r="P30" i="1" s="1"/>
  <c r="J30" i="1"/>
  <c r="O30" i="1" s="1"/>
  <c r="K26" i="1"/>
  <c r="P26" i="1" s="1"/>
  <c r="H30" i="1"/>
  <c r="M30" i="1" s="1"/>
  <c r="J26" i="1"/>
  <c r="O26" i="1" s="1"/>
  <c r="H26" i="1" l="1"/>
  <c r="K33" i="1"/>
  <c r="P33" i="1" s="1"/>
  <c r="J33" i="1"/>
  <c r="O33" i="1" s="1"/>
  <c r="H33" i="1" l="1"/>
  <c r="M33" i="1" s="1"/>
  <c r="M26" i="1"/>
  <c r="G13" i="1"/>
  <c r="L13" i="1" s="1"/>
  <c r="G19" i="1"/>
  <c r="L19" i="1" s="1"/>
  <c r="G16" i="1"/>
  <c r="L16" i="1" s="1"/>
  <c r="G11" i="1"/>
  <c r="L11" i="1" s="1"/>
  <c r="G22" i="1" l="1"/>
  <c r="L22" i="1" s="1"/>
  <c r="G23" i="1"/>
  <c r="L23" i="1" s="1"/>
  <c r="G14" i="1" l="1"/>
  <c r="L14" i="1" s="1"/>
  <c r="G29" i="1" l="1"/>
  <c r="L29" i="1" s="1"/>
  <c r="G18" i="1" l="1"/>
  <c r="L18" i="1" s="1"/>
  <c r="G9" i="1"/>
  <c r="L9" i="1" s="1"/>
  <c r="I30" i="1" l="1"/>
  <c r="N30" i="1" s="1"/>
  <c r="G28" i="1"/>
  <c r="G30" i="1" l="1"/>
  <c r="L30" i="1" s="1"/>
  <c r="L28" i="1"/>
  <c r="G21" i="1"/>
  <c r="L21" i="1" s="1"/>
  <c r="G20" i="1" l="1"/>
  <c r="L20" i="1" s="1"/>
  <c r="G24" i="1"/>
  <c r="L24" i="1" s="1"/>
  <c r="G15" i="1"/>
  <c r="L15" i="1" s="1"/>
  <c r="G17" i="1"/>
  <c r="L17" i="1" s="1"/>
  <c r="G25" i="1"/>
  <c r="L25" i="1" s="1"/>
  <c r="G12" i="1"/>
  <c r="L12" i="1" s="1"/>
  <c r="G8" i="1" l="1"/>
  <c r="L8" i="1" s="1"/>
  <c r="G10" i="1" l="1"/>
  <c r="I26" i="1"/>
  <c r="I33" i="1" l="1"/>
  <c r="N33" i="1" s="1"/>
  <c r="N26" i="1"/>
  <c r="G26" i="1"/>
  <c r="L10" i="1"/>
  <c r="G33" i="1" l="1"/>
  <c r="G35" i="1" s="1"/>
  <c r="L26" i="1"/>
  <c r="L33" i="1" l="1"/>
</calcChain>
</file>

<file path=xl/sharedStrings.xml><?xml version="1.0" encoding="utf-8"?>
<sst xmlns="http://schemas.openxmlformats.org/spreadsheetml/2006/main" count="52" uniqueCount="40">
  <si>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</si>
  <si>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</si>
  <si>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</si>
  <si>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</si>
  <si>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</si>
  <si>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</si>
  <si>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</si>
  <si>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</si>
  <si>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</si>
  <si>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</si>
  <si>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</si>
  <si>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</si>
  <si>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</si>
  <si>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</si>
  <si>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</si>
  <si>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</si>
  <si>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</si>
  <si>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</si>
  <si>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</si>
  <si>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</si>
  <si>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</si>
  <si>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</si>
  <si>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</si>
  <si>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</si>
  <si>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</si>
  <si>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</si>
  <si>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</si>
  <si>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</si>
  <si>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</si>
  <si>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</si>
  <si>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</si>
  <si>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Исполнено</t>
  </si>
  <si>
    <t>Годовой  план</t>
  </si>
  <si>
    <t>Процент  выполнения  плана, %</t>
  </si>
  <si>
    <t>Распределение  трансфертов  утверждено:</t>
  </si>
  <si>
    <t>Постановления  Правительства  Липецкой  области   "Об внесении изменений в распределение объемов субсидий между муниципальными образованиями"</t>
  </si>
  <si>
    <t>Постановления  Правительства  Липецкой  области   "Об утверждении распределения иных межбюджетных трансфертов из областного бюджета местным бюджетам"</t>
  </si>
  <si>
    <t>Закон  Липецкой  области  от  07.12.2022  года  № 243-ОЗ  "Об областном бюджете на 2023 год и на плановый период 2024 и 2025 годов"</t>
  </si>
  <si>
    <t>Постановления Правительства Липецкой области "О распределении  дотаций  местным  бюджетам  на  поддержку  мер  по  обеспечению  сбалансированности  местных  бюджетов  из  областного  бюджета", "О распределении иных дотаций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округов, муниципальных районов и поселений Липецкой области"</t>
  </si>
  <si>
    <t>ОБЪЕМ  МЕЖБЮДЖЕТНЫХ  ТРАНСФЕРТОВ,  ПРЕДОСТАВЛЕННЫХ  ИЗ  ОБЛАСТНОГО  БЮДЖЕТА  БЮДЖЕТАМ  МУНИЦИПАЛЬНЫХ  ОБРАЗОВАНИЙ  В  I  ПОЛУГОДИИ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</si>
</sst>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color rgb="FFFF000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 applyAlignment="1">
      <alignment horizontal="left"/>
    </xf>
    <xf numFmtId="166" fontId="2" fillId="0" borderId="0" xfId="0" applyNumberFormat="1" applyFont="1"/>
    <xf numFmtId="164" fontId="3" fillId="0" borderId="0" xfId="0" applyNumberFormat="1" applyFont="1"/>
    <xf numFmtId="165" fontId="4" fillId="0" borderId="5" xfId="0" applyNumberFormat="1" applyFont="1" applyBorder="1"/>
    <xf numFmtId="165" fontId="4" fillId="0" borderId="13" xfId="1" applyNumberFormat="1" applyFont="1" applyBorder="1"/>
    <xf numFmtId="165" fontId="4" fillId="0" borderId="5" xfId="1" applyNumberFormat="1" applyFont="1" applyBorder="1"/>
    <xf numFmtId="165" fontId="4" fillId="2" borderId="5" xfId="0" applyNumberFormat="1" applyFont="1" applyFill="1" applyBorder="1"/>
    <xf numFmtId="165" fontId="4" fillId="0" borderId="6" xfId="0" applyNumberFormat="1" applyFont="1" applyBorder="1"/>
    <xf numFmtId="165" fontId="4" fillId="0" borderId="10" xfId="0" applyNumberFormat="1" applyFont="1" applyBorder="1"/>
    <xf numFmtId="165" fontId="4" fillId="2" borderId="12" xfId="0" applyNumberFormat="1" applyFont="1" applyFill="1" applyBorder="1"/>
    <xf numFmtId="165" fontId="4" fillId="0" borderId="11" xfId="0" applyNumberFormat="1" applyFont="1" applyBorder="1"/>
    <xf numFmtId="165" fontId="4" fillId="0" borderId="3" xfId="0" applyNumberFormat="1" applyFont="1" applyBorder="1"/>
    <xf numFmtId="165" fontId="4" fillId="0" borderId="16" xfId="0" applyNumberFormat="1" applyFont="1" applyBorder="1"/>
    <xf numFmtId="165" fontId="4" fillId="2" borderId="1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2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165" fontId="4" fillId="0" borderId="0" xfId="1" applyNumberFormat="1" applyFont="1"/>
    <xf numFmtId="165" fontId="4" fillId="0" borderId="12" xfId="1" applyNumberFormat="1" applyFont="1" applyBorder="1"/>
    <xf numFmtId="165" fontId="4" fillId="2" borderId="12" xfId="1" applyNumberFormat="1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3%20%20&#1043;&#1054;&#1044;/&#1055;&#1088;&#1086;&#1074;&#1077;&#1088;&#1086;&#1095;&#1085;&#1072;&#1103;%20%20&#1090;&#1072;&#1073;&#1083;&#1080;&#1094;&#1072;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Дотация"/>
      <sheetName val="Субсидия"/>
      <sheetName val="Субвенция"/>
      <sheetName val="Иные  МБТ"/>
      <sheetName val="субсидия  ВР 522"/>
      <sheetName val="субсидия  ВР 523"/>
      <sheetName val="Федеральная  субсидия"/>
      <sheetName val="ВУС"/>
    </sheetNames>
    <sheetDataSet>
      <sheetData sheetId="0"/>
      <sheetData sheetId="1"/>
      <sheetData sheetId="2"/>
      <sheetData sheetId="3"/>
      <sheetData sheetId="4">
        <row r="11">
          <cell r="C11">
            <v>113020812</v>
          </cell>
          <cell r="D11">
            <v>72422441.420000002</v>
          </cell>
          <cell r="E11">
            <v>172007943.78999999</v>
          </cell>
          <cell r="F11">
            <v>9843470.6199999992</v>
          </cell>
          <cell r="AG11">
            <v>59177974</v>
          </cell>
          <cell r="AH11">
            <v>32146195.770000003</v>
          </cell>
          <cell r="AI11">
            <v>100698484.31</v>
          </cell>
          <cell r="AJ11">
            <v>5743844.8899999997</v>
          </cell>
        </row>
        <row r="12">
          <cell r="C12">
            <v>220758785</v>
          </cell>
          <cell r="D12">
            <v>686230520.12999988</v>
          </cell>
          <cell r="E12">
            <v>836089194.03000009</v>
          </cell>
          <cell r="F12">
            <v>36444820.769999996</v>
          </cell>
          <cell r="AG12">
            <v>91004327</v>
          </cell>
          <cell r="AH12">
            <v>240851693.62</v>
          </cell>
          <cell r="AI12">
            <v>512571814.21000004</v>
          </cell>
          <cell r="AJ12">
            <v>24283660.77</v>
          </cell>
        </row>
        <row r="13">
          <cell r="C13">
            <v>132583346</v>
          </cell>
          <cell r="D13">
            <v>262490731.14999998</v>
          </cell>
          <cell r="E13">
            <v>451314476.06999999</v>
          </cell>
          <cell r="F13">
            <v>18596484.470000003</v>
          </cell>
          <cell r="AG13">
            <v>95154163.859999985</v>
          </cell>
          <cell r="AH13">
            <v>118776237.81999998</v>
          </cell>
          <cell r="AI13">
            <v>230372090.74000001</v>
          </cell>
          <cell r="AJ13">
            <v>11115693.699999999</v>
          </cell>
        </row>
        <row r="14">
          <cell r="C14">
            <v>76199557</v>
          </cell>
          <cell r="D14">
            <v>172341949.18000001</v>
          </cell>
          <cell r="E14">
            <v>416254377.08999997</v>
          </cell>
          <cell r="F14">
            <v>17986813.080000002</v>
          </cell>
          <cell r="AG14">
            <v>43713142.789999999</v>
          </cell>
          <cell r="AH14">
            <v>55535631.579999998</v>
          </cell>
          <cell r="AI14">
            <v>231984375.68000001</v>
          </cell>
          <cell r="AJ14">
            <v>11184281.550000001</v>
          </cell>
        </row>
        <row r="15">
          <cell r="C15">
            <v>86467320</v>
          </cell>
          <cell r="D15">
            <v>583085608.47000003</v>
          </cell>
          <cell r="E15">
            <v>435684866.52999997</v>
          </cell>
          <cell r="F15">
            <v>20467259.52</v>
          </cell>
          <cell r="AG15">
            <v>43688632.460000001</v>
          </cell>
          <cell r="AH15">
            <v>196936335.11000001</v>
          </cell>
          <cell r="AI15">
            <v>212022441.81999999</v>
          </cell>
          <cell r="AJ15">
            <v>12694903.189999999</v>
          </cell>
        </row>
        <row r="16">
          <cell r="C16">
            <v>50380165</v>
          </cell>
          <cell r="D16">
            <v>84312640.650000006</v>
          </cell>
          <cell r="E16">
            <v>279292547.48000002</v>
          </cell>
          <cell r="F16">
            <v>29415685.84</v>
          </cell>
          <cell r="AG16">
            <v>25931536.490000002</v>
          </cell>
          <cell r="AH16">
            <v>39752348.599999994</v>
          </cell>
          <cell r="AI16">
            <v>179167927.92999998</v>
          </cell>
          <cell r="AJ16">
            <v>8358730.0499999998</v>
          </cell>
        </row>
        <row r="17">
          <cell r="C17">
            <v>128214643</v>
          </cell>
          <cell r="D17">
            <v>130967109.04999998</v>
          </cell>
          <cell r="E17">
            <v>434973975.91999996</v>
          </cell>
          <cell r="F17">
            <v>20744827.880000003</v>
          </cell>
          <cell r="AG17">
            <v>65752545.359999999</v>
          </cell>
          <cell r="AH17">
            <v>68963913.820000008</v>
          </cell>
          <cell r="AI17">
            <v>229416053.02000001</v>
          </cell>
          <cell r="AJ17">
            <v>9773006.8699999992</v>
          </cell>
        </row>
        <row r="18">
          <cell r="C18">
            <v>180799581</v>
          </cell>
          <cell r="D18">
            <v>310900533.73000002</v>
          </cell>
          <cell r="E18">
            <v>355175759.16000003</v>
          </cell>
          <cell r="F18">
            <v>136692125.93000001</v>
          </cell>
          <cell r="AG18">
            <v>90928370.129999995</v>
          </cell>
          <cell r="AH18">
            <v>69739908.25</v>
          </cell>
          <cell r="AI18">
            <v>215096520.97999999</v>
          </cell>
          <cell r="AJ18">
            <v>9520278.9499999993</v>
          </cell>
        </row>
        <row r="19">
          <cell r="C19">
            <v>149200597</v>
          </cell>
          <cell r="D19">
            <v>64618744.890000001</v>
          </cell>
          <cell r="E19">
            <v>247684308.72</v>
          </cell>
          <cell r="F19">
            <v>18755484.239999998</v>
          </cell>
          <cell r="AG19">
            <v>75720723.730000004</v>
          </cell>
          <cell r="AH19">
            <v>24702020.280000001</v>
          </cell>
          <cell r="AI19">
            <v>140259158.06000003</v>
          </cell>
          <cell r="AJ19">
            <v>7410222.6299999999</v>
          </cell>
        </row>
        <row r="20">
          <cell r="C20">
            <v>45324925</v>
          </cell>
          <cell r="D20">
            <v>87994836.039999992</v>
          </cell>
          <cell r="E20">
            <v>218468996.65000001</v>
          </cell>
          <cell r="F20">
            <v>9540340.6199999992</v>
          </cell>
          <cell r="AG20">
            <v>28367697.740000002</v>
          </cell>
          <cell r="AH20">
            <v>36237372.789999999</v>
          </cell>
          <cell r="AI20">
            <v>125028700.84</v>
          </cell>
          <cell r="AJ20">
            <v>6382251.4199999999</v>
          </cell>
        </row>
        <row r="21">
          <cell r="C21">
            <v>279565228</v>
          </cell>
          <cell r="D21">
            <v>381353131.62999994</v>
          </cell>
          <cell r="E21">
            <v>522329997.25999999</v>
          </cell>
          <cell r="F21">
            <v>147976814</v>
          </cell>
          <cell r="AG21">
            <v>147493619.46000001</v>
          </cell>
          <cell r="AH21">
            <v>112844134.48999998</v>
          </cell>
          <cell r="AI21">
            <v>288610413.63</v>
          </cell>
          <cell r="AJ21">
            <v>35945939.519999996</v>
          </cell>
        </row>
        <row r="22">
          <cell r="C22">
            <v>40884642</v>
          </cell>
          <cell r="D22">
            <v>217444453.97</v>
          </cell>
          <cell r="E22">
            <v>305584867.63999999</v>
          </cell>
          <cell r="F22">
            <v>13706813.279999999</v>
          </cell>
          <cell r="AG22">
            <v>21959365.299999997</v>
          </cell>
          <cell r="AH22">
            <v>49096406.240000002</v>
          </cell>
          <cell r="AI22">
            <v>176953273.35999995</v>
          </cell>
          <cell r="AJ22">
            <v>6926859.6899999995</v>
          </cell>
        </row>
        <row r="23">
          <cell r="C23">
            <v>75942765</v>
          </cell>
          <cell r="D23">
            <v>305071591.15999997</v>
          </cell>
          <cell r="E23">
            <v>786726422.27999997</v>
          </cell>
          <cell r="F23">
            <v>64516473.869999997</v>
          </cell>
          <cell r="AG23">
            <v>56348069.340000004</v>
          </cell>
          <cell r="AH23">
            <v>96391333.760000005</v>
          </cell>
          <cell r="AI23">
            <v>445397751.13</v>
          </cell>
          <cell r="AJ23">
            <v>14110927.02</v>
          </cell>
        </row>
        <row r="24">
          <cell r="C24">
            <v>75175522</v>
          </cell>
          <cell r="D24">
            <v>140553207.50999999</v>
          </cell>
          <cell r="E24">
            <v>250759135.06999999</v>
          </cell>
          <cell r="F24">
            <v>11991858.279999999</v>
          </cell>
          <cell r="AG24">
            <v>52581363.049999997</v>
          </cell>
          <cell r="AH24">
            <v>33614281.310000002</v>
          </cell>
          <cell r="AI24">
            <v>139195341.48000002</v>
          </cell>
          <cell r="AJ24">
            <v>6344678.4400000004</v>
          </cell>
        </row>
        <row r="25">
          <cell r="C25">
            <v>66539035</v>
          </cell>
          <cell r="D25">
            <v>115972421.44</v>
          </cell>
          <cell r="E25">
            <v>353731228.99999994</v>
          </cell>
          <cell r="F25">
            <v>14645394.539999999</v>
          </cell>
          <cell r="AG25">
            <v>34833756.340000004</v>
          </cell>
          <cell r="AH25">
            <v>44666951.620000005</v>
          </cell>
          <cell r="AI25">
            <v>235694878.95999998</v>
          </cell>
          <cell r="AJ25">
            <v>8498732.3399999999</v>
          </cell>
        </row>
        <row r="26">
          <cell r="C26">
            <v>261176769</v>
          </cell>
          <cell r="D26">
            <v>385040972.11000001</v>
          </cell>
          <cell r="E26">
            <v>560100818.00999999</v>
          </cell>
          <cell r="F26">
            <v>151817123.38</v>
          </cell>
          <cell r="AG26">
            <v>133807589.00999999</v>
          </cell>
          <cell r="AH26">
            <v>98108672.940000013</v>
          </cell>
          <cell r="AI26">
            <v>413065982.63999999</v>
          </cell>
          <cell r="AJ26">
            <v>29800286.41</v>
          </cell>
        </row>
        <row r="27">
          <cell r="C27">
            <v>134548626</v>
          </cell>
          <cell r="D27">
            <v>112221383.72999999</v>
          </cell>
          <cell r="E27">
            <v>282265495.28999996</v>
          </cell>
          <cell r="F27">
            <v>11523138.279999999</v>
          </cell>
          <cell r="AG27">
            <v>89026306.909999996</v>
          </cell>
          <cell r="AH27">
            <v>36796781.740000002</v>
          </cell>
          <cell r="AI27">
            <v>184574285.39999998</v>
          </cell>
          <cell r="AJ27">
            <v>7932304.75</v>
          </cell>
        </row>
        <row r="28">
          <cell r="C28">
            <v>102842158.59999999</v>
          </cell>
          <cell r="D28">
            <v>617900615.61000001</v>
          </cell>
          <cell r="E28">
            <v>394914247.67999995</v>
          </cell>
          <cell r="F28">
            <v>142137439.90000001</v>
          </cell>
          <cell r="AG28">
            <v>64298714.710000001</v>
          </cell>
          <cell r="AH28">
            <v>251111157.19999996</v>
          </cell>
          <cell r="AI28">
            <v>218520626.22999999</v>
          </cell>
          <cell r="AJ28">
            <v>46813021.119999997</v>
          </cell>
        </row>
        <row r="31">
          <cell r="C31">
            <v>115843222</v>
          </cell>
          <cell r="D31">
            <v>872496731.24000001</v>
          </cell>
          <cell r="E31">
            <v>1112928484.1400001</v>
          </cell>
          <cell r="F31">
            <v>374873191.87</v>
          </cell>
          <cell r="AG31">
            <v>40471400</v>
          </cell>
          <cell r="AH31">
            <v>247357399.65000001</v>
          </cell>
          <cell r="AI31">
            <v>592238582.25</v>
          </cell>
          <cell r="AJ31">
            <v>22234340.530000001</v>
          </cell>
        </row>
        <row r="32">
          <cell r="C32">
            <v>1718572833.4000001</v>
          </cell>
          <cell r="D32">
            <v>3580603318.1600003</v>
          </cell>
          <cell r="E32">
            <v>6275209221.4499998</v>
          </cell>
          <cell r="F32">
            <v>1311468540.0899999</v>
          </cell>
          <cell r="AG32">
            <v>928169973.39999998</v>
          </cell>
          <cell r="AH32">
            <v>1213895856.5800002</v>
          </cell>
          <cell r="AI32">
            <v>3440503659.02</v>
          </cell>
          <cell r="AJ32">
            <v>861798520.63000011</v>
          </cell>
        </row>
        <row r="36">
          <cell r="B36">
            <v>30492703936.989998</v>
          </cell>
          <cell r="AF36">
            <v>14714198750.41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38"/>
  <sheetViews>
    <sheetView tabSelected="1" topLeftCell="A2" zoomScale="60" zoomScaleNormal="60" zoomScaleSheetLayoutView="50" workbookViewId="0">
      <pane xSplit="1" ySplit="6" topLeftCell="B8" activePane="bottomRight" state="frozen"/>
      <selection activeCell="A2" sqref="A2"/>
      <selection pane="topRight" activeCell="C2" sqref="C2"/>
      <selection pane="bottomLeft" activeCell="A8" sqref="A8"/>
      <selection pane="bottomRight" activeCell="E28" sqref="E28"/>
    </sheetView>
  </sheetViews>
  <sheetFormatPr defaultColWidth="9.08984375" defaultRowHeight="14" x14ac:dyDescent="0.3"/>
  <cols>
    <col min="1" max="1" width="24.90625" style="1" customWidth="1"/>
    <col min="2" max="2" width="18.81640625" style="1" customWidth="1"/>
    <col min="3" max="3" width="28.1796875" style="1" customWidth="1"/>
    <col min="4" max="4" width="19.453125" style="1" customWidth="1"/>
    <col min="5" max="5" width="19.08984375" style="1" customWidth="1"/>
    <col min="6" max="6" width="18.6328125" style="1" customWidth="1"/>
    <col min="7" max="7" width="18.08984375" style="1" customWidth="1"/>
    <col min="8" max="10" width="17.6328125" style="1" customWidth="1"/>
    <col min="11" max="11" width="18.1796875" style="1" customWidth="1"/>
    <col min="12" max="12" width="9.90625" style="1" customWidth="1"/>
    <col min="13" max="13" width="10.26953125" style="1" customWidth="1"/>
    <col min="14" max="14" width="11.54296875" style="1" customWidth="1"/>
    <col min="15" max="15" width="11.81640625" style="1" customWidth="1"/>
    <col min="16" max="16" width="17.1796875" style="1" customWidth="1"/>
    <col min="17" max="16384" width="9.08984375" style="1"/>
  </cols>
  <sheetData>
    <row r="1" spans="1:16" x14ac:dyDescent="0.3">
      <c r="G1" s="2"/>
      <c r="H1" s="2"/>
    </row>
    <row r="2" spans="1:16" ht="15.5" x14ac:dyDescent="0.35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4" spans="1:16" ht="14.5" thickBot="1" x14ac:dyDescent="0.35">
      <c r="N4" s="1" t="s">
        <v>0</v>
      </c>
    </row>
    <row r="5" spans="1:16" ht="14.5" thickBot="1" x14ac:dyDescent="0.35">
      <c r="A5" s="52" t="s">
        <v>1</v>
      </c>
      <c r="B5" s="57" t="s">
        <v>32</v>
      </c>
      <c r="C5" s="54"/>
      <c r="D5" s="54"/>
      <c r="E5" s="54"/>
      <c r="F5" s="55"/>
      <c r="G5" s="57" t="s">
        <v>31</v>
      </c>
      <c r="H5" s="54"/>
      <c r="I5" s="54"/>
      <c r="J5" s="54"/>
      <c r="K5" s="55"/>
      <c r="L5" s="46" t="s">
        <v>33</v>
      </c>
      <c r="M5" s="47"/>
      <c r="N5" s="47"/>
      <c r="O5" s="47"/>
      <c r="P5" s="48"/>
    </row>
    <row r="6" spans="1:16" ht="13.5" customHeight="1" thickBot="1" x14ac:dyDescent="0.35">
      <c r="A6" s="56"/>
      <c r="B6" s="52" t="s">
        <v>2</v>
      </c>
      <c r="C6" s="54" t="s">
        <v>3</v>
      </c>
      <c r="D6" s="54"/>
      <c r="E6" s="54"/>
      <c r="F6" s="55"/>
      <c r="G6" s="52" t="s">
        <v>2</v>
      </c>
      <c r="H6" s="54" t="s">
        <v>3</v>
      </c>
      <c r="I6" s="54"/>
      <c r="J6" s="54"/>
      <c r="K6" s="55"/>
      <c r="L6" s="49" t="s">
        <v>2</v>
      </c>
      <c r="M6" s="47" t="s">
        <v>3</v>
      </c>
      <c r="N6" s="47"/>
      <c r="O6" s="47"/>
      <c r="P6" s="48"/>
    </row>
    <row r="7" spans="1:16" ht="42.5" thickBot="1" x14ac:dyDescent="0.35">
      <c r="A7" s="53"/>
      <c r="B7" s="53"/>
      <c r="C7" s="3" t="s">
        <v>4</v>
      </c>
      <c r="D7" s="4" t="s">
        <v>6</v>
      </c>
      <c r="E7" s="3" t="s">
        <v>5</v>
      </c>
      <c r="F7" s="4" t="s">
        <v>30</v>
      </c>
      <c r="G7" s="53"/>
      <c r="H7" s="3" t="s">
        <v>4</v>
      </c>
      <c r="I7" s="4" t="s">
        <v>6</v>
      </c>
      <c r="J7" s="3" t="s">
        <v>5</v>
      </c>
      <c r="K7" s="4" t="s">
        <v>30</v>
      </c>
      <c r="L7" s="50"/>
      <c r="M7" s="5" t="s">
        <v>4</v>
      </c>
      <c r="N7" s="6" t="s">
        <v>6</v>
      </c>
      <c r="O7" s="5" t="s">
        <v>5</v>
      </c>
      <c r="P7" s="6" t="s">
        <v>30</v>
      </c>
    </row>
    <row r="8" spans="1:16" ht="21" customHeight="1" x14ac:dyDescent="0.35">
      <c r="A8" s="7" t="s">
        <v>7</v>
      </c>
      <c r="B8" s="17">
        <f t="shared" ref="B8:B25" si="0">SUM(C8:F8)</f>
        <v>367294.66782999999</v>
      </c>
      <c r="C8" s="18">
        <f>'[1]Район  и  поселения'!C11/1000</f>
        <v>113020.81200000001</v>
      </c>
      <c r="D8" s="19">
        <f>'[1]Район  и  поселения'!D11/1000</f>
        <v>72422.441420000003</v>
      </c>
      <c r="E8" s="18">
        <f>'[1]Район  и  поселения'!E11/1000</f>
        <v>172007.94378999999</v>
      </c>
      <c r="F8" s="19">
        <f>'[1]Район  и  поселения'!F11/1000</f>
        <v>9843.4706200000001</v>
      </c>
      <c r="G8" s="17">
        <f t="shared" ref="G8:G25" si="1">SUM(H8:K8)</f>
        <v>197766.49897000002</v>
      </c>
      <c r="H8" s="18">
        <f>'[1]Район  и  поселения'!AG11/1000</f>
        <v>59177.974000000002</v>
      </c>
      <c r="I8" s="19">
        <f>'[1]Район  и  поселения'!AH11/1000</f>
        <v>32146.195770000002</v>
      </c>
      <c r="J8" s="18">
        <f>'[1]Район  и  поселения'!AI11/1000</f>
        <v>100698.48431</v>
      </c>
      <c r="K8" s="19">
        <f>'[1]Район  и  поселения'!AJ11/1000</f>
        <v>5743.8448899999994</v>
      </c>
      <c r="L8" s="20">
        <f>G8/B8*100</f>
        <v>53.844097475854177</v>
      </c>
      <c r="M8" s="20">
        <f t="shared" ref="M8:P8" si="2">H8/C8*100</f>
        <v>52.360244943205679</v>
      </c>
      <c r="N8" s="20">
        <f t="shared" si="2"/>
        <v>44.387064478500982</v>
      </c>
      <c r="O8" s="20">
        <f t="shared" si="2"/>
        <v>58.542926617935834</v>
      </c>
      <c r="P8" s="20">
        <f t="shared" si="2"/>
        <v>58.351826421157128</v>
      </c>
    </row>
    <row r="9" spans="1:16" ht="21" customHeight="1" x14ac:dyDescent="0.35">
      <c r="A9" s="8" t="s">
        <v>8</v>
      </c>
      <c r="B9" s="21">
        <f t="shared" si="0"/>
        <v>1779523.3199300002</v>
      </c>
      <c r="C9" s="18">
        <f>'[1]Район  и  поселения'!C12/1000</f>
        <v>220758.785</v>
      </c>
      <c r="D9" s="19">
        <f>'[1]Район  и  поселения'!D12/1000</f>
        <v>686230.52012999984</v>
      </c>
      <c r="E9" s="18">
        <f>'[1]Район  и  поселения'!E12/1000</f>
        <v>836089.19403000013</v>
      </c>
      <c r="F9" s="19">
        <f>'[1]Район  и  поселения'!F12/1000</f>
        <v>36444.820769999998</v>
      </c>
      <c r="G9" s="21">
        <f t="shared" si="1"/>
        <v>868711.49560000002</v>
      </c>
      <c r="H9" s="18">
        <f>'[1]Район  и  поселения'!AG12/1000</f>
        <v>91004.327000000005</v>
      </c>
      <c r="I9" s="19">
        <f>'[1]Район  и  поселения'!AH12/1000</f>
        <v>240851.69362000001</v>
      </c>
      <c r="J9" s="18">
        <f>'[1]Район  и  поселения'!AI12/1000</f>
        <v>512571.81421000004</v>
      </c>
      <c r="K9" s="19">
        <f>'[1]Район  и  поселения'!AJ12/1000</f>
        <v>24283.660769999999</v>
      </c>
      <c r="L9" s="20">
        <f t="shared" ref="L9:L24" si="3">G9/B9*100</f>
        <v>48.817089715585851</v>
      </c>
      <c r="M9" s="20">
        <f t="shared" ref="M9:M24" si="4">H9/C9*100</f>
        <v>41.223422660167294</v>
      </c>
      <c r="N9" s="20">
        <f t="shared" ref="N9:N24" si="5">I9/D9*100</f>
        <v>35.097782240051487</v>
      </c>
      <c r="O9" s="20">
        <f t="shared" ref="O9:O24" si="6">J9/E9*100</f>
        <v>61.305877156403987</v>
      </c>
      <c r="P9" s="20">
        <f t="shared" ref="P9:P24" si="7">K9/F9*100</f>
        <v>66.631307979951416</v>
      </c>
    </row>
    <row r="10" spans="1:16" ht="21" customHeight="1" x14ac:dyDescent="0.35">
      <c r="A10" s="8" t="s">
        <v>9</v>
      </c>
      <c r="B10" s="21">
        <f t="shared" si="0"/>
        <v>864985.03768999991</v>
      </c>
      <c r="C10" s="18">
        <f>'[1]Район  и  поселения'!C13/1000</f>
        <v>132583.34599999999</v>
      </c>
      <c r="D10" s="19">
        <f>'[1]Район  и  поселения'!D13/1000</f>
        <v>262490.73114999995</v>
      </c>
      <c r="E10" s="18">
        <f>'[1]Район  и  поселения'!E13/1000</f>
        <v>451314.47606999998</v>
      </c>
      <c r="F10" s="19">
        <f>'[1]Район  и  поселения'!F13/1000</f>
        <v>18596.484470000003</v>
      </c>
      <c r="G10" s="21">
        <f t="shared" si="1"/>
        <v>455418.18611999997</v>
      </c>
      <c r="H10" s="18">
        <f>'[1]Район  и  поселения'!AG13/1000</f>
        <v>95154.163859999986</v>
      </c>
      <c r="I10" s="19">
        <f>'[1]Район  и  поселения'!AH13/1000</f>
        <v>118776.23781999998</v>
      </c>
      <c r="J10" s="18">
        <f>'[1]Район  и  поселения'!AI13/1000</f>
        <v>230372.09074000001</v>
      </c>
      <c r="K10" s="19">
        <f>'[1]Район  и  поселения'!AJ13/1000</f>
        <v>11115.6937</v>
      </c>
      <c r="L10" s="20">
        <f t="shared" si="3"/>
        <v>52.650412004376925</v>
      </c>
      <c r="M10" s="20">
        <f t="shared" si="4"/>
        <v>71.769318493440338</v>
      </c>
      <c r="N10" s="20">
        <f t="shared" si="5"/>
        <v>45.249688360281745</v>
      </c>
      <c r="O10" s="20">
        <f t="shared" si="6"/>
        <v>51.044693435507874</v>
      </c>
      <c r="P10" s="20">
        <f t="shared" si="7"/>
        <v>59.773091618106236</v>
      </c>
    </row>
    <row r="11" spans="1:16" ht="21" customHeight="1" x14ac:dyDescent="0.35">
      <c r="A11" s="8" t="s">
        <v>10</v>
      </c>
      <c r="B11" s="21">
        <f t="shared" si="0"/>
        <v>682782.69634999998</v>
      </c>
      <c r="C11" s="18">
        <f>'[1]Район  и  поселения'!C14/1000</f>
        <v>76199.557000000001</v>
      </c>
      <c r="D11" s="19">
        <f>'[1]Район  и  поселения'!D14/1000</f>
        <v>172341.94918</v>
      </c>
      <c r="E11" s="18">
        <f>'[1]Район  и  поселения'!E14/1000</f>
        <v>416254.37708999997</v>
      </c>
      <c r="F11" s="19">
        <f>'[1]Район  и  поселения'!F14/1000</f>
        <v>17986.813080000004</v>
      </c>
      <c r="G11" s="21">
        <f t="shared" si="1"/>
        <v>342417.43160000001</v>
      </c>
      <c r="H11" s="18">
        <f>'[1]Район  и  поселения'!AG14/1000</f>
        <v>43713.142789999998</v>
      </c>
      <c r="I11" s="19">
        <f>'[1]Район  и  поселения'!AH14/1000</f>
        <v>55535.631580000001</v>
      </c>
      <c r="J11" s="18">
        <f>'[1]Район  и  поселения'!AI14/1000</f>
        <v>231984.37568</v>
      </c>
      <c r="K11" s="19">
        <f>'[1]Район  и  поселения'!AJ14/1000</f>
        <v>11184.281550000002</v>
      </c>
      <c r="L11" s="20">
        <f t="shared" si="3"/>
        <v>50.150279646875241</v>
      </c>
      <c r="M11" s="20">
        <f t="shared" si="4"/>
        <v>57.366662630335242</v>
      </c>
      <c r="N11" s="20">
        <f t="shared" si="5"/>
        <v>32.224093927356385</v>
      </c>
      <c r="O11" s="20">
        <f t="shared" si="6"/>
        <v>55.731396100092368</v>
      </c>
      <c r="P11" s="20">
        <f t="shared" si="7"/>
        <v>62.180451313168362</v>
      </c>
    </row>
    <row r="12" spans="1:16" ht="21" customHeight="1" x14ac:dyDescent="0.35">
      <c r="A12" s="8" t="s">
        <v>11</v>
      </c>
      <c r="B12" s="21">
        <f t="shared" si="0"/>
        <v>1125705.05452</v>
      </c>
      <c r="C12" s="18">
        <f>'[1]Район  и  поселения'!C15/1000</f>
        <v>86467.32</v>
      </c>
      <c r="D12" s="19">
        <f>'[1]Район  и  поселения'!D15/1000</f>
        <v>583085.60846999998</v>
      </c>
      <c r="E12" s="18">
        <f>'[1]Район  и  поселения'!E15/1000</f>
        <v>435684.86653</v>
      </c>
      <c r="F12" s="19">
        <f>'[1]Район  и  поселения'!F15/1000</f>
        <v>20467.25952</v>
      </c>
      <c r="G12" s="21">
        <f t="shared" si="1"/>
        <v>465342.31258000003</v>
      </c>
      <c r="H12" s="18">
        <f>'[1]Район  и  поселения'!AG15/1000</f>
        <v>43688.632460000001</v>
      </c>
      <c r="I12" s="19">
        <f>'[1]Район  и  поселения'!AH15/1000</f>
        <v>196936.33511000001</v>
      </c>
      <c r="J12" s="18">
        <f>'[1]Район  и  поселения'!AI15/1000</f>
        <v>212022.44182000001</v>
      </c>
      <c r="K12" s="19">
        <f>'[1]Район  и  поселения'!AJ15/1000</f>
        <v>12694.903189999999</v>
      </c>
      <c r="L12" s="20">
        <f t="shared" si="3"/>
        <v>41.337854059687217</v>
      </c>
      <c r="M12" s="20">
        <f t="shared" si="4"/>
        <v>50.526178514611061</v>
      </c>
      <c r="N12" s="20">
        <f t="shared" si="5"/>
        <v>33.774857799484252</v>
      </c>
      <c r="O12" s="20">
        <f t="shared" si="6"/>
        <v>48.664174064306351</v>
      </c>
      <c r="P12" s="20">
        <f t="shared" si="7"/>
        <v>62.025417607056369</v>
      </c>
    </row>
    <row r="13" spans="1:16" ht="21" customHeight="1" x14ac:dyDescent="0.35">
      <c r="A13" s="8" t="s">
        <v>12</v>
      </c>
      <c r="B13" s="21">
        <f t="shared" si="0"/>
        <v>443401.03896999999</v>
      </c>
      <c r="C13" s="18">
        <f>'[1]Район  и  поселения'!C16/1000</f>
        <v>50380.165000000001</v>
      </c>
      <c r="D13" s="19">
        <f>'[1]Район  и  поселения'!D16/1000</f>
        <v>84312.640650000001</v>
      </c>
      <c r="E13" s="18">
        <f>'[1]Район  и  поселения'!E16/1000</f>
        <v>279292.54748000001</v>
      </c>
      <c r="F13" s="19">
        <f>'[1]Район  и  поселения'!F16/1000</f>
        <v>29415.685839999998</v>
      </c>
      <c r="G13" s="21">
        <f t="shared" si="1"/>
        <v>253210.54306999999</v>
      </c>
      <c r="H13" s="18">
        <f>'[1]Район  и  поселения'!AG16/1000</f>
        <v>25931.536490000002</v>
      </c>
      <c r="I13" s="19">
        <f>'[1]Район  и  поселения'!AH16/1000</f>
        <v>39752.348599999998</v>
      </c>
      <c r="J13" s="18">
        <f>'[1]Район  и  поселения'!AI16/1000</f>
        <v>179167.92792999998</v>
      </c>
      <c r="K13" s="19">
        <f>'[1]Район  и  поселения'!AJ16/1000</f>
        <v>8358.7300500000001</v>
      </c>
      <c r="L13" s="20">
        <f t="shared" si="3"/>
        <v>57.106438825266693</v>
      </c>
      <c r="M13" s="20">
        <f t="shared" si="4"/>
        <v>51.471718066028572</v>
      </c>
      <c r="N13" s="20">
        <f t="shared" si="5"/>
        <v>47.148741035191378</v>
      </c>
      <c r="O13" s="20">
        <f t="shared" si="6"/>
        <v>64.150629705875019</v>
      </c>
      <c r="P13" s="20">
        <f t="shared" si="7"/>
        <v>28.415893803956944</v>
      </c>
    </row>
    <row r="14" spans="1:16" ht="21" customHeight="1" x14ac:dyDescent="0.35">
      <c r="A14" s="8" t="s">
        <v>13</v>
      </c>
      <c r="B14" s="21">
        <f t="shared" si="0"/>
        <v>714900.55584999989</v>
      </c>
      <c r="C14" s="18">
        <f>'[1]Район  и  поселения'!C17/1000</f>
        <v>128214.643</v>
      </c>
      <c r="D14" s="19">
        <f>'[1]Район  и  поселения'!D17/1000</f>
        <v>130967.10904999998</v>
      </c>
      <c r="E14" s="18">
        <f>'[1]Район  и  поселения'!E17/1000</f>
        <v>434973.97591999994</v>
      </c>
      <c r="F14" s="19">
        <f>'[1]Район  и  поселения'!F17/1000</f>
        <v>20744.827880000004</v>
      </c>
      <c r="G14" s="21">
        <f t="shared" si="1"/>
        <v>373905.51906999998</v>
      </c>
      <c r="H14" s="18">
        <f>'[1]Район  и  поселения'!AG17/1000</f>
        <v>65752.545360000004</v>
      </c>
      <c r="I14" s="19">
        <f>'[1]Район  и  поселения'!AH17/1000</f>
        <v>68963.913820000002</v>
      </c>
      <c r="J14" s="18">
        <f>'[1]Район  и  поселения'!AI17/1000</f>
        <v>229416.05302000002</v>
      </c>
      <c r="K14" s="19">
        <f>'[1]Район  и  поселения'!AJ17/1000</f>
        <v>9773.0068699999993</v>
      </c>
      <c r="L14" s="20">
        <f t="shared" si="3"/>
        <v>52.301752461981955</v>
      </c>
      <c r="M14" s="20">
        <f t="shared" si="4"/>
        <v>51.283179379129109</v>
      </c>
      <c r="N14" s="20">
        <f t="shared" si="5"/>
        <v>52.657430037393048</v>
      </c>
      <c r="O14" s="20">
        <f t="shared" si="6"/>
        <v>52.742477876927985</v>
      </c>
      <c r="P14" s="20">
        <f t="shared" si="7"/>
        <v>47.110571013327672</v>
      </c>
    </row>
    <row r="15" spans="1:16" ht="21" customHeight="1" x14ac:dyDescent="0.35">
      <c r="A15" s="8" t="s">
        <v>14</v>
      </c>
      <c r="B15" s="21">
        <f t="shared" si="0"/>
        <v>983567.99982000003</v>
      </c>
      <c r="C15" s="18">
        <f>'[1]Район  и  поселения'!C18/1000</f>
        <v>180799.58100000001</v>
      </c>
      <c r="D15" s="19">
        <f>'[1]Район  и  поселения'!D18/1000</f>
        <v>310900.53373000002</v>
      </c>
      <c r="E15" s="18">
        <f>'[1]Район  и  поселения'!E18/1000</f>
        <v>355175.75916000002</v>
      </c>
      <c r="F15" s="19">
        <f>'[1]Район  и  поселения'!F18/1000</f>
        <v>136692.12593000001</v>
      </c>
      <c r="G15" s="21">
        <f t="shared" si="1"/>
        <v>385285.07830999995</v>
      </c>
      <c r="H15" s="18">
        <f>'[1]Район  и  поселения'!AG18/1000</f>
        <v>90928.370129999996</v>
      </c>
      <c r="I15" s="19">
        <f>'[1]Район  и  поселения'!AH18/1000</f>
        <v>69739.908249999993</v>
      </c>
      <c r="J15" s="18">
        <f>'[1]Район  и  поселения'!AI18/1000</f>
        <v>215096.52098</v>
      </c>
      <c r="K15" s="19">
        <f>'[1]Район  и  поселения'!AJ18/1000</f>
        <v>9520.2789499999999</v>
      </c>
      <c r="L15" s="20">
        <f t="shared" si="3"/>
        <v>39.172185185011088</v>
      </c>
      <c r="M15" s="20">
        <f t="shared" si="4"/>
        <v>50.292356667574353</v>
      </c>
      <c r="N15" s="20">
        <f t="shared" si="5"/>
        <v>22.431582028278299</v>
      </c>
      <c r="O15" s="20">
        <f t="shared" si="6"/>
        <v>60.560585972620686</v>
      </c>
      <c r="P15" s="20">
        <f t="shared" si="7"/>
        <v>6.9647603219481216</v>
      </c>
    </row>
    <row r="16" spans="1:16" ht="21" customHeight="1" x14ac:dyDescent="0.35">
      <c r="A16" s="8" t="s">
        <v>15</v>
      </c>
      <c r="B16" s="21">
        <f t="shared" si="0"/>
        <v>480259.13485000003</v>
      </c>
      <c r="C16" s="18">
        <f>'[1]Район  и  поселения'!C19/1000</f>
        <v>149200.59700000001</v>
      </c>
      <c r="D16" s="19">
        <f>'[1]Район  и  поселения'!D19/1000</f>
        <v>64618.744890000002</v>
      </c>
      <c r="E16" s="18">
        <f>'[1]Район  и  поселения'!E19/1000</f>
        <v>247684.30872</v>
      </c>
      <c r="F16" s="19">
        <f>'[1]Район  и  поселения'!F19/1000</f>
        <v>18755.484239999998</v>
      </c>
      <c r="G16" s="21">
        <f t="shared" si="1"/>
        <v>248092.12470000004</v>
      </c>
      <c r="H16" s="18">
        <f>'[1]Район  и  поселения'!AG19/1000</f>
        <v>75720.723729999998</v>
      </c>
      <c r="I16" s="19">
        <f>'[1]Район  и  поселения'!AH19/1000</f>
        <v>24702.020280000001</v>
      </c>
      <c r="J16" s="18">
        <f>'[1]Район  и  поселения'!AI19/1000</f>
        <v>140259.15806000005</v>
      </c>
      <c r="K16" s="19">
        <f>'[1]Район  и  поселения'!AJ19/1000</f>
        <v>7410.2226300000002</v>
      </c>
      <c r="L16" s="20">
        <f t="shared" si="3"/>
        <v>51.657971019642758</v>
      </c>
      <c r="M16" s="20">
        <f t="shared" si="4"/>
        <v>50.750952243173664</v>
      </c>
      <c r="N16" s="20">
        <f t="shared" si="5"/>
        <v>38.227329116419796</v>
      </c>
      <c r="O16" s="20">
        <f t="shared" si="6"/>
        <v>56.628196911157183</v>
      </c>
      <c r="P16" s="20">
        <f t="shared" si="7"/>
        <v>39.509631077379211</v>
      </c>
    </row>
    <row r="17" spans="1:16" ht="21" customHeight="1" x14ac:dyDescent="0.35">
      <c r="A17" s="8" t="s">
        <v>16</v>
      </c>
      <c r="B17" s="21">
        <f t="shared" si="0"/>
        <v>361329.09830999997</v>
      </c>
      <c r="C17" s="18">
        <f>'[1]Район  и  поселения'!C20/1000</f>
        <v>45324.925000000003</v>
      </c>
      <c r="D17" s="19">
        <f>'[1]Район  и  поселения'!D20/1000</f>
        <v>87994.836039999995</v>
      </c>
      <c r="E17" s="18">
        <f>'[1]Район  и  поселения'!E20/1000</f>
        <v>218468.99665000002</v>
      </c>
      <c r="F17" s="19">
        <f>'[1]Район  и  поселения'!F20/1000</f>
        <v>9540.340619999999</v>
      </c>
      <c r="G17" s="21">
        <f t="shared" si="1"/>
        <v>196016.02278999999</v>
      </c>
      <c r="H17" s="18">
        <f>'[1]Район  и  поселения'!AG20/1000</f>
        <v>28367.697740000003</v>
      </c>
      <c r="I17" s="19">
        <f>'[1]Район  и  поселения'!AH20/1000</f>
        <v>36237.372790000001</v>
      </c>
      <c r="J17" s="18">
        <f>'[1]Район  и  поселения'!AI20/1000</f>
        <v>125028.70084</v>
      </c>
      <c r="K17" s="19">
        <f>'[1]Район  и  поселения'!AJ20/1000</f>
        <v>6382.2514199999996</v>
      </c>
      <c r="L17" s="20">
        <f t="shared" si="3"/>
        <v>54.248612610166624</v>
      </c>
      <c r="M17" s="20">
        <f t="shared" si="4"/>
        <v>62.587412422635012</v>
      </c>
      <c r="N17" s="20">
        <f t="shared" si="5"/>
        <v>41.181249287773554</v>
      </c>
      <c r="O17" s="20">
        <f t="shared" si="6"/>
        <v>57.229493775862039</v>
      </c>
      <c r="P17" s="20">
        <f t="shared" si="7"/>
        <v>66.89752152685719</v>
      </c>
    </row>
    <row r="18" spans="1:16" ht="21" customHeight="1" x14ac:dyDescent="0.35">
      <c r="A18" s="8" t="s">
        <v>17</v>
      </c>
      <c r="B18" s="21">
        <f t="shared" si="0"/>
        <v>1331225.17089</v>
      </c>
      <c r="C18" s="18">
        <f>'[1]Район  и  поселения'!C21/1000</f>
        <v>279565.228</v>
      </c>
      <c r="D18" s="19">
        <f>'[1]Район  и  поселения'!D21/1000</f>
        <v>381353.13162999996</v>
      </c>
      <c r="E18" s="18">
        <f>'[1]Район  и  поселения'!E21/1000</f>
        <v>522329.99725999997</v>
      </c>
      <c r="F18" s="19">
        <f>'[1]Район  и  поселения'!F21/1000</f>
        <v>147976.81400000001</v>
      </c>
      <c r="G18" s="21">
        <f t="shared" si="1"/>
        <v>584894.10709999991</v>
      </c>
      <c r="H18" s="18">
        <f>'[1]Район  и  поселения'!AG21/1000</f>
        <v>147493.61946000002</v>
      </c>
      <c r="I18" s="19">
        <f>'[1]Район  и  поселения'!AH21/1000</f>
        <v>112844.13448999998</v>
      </c>
      <c r="J18" s="18">
        <f>'[1]Район  и  поселения'!AI21/1000</f>
        <v>288610.41362999997</v>
      </c>
      <c r="K18" s="19">
        <f>'[1]Район  и  поселения'!AJ21/1000</f>
        <v>35945.939519999993</v>
      </c>
      <c r="L18" s="20">
        <f t="shared" si="3"/>
        <v>43.936527034638686</v>
      </c>
      <c r="M18" s="20">
        <f t="shared" si="4"/>
        <v>52.758213356920059</v>
      </c>
      <c r="N18" s="20">
        <f t="shared" si="5"/>
        <v>29.590457014913067</v>
      </c>
      <c r="O18" s="20">
        <f t="shared" si="6"/>
        <v>55.254420604593093</v>
      </c>
      <c r="P18" s="20">
        <f t="shared" si="7"/>
        <v>24.291602547950511</v>
      </c>
    </row>
    <row r="19" spans="1:16" ht="21" customHeight="1" x14ac:dyDescent="0.35">
      <c r="A19" s="8" t="s">
        <v>18</v>
      </c>
      <c r="B19" s="21">
        <f t="shared" si="0"/>
        <v>577620.77688999998</v>
      </c>
      <c r="C19" s="18">
        <f>'[1]Район  и  поселения'!C22/1000</f>
        <v>40884.642</v>
      </c>
      <c r="D19" s="19">
        <f>'[1]Район  и  поселения'!D22/1000</f>
        <v>217444.45397</v>
      </c>
      <c r="E19" s="18">
        <f>'[1]Район  и  поселения'!E22/1000</f>
        <v>305584.86764000001</v>
      </c>
      <c r="F19" s="19">
        <f>'[1]Район  и  поселения'!F22/1000</f>
        <v>13706.813279999998</v>
      </c>
      <c r="G19" s="21">
        <f t="shared" si="1"/>
        <v>254935.90458999999</v>
      </c>
      <c r="H19" s="18">
        <f>'[1]Район  и  поселения'!AG22/1000</f>
        <v>21959.365299999998</v>
      </c>
      <c r="I19" s="19">
        <f>'[1]Район  и  поселения'!AH22/1000</f>
        <v>49096.406240000004</v>
      </c>
      <c r="J19" s="18">
        <f>'[1]Район  и  поселения'!AI22/1000</f>
        <v>176953.27335999996</v>
      </c>
      <c r="K19" s="19">
        <f>'[1]Район  и  поселения'!AJ22/1000</f>
        <v>6926.8596899999993</v>
      </c>
      <c r="L19" s="20">
        <f t="shared" si="3"/>
        <v>44.13551499352473</v>
      </c>
      <c r="M19" s="20">
        <f t="shared" si="4"/>
        <v>53.710548083067465</v>
      </c>
      <c r="N19" s="20">
        <f t="shared" si="5"/>
        <v>22.578826612323553</v>
      </c>
      <c r="O19" s="20">
        <f t="shared" si="6"/>
        <v>57.906425382445015</v>
      </c>
      <c r="P19" s="20">
        <f t="shared" si="7"/>
        <v>50.53588714239784</v>
      </c>
    </row>
    <row r="20" spans="1:16" ht="21" customHeight="1" x14ac:dyDescent="0.35">
      <c r="A20" s="8" t="s">
        <v>19</v>
      </c>
      <c r="B20" s="21">
        <f t="shared" si="0"/>
        <v>1232257.2523100001</v>
      </c>
      <c r="C20" s="18">
        <f>'[1]Район  и  поселения'!C23/1000</f>
        <v>75942.764999999999</v>
      </c>
      <c r="D20" s="19">
        <f>'[1]Район  и  поселения'!D23/1000</f>
        <v>305071.59115999995</v>
      </c>
      <c r="E20" s="18">
        <f>'[1]Район  и  поселения'!E23/1000</f>
        <v>786726.42227999994</v>
      </c>
      <c r="F20" s="19">
        <f>'[1]Район  и  поселения'!F23/1000</f>
        <v>64516.473869999994</v>
      </c>
      <c r="G20" s="21">
        <f t="shared" si="1"/>
        <v>612248.08124999993</v>
      </c>
      <c r="H20" s="18">
        <f>'[1]Район  и  поселения'!AG23/1000</f>
        <v>56348.069340000002</v>
      </c>
      <c r="I20" s="19">
        <f>'[1]Район  и  поселения'!AH23/1000</f>
        <v>96391.333760000009</v>
      </c>
      <c r="J20" s="18">
        <f>'[1]Район  и  поселения'!AI23/1000</f>
        <v>445397.75112999999</v>
      </c>
      <c r="K20" s="19">
        <f>'[1]Район  и  поселения'!AJ23/1000</f>
        <v>14110.927019999999</v>
      </c>
      <c r="L20" s="20">
        <f t="shared" si="3"/>
        <v>49.685086462447217</v>
      </c>
      <c r="M20" s="20">
        <f t="shared" si="4"/>
        <v>74.198074484119729</v>
      </c>
      <c r="N20" s="20">
        <f t="shared" si="5"/>
        <v>31.596299541849486</v>
      </c>
      <c r="O20" s="20">
        <f t="shared" si="6"/>
        <v>56.614057760917632</v>
      </c>
      <c r="P20" s="20">
        <f t="shared" si="7"/>
        <v>21.871819976450304</v>
      </c>
    </row>
    <row r="21" spans="1:16" ht="21" customHeight="1" x14ac:dyDescent="0.35">
      <c r="A21" s="8" t="s">
        <v>20</v>
      </c>
      <c r="B21" s="21">
        <f t="shared" si="0"/>
        <v>478479.72285999992</v>
      </c>
      <c r="C21" s="18">
        <f>'[1]Район  и  поселения'!C24/1000</f>
        <v>75175.521999999997</v>
      </c>
      <c r="D21" s="19">
        <f>'[1]Район  и  поселения'!D24/1000</f>
        <v>140553.20750999998</v>
      </c>
      <c r="E21" s="18">
        <f>'[1]Район  и  поселения'!E24/1000</f>
        <v>250759.13506999999</v>
      </c>
      <c r="F21" s="19">
        <f>'[1]Район  и  поселения'!F24/1000</f>
        <v>11991.858279999999</v>
      </c>
      <c r="G21" s="21">
        <f t="shared" si="1"/>
        <v>231735.66428000003</v>
      </c>
      <c r="H21" s="18">
        <f>'[1]Район  и  поселения'!AG24/1000</f>
        <v>52581.36305</v>
      </c>
      <c r="I21" s="19">
        <f>'[1]Район  и  поселения'!AH24/1000</f>
        <v>33614.281310000006</v>
      </c>
      <c r="J21" s="18">
        <f>'[1]Район  и  поселения'!AI24/1000</f>
        <v>139195.34148000003</v>
      </c>
      <c r="K21" s="19">
        <f>'[1]Район  и  поселения'!AJ24/1000</f>
        <v>6344.6784400000006</v>
      </c>
      <c r="L21" s="20">
        <f t="shared" si="3"/>
        <v>48.431658272759115</v>
      </c>
      <c r="M21" s="20">
        <f t="shared" si="4"/>
        <v>69.944792734528676</v>
      </c>
      <c r="N21" s="20">
        <f t="shared" si="5"/>
        <v>23.915698478534146</v>
      </c>
      <c r="O21" s="20">
        <f t="shared" si="6"/>
        <v>55.509579517868147</v>
      </c>
      <c r="P21" s="20">
        <f t="shared" si="7"/>
        <v>52.908217324262786</v>
      </c>
    </row>
    <row r="22" spans="1:16" ht="21" customHeight="1" x14ac:dyDescent="0.35">
      <c r="A22" s="8" t="s">
        <v>21</v>
      </c>
      <c r="B22" s="21">
        <f t="shared" si="0"/>
        <v>550888.07997999992</v>
      </c>
      <c r="C22" s="18">
        <f>'[1]Район  и  поселения'!C25/1000</f>
        <v>66539.035000000003</v>
      </c>
      <c r="D22" s="19">
        <f>'[1]Район  и  поселения'!D25/1000</f>
        <v>115972.42143999999</v>
      </c>
      <c r="E22" s="18">
        <f>'[1]Район  и  поселения'!E25/1000</f>
        <v>353731.22899999993</v>
      </c>
      <c r="F22" s="19">
        <f>'[1]Район  и  поселения'!F25/1000</f>
        <v>14645.394539999999</v>
      </c>
      <c r="G22" s="21">
        <f t="shared" si="1"/>
        <v>323694.31925999996</v>
      </c>
      <c r="H22" s="18">
        <f>'[1]Район  и  поселения'!AG25/1000</f>
        <v>34833.756340000007</v>
      </c>
      <c r="I22" s="19">
        <f>'[1]Район  и  поселения'!AH25/1000</f>
        <v>44666.951620000007</v>
      </c>
      <c r="J22" s="18">
        <f>'[1]Район  и  поселения'!AI25/1000</f>
        <v>235694.87895999997</v>
      </c>
      <c r="K22" s="19">
        <f>'[1]Район  и  поселения'!AJ25/1000</f>
        <v>8498.7323400000005</v>
      </c>
      <c r="L22" s="20">
        <f t="shared" si="3"/>
        <v>58.758635560194314</v>
      </c>
      <c r="M22" s="20">
        <f t="shared" si="4"/>
        <v>52.350858920632085</v>
      </c>
      <c r="N22" s="20">
        <f t="shared" si="5"/>
        <v>38.515149606589098</v>
      </c>
      <c r="O22" s="20">
        <f t="shared" si="6"/>
        <v>66.631063258483181</v>
      </c>
      <c r="P22" s="20">
        <f t="shared" si="7"/>
        <v>58.030067519096015</v>
      </c>
    </row>
    <row r="23" spans="1:16" ht="21" customHeight="1" x14ac:dyDescent="0.35">
      <c r="A23" s="8" t="s">
        <v>22</v>
      </c>
      <c r="B23" s="21">
        <f t="shared" si="0"/>
        <v>1358135.6825000001</v>
      </c>
      <c r="C23" s="18">
        <f>'[1]Район  и  поселения'!C26/1000</f>
        <v>261176.769</v>
      </c>
      <c r="D23" s="19">
        <f>'[1]Район  и  поселения'!D26/1000</f>
        <v>385040.97211000003</v>
      </c>
      <c r="E23" s="18">
        <f>'[1]Район  и  поселения'!E26/1000</f>
        <v>560100.81801000005</v>
      </c>
      <c r="F23" s="19">
        <f>'[1]Район  и  поселения'!F26/1000</f>
        <v>151817.12338</v>
      </c>
      <c r="G23" s="21">
        <f t="shared" si="1"/>
        <v>674782.53099999996</v>
      </c>
      <c r="H23" s="18">
        <f>'[1]Район  и  поселения'!AG26/1000</f>
        <v>133807.58901</v>
      </c>
      <c r="I23" s="19">
        <f>'[1]Район  и  поселения'!AH26/1000</f>
        <v>98108.672940000019</v>
      </c>
      <c r="J23" s="18">
        <f>'[1]Район  и  поселения'!AI26/1000</f>
        <v>413065.98264</v>
      </c>
      <c r="K23" s="19">
        <f>'[1]Район  и  поселения'!AJ26/1000</f>
        <v>29800.286410000001</v>
      </c>
      <c r="L23" s="20">
        <f t="shared" si="3"/>
        <v>49.684471124261172</v>
      </c>
      <c r="M23" s="20">
        <f t="shared" si="4"/>
        <v>51.232576895075987</v>
      </c>
      <c r="N23" s="20">
        <f t="shared" si="5"/>
        <v>25.480060577026574</v>
      </c>
      <c r="O23" s="20">
        <f t="shared" si="6"/>
        <v>73.748505511489029</v>
      </c>
      <c r="P23" s="20">
        <f t="shared" si="7"/>
        <v>19.629068017189034</v>
      </c>
    </row>
    <row r="24" spans="1:16" ht="21" customHeight="1" x14ac:dyDescent="0.35">
      <c r="A24" s="8" t="s">
        <v>23</v>
      </c>
      <c r="B24" s="21">
        <f t="shared" si="0"/>
        <v>540558.64329999988</v>
      </c>
      <c r="C24" s="18">
        <f>'[1]Район  и  поселения'!C27/1000</f>
        <v>134548.62599999999</v>
      </c>
      <c r="D24" s="19">
        <f>'[1]Район  и  поселения'!D27/1000</f>
        <v>112221.38372999999</v>
      </c>
      <c r="E24" s="18">
        <f>'[1]Район  и  поселения'!E27/1000</f>
        <v>282265.49528999993</v>
      </c>
      <c r="F24" s="19">
        <f>'[1]Район  и  поселения'!F27/1000</f>
        <v>11523.138279999999</v>
      </c>
      <c r="G24" s="21">
        <f t="shared" si="1"/>
        <v>318329.67879999999</v>
      </c>
      <c r="H24" s="18">
        <f>'[1]Район  и  поселения'!AG27/1000</f>
        <v>89026.306909999999</v>
      </c>
      <c r="I24" s="19">
        <f>'[1]Район  и  поселения'!AH27/1000</f>
        <v>36796.781739999999</v>
      </c>
      <c r="J24" s="18">
        <f>'[1]Район  и  поселения'!AI27/1000</f>
        <v>184574.28539999996</v>
      </c>
      <c r="K24" s="19">
        <f>'[1]Район  и  поселения'!AJ27/1000</f>
        <v>7932.3047500000002</v>
      </c>
      <c r="L24" s="20">
        <f t="shared" si="3"/>
        <v>58.88901837859116</v>
      </c>
      <c r="M24" s="20">
        <f t="shared" si="4"/>
        <v>66.166641426721071</v>
      </c>
      <c r="N24" s="20">
        <f t="shared" si="5"/>
        <v>32.789456444888913</v>
      </c>
      <c r="O24" s="20">
        <f t="shared" si="6"/>
        <v>65.390311065250145</v>
      </c>
      <c r="P24" s="20">
        <f t="shared" si="7"/>
        <v>68.838059192326213</v>
      </c>
    </row>
    <row r="25" spans="1:16" ht="21" customHeight="1" thickBot="1" x14ac:dyDescent="0.4">
      <c r="A25" s="9" t="s">
        <v>24</v>
      </c>
      <c r="B25" s="22">
        <f t="shared" si="0"/>
        <v>1257794.4617900001</v>
      </c>
      <c r="C25" s="18">
        <f>'[1]Район  и  поселения'!C28/1000</f>
        <v>102842.1586</v>
      </c>
      <c r="D25" s="19">
        <f>'[1]Район  и  поселения'!D28/1000</f>
        <v>617900.61560999998</v>
      </c>
      <c r="E25" s="18">
        <f>'[1]Район  и  поселения'!E28/1000</f>
        <v>394914.24767999997</v>
      </c>
      <c r="F25" s="19">
        <f>'[1]Район  и  поселения'!F28/1000</f>
        <v>142137.4399</v>
      </c>
      <c r="G25" s="22">
        <f t="shared" si="1"/>
        <v>580743.51926000009</v>
      </c>
      <c r="H25" s="18">
        <f>'[1]Район  и  поселения'!AG28/1000</f>
        <v>64298.71471</v>
      </c>
      <c r="I25" s="19">
        <f>'[1]Район  и  поселения'!AH28/1000</f>
        <v>251111.15719999996</v>
      </c>
      <c r="J25" s="18">
        <f>'[1]Район  и  поселения'!AI28/1000</f>
        <v>218520.62622999999</v>
      </c>
      <c r="K25" s="19">
        <f>'[1]Район  и  поселения'!AJ28/1000</f>
        <v>46813.021119999998</v>
      </c>
      <c r="L25" s="23">
        <f t="shared" ref="L25:L33" si="8">G25/B25*100</f>
        <v>46.171575476133739</v>
      </c>
      <c r="M25" s="23">
        <f t="shared" ref="M25:M33" si="9">H25/C25*100</f>
        <v>62.521747486929932</v>
      </c>
      <c r="N25" s="23">
        <f t="shared" ref="N25:N33" si="10">I25/D25*100</f>
        <v>40.639408807207545</v>
      </c>
      <c r="O25" s="23">
        <f t="shared" ref="O25:O33" si="11">J25/E25*100</f>
        <v>55.333690165331241</v>
      </c>
      <c r="P25" s="23">
        <f t="shared" ref="P25:P33" si="12">K25/F25*100</f>
        <v>32.935038898220647</v>
      </c>
    </row>
    <row r="26" spans="1:16" ht="21" customHeight="1" thickBot="1" x14ac:dyDescent="0.4">
      <c r="A26" s="10" t="s">
        <v>25</v>
      </c>
      <c r="B26" s="24">
        <f>SUM(B8:B25)</f>
        <v>15130708.394640002</v>
      </c>
      <c r="C26" s="25">
        <f t="shared" ref="C26:F26" si="13">SUM(C8:C25)</f>
        <v>2219624.4766000006</v>
      </c>
      <c r="D26" s="24">
        <f t="shared" si="13"/>
        <v>4730922.8918700004</v>
      </c>
      <c r="E26" s="26">
        <f t="shared" si="13"/>
        <v>7303358.6576699996</v>
      </c>
      <c r="F26" s="24">
        <f t="shared" si="13"/>
        <v>876802.3685000001</v>
      </c>
      <c r="G26" s="24">
        <f>SUM(G8:G25)</f>
        <v>7367529.0183500014</v>
      </c>
      <c r="H26" s="26">
        <f>SUM(H8:H25)</f>
        <v>1219787.8976799999</v>
      </c>
      <c r="I26" s="24">
        <f>SUM(I8:I25)</f>
        <v>1606271.3769400001</v>
      </c>
      <c r="J26" s="26">
        <f>SUM(J8:J25)</f>
        <v>4278630.1204199996</v>
      </c>
      <c r="K26" s="24">
        <f>SUM(K8:K25)</f>
        <v>262839.62331</v>
      </c>
      <c r="L26" s="27">
        <f t="shared" si="8"/>
        <v>48.692558379883401</v>
      </c>
      <c r="M26" s="27">
        <f t="shared" si="9"/>
        <v>54.954696640778586</v>
      </c>
      <c r="N26" s="27">
        <f t="shared" si="10"/>
        <v>33.952601081288947</v>
      </c>
      <c r="O26" s="27">
        <f t="shared" si="11"/>
        <v>58.584417402623032</v>
      </c>
      <c r="P26" s="27">
        <f t="shared" si="12"/>
        <v>29.977065842061528</v>
      </c>
    </row>
    <row r="27" spans="1:16" ht="21" customHeight="1" x14ac:dyDescent="0.35">
      <c r="A27" s="11"/>
      <c r="B27" s="17"/>
      <c r="C27" s="28"/>
      <c r="D27" s="29"/>
      <c r="E27" s="30"/>
      <c r="F27" s="29"/>
      <c r="G27" s="17"/>
      <c r="H27" s="18"/>
      <c r="I27" s="19"/>
      <c r="J27" s="18"/>
      <c r="K27" s="19"/>
      <c r="L27" s="20"/>
      <c r="M27" s="20"/>
      <c r="N27" s="20"/>
      <c r="O27" s="20"/>
      <c r="P27" s="20"/>
    </row>
    <row r="28" spans="1:16" ht="21" customHeight="1" x14ac:dyDescent="0.35">
      <c r="A28" s="12" t="s">
        <v>26</v>
      </c>
      <c r="B28" s="21">
        <f>SUM(C28:F28)</f>
        <v>2476141.6292500002</v>
      </c>
      <c r="C28" s="18">
        <f>'[1]Район  и  поселения'!C31/1000</f>
        <v>115843.22199999999</v>
      </c>
      <c r="D28" s="19">
        <f>'[1]Район  и  поселения'!D31/1000</f>
        <v>872496.73123999999</v>
      </c>
      <c r="E28" s="18">
        <f>'[1]Район  и  поселения'!E31/1000</f>
        <v>1112928.4841400001</v>
      </c>
      <c r="F28" s="19">
        <f>'[1]Район  и  поселения'!F31/1000</f>
        <v>374873.19186999998</v>
      </c>
      <c r="G28" s="21">
        <f>SUM(H28:K28)</f>
        <v>902301.72242999997</v>
      </c>
      <c r="H28" s="18">
        <f>'[1]Район  и  поселения'!AG31/1000</f>
        <v>40471.4</v>
      </c>
      <c r="I28" s="19">
        <f>'[1]Район  и  поселения'!AH31/1000</f>
        <v>247357.39965000001</v>
      </c>
      <c r="J28" s="18">
        <f>'[1]Район  и  поселения'!AI31/1000</f>
        <v>592238.58224999998</v>
      </c>
      <c r="K28" s="19">
        <f>'[1]Район  и  поселения'!AJ31/1000</f>
        <v>22234.340530000001</v>
      </c>
      <c r="L28" s="20">
        <f t="shared" si="8"/>
        <v>36.439826856886967</v>
      </c>
      <c r="M28" s="20">
        <f t="shared" si="9"/>
        <v>34.936355620357318</v>
      </c>
      <c r="N28" s="20">
        <f t="shared" si="10"/>
        <v>28.350524511244128</v>
      </c>
      <c r="O28" s="20">
        <f t="shared" si="11"/>
        <v>53.214432974787599</v>
      </c>
      <c r="P28" s="20">
        <f t="shared" si="12"/>
        <v>5.9311631272130318</v>
      </c>
    </row>
    <row r="29" spans="1:16" ht="21" customHeight="1" thickBot="1" x14ac:dyDescent="0.4">
      <c r="A29" s="9" t="s">
        <v>27</v>
      </c>
      <c r="B29" s="22">
        <f>SUM(C29:F29)</f>
        <v>12885853.9131</v>
      </c>
      <c r="C29" s="18">
        <f>'[1]Район  и  поселения'!C32/1000</f>
        <v>1718572.8334000001</v>
      </c>
      <c r="D29" s="19">
        <f>'[1]Район  и  поселения'!D32/1000</f>
        <v>3580603.3181600003</v>
      </c>
      <c r="E29" s="18">
        <f>'[1]Район  и  поселения'!E32/1000</f>
        <v>6275209.2214500001</v>
      </c>
      <c r="F29" s="19">
        <f>'[1]Район  и  поселения'!F32/1000</f>
        <v>1311468.54009</v>
      </c>
      <c r="G29" s="22">
        <f>SUM(H29:K29)</f>
        <v>6444368.0096300002</v>
      </c>
      <c r="H29" s="18">
        <f>'[1]Район  и  поселения'!AG32/1000</f>
        <v>928169.97340000002</v>
      </c>
      <c r="I29" s="19">
        <f>'[1]Район  и  поселения'!AH32/1000</f>
        <v>1213895.8565800001</v>
      </c>
      <c r="J29" s="18">
        <f>'[1]Район  и  поселения'!AI32/1000</f>
        <v>3440503.6590200001</v>
      </c>
      <c r="K29" s="19">
        <f>'[1]Район  и  поселения'!AJ32/1000</f>
        <v>861798.52063000016</v>
      </c>
      <c r="L29" s="23">
        <f t="shared" si="8"/>
        <v>50.011183217578889</v>
      </c>
      <c r="M29" s="23">
        <f t="shared" si="9"/>
        <v>54.008183730201395</v>
      </c>
      <c r="N29" s="23">
        <f t="shared" si="10"/>
        <v>33.901992170520487</v>
      </c>
      <c r="O29" s="23">
        <f t="shared" si="11"/>
        <v>54.826915527527376</v>
      </c>
      <c r="P29" s="23">
        <f t="shared" si="12"/>
        <v>65.712481411933737</v>
      </c>
    </row>
    <row r="30" spans="1:16" ht="21" customHeight="1" thickBot="1" x14ac:dyDescent="0.4">
      <c r="A30" s="13" t="s">
        <v>28</v>
      </c>
      <c r="B30" s="24">
        <f>SUM(B28:B29)</f>
        <v>15361995.542350002</v>
      </c>
      <c r="C30" s="25">
        <f t="shared" ref="C30:F30" si="14">SUM(C28:C29)</f>
        <v>1834416.0554000002</v>
      </c>
      <c r="D30" s="24">
        <f t="shared" si="14"/>
        <v>4453100.0493999999</v>
      </c>
      <c r="E30" s="26">
        <f t="shared" si="14"/>
        <v>7388137.7055900004</v>
      </c>
      <c r="F30" s="24">
        <f t="shared" si="14"/>
        <v>1686341.73196</v>
      </c>
      <c r="G30" s="24">
        <f>SUM(G28:G29)</f>
        <v>7346669.7320600003</v>
      </c>
      <c r="H30" s="25">
        <f>SUM(H28:H29)</f>
        <v>968641.37340000004</v>
      </c>
      <c r="I30" s="24">
        <f>SUM(I28:I29)</f>
        <v>1461253.2562300002</v>
      </c>
      <c r="J30" s="26">
        <f>SUM(J28:J29)</f>
        <v>4032742.2412700001</v>
      </c>
      <c r="K30" s="24">
        <f>SUM(K28:K29)</f>
        <v>884032.8611600002</v>
      </c>
      <c r="L30" s="27">
        <f t="shared" si="8"/>
        <v>47.823667906989527</v>
      </c>
      <c r="M30" s="27">
        <f t="shared" si="9"/>
        <v>52.803799364304226</v>
      </c>
      <c r="N30" s="27">
        <f t="shared" si="10"/>
        <v>32.814292066644356</v>
      </c>
      <c r="O30" s="27">
        <f t="shared" si="11"/>
        <v>54.584015647390459</v>
      </c>
      <c r="P30" s="27">
        <f t="shared" si="12"/>
        <v>52.423114746292086</v>
      </c>
    </row>
    <row r="31" spans="1:16" ht="21" customHeight="1" x14ac:dyDescent="0.35">
      <c r="A31" s="13"/>
      <c r="B31" s="31"/>
      <c r="C31" s="32"/>
      <c r="D31" s="31"/>
      <c r="E31" s="33"/>
      <c r="F31" s="31"/>
      <c r="G31" s="31"/>
      <c r="H31" s="34"/>
      <c r="I31" s="35"/>
      <c r="J31" s="34"/>
      <c r="K31" s="35"/>
      <c r="L31" s="36"/>
      <c r="M31" s="36"/>
      <c r="N31" s="36"/>
      <c r="O31" s="36"/>
      <c r="P31" s="36"/>
    </row>
    <row r="32" spans="1:16" ht="21" customHeight="1" thickBot="1" x14ac:dyDescent="0.4">
      <c r="A32" s="14"/>
      <c r="B32" s="31"/>
      <c r="C32" s="32"/>
      <c r="D32" s="31"/>
      <c r="E32" s="33"/>
      <c r="F32" s="31"/>
      <c r="G32" s="31"/>
      <c r="H32" s="34"/>
      <c r="I32" s="35"/>
      <c r="J32" s="34"/>
      <c r="K32" s="35"/>
      <c r="L32" s="36"/>
      <c r="M32" s="36"/>
      <c r="N32" s="36"/>
      <c r="O32" s="36"/>
      <c r="P32" s="36"/>
    </row>
    <row r="33" spans="1:16" ht="21" customHeight="1" thickBot="1" x14ac:dyDescent="0.4">
      <c r="A33" s="10" t="s">
        <v>29</v>
      </c>
      <c r="B33" s="24">
        <f>B26+B30</f>
        <v>30492703.936990004</v>
      </c>
      <c r="C33" s="25">
        <f t="shared" ref="C33:F33" si="15">C26+C30</f>
        <v>4054040.5320000006</v>
      </c>
      <c r="D33" s="24">
        <f t="shared" si="15"/>
        <v>9184022.9412700012</v>
      </c>
      <c r="E33" s="26">
        <f t="shared" si="15"/>
        <v>14691496.363260001</v>
      </c>
      <c r="F33" s="24">
        <f t="shared" si="15"/>
        <v>2563144.1004600003</v>
      </c>
      <c r="G33" s="24">
        <f>G26+G30</f>
        <v>14714198.750410002</v>
      </c>
      <c r="H33" s="25">
        <f>H26+H30</f>
        <v>2188429.2710799999</v>
      </c>
      <c r="I33" s="24">
        <f>I26+I30</f>
        <v>3067524.6331700003</v>
      </c>
      <c r="J33" s="26">
        <f>J26+J30</f>
        <v>8311372.3616899997</v>
      </c>
      <c r="K33" s="24">
        <f>K26+K30</f>
        <v>1146872.4844700003</v>
      </c>
      <c r="L33" s="27">
        <f t="shared" si="8"/>
        <v>48.254817876484033</v>
      </c>
      <c r="M33" s="27">
        <f t="shared" si="9"/>
        <v>53.981435405145561</v>
      </c>
      <c r="N33" s="27">
        <f t="shared" si="10"/>
        <v>33.400663878849279</v>
      </c>
      <c r="O33" s="27">
        <f t="shared" si="11"/>
        <v>56.572674125113622</v>
      </c>
      <c r="P33" s="27">
        <f t="shared" si="12"/>
        <v>44.744752519539347</v>
      </c>
    </row>
    <row r="34" spans="1:16" hidden="1" x14ac:dyDescent="0.3"/>
    <row r="35" spans="1:16" x14ac:dyDescent="0.3">
      <c r="B35" s="15">
        <f>B33-'[1]Район  и  поселения'!$B$36/1000</f>
        <v>0</v>
      </c>
      <c r="G35" s="16">
        <f>G33-'[1]Район  и  поселения'!$AF$36/1000</f>
        <v>0</v>
      </c>
    </row>
    <row r="36" spans="1:16" x14ac:dyDescent="0.3">
      <c r="C36" s="41" t="s">
        <v>34</v>
      </c>
      <c r="D36" s="42"/>
      <c r="E36" s="42"/>
      <c r="F36" s="43"/>
    </row>
    <row r="37" spans="1:16" s="37" customFormat="1" ht="46.5" customHeight="1" x14ac:dyDescent="0.25">
      <c r="C37" s="40" t="s">
        <v>37</v>
      </c>
      <c r="D37" s="40"/>
      <c r="E37" s="40"/>
      <c r="F37" s="44" t="s">
        <v>36</v>
      </c>
    </row>
    <row r="38" spans="1:16" s="38" customFormat="1" ht="328" customHeight="1" x14ac:dyDescent="0.25">
      <c r="C38" s="39" t="s">
        <v>38</v>
      </c>
      <c r="D38" s="39" t="s">
        <v>35</v>
      </c>
      <c r="E38" s="39"/>
      <c r="F38" s="45"/>
    </row>
  </sheetData>
  <mergeCells count="14">
    <mergeCell ref="A2:P2"/>
    <mergeCell ref="G6:G7"/>
    <mergeCell ref="H6:K6"/>
    <mergeCell ref="A5:A7"/>
    <mergeCell ref="B5:F5"/>
    <mergeCell ref="B6:B7"/>
    <mergeCell ref="C6:F6"/>
    <mergeCell ref="G5:K5"/>
    <mergeCell ref="C37:E37"/>
    <mergeCell ref="C36:F36"/>
    <mergeCell ref="F37:F38"/>
    <mergeCell ref="L5:P5"/>
    <mergeCell ref="L6:L7"/>
    <mergeCell ref="M6:P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49" orientation="landscape" horizontalDpi="300" verticalDpi="300" r:id="rId1"/>
  <headerFooter alignWithMargins="0">
    <oddFooter>&amp;R&amp;Z&amp;F&amp;A</oddFooter>
  </headerFooter>
  <colBreaks count="1" manualBreakCount="1">
    <brk id="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u1598</cp:lastModifiedBy>
  <cp:lastPrinted>2023-07-04T13:12:24Z</cp:lastPrinted>
  <dcterms:created xsi:type="dcterms:W3CDTF">2007-12-05T11:50:40Z</dcterms:created>
  <dcterms:modified xsi:type="dcterms:W3CDTF">2023-07-04T13:18:02Z</dcterms:modified>
</cp:coreProperties>
</file>