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U:\Raygroup\2023  ГОД\Для  сайта\"/>
    </mc:Choice>
  </mc:AlternateContent>
  <xr:revisionPtr revIDLastSave="0" documentId="13_ncr:1_{F79D92C8-96E5-45DE-AC7F-18A9ECEF3DDA}" xr6:coauthVersionLast="43" xr6:coauthVersionMax="43" xr10:uidLastSave="{00000000-0000-0000-0000-000000000000}"/>
  <bookViews>
    <workbookView xWindow="-165" yWindow="-165" windowWidth="19530" windowHeight="15090" xr2:uid="{00000000-000D-0000-FFFF-FFFF00000000}"/>
  </bookViews>
  <sheets>
    <sheet name="МБТ" sheetId="1" r:id="rId1"/>
  </sheets>
  <externalReferences>
    <externalReference r:id="rId2"/>
  </externalReferences>
  <definedNames>
    <definedName name="_xlnm.Print_Area" localSheetId="0">МБТ!$A$1:$P$38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6" i="1" l="1"/>
  <c r="B35" i="1"/>
  <c r="F8" i="1" l="1"/>
  <c r="F9" i="1"/>
  <c r="K30" i="1" l="1"/>
  <c r="K26" i="1"/>
  <c r="H30" i="1"/>
  <c r="K33" i="1" l="1"/>
  <c r="H33" i="1" l="1"/>
  <c r="E22" i="1" l="1"/>
  <c r="F20" i="1"/>
  <c r="P20" i="1" s="1"/>
  <c r="E29" i="1"/>
  <c r="O29" i="1" s="1"/>
  <c r="F22" i="1"/>
  <c r="P22" i="1" s="1"/>
  <c r="F18" i="1"/>
  <c r="P18" i="1" s="1"/>
  <c r="P29" i="1"/>
  <c r="E12" i="1"/>
  <c r="F12" i="1"/>
  <c r="P12" i="1" s="1"/>
  <c r="F28" i="1"/>
  <c r="F16" i="1"/>
  <c r="P16" i="1" s="1"/>
  <c r="F25" i="1"/>
  <c r="P25" i="1" s="1"/>
  <c r="F17" i="1"/>
  <c r="P17" i="1" s="1"/>
  <c r="F14" i="1"/>
  <c r="P14" i="1" s="1"/>
  <c r="P28" i="1"/>
  <c r="F30" i="1" l="1"/>
  <c r="P30" i="1" s="1"/>
  <c r="F19" i="1"/>
  <c r="P19" i="1" s="1"/>
  <c r="E8" i="1"/>
  <c r="E21" i="1"/>
  <c r="E9" i="1"/>
  <c r="P9" i="1"/>
  <c r="O22" i="1"/>
  <c r="E10" i="1"/>
  <c r="O10" i="1" s="1"/>
  <c r="F21" i="1"/>
  <c r="P21" i="1" s="1"/>
  <c r="E14" i="1"/>
  <c r="O14" i="1" s="1"/>
  <c r="F10" i="1"/>
  <c r="P10" i="1" s="1"/>
  <c r="E20" i="1"/>
  <c r="F13" i="1"/>
  <c r="P13" i="1" s="1"/>
  <c r="E23" i="1"/>
  <c r="E11" i="1"/>
  <c r="E18" i="1"/>
  <c r="E25" i="1"/>
  <c r="F24" i="1"/>
  <c r="P24" i="1" s="1"/>
  <c r="O25" i="1"/>
  <c r="F15" i="1"/>
  <c r="P15" i="1" s="1"/>
  <c r="E17" i="1"/>
  <c r="E13" i="1"/>
  <c r="E24" i="1"/>
  <c r="E15" i="1"/>
  <c r="O15" i="1" s="1"/>
  <c r="E19" i="1"/>
  <c r="F23" i="1"/>
  <c r="P23" i="1" s="1"/>
  <c r="F11" i="1"/>
  <c r="P11" i="1" s="1"/>
  <c r="O12" i="1"/>
  <c r="O8" i="1"/>
  <c r="J26" i="1" l="1"/>
  <c r="O19" i="1"/>
  <c r="O17" i="1"/>
  <c r="O13" i="1"/>
  <c r="O9" i="1"/>
  <c r="E16" i="1"/>
  <c r="E26" i="1" s="1"/>
  <c r="F26" i="1"/>
  <c r="O11" i="1"/>
  <c r="O18" i="1"/>
  <c r="O21" i="1"/>
  <c r="O24" i="1"/>
  <c r="O23" i="1"/>
  <c r="O20" i="1"/>
  <c r="O26" i="1" l="1"/>
  <c r="P8" i="1"/>
  <c r="O16" i="1"/>
  <c r="F33" i="1"/>
  <c r="P26" i="1"/>
  <c r="J30" i="1"/>
  <c r="P33" i="1" l="1"/>
  <c r="E28" i="1"/>
  <c r="J33" i="1"/>
  <c r="E30" i="1" l="1"/>
  <c r="E33" i="1" s="1"/>
  <c r="O33" i="1" s="1"/>
  <c r="O28" i="1"/>
  <c r="G29" i="1"/>
  <c r="O30" i="1" l="1"/>
  <c r="I30" i="1"/>
  <c r="G28" i="1" l="1"/>
  <c r="G30" i="1" s="1"/>
  <c r="D28" i="1"/>
  <c r="D29" i="1"/>
  <c r="N29" i="1" s="1"/>
  <c r="N28" i="1"/>
  <c r="D30" i="1" l="1"/>
  <c r="N30" i="1" s="1"/>
  <c r="G16" i="1"/>
  <c r="G15" i="1"/>
  <c r="G18" i="1"/>
  <c r="G12" i="1"/>
  <c r="G11" i="1"/>
  <c r="G9" i="1"/>
  <c r="G21" i="1"/>
  <c r="G13" i="1"/>
  <c r="G23" i="1"/>
  <c r="G14" i="1"/>
  <c r="G17" i="1"/>
  <c r="D21" i="1" l="1"/>
  <c r="N21" i="1" s="1"/>
  <c r="D12" i="1"/>
  <c r="N12" i="1" s="1"/>
  <c r="D22" i="1"/>
  <c r="D17" i="1"/>
  <c r="N17" i="1" s="1"/>
  <c r="D14" i="1"/>
  <c r="N14" i="1" s="1"/>
  <c r="N19" i="1"/>
  <c r="G25" i="1"/>
  <c r="D19" i="1"/>
  <c r="N18" i="1"/>
  <c r="G24" i="1"/>
  <c r="D8" i="1"/>
  <c r="N8" i="1" s="1"/>
  <c r="N22" i="1"/>
  <c r="D15" i="1"/>
  <c r="N15" i="1" s="1"/>
  <c r="N9" i="1"/>
  <c r="G8" i="1"/>
  <c r="G10" i="1"/>
  <c r="N20" i="1" l="1"/>
  <c r="I26" i="1"/>
  <c r="I33" i="1" s="1"/>
  <c r="G19" i="1"/>
  <c r="G20" i="1"/>
  <c r="N25" i="1"/>
  <c r="D24" i="1"/>
  <c r="N24" i="1" s="1"/>
  <c r="D23" i="1"/>
  <c r="N23" i="1" s="1"/>
  <c r="G22" i="1"/>
  <c r="D16" i="1"/>
  <c r="N16" i="1" s="1"/>
  <c r="N13" i="1"/>
  <c r="N11" i="1"/>
  <c r="D10" i="1"/>
  <c r="N10" i="1" s="1"/>
  <c r="G26" i="1" l="1"/>
  <c r="G33" i="1" s="1"/>
  <c r="G35" i="1" s="1"/>
  <c r="D26" i="1"/>
  <c r="D33" i="1" s="1"/>
  <c r="N33" i="1" l="1"/>
  <c r="N26" i="1"/>
  <c r="C22" i="1" l="1"/>
  <c r="C19" i="1"/>
  <c r="C17" i="1"/>
  <c r="B17" i="1" s="1"/>
  <c r="L17" i="1" s="1"/>
  <c r="M13" i="1"/>
  <c r="B11" i="1"/>
  <c r="L11" i="1" s="1"/>
  <c r="B15" i="1"/>
  <c r="L15" i="1" s="1"/>
  <c r="B9" i="1"/>
  <c r="L9" i="1" s="1"/>
  <c r="B22" i="1"/>
  <c r="L22" i="1" s="1"/>
  <c r="M22" i="1"/>
  <c r="B14" i="1"/>
  <c r="L14" i="1" s="1"/>
  <c r="M14" i="1"/>
  <c r="B19" i="1"/>
  <c r="L19" i="1" s="1"/>
  <c r="M19" i="1"/>
  <c r="M11" i="1" l="1"/>
  <c r="M9" i="1"/>
  <c r="B13" i="1"/>
  <c r="L13" i="1" s="1"/>
  <c r="M15" i="1"/>
  <c r="M17" i="1"/>
  <c r="C28" i="1" l="1"/>
  <c r="B28" i="1" s="1"/>
  <c r="M28" i="1" l="1"/>
  <c r="L28" i="1"/>
  <c r="B18" i="1" l="1"/>
  <c r="L18" i="1" s="1"/>
  <c r="B23" i="1"/>
  <c r="L23" i="1" s="1"/>
  <c r="B12" i="1"/>
  <c r="L12" i="1" s="1"/>
  <c r="M24" i="1"/>
  <c r="B16" i="1"/>
  <c r="L16" i="1" s="1"/>
  <c r="B8" i="1"/>
  <c r="B25" i="1"/>
  <c r="L25" i="1" s="1"/>
  <c r="M25" i="1"/>
  <c r="B10" i="1"/>
  <c r="L10" i="1" s="1"/>
  <c r="M10" i="1"/>
  <c r="B21" i="1"/>
  <c r="L21" i="1" s="1"/>
  <c r="M21" i="1"/>
  <c r="B24" i="1" l="1"/>
  <c r="L24" i="1" s="1"/>
  <c r="M18" i="1"/>
  <c r="M16" i="1"/>
  <c r="M12" i="1"/>
  <c r="M8" i="1"/>
  <c r="M23" i="1"/>
  <c r="L8" i="1"/>
  <c r="B29" i="1" l="1"/>
  <c r="B20" i="1"/>
  <c r="M20" i="1"/>
  <c r="C26" i="1"/>
  <c r="M29" i="1"/>
  <c r="C30" i="1"/>
  <c r="M30" i="1" s="1"/>
  <c r="C33" i="1" l="1"/>
  <c r="M26" i="1"/>
  <c r="L29" i="1"/>
  <c r="B30" i="1"/>
  <c r="L30" i="1" s="1"/>
  <c r="L20" i="1"/>
  <c r="B26" i="1"/>
  <c r="M33" i="1" l="1"/>
  <c r="B33" i="1"/>
  <c r="L26" i="1"/>
  <c r="L33" i="1" l="1"/>
</calcChain>
</file>

<file path=xl/sharedStrings.xml><?xml version="1.0" encoding="utf-8"?>
<sst xmlns="http://schemas.openxmlformats.org/spreadsheetml/2006/main" count="52" uniqueCount="40">
  <si>
    <t>тыс.руб.</t>
  </si>
  <si>
    <t xml:space="preserve">       Наименование  муниципальных  образований</t>
  </si>
  <si>
    <t>Всего</t>
  </si>
  <si>
    <t>в  том  числе</t>
  </si>
  <si>
    <t>дотация</t>
  </si>
  <si>
    <t>субвенция</t>
  </si>
  <si>
    <t>субсидия</t>
  </si>
  <si>
    <t>Воловский</t>
  </si>
  <si>
    <t>Грязинский</t>
  </si>
  <si>
    <t>Данковский</t>
  </si>
  <si>
    <t>Добринский</t>
  </si>
  <si>
    <t>Добровский</t>
  </si>
  <si>
    <t>Долгоруковский</t>
  </si>
  <si>
    <t>Елецкий</t>
  </si>
  <si>
    <t>Задонский</t>
  </si>
  <si>
    <t>Измалковский</t>
  </si>
  <si>
    <t>Краснинский</t>
  </si>
  <si>
    <t>Лебедянский</t>
  </si>
  <si>
    <t>Лев-Толстовский</t>
  </si>
  <si>
    <t>Липецкий</t>
  </si>
  <si>
    <t>Становлянский</t>
  </si>
  <si>
    <t>Тербунский</t>
  </si>
  <si>
    <t>Усманский</t>
  </si>
  <si>
    <t>Хлевенский</t>
  </si>
  <si>
    <t>Чаплыгинский</t>
  </si>
  <si>
    <t>Итого  по  районам</t>
  </si>
  <si>
    <t>г. Елец</t>
  </si>
  <si>
    <t>г. Липецк</t>
  </si>
  <si>
    <t>Итого  по  городам</t>
  </si>
  <si>
    <t>Всего  по  области</t>
  </si>
  <si>
    <t>иные  межбюджетные  трансферты</t>
  </si>
  <si>
    <t>Исполнено</t>
  </si>
  <si>
    <t>Годовой  план</t>
  </si>
  <si>
    <t>Процент  выполнения  плана, %</t>
  </si>
  <si>
    <t>Распределение  трансфертов  утверждено:</t>
  </si>
  <si>
    <t>Постановления  Правительства  Липецкой  области   "Об внесении изменений в распределение объемов субсидий между муниципальными образованиями"</t>
  </si>
  <si>
    <t>Постановления  Правительства  Липецкой  области   "Об утверждении распределения иных межбюджетных трансфертов из областного бюджета местным бюджетам"</t>
  </si>
  <si>
    <t>Закон  Липецкой  области  от  07.12.2022  года  № 243-ОЗ  "Об областном бюджете на 2023 год и на плановый период 2024 и 2025 годов"</t>
  </si>
  <si>
    <t>Постановления Правительства Липецкой области "О распределении  дотаций  местным  бюджетам  на  поддержку  мер  по  обеспечению  сбалансированности  местных  бюджетов  из  областного  бюджета", "О распределении иных дотаций местным бюджетам в целях поощрения достижения наилучших значений показателей эффективности деятельности органов местного самоуправления городских округов, муниципальных районов и поселений Липецкой области"</t>
  </si>
  <si>
    <t>ОБЪЕМ  МЕЖБЮДЖЕТНЫХ  ТРАНСФЕРТОВ,  ПРЕДОСТАВЛЕННЫХ  ИЗ  ОБЛАСТНОГО  БЮДЖЕТА  БЮДЖЕТАМ  МУНИЦИПАЛЬНЫХ  ОБРАЗОВАНИЙ  В  I  КВАРТАЛЕ  2023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</si>
</sst>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_-* #,##0.0_р_._-;\-* #,##0.0_р_._-;_-* &quot;-&quot;??_р_._-;_-@_-"/>
    <numFmt numFmtId="166" formatCode="_-* #,##0.0_р_._-;\-* #,##0.0_р_._-;_-* &quot;-&quot;?_р_._-;_-@_-"/>
    <numFmt numFmtId="167" formatCode="_-* #,##0.0\ _₽_-;\-* #,##0.0\ _₽_-;_-* &quot;-&quot;?\ _₽_-;_-@_-"/>
  </numFmts>
  <fonts count="5" x14ac:knownFonts="1">
    <font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b/>
      <sz val="11"/>
      <color rgb="FFFF0000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7" xfId="0" applyFont="1" applyBorder="1"/>
    <xf numFmtId="0" fontId="2" fillId="0" borderId="9" xfId="0" applyFont="1" applyBorder="1" applyAlignment="1">
      <alignment horizontal="left"/>
    </xf>
    <xf numFmtId="165" fontId="4" fillId="0" borderId="5" xfId="0" applyNumberFormat="1" applyFont="1" applyBorder="1"/>
    <xf numFmtId="165" fontId="4" fillId="0" borderId="13" xfId="1" applyNumberFormat="1" applyFont="1" applyBorder="1"/>
    <xf numFmtId="165" fontId="4" fillId="0" borderId="5" xfId="1" applyNumberFormat="1" applyFont="1" applyBorder="1"/>
    <xf numFmtId="165" fontId="4" fillId="2" borderId="5" xfId="0" applyNumberFormat="1" applyFont="1" applyFill="1" applyBorder="1"/>
    <xf numFmtId="165" fontId="4" fillId="0" borderId="6" xfId="0" applyNumberFormat="1" applyFont="1" applyBorder="1"/>
    <xf numFmtId="165" fontId="4" fillId="0" borderId="10" xfId="0" applyNumberFormat="1" applyFont="1" applyBorder="1"/>
    <xf numFmtId="165" fontId="4" fillId="2" borderId="12" xfId="0" applyNumberFormat="1" applyFont="1" applyFill="1" applyBorder="1"/>
    <xf numFmtId="165" fontId="4" fillId="0" borderId="11" xfId="0" applyNumberFormat="1" applyFont="1" applyBorder="1"/>
    <xf numFmtId="165" fontId="4" fillId="0" borderId="3" xfId="0" applyNumberFormat="1" applyFont="1" applyBorder="1"/>
    <xf numFmtId="165" fontId="4" fillId="0" borderId="16" xfId="0" applyNumberFormat="1" applyFont="1" applyBorder="1"/>
    <xf numFmtId="165" fontId="4" fillId="2" borderId="11" xfId="0" applyNumberFormat="1" applyFont="1" applyFill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5" fontId="4" fillId="0" borderId="12" xfId="0" applyNumberFormat="1" applyFont="1" applyBorder="1"/>
    <xf numFmtId="165" fontId="4" fillId="0" borderId="9" xfId="0" applyNumberFormat="1" applyFont="1" applyBorder="1"/>
    <xf numFmtId="165" fontId="4" fillId="0" borderId="0" xfId="0" applyNumberFormat="1" applyFont="1" applyBorder="1"/>
    <xf numFmtId="165" fontId="4" fillId="0" borderId="0" xfId="1" applyNumberFormat="1" applyFont="1"/>
    <xf numFmtId="165" fontId="4" fillId="0" borderId="12" xfId="1" applyNumberFormat="1" applyFont="1" applyBorder="1"/>
    <xf numFmtId="165" fontId="4" fillId="2" borderId="12" xfId="1" applyNumberFormat="1" applyFont="1" applyFill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166" fontId="3" fillId="0" borderId="0" xfId="0" applyNumberFormat="1" applyFont="1"/>
    <xf numFmtId="167" fontId="2" fillId="0" borderId="0" xfId="0" applyNumberFormat="1" applyFont="1"/>
    <xf numFmtId="165" fontId="3" fillId="0" borderId="0" xfId="0" applyNumberFormat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ygroup/2023%20%20&#1043;&#1054;&#1044;/&#1055;&#1088;&#1086;&#1074;&#1077;&#1088;&#1086;&#1095;&#1085;&#1072;&#1103;%20%20&#1090;&#1072;&#1073;&#1083;&#1080;&#1094;&#1072;%20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ерочная  таблица"/>
      <sheetName val="Прочая  субсидия_МР  и  ГО"/>
      <sheetName val="Прочая  субсидия_БП"/>
      <sheetName val="Субвенция  на  полномочия"/>
      <sheetName val="Район  и  поселения"/>
      <sheetName val="Федеральные  средства  по  МО"/>
      <sheetName val="Федеральные  средства"/>
      <sheetName val="МБТ  по  программам"/>
      <sheetName val="МБТ  по  видам  расходов"/>
      <sheetName val="Нераспределенная  дотация"/>
      <sheetName val="Субсидия"/>
      <sheetName val="Нераспределенные  иные  МБТ"/>
      <sheetName val="субсидия  ВР 522"/>
      <sheetName val="субсидия  ВР 523"/>
      <sheetName val="Федеральная  субсидия"/>
      <sheetName val="ВУС"/>
    </sheetNames>
    <sheetDataSet>
      <sheetData sheetId="0"/>
      <sheetData sheetId="1"/>
      <sheetData sheetId="2"/>
      <sheetData sheetId="3"/>
      <sheetData sheetId="4">
        <row r="11">
          <cell r="C11">
            <v>110717737</v>
          </cell>
          <cell r="D11">
            <v>72946709.390000001</v>
          </cell>
          <cell r="E11">
            <v>171766260.21000001</v>
          </cell>
          <cell r="F11">
            <v>9843470.6199999992</v>
          </cell>
        </row>
        <row r="12">
          <cell r="E12">
            <v>835548948.04999995</v>
          </cell>
          <cell r="F12">
            <v>36444820.769999996</v>
          </cell>
        </row>
        <row r="13">
          <cell r="D13">
            <v>261812428.59000003</v>
          </cell>
          <cell r="E13">
            <v>447145360.68000001</v>
          </cell>
          <cell r="F13">
            <v>18596484.470000003</v>
          </cell>
        </row>
        <row r="14">
          <cell r="E14">
            <v>415913679.69999999</v>
          </cell>
          <cell r="F14">
            <v>17986813.080000002</v>
          </cell>
        </row>
        <row r="15">
          <cell r="D15">
            <v>616279311.30999994</v>
          </cell>
          <cell r="E15">
            <v>435401475.94999999</v>
          </cell>
          <cell r="F15">
            <v>20467259.52</v>
          </cell>
        </row>
        <row r="16">
          <cell r="E16">
            <v>279050863.89999998</v>
          </cell>
          <cell r="F16">
            <v>29415685.84</v>
          </cell>
        </row>
        <row r="17">
          <cell r="D17">
            <v>129747786.92999998</v>
          </cell>
          <cell r="E17">
            <v>431915403.52999997</v>
          </cell>
          <cell r="F17">
            <v>20744827.880000003</v>
          </cell>
        </row>
        <row r="18">
          <cell r="D18">
            <v>312064012.77000004</v>
          </cell>
          <cell r="E18">
            <v>354868768.76999998</v>
          </cell>
          <cell r="F18">
            <v>136692125.93000001</v>
          </cell>
        </row>
        <row r="19">
          <cell r="D19">
            <v>64374785.600000001</v>
          </cell>
          <cell r="E19">
            <v>247442625.14000002</v>
          </cell>
          <cell r="F19">
            <v>18755484.239999998</v>
          </cell>
        </row>
        <row r="20">
          <cell r="C20">
            <v>41640275</v>
          </cell>
          <cell r="D20">
            <v>87409085.400000006</v>
          </cell>
          <cell r="E20">
            <v>218227313.06999999</v>
          </cell>
          <cell r="F20">
            <v>9540340.6199999992</v>
          </cell>
        </row>
        <row r="21">
          <cell r="E21">
            <v>521989299.87</v>
          </cell>
          <cell r="F21">
            <v>147976814</v>
          </cell>
        </row>
        <row r="22">
          <cell r="C22">
            <v>40884642</v>
          </cell>
          <cell r="D22">
            <v>216791461.13999999</v>
          </cell>
          <cell r="E22">
            <v>302657369.06000006</v>
          </cell>
          <cell r="F22">
            <v>13706813.279999999</v>
          </cell>
        </row>
        <row r="23">
          <cell r="E23">
            <v>780353590.30000007</v>
          </cell>
          <cell r="F23">
            <v>26486207.07</v>
          </cell>
        </row>
        <row r="24">
          <cell r="D24">
            <v>141696318.25999999</v>
          </cell>
          <cell r="E24">
            <v>250517451.48999998</v>
          </cell>
          <cell r="F24">
            <v>11991858.279999999</v>
          </cell>
        </row>
        <row r="25">
          <cell r="C25">
            <v>65656160</v>
          </cell>
          <cell r="D25">
            <v>113292859.78999999</v>
          </cell>
          <cell r="E25">
            <v>353489545.41999996</v>
          </cell>
          <cell r="F25">
            <v>14645394.539999999</v>
          </cell>
        </row>
        <row r="26">
          <cell r="D26">
            <v>579377322.06999993</v>
          </cell>
          <cell r="E26">
            <v>560071856.58999991</v>
          </cell>
          <cell r="F26">
            <v>151817123.38</v>
          </cell>
        </row>
        <row r="27">
          <cell r="D27">
            <v>111553173.25999999</v>
          </cell>
          <cell r="E27">
            <v>278860751.71000004</v>
          </cell>
          <cell r="F27">
            <v>11523138.279999999</v>
          </cell>
        </row>
        <row r="28">
          <cell r="E28">
            <v>394607257.29000002</v>
          </cell>
          <cell r="F28">
            <v>142137439.90000001</v>
          </cell>
        </row>
        <row r="31">
          <cell r="C31">
            <v>113843222</v>
          </cell>
          <cell r="D31">
            <v>468948899.27999997</v>
          </cell>
          <cell r="E31">
            <v>1112453692.5799999</v>
          </cell>
          <cell r="F31">
            <v>374873191.87</v>
          </cell>
        </row>
        <row r="32">
          <cell r="D32">
            <v>3145731333.4900002</v>
          </cell>
          <cell r="E32">
            <v>6273054162.8499994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P38"/>
  <sheetViews>
    <sheetView tabSelected="1" topLeftCell="A2" zoomScale="80" zoomScaleNormal="80" zoomScaleSheetLayoutView="50" workbookViewId="0">
      <pane xSplit="1" ySplit="6" topLeftCell="G8" activePane="bottomRight" state="frozen"/>
      <selection activeCell="A2" sqref="A2"/>
      <selection pane="topRight" activeCell="C2" sqref="C2"/>
      <selection pane="bottomLeft" activeCell="A8" sqref="A8"/>
      <selection pane="bottomRight" activeCell="J29" sqref="J29"/>
    </sheetView>
  </sheetViews>
  <sheetFormatPr defaultColWidth="9.08984375" defaultRowHeight="14" x14ac:dyDescent="0.3"/>
  <cols>
    <col min="1" max="1" width="24.90625" style="1" customWidth="1"/>
    <col min="2" max="2" width="18.81640625" style="1" customWidth="1"/>
    <col min="3" max="3" width="28.1796875" style="1" customWidth="1"/>
    <col min="4" max="4" width="19.453125" style="1" customWidth="1"/>
    <col min="5" max="5" width="18.08984375" style="1" customWidth="1"/>
    <col min="6" max="6" width="18.6328125" style="1" customWidth="1"/>
    <col min="7" max="7" width="18.08984375" style="1" customWidth="1"/>
    <col min="8" max="10" width="17.6328125" style="1" customWidth="1"/>
    <col min="11" max="11" width="18.1796875" style="1" customWidth="1"/>
    <col min="12" max="12" width="9.90625" style="1" customWidth="1"/>
    <col min="13" max="13" width="10.26953125" style="1" customWidth="1"/>
    <col min="14" max="14" width="11.54296875" style="1" customWidth="1"/>
    <col min="15" max="15" width="11.81640625" style="1" customWidth="1"/>
    <col min="16" max="16" width="17.1796875" style="1" customWidth="1"/>
    <col min="17" max="16384" width="9.08984375" style="1"/>
  </cols>
  <sheetData>
    <row r="1" spans="1:16" x14ac:dyDescent="0.3">
      <c r="G1" s="2"/>
      <c r="H1" s="2"/>
    </row>
    <row r="2" spans="1:16" ht="15.5" x14ac:dyDescent="0.35">
      <c r="A2" s="49" t="s">
        <v>39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4" spans="1:16" ht="14.5" thickBot="1" x14ac:dyDescent="0.35">
      <c r="N4" s="1" t="s">
        <v>0</v>
      </c>
    </row>
    <row r="5" spans="1:16" ht="14.5" thickBot="1" x14ac:dyDescent="0.35">
      <c r="A5" s="50" t="s">
        <v>1</v>
      </c>
      <c r="B5" s="55" t="s">
        <v>32</v>
      </c>
      <c r="C5" s="52"/>
      <c r="D5" s="52"/>
      <c r="E5" s="52"/>
      <c r="F5" s="53"/>
      <c r="G5" s="55" t="s">
        <v>31</v>
      </c>
      <c r="H5" s="52"/>
      <c r="I5" s="52"/>
      <c r="J5" s="52"/>
      <c r="K5" s="53"/>
      <c r="L5" s="44" t="s">
        <v>33</v>
      </c>
      <c r="M5" s="45"/>
      <c r="N5" s="45"/>
      <c r="O5" s="45"/>
      <c r="P5" s="46"/>
    </row>
    <row r="6" spans="1:16" ht="13.5" customHeight="1" thickBot="1" x14ac:dyDescent="0.35">
      <c r="A6" s="54"/>
      <c r="B6" s="50" t="s">
        <v>2</v>
      </c>
      <c r="C6" s="52" t="s">
        <v>3</v>
      </c>
      <c r="D6" s="52"/>
      <c r="E6" s="52"/>
      <c r="F6" s="53"/>
      <c r="G6" s="50" t="s">
        <v>2</v>
      </c>
      <c r="H6" s="52" t="s">
        <v>3</v>
      </c>
      <c r="I6" s="52"/>
      <c r="J6" s="52"/>
      <c r="K6" s="53"/>
      <c r="L6" s="47" t="s">
        <v>2</v>
      </c>
      <c r="M6" s="45" t="s">
        <v>3</v>
      </c>
      <c r="N6" s="45"/>
      <c r="O6" s="45"/>
      <c r="P6" s="46"/>
    </row>
    <row r="7" spans="1:16" ht="42.5" thickBot="1" x14ac:dyDescent="0.35">
      <c r="A7" s="51"/>
      <c r="B7" s="51"/>
      <c r="C7" s="3" t="s">
        <v>4</v>
      </c>
      <c r="D7" s="4" t="s">
        <v>6</v>
      </c>
      <c r="E7" s="3" t="s">
        <v>5</v>
      </c>
      <c r="F7" s="4" t="s">
        <v>30</v>
      </c>
      <c r="G7" s="51"/>
      <c r="H7" s="3" t="s">
        <v>4</v>
      </c>
      <c r="I7" s="4" t="s">
        <v>6</v>
      </c>
      <c r="J7" s="3" t="s">
        <v>5</v>
      </c>
      <c r="K7" s="4" t="s">
        <v>30</v>
      </c>
      <c r="L7" s="48"/>
      <c r="M7" s="5" t="s">
        <v>4</v>
      </c>
      <c r="N7" s="6" t="s">
        <v>6</v>
      </c>
      <c r="O7" s="5" t="s">
        <v>5</v>
      </c>
      <c r="P7" s="6" t="s">
        <v>30</v>
      </c>
    </row>
    <row r="8" spans="1:16" ht="21" customHeight="1" x14ac:dyDescent="0.35">
      <c r="A8" s="7" t="s">
        <v>7</v>
      </c>
      <c r="B8" s="15">
        <f t="shared" ref="B8:B25" si="0">SUM(C8:F8)</f>
        <v>361154.84021999995</v>
      </c>
      <c r="C8" s="16">
        <v>106598.39999999999</v>
      </c>
      <c r="D8" s="17">
        <f>'[1]Район  и  поселения'!D11/1000</f>
        <v>72946.709390000004</v>
      </c>
      <c r="E8" s="16">
        <f>'[1]Район  и  поселения'!E11/1000</f>
        <v>171766.26021000001</v>
      </c>
      <c r="F8" s="17">
        <f>'[1]Район  и  поселения'!F11/1000</f>
        <v>9843.4706200000001</v>
      </c>
      <c r="G8" s="15">
        <f t="shared" ref="G8:G25" si="1">SUM(H8:K8)</f>
        <v>85605.7</v>
      </c>
      <c r="H8" s="16">
        <v>26635.8</v>
      </c>
      <c r="I8" s="17">
        <v>15074.5</v>
      </c>
      <c r="J8" s="16">
        <v>41532.199999999997</v>
      </c>
      <c r="K8" s="17">
        <v>2363.1999999999998</v>
      </c>
      <c r="L8" s="18">
        <f>G8/B8*100</f>
        <v>23.703323468640956</v>
      </c>
      <c r="M8" s="18">
        <f t="shared" ref="M8:P8" si="2">H8/C8*100</f>
        <v>24.987054214697409</v>
      </c>
      <c r="N8" s="18">
        <f t="shared" si="2"/>
        <v>20.665085685231073</v>
      </c>
      <c r="O8" s="18">
        <f t="shared" si="2"/>
        <v>24.179486675219611</v>
      </c>
      <c r="P8" s="18">
        <f t="shared" si="2"/>
        <v>24.007792487320899</v>
      </c>
    </row>
    <row r="9" spans="1:16" ht="21" customHeight="1" x14ac:dyDescent="0.35">
      <c r="A9" s="8" t="s">
        <v>8</v>
      </c>
      <c r="B9" s="19">
        <f t="shared" si="0"/>
        <v>1618193.6688200003</v>
      </c>
      <c r="C9" s="16">
        <v>219523.1</v>
      </c>
      <c r="D9" s="17">
        <v>526676.80000000005</v>
      </c>
      <c r="E9" s="16">
        <f>'[1]Район  и  поселения'!E12/1000</f>
        <v>835548.94805000001</v>
      </c>
      <c r="F9" s="17">
        <f>'[1]Район  и  поселения'!F12/1000</f>
        <v>36444.820769999998</v>
      </c>
      <c r="G9" s="19">
        <f t="shared" si="1"/>
        <v>367806.4</v>
      </c>
      <c r="H9" s="16">
        <v>45535</v>
      </c>
      <c r="I9" s="17">
        <v>94438.3</v>
      </c>
      <c r="J9" s="16">
        <v>218195.20000000001</v>
      </c>
      <c r="K9" s="17">
        <v>9637.9</v>
      </c>
      <c r="L9" s="18">
        <f t="shared" ref="L9:L24" si="3">G9/B9*100</f>
        <v>22.729442531326143</v>
      </c>
      <c r="M9" s="18">
        <f t="shared" ref="M9:M24" si="4">H9/C9*100</f>
        <v>20.74269177138989</v>
      </c>
      <c r="N9" s="18">
        <f t="shared" ref="N9:N24" si="5">I9/D9*100</f>
        <v>17.930977783718589</v>
      </c>
      <c r="O9" s="18">
        <f t="shared" ref="O9:O24" si="6">J9/E9*100</f>
        <v>26.113993741386771</v>
      </c>
      <c r="P9" s="18">
        <f t="shared" ref="P9:P24" si="7">K9/F9*100</f>
        <v>26.445184243939419</v>
      </c>
    </row>
    <row r="10" spans="1:16" ht="21" customHeight="1" x14ac:dyDescent="0.35">
      <c r="A10" s="8" t="s">
        <v>9</v>
      </c>
      <c r="B10" s="19">
        <f t="shared" si="0"/>
        <v>841830.47374000004</v>
      </c>
      <c r="C10" s="16">
        <v>114276.2</v>
      </c>
      <c r="D10" s="17">
        <f>'[1]Район  и  поселения'!D13/1000</f>
        <v>261812.42859000002</v>
      </c>
      <c r="E10" s="16">
        <f>'[1]Район  и  поселения'!E13/1000</f>
        <v>447145.36067999998</v>
      </c>
      <c r="F10" s="17">
        <f>'[1]Район  и  поселения'!F13/1000</f>
        <v>18596.484470000003</v>
      </c>
      <c r="G10" s="19">
        <f t="shared" si="1"/>
        <v>198818.6</v>
      </c>
      <c r="H10" s="16">
        <v>58571.4</v>
      </c>
      <c r="I10" s="17">
        <v>31105.200000000001</v>
      </c>
      <c r="J10" s="16">
        <v>104816.1</v>
      </c>
      <c r="K10" s="17">
        <v>4325.8999999999996</v>
      </c>
      <c r="L10" s="18">
        <f t="shared" si="3"/>
        <v>23.617415406300111</v>
      </c>
      <c r="M10" s="18">
        <f t="shared" si="4"/>
        <v>51.254241915639476</v>
      </c>
      <c r="N10" s="18">
        <f t="shared" si="5"/>
        <v>11.880719401870317</v>
      </c>
      <c r="O10" s="18">
        <f t="shared" si="6"/>
        <v>23.441169073206993</v>
      </c>
      <c r="P10" s="18">
        <f t="shared" si="7"/>
        <v>23.261923547854305</v>
      </c>
    </row>
    <row r="11" spans="1:16" ht="21" customHeight="1" x14ac:dyDescent="0.35">
      <c r="A11" s="8" t="s">
        <v>10</v>
      </c>
      <c r="B11" s="19">
        <f t="shared" si="0"/>
        <v>673003.49277999997</v>
      </c>
      <c r="C11" s="16">
        <v>72926.2</v>
      </c>
      <c r="D11" s="17">
        <v>166176.79999999999</v>
      </c>
      <c r="E11" s="16">
        <f>'[1]Район  и  поселения'!E14/1000</f>
        <v>415913.67969999998</v>
      </c>
      <c r="F11" s="17">
        <f>'[1]Район  и  поселения'!F14/1000</f>
        <v>17986.813080000004</v>
      </c>
      <c r="G11" s="19">
        <f t="shared" si="1"/>
        <v>175045.4</v>
      </c>
      <c r="H11" s="16">
        <v>29848</v>
      </c>
      <c r="I11" s="17">
        <v>39948.5</v>
      </c>
      <c r="J11" s="16">
        <v>101274.4</v>
      </c>
      <c r="K11" s="17">
        <v>3974.5</v>
      </c>
      <c r="L11" s="18">
        <f t="shared" si="3"/>
        <v>26.009582695764859</v>
      </c>
      <c r="M11" s="18">
        <f t="shared" si="4"/>
        <v>40.929048819217243</v>
      </c>
      <c r="N11" s="18">
        <f t="shared" si="5"/>
        <v>24.039757655701642</v>
      </c>
      <c r="O11" s="18">
        <f t="shared" si="6"/>
        <v>24.349860305881158</v>
      </c>
      <c r="P11" s="18">
        <f t="shared" si="7"/>
        <v>22.096743777358469</v>
      </c>
    </row>
    <row r="12" spans="1:16" ht="21" customHeight="1" x14ac:dyDescent="0.35">
      <c r="A12" s="8" t="s">
        <v>11</v>
      </c>
      <c r="B12" s="19">
        <f t="shared" si="0"/>
        <v>1148035.6467799998</v>
      </c>
      <c r="C12" s="16">
        <v>75887.600000000006</v>
      </c>
      <c r="D12" s="17">
        <f>'[1]Район  и  поселения'!D15/1000</f>
        <v>616279.3113099999</v>
      </c>
      <c r="E12" s="16">
        <f>'[1]Район  и  поселения'!E15/1000</f>
        <v>435401.47594999999</v>
      </c>
      <c r="F12" s="17">
        <f>'[1]Район  и  поселения'!F15/1000</f>
        <v>20467.25952</v>
      </c>
      <c r="G12" s="19">
        <f t="shared" si="1"/>
        <v>154911.6</v>
      </c>
      <c r="H12" s="16">
        <v>23117.5</v>
      </c>
      <c r="I12" s="17">
        <v>33322.6</v>
      </c>
      <c r="J12" s="16">
        <v>93662</v>
      </c>
      <c r="K12" s="17">
        <v>4809.5</v>
      </c>
      <c r="L12" s="18">
        <f t="shared" si="3"/>
        <v>13.493622818637615</v>
      </c>
      <c r="M12" s="18">
        <f t="shared" si="4"/>
        <v>30.462816059540685</v>
      </c>
      <c r="N12" s="18">
        <f t="shared" si="5"/>
        <v>5.4070612769991424</v>
      </c>
      <c r="O12" s="18">
        <f t="shared" si="6"/>
        <v>21.511640445324495</v>
      </c>
      <c r="P12" s="18">
        <f t="shared" si="7"/>
        <v>23.498504991839766</v>
      </c>
    </row>
    <row r="13" spans="1:16" ht="21" customHeight="1" x14ac:dyDescent="0.35">
      <c r="A13" s="8" t="s">
        <v>12</v>
      </c>
      <c r="B13" s="19">
        <f t="shared" si="0"/>
        <v>450238.74974</v>
      </c>
      <c r="C13" s="16">
        <v>49123.5</v>
      </c>
      <c r="D13" s="17">
        <v>92648.7</v>
      </c>
      <c r="E13" s="16">
        <f>'[1]Район  и  поселения'!E16/1000</f>
        <v>279050.8639</v>
      </c>
      <c r="F13" s="17">
        <f>'[1]Район  и  поселения'!F16/1000</f>
        <v>29415.685839999998</v>
      </c>
      <c r="G13" s="19">
        <f t="shared" si="1"/>
        <v>117042.1</v>
      </c>
      <c r="H13" s="16">
        <v>14226.9</v>
      </c>
      <c r="I13" s="17">
        <v>32698.5</v>
      </c>
      <c r="J13" s="16">
        <v>66865.7</v>
      </c>
      <c r="K13" s="17">
        <v>3251</v>
      </c>
      <c r="L13" s="18">
        <f t="shared" si="3"/>
        <v>25.995563479951127</v>
      </c>
      <c r="M13" s="18">
        <f t="shared" si="4"/>
        <v>28.96149500748114</v>
      </c>
      <c r="N13" s="18">
        <f t="shared" si="5"/>
        <v>35.292993857442148</v>
      </c>
      <c r="O13" s="18">
        <f t="shared" si="6"/>
        <v>23.961832285873815</v>
      </c>
      <c r="P13" s="18">
        <f t="shared" si="7"/>
        <v>11.051926573064055</v>
      </c>
    </row>
    <row r="14" spans="1:16" ht="21" customHeight="1" x14ac:dyDescent="0.35">
      <c r="A14" s="8" t="s">
        <v>13</v>
      </c>
      <c r="B14" s="19">
        <f t="shared" si="0"/>
        <v>707783.2183399999</v>
      </c>
      <c r="C14" s="16">
        <v>125375.2</v>
      </c>
      <c r="D14" s="17">
        <f>'[1]Район  и  поселения'!D17/1000</f>
        <v>129747.78692999997</v>
      </c>
      <c r="E14" s="16">
        <f>'[1]Район  и  поселения'!E17/1000</f>
        <v>431915.40352999995</v>
      </c>
      <c r="F14" s="17">
        <f>'[1]Район  и  поселения'!F17/1000</f>
        <v>20744.827880000004</v>
      </c>
      <c r="G14" s="19">
        <f t="shared" si="1"/>
        <v>155996</v>
      </c>
      <c r="H14" s="16">
        <v>33392.300000000003</v>
      </c>
      <c r="I14" s="17">
        <v>220.7</v>
      </c>
      <c r="J14" s="16">
        <v>118232.8</v>
      </c>
      <c r="K14" s="17">
        <v>4150.2</v>
      </c>
      <c r="L14" s="18">
        <f t="shared" si="3"/>
        <v>22.040081759195335</v>
      </c>
      <c r="M14" s="18">
        <f t="shared" si="4"/>
        <v>26.633895698670873</v>
      </c>
      <c r="N14" s="18">
        <f t="shared" si="5"/>
        <v>0.17009924039711713</v>
      </c>
      <c r="O14" s="18">
        <f t="shared" si="6"/>
        <v>27.374064234267998</v>
      </c>
      <c r="P14" s="18">
        <f t="shared" si="7"/>
        <v>20.005950514543382</v>
      </c>
    </row>
    <row r="15" spans="1:16" ht="21" customHeight="1" x14ac:dyDescent="0.35">
      <c r="A15" s="8" t="s">
        <v>14</v>
      </c>
      <c r="B15" s="19">
        <f t="shared" si="0"/>
        <v>983824.50746999995</v>
      </c>
      <c r="C15" s="16">
        <v>180199.6</v>
      </c>
      <c r="D15" s="17">
        <f>'[1]Район  и  поселения'!D18/1000</f>
        <v>312064.01277000003</v>
      </c>
      <c r="E15" s="16">
        <f>'[1]Район  и  поселения'!E18/1000</f>
        <v>354868.76876999997</v>
      </c>
      <c r="F15" s="17">
        <f>'[1]Район  и  поселения'!F18/1000</f>
        <v>136692.12593000001</v>
      </c>
      <c r="G15" s="19">
        <f t="shared" si="1"/>
        <v>181102.2</v>
      </c>
      <c r="H15" s="16">
        <v>45892</v>
      </c>
      <c r="I15" s="17">
        <v>42514.8</v>
      </c>
      <c r="J15" s="16">
        <v>88984.6</v>
      </c>
      <c r="K15" s="17">
        <v>3710.8</v>
      </c>
      <c r="L15" s="18">
        <f t="shared" si="3"/>
        <v>18.407978112450348</v>
      </c>
      <c r="M15" s="18">
        <f t="shared" si="4"/>
        <v>25.467315132774988</v>
      </c>
      <c r="N15" s="18">
        <f t="shared" si="5"/>
        <v>13.623743289917448</v>
      </c>
      <c r="O15" s="18">
        <f t="shared" si="6"/>
        <v>25.075353998726591</v>
      </c>
      <c r="P15" s="18">
        <f t="shared" si="7"/>
        <v>2.7147137955117469</v>
      </c>
    </row>
    <row r="16" spans="1:16" ht="21" customHeight="1" x14ac:dyDescent="0.35">
      <c r="A16" s="8" t="s">
        <v>15</v>
      </c>
      <c r="B16" s="19">
        <f t="shared" si="0"/>
        <v>475015.79498000001</v>
      </c>
      <c r="C16" s="16">
        <v>144442.9</v>
      </c>
      <c r="D16" s="17">
        <f>'[1]Район  и  поселения'!D19/1000</f>
        <v>64374.785600000003</v>
      </c>
      <c r="E16" s="16">
        <f>'[1]Район  и  поселения'!E19/1000</f>
        <v>247442.62514000002</v>
      </c>
      <c r="F16" s="17">
        <f>'[1]Район  и  поселения'!F19/1000</f>
        <v>18755.484239999998</v>
      </c>
      <c r="G16" s="19">
        <f t="shared" si="1"/>
        <v>130272.6</v>
      </c>
      <c r="H16" s="16">
        <v>40285.800000000003</v>
      </c>
      <c r="I16" s="17">
        <v>22409.9</v>
      </c>
      <c r="J16" s="16">
        <v>64549.599999999999</v>
      </c>
      <c r="K16" s="17">
        <v>3027.3</v>
      </c>
      <c r="L16" s="18">
        <f t="shared" si="3"/>
        <v>27.424898577422034</v>
      </c>
      <c r="M16" s="18">
        <f t="shared" si="4"/>
        <v>27.890467444228829</v>
      </c>
      <c r="N16" s="18">
        <f t="shared" si="5"/>
        <v>34.811611085194819</v>
      </c>
      <c r="O16" s="18">
        <f t="shared" si="6"/>
        <v>26.08669381982131</v>
      </c>
      <c r="P16" s="18">
        <f t="shared" si="7"/>
        <v>16.140878909133409</v>
      </c>
    </row>
    <row r="17" spans="1:16" ht="21" customHeight="1" x14ac:dyDescent="0.35">
      <c r="A17" s="8" t="s">
        <v>16</v>
      </c>
      <c r="B17" s="19">
        <f t="shared" si="0"/>
        <v>356817.01409000001</v>
      </c>
      <c r="C17" s="16">
        <f>'[1]Район  и  поселения'!C20/1000</f>
        <v>41640.275000000001</v>
      </c>
      <c r="D17" s="17">
        <f>'[1]Район  и  поселения'!D20/1000</f>
        <v>87409.085400000011</v>
      </c>
      <c r="E17" s="16">
        <f>'[1]Район  и  поселения'!E20/1000</f>
        <v>218227.31307</v>
      </c>
      <c r="F17" s="17">
        <f>'[1]Район  и  поселения'!F20/1000</f>
        <v>9540.340619999999</v>
      </c>
      <c r="G17" s="19">
        <f t="shared" si="1"/>
        <v>99161.2</v>
      </c>
      <c r="H17" s="16">
        <v>11437.5</v>
      </c>
      <c r="I17" s="17">
        <v>27982.9</v>
      </c>
      <c r="J17" s="16">
        <v>57660.1</v>
      </c>
      <c r="K17" s="17">
        <v>2080.6999999999998</v>
      </c>
      <c r="L17" s="18">
        <f t="shared" si="3"/>
        <v>27.790490947550094</v>
      </c>
      <c r="M17" s="18">
        <f t="shared" si="4"/>
        <v>27.467397849798058</v>
      </c>
      <c r="N17" s="18">
        <f t="shared" si="5"/>
        <v>32.013720166439356</v>
      </c>
      <c r="O17" s="18">
        <f t="shared" si="6"/>
        <v>26.422036356881033</v>
      </c>
      <c r="P17" s="18">
        <f t="shared" si="7"/>
        <v>21.809493841740842</v>
      </c>
    </row>
    <row r="18" spans="1:16" ht="21" customHeight="1" x14ac:dyDescent="0.35">
      <c r="A18" s="8" t="s">
        <v>17</v>
      </c>
      <c r="B18" s="19">
        <f t="shared" si="0"/>
        <v>1324982.11387</v>
      </c>
      <c r="C18" s="16">
        <v>208171.8</v>
      </c>
      <c r="D18" s="17">
        <v>446844.2</v>
      </c>
      <c r="E18" s="16">
        <f>'[1]Район  и  поселения'!E21/1000</f>
        <v>521989.29986999999</v>
      </c>
      <c r="F18" s="17">
        <f>'[1]Район  и  поселения'!F21/1000</f>
        <v>147976.81400000001</v>
      </c>
      <c r="G18" s="19">
        <f t="shared" si="1"/>
        <v>275202.60000000003</v>
      </c>
      <c r="H18" s="16">
        <v>118518.9</v>
      </c>
      <c r="I18" s="17">
        <v>37227.599999999999</v>
      </c>
      <c r="J18" s="16">
        <v>115751.7</v>
      </c>
      <c r="K18" s="17">
        <v>3704.4</v>
      </c>
      <c r="L18" s="18">
        <f t="shared" si="3"/>
        <v>20.770287924581101</v>
      </c>
      <c r="M18" s="18">
        <f t="shared" si="4"/>
        <v>56.933215738154743</v>
      </c>
      <c r="N18" s="18">
        <f t="shared" si="5"/>
        <v>8.3312259619795874</v>
      </c>
      <c r="O18" s="18">
        <f t="shared" si="6"/>
        <v>22.175109725204646</v>
      </c>
      <c r="P18" s="18">
        <f t="shared" si="7"/>
        <v>2.503365155570926</v>
      </c>
    </row>
    <row r="19" spans="1:16" ht="21" customHeight="1" x14ac:dyDescent="0.35">
      <c r="A19" s="8" t="s">
        <v>18</v>
      </c>
      <c r="B19" s="19">
        <f t="shared" si="0"/>
        <v>574040.28548000008</v>
      </c>
      <c r="C19" s="16">
        <f>'[1]Район  и  поселения'!C22/1000</f>
        <v>40884.642</v>
      </c>
      <c r="D19" s="17">
        <f>'[1]Район  и  поселения'!D22/1000</f>
        <v>216791.46114</v>
      </c>
      <c r="E19" s="16">
        <f>'[1]Район  и  поселения'!E22/1000</f>
        <v>302657.36906000006</v>
      </c>
      <c r="F19" s="17">
        <f>'[1]Район  и  поселения'!F22/1000</f>
        <v>13706.813279999998</v>
      </c>
      <c r="G19" s="19">
        <f t="shared" si="1"/>
        <v>132399.79999999999</v>
      </c>
      <c r="H19" s="16">
        <v>11271.1</v>
      </c>
      <c r="I19" s="17">
        <v>40489.5</v>
      </c>
      <c r="J19" s="16">
        <v>77621.7</v>
      </c>
      <c r="K19" s="17">
        <v>3017.5</v>
      </c>
      <c r="L19" s="18">
        <f t="shared" si="3"/>
        <v>23.064548490580265</v>
      </c>
      <c r="M19" s="18">
        <f t="shared" si="4"/>
        <v>27.568053549300981</v>
      </c>
      <c r="N19" s="18">
        <f t="shared" si="5"/>
        <v>18.676704233222825</v>
      </c>
      <c r="O19" s="18">
        <f t="shared" si="6"/>
        <v>25.646723964157619</v>
      </c>
      <c r="P19" s="18">
        <f t="shared" si="7"/>
        <v>22.014599151233206</v>
      </c>
    </row>
    <row r="20" spans="1:16" ht="21" customHeight="1" x14ac:dyDescent="0.35">
      <c r="A20" s="8" t="s">
        <v>19</v>
      </c>
      <c r="B20" s="19">
        <f t="shared" si="0"/>
        <v>1130753.3973699999</v>
      </c>
      <c r="C20" s="16">
        <v>44034.8</v>
      </c>
      <c r="D20" s="17">
        <v>279878.8</v>
      </c>
      <c r="E20" s="16">
        <f>'[1]Район  и  поселения'!E23/1000</f>
        <v>780353.59030000004</v>
      </c>
      <c r="F20" s="17">
        <f>'[1]Район  и  поселения'!F23/1000</f>
        <v>26486.20707</v>
      </c>
      <c r="G20" s="19">
        <f t="shared" si="1"/>
        <v>260261</v>
      </c>
      <c r="H20" s="16">
        <v>13147.3</v>
      </c>
      <c r="I20" s="17">
        <v>52739.8</v>
      </c>
      <c r="J20" s="16">
        <v>187518.6</v>
      </c>
      <c r="K20" s="17">
        <v>6855.3</v>
      </c>
      <c r="L20" s="18">
        <f t="shared" si="3"/>
        <v>23.016601197514564</v>
      </c>
      <c r="M20" s="18">
        <f t="shared" si="4"/>
        <v>29.856613405760896</v>
      </c>
      <c r="N20" s="18">
        <f t="shared" si="5"/>
        <v>18.843799530368148</v>
      </c>
      <c r="O20" s="18">
        <f t="shared" si="6"/>
        <v>24.02995287404395</v>
      </c>
      <c r="P20" s="18">
        <f t="shared" si="7"/>
        <v>25.882528147130429</v>
      </c>
    </row>
    <row r="21" spans="1:16" ht="21" customHeight="1" x14ac:dyDescent="0.35">
      <c r="A21" s="8" t="s">
        <v>20</v>
      </c>
      <c r="B21" s="19">
        <f t="shared" si="0"/>
        <v>473454.82802999992</v>
      </c>
      <c r="C21" s="16">
        <v>69249.2</v>
      </c>
      <c r="D21" s="17">
        <f>'[1]Район  и  поселения'!D24/1000</f>
        <v>141696.31826</v>
      </c>
      <c r="E21" s="16">
        <f>'[1]Район  и  поселения'!E24/1000</f>
        <v>250517.45148999998</v>
      </c>
      <c r="F21" s="17">
        <f>'[1]Район  и  поселения'!F24/1000</f>
        <v>11991.858279999999</v>
      </c>
      <c r="G21" s="19">
        <f t="shared" si="1"/>
        <v>121021.79999999999</v>
      </c>
      <c r="H21" s="16">
        <v>28878</v>
      </c>
      <c r="I21" s="17">
        <v>29873.4</v>
      </c>
      <c r="J21" s="16">
        <v>59585.5</v>
      </c>
      <c r="K21" s="17">
        <v>2684.9</v>
      </c>
      <c r="L21" s="18">
        <f t="shared" si="3"/>
        <v>25.561424836147534</v>
      </c>
      <c r="M21" s="18">
        <f t="shared" si="4"/>
        <v>41.701564783419883</v>
      </c>
      <c r="N21" s="18">
        <f t="shared" si="5"/>
        <v>21.082693161571779</v>
      </c>
      <c r="O21" s="18">
        <f t="shared" si="6"/>
        <v>23.784969727898776</v>
      </c>
      <c r="P21" s="18">
        <f t="shared" si="7"/>
        <v>22.389357323192119</v>
      </c>
    </row>
    <row r="22" spans="1:16" ht="21" customHeight="1" x14ac:dyDescent="0.35">
      <c r="A22" s="8" t="s">
        <v>21</v>
      </c>
      <c r="B22" s="19">
        <f t="shared" si="0"/>
        <v>547083.95974999992</v>
      </c>
      <c r="C22" s="16">
        <f>'[1]Район  и  поселения'!C25/1000</f>
        <v>65656.160000000003</v>
      </c>
      <c r="D22" s="17">
        <f>'[1]Район  и  поселения'!D25/1000</f>
        <v>113292.85978999999</v>
      </c>
      <c r="E22" s="16">
        <f>'[1]Район  и  поселения'!E25/1000</f>
        <v>353489.54541999998</v>
      </c>
      <c r="F22" s="17">
        <f>'[1]Район  и  поселения'!F25/1000</f>
        <v>14645.394539999999</v>
      </c>
      <c r="G22" s="19">
        <f t="shared" si="1"/>
        <v>157415.50000000003</v>
      </c>
      <c r="H22" s="16">
        <v>19382.599999999999</v>
      </c>
      <c r="I22" s="17">
        <v>26319.200000000001</v>
      </c>
      <c r="J22" s="16">
        <v>107815.1</v>
      </c>
      <c r="K22" s="17">
        <v>3898.6</v>
      </c>
      <c r="L22" s="18">
        <f t="shared" si="3"/>
        <v>28.773554258826</v>
      </c>
      <c r="M22" s="18">
        <f t="shared" si="4"/>
        <v>29.521373165899433</v>
      </c>
      <c r="N22" s="18">
        <f t="shared" si="5"/>
        <v>23.231119815304648</v>
      </c>
      <c r="O22" s="18">
        <f t="shared" si="6"/>
        <v>30.500223103316699</v>
      </c>
      <c r="P22" s="18">
        <f t="shared" si="7"/>
        <v>26.619972506387661</v>
      </c>
    </row>
    <row r="23" spans="1:16" ht="21" customHeight="1" x14ac:dyDescent="0.35">
      <c r="A23" s="8" t="s">
        <v>22</v>
      </c>
      <c r="B23" s="19">
        <f t="shared" si="0"/>
        <v>1505339.3020399997</v>
      </c>
      <c r="C23" s="16">
        <v>214073</v>
      </c>
      <c r="D23" s="17">
        <f>'[1]Район  и  поселения'!D26/1000</f>
        <v>579377.32206999988</v>
      </c>
      <c r="E23" s="16">
        <f>'[1]Район  и  поселения'!E26/1000</f>
        <v>560071.85658999986</v>
      </c>
      <c r="F23" s="17">
        <f>'[1]Район  и  поселения'!F26/1000</f>
        <v>151817.12338</v>
      </c>
      <c r="G23" s="19">
        <f t="shared" si="1"/>
        <v>235673.30000000002</v>
      </c>
      <c r="H23" s="16">
        <v>56071.7</v>
      </c>
      <c r="I23" s="17">
        <v>32269.9</v>
      </c>
      <c r="J23" s="16">
        <v>141511.5</v>
      </c>
      <c r="K23" s="17">
        <v>5820.2</v>
      </c>
      <c r="L23" s="18">
        <f t="shared" si="3"/>
        <v>15.655825877967924</v>
      </c>
      <c r="M23" s="18">
        <f t="shared" si="4"/>
        <v>26.192794046890544</v>
      </c>
      <c r="N23" s="18">
        <f t="shared" si="5"/>
        <v>5.5697554548227863</v>
      </c>
      <c r="O23" s="18">
        <f t="shared" si="6"/>
        <v>25.266668613130005</v>
      </c>
      <c r="P23" s="18">
        <f t="shared" si="7"/>
        <v>3.8336913981909486</v>
      </c>
    </row>
    <row r="24" spans="1:16" ht="21" customHeight="1" x14ac:dyDescent="0.35">
      <c r="A24" s="8" t="s">
        <v>23</v>
      </c>
      <c r="B24" s="19">
        <f t="shared" si="0"/>
        <v>533191.96325000003</v>
      </c>
      <c r="C24" s="16">
        <v>131254.9</v>
      </c>
      <c r="D24" s="17">
        <f>'[1]Район  и  поселения'!D27/1000</f>
        <v>111553.17326</v>
      </c>
      <c r="E24" s="16">
        <f>'[1]Район  и  поселения'!E27/1000</f>
        <v>278860.75171000004</v>
      </c>
      <c r="F24" s="17">
        <f>'[1]Район  и  поселения'!F27/1000</f>
        <v>11523.138279999999</v>
      </c>
      <c r="G24" s="19">
        <f t="shared" si="1"/>
        <v>161140.6</v>
      </c>
      <c r="H24" s="16">
        <v>48628.800000000003</v>
      </c>
      <c r="I24" s="17">
        <v>28520.9</v>
      </c>
      <c r="J24" s="16">
        <v>80973.399999999994</v>
      </c>
      <c r="K24" s="17">
        <v>3017.5</v>
      </c>
      <c r="L24" s="18">
        <f t="shared" si="3"/>
        <v>30.221873378921376</v>
      </c>
      <c r="M24" s="18">
        <f t="shared" si="4"/>
        <v>37.049131118152545</v>
      </c>
      <c r="N24" s="18">
        <f t="shared" si="5"/>
        <v>25.567089816015876</v>
      </c>
      <c r="O24" s="18">
        <f t="shared" si="6"/>
        <v>29.037216425568523</v>
      </c>
      <c r="P24" s="18">
        <f t="shared" si="7"/>
        <v>26.186442674538483</v>
      </c>
    </row>
    <row r="25" spans="1:16" ht="21" customHeight="1" thickBot="1" x14ac:dyDescent="0.4">
      <c r="A25" s="9" t="s">
        <v>24</v>
      </c>
      <c r="B25" s="20">
        <f t="shared" si="0"/>
        <v>1255186.8971899999</v>
      </c>
      <c r="C25" s="16">
        <v>94695.9</v>
      </c>
      <c r="D25" s="17">
        <v>623746.30000000005</v>
      </c>
      <c r="E25" s="16">
        <f>'[1]Район  и  поселения'!E28/1000</f>
        <v>394607.25729000004</v>
      </c>
      <c r="F25" s="17">
        <f>'[1]Район  и  поселения'!F28/1000</f>
        <v>142137.4399</v>
      </c>
      <c r="G25" s="20">
        <f t="shared" si="1"/>
        <v>187216.19999999998</v>
      </c>
      <c r="H25" s="16">
        <v>24803.200000000001</v>
      </c>
      <c r="I25" s="17">
        <v>54528.7</v>
      </c>
      <c r="J25" s="16">
        <v>103362.9</v>
      </c>
      <c r="K25" s="17">
        <v>4521.3999999999996</v>
      </c>
      <c r="L25" s="21">
        <f t="shared" ref="L25:L33" si="8">G25/B25*100</f>
        <v>14.9154042652232</v>
      </c>
      <c r="M25" s="21">
        <f t="shared" ref="M25:M33" si="9">H25/C25*100</f>
        <v>26.192475070198395</v>
      </c>
      <c r="N25" s="21">
        <f t="shared" ref="N25:N33" si="10">I25/D25*100</f>
        <v>8.742128009416648</v>
      </c>
      <c r="O25" s="21">
        <f t="shared" ref="O25:O33" si="11">J25/E25*100</f>
        <v>26.193866962775541</v>
      </c>
      <c r="P25" s="21">
        <f t="shared" ref="P25:P33" si="12">K25/F25*100</f>
        <v>3.181005654232274</v>
      </c>
    </row>
    <row r="26" spans="1:16" ht="21" customHeight="1" thickBot="1" x14ac:dyDescent="0.4">
      <c r="A26" s="10" t="s">
        <v>25</v>
      </c>
      <c r="B26" s="22">
        <f>SUM(B8:B25)</f>
        <v>14959930.15394</v>
      </c>
      <c r="C26" s="23">
        <f t="shared" ref="C26:F26" si="13">SUM(C8:C25)</f>
        <v>1998013.3769999996</v>
      </c>
      <c r="D26" s="22">
        <f t="shared" si="13"/>
        <v>4843316.85451</v>
      </c>
      <c r="E26" s="24">
        <f t="shared" si="13"/>
        <v>7279827.8207300017</v>
      </c>
      <c r="F26" s="22">
        <f t="shared" si="13"/>
        <v>838772.1017</v>
      </c>
      <c r="G26" s="22">
        <f>SUM(G8:G25)</f>
        <v>3196092.6</v>
      </c>
      <c r="H26" s="22">
        <f>SUM(H8:H25)</f>
        <v>649643.79999999993</v>
      </c>
      <c r="I26" s="22">
        <f>SUM(I8:I25)</f>
        <v>641684.9</v>
      </c>
      <c r="J26" s="24">
        <f>SUM(J8:J25)</f>
        <v>1829913.0999999999</v>
      </c>
      <c r="K26" s="22">
        <f>SUM(K8:K25)</f>
        <v>74850.8</v>
      </c>
      <c r="L26" s="25">
        <f t="shared" si="8"/>
        <v>21.364355094654268</v>
      </c>
      <c r="M26" s="25">
        <f t="shared" si="9"/>
        <v>32.51448701386748</v>
      </c>
      <c r="N26" s="25">
        <f t="shared" si="10"/>
        <v>13.248873019787583</v>
      </c>
      <c r="O26" s="25">
        <f t="shared" si="11"/>
        <v>25.136763465602147</v>
      </c>
      <c r="P26" s="25">
        <f t="shared" si="12"/>
        <v>8.9238542684353099</v>
      </c>
    </row>
    <row r="27" spans="1:16" ht="21" customHeight="1" x14ac:dyDescent="0.35">
      <c r="A27" s="11"/>
      <c r="B27" s="15"/>
      <c r="C27" s="26"/>
      <c r="D27" s="27"/>
      <c r="E27" s="28"/>
      <c r="F27" s="27"/>
      <c r="G27" s="15"/>
      <c r="H27" s="16"/>
      <c r="I27" s="17"/>
      <c r="J27" s="16"/>
      <c r="K27" s="17"/>
      <c r="L27" s="18"/>
      <c r="M27" s="18"/>
      <c r="N27" s="18"/>
      <c r="O27" s="18"/>
      <c r="P27" s="18"/>
    </row>
    <row r="28" spans="1:16" ht="21" customHeight="1" x14ac:dyDescent="0.35">
      <c r="A28" s="12" t="s">
        <v>26</v>
      </c>
      <c r="B28" s="19">
        <f>SUM(C28:F28)</f>
        <v>2070119.0057300001</v>
      </c>
      <c r="C28" s="16">
        <f>'[1]Район  и  поселения'!C31/1000</f>
        <v>113843.22199999999</v>
      </c>
      <c r="D28" s="17">
        <f>'[1]Район  и  поселения'!D31/1000</f>
        <v>468948.89927999995</v>
      </c>
      <c r="E28" s="16">
        <f>'[1]Район  и  поселения'!E31/1000</f>
        <v>1112453.69258</v>
      </c>
      <c r="F28" s="17">
        <f>'[1]Район  и  поселения'!F31/1000</f>
        <v>374873.19186999998</v>
      </c>
      <c r="G28" s="19">
        <f>SUM(H28:K28)</f>
        <v>340718.8</v>
      </c>
      <c r="H28" s="16">
        <v>11735.7</v>
      </c>
      <c r="I28" s="17">
        <v>27054.1</v>
      </c>
      <c r="J28" s="16">
        <v>293198.8</v>
      </c>
      <c r="K28" s="17">
        <v>8730.2000000000007</v>
      </c>
      <c r="L28" s="18">
        <f t="shared" si="8"/>
        <v>16.458899177144168</v>
      </c>
      <c r="M28" s="18">
        <f t="shared" si="9"/>
        <v>10.308650610749581</v>
      </c>
      <c r="N28" s="18">
        <f t="shared" si="10"/>
        <v>5.7690934004829684</v>
      </c>
      <c r="O28" s="18">
        <f t="shared" si="11"/>
        <v>26.356045375696851</v>
      </c>
      <c r="P28" s="18">
        <f t="shared" si="12"/>
        <v>2.3288408425394937</v>
      </c>
    </row>
    <row r="29" spans="1:16" ht="21" customHeight="1" thickBot="1" x14ac:dyDescent="0.4">
      <c r="A29" s="9" t="s">
        <v>27</v>
      </c>
      <c r="B29" s="20">
        <f>SUM(C29:F29)</f>
        <v>11148408.79634</v>
      </c>
      <c r="C29" s="16">
        <v>470772.8</v>
      </c>
      <c r="D29" s="17">
        <f>'[1]Район  и  поселения'!D32/1000</f>
        <v>3145731.3334900001</v>
      </c>
      <c r="E29" s="16">
        <f>'[1]Район  и  поселения'!E32/1000</f>
        <v>6273054.162849999</v>
      </c>
      <c r="F29" s="17">
        <v>1258850.5</v>
      </c>
      <c r="G29" s="20">
        <f>SUM(H29:K29)</f>
        <v>2223543.6</v>
      </c>
      <c r="H29" s="16">
        <v>337825</v>
      </c>
      <c r="I29" s="17">
        <v>405303</v>
      </c>
      <c r="J29" s="16">
        <v>1430614</v>
      </c>
      <c r="K29" s="17">
        <v>49801.599999999999</v>
      </c>
      <c r="L29" s="21">
        <f t="shared" si="8"/>
        <v>19.944941386881911</v>
      </c>
      <c r="M29" s="21">
        <f t="shared" si="9"/>
        <v>71.759668358069959</v>
      </c>
      <c r="N29" s="21">
        <f t="shared" si="10"/>
        <v>12.884221728825796</v>
      </c>
      <c r="O29" s="21">
        <f t="shared" si="11"/>
        <v>22.805701383423695</v>
      </c>
      <c r="P29" s="21">
        <f t="shared" si="12"/>
        <v>3.956117108425504</v>
      </c>
    </row>
    <row r="30" spans="1:16" ht="21" customHeight="1" thickBot="1" x14ac:dyDescent="0.4">
      <c r="A30" s="13" t="s">
        <v>28</v>
      </c>
      <c r="B30" s="22">
        <f>SUM(B28:B29)</f>
        <v>13218527.802069999</v>
      </c>
      <c r="C30" s="23">
        <f t="shared" ref="C30:F30" si="14">SUM(C28:C29)</f>
        <v>584616.022</v>
      </c>
      <c r="D30" s="23">
        <f t="shared" si="14"/>
        <v>3614680.2327700001</v>
      </c>
      <c r="E30" s="23">
        <f t="shared" si="14"/>
        <v>7385507.8554299995</v>
      </c>
      <c r="F30" s="23">
        <f t="shared" si="14"/>
        <v>1633723.69187</v>
      </c>
      <c r="G30" s="22">
        <f>SUM(G28:G29)</f>
        <v>2564262.4</v>
      </c>
      <c r="H30" s="23">
        <f>SUM(H28:H29)</f>
        <v>349560.7</v>
      </c>
      <c r="I30" s="22">
        <f>SUM(I28:I29)</f>
        <v>432357.1</v>
      </c>
      <c r="J30" s="24">
        <f>SUM(J28:J29)</f>
        <v>1723812.8</v>
      </c>
      <c r="K30" s="22">
        <f>SUM(K28:K29)</f>
        <v>58531.8</v>
      </c>
      <c r="L30" s="25">
        <f t="shared" si="8"/>
        <v>19.399001450058915</v>
      </c>
      <c r="M30" s="25">
        <f t="shared" si="9"/>
        <v>59.793212441242339</v>
      </c>
      <c r="N30" s="25">
        <f t="shared" si="10"/>
        <v>11.961143784734626</v>
      </c>
      <c r="O30" s="25">
        <f t="shared" si="11"/>
        <v>23.340477510055212</v>
      </c>
      <c r="P30" s="25">
        <f t="shared" si="12"/>
        <v>3.5827233387919515</v>
      </c>
    </row>
    <row r="31" spans="1:16" ht="21" customHeight="1" x14ac:dyDescent="0.35">
      <c r="A31" s="13"/>
      <c r="B31" s="29"/>
      <c r="C31" s="30"/>
      <c r="D31" s="29"/>
      <c r="E31" s="31"/>
      <c r="F31" s="29"/>
      <c r="G31" s="29"/>
      <c r="H31" s="32"/>
      <c r="I31" s="33"/>
      <c r="J31" s="32"/>
      <c r="K31" s="33"/>
      <c r="L31" s="34"/>
      <c r="M31" s="34"/>
      <c r="N31" s="34"/>
      <c r="O31" s="34"/>
      <c r="P31" s="34"/>
    </row>
    <row r="32" spans="1:16" ht="21" customHeight="1" thickBot="1" x14ac:dyDescent="0.4">
      <c r="A32" s="14"/>
      <c r="B32" s="29"/>
      <c r="C32" s="30"/>
      <c r="D32" s="29"/>
      <c r="E32" s="31"/>
      <c r="F32" s="29"/>
      <c r="G32" s="29"/>
      <c r="H32" s="32"/>
      <c r="I32" s="33"/>
      <c r="J32" s="32"/>
      <c r="K32" s="33"/>
      <c r="L32" s="34"/>
      <c r="M32" s="34"/>
      <c r="N32" s="34"/>
      <c r="O32" s="34"/>
      <c r="P32" s="34"/>
    </row>
    <row r="33" spans="1:16" ht="21" customHeight="1" thickBot="1" x14ac:dyDescent="0.4">
      <c r="A33" s="10" t="s">
        <v>29</v>
      </c>
      <c r="B33" s="22">
        <f>B26+B30</f>
        <v>28178457.956009999</v>
      </c>
      <c r="C33" s="23">
        <f t="shared" ref="C33:F33" si="15">C26+C30</f>
        <v>2582629.3989999997</v>
      </c>
      <c r="D33" s="22">
        <f t="shared" si="15"/>
        <v>8457997.0872799996</v>
      </c>
      <c r="E33" s="24">
        <f t="shared" si="15"/>
        <v>14665335.67616</v>
      </c>
      <c r="F33" s="22">
        <f t="shared" si="15"/>
        <v>2472495.7935699997</v>
      </c>
      <c r="G33" s="22">
        <f>G26+G30</f>
        <v>5760355</v>
      </c>
      <c r="H33" s="23">
        <f>H26+H30</f>
        <v>999204.5</v>
      </c>
      <c r="I33" s="22">
        <f>I26+I30</f>
        <v>1074042</v>
      </c>
      <c r="J33" s="24">
        <f>J26+J30</f>
        <v>3553725.9</v>
      </c>
      <c r="K33" s="22">
        <f>K26+K30</f>
        <v>133382.6</v>
      </c>
      <c r="L33" s="25">
        <f t="shared" si="8"/>
        <v>20.442406781068769</v>
      </c>
      <c r="M33" s="25">
        <f t="shared" si="9"/>
        <v>38.689426380219103</v>
      </c>
      <c r="N33" s="25">
        <f t="shared" si="10"/>
        <v>12.698538305425219</v>
      </c>
      <c r="O33" s="25">
        <f t="shared" si="11"/>
        <v>24.232148369961582</v>
      </c>
      <c r="P33" s="25">
        <f t="shared" si="12"/>
        <v>5.3946542739072108</v>
      </c>
    </row>
    <row r="34" spans="1:16" hidden="1" x14ac:dyDescent="0.3"/>
    <row r="35" spans="1:16" x14ac:dyDescent="0.3">
      <c r="B35" s="56">
        <f>B33-28178458</f>
        <v>-4.3990001082420349E-2</v>
      </c>
      <c r="C35" s="57"/>
      <c r="D35" s="57"/>
      <c r="F35" s="57"/>
      <c r="G35" s="58">
        <f>G33-5760355</f>
        <v>0</v>
      </c>
    </row>
    <row r="36" spans="1:16" x14ac:dyDescent="0.3">
      <c r="C36" s="39" t="s">
        <v>34</v>
      </c>
      <c r="D36" s="40"/>
      <c r="E36" s="40"/>
      <c r="F36" s="41"/>
    </row>
    <row r="37" spans="1:16" s="35" customFormat="1" ht="46.5" customHeight="1" x14ac:dyDescent="0.25">
      <c r="C37" s="38" t="s">
        <v>37</v>
      </c>
      <c r="D37" s="38"/>
      <c r="E37" s="38"/>
      <c r="F37" s="42" t="s">
        <v>36</v>
      </c>
    </row>
    <row r="38" spans="1:16" s="36" customFormat="1" ht="365.5" customHeight="1" x14ac:dyDescent="0.25">
      <c r="C38" s="37" t="s">
        <v>38</v>
      </c>
      <c r="D38" s="37" t="s">
        <v>35</v>
      </c>
      <c r="E38" s="37"/>
      <c r="F38" s="43"/>
    </row>
  </sheetData>
  <mergeCells count="14">
    <mergeCell ref="A2:P2"/>
    <mergeCell ref="G6:G7"/>
    <mergeCell ref="H6:K6"/>
    <mergeCell ref="A5:A7"/>
    <mergeCell ref="B5:F5"/>
    <mergeCell ref="B6:B7"/>
    <mergeCell ref="C6:F6"/>
    <mergeCell ref="G5:K5"/>
    <mergeCell ref="C37:E37"/>
    <mergeCell ref="C36:F36"/>
    <mergeCell ref="F37:F38"/>
    <mergeCell ref="L5:P5"/>
    <mergeCell ref="L6:L7"/>
    <mergeCell ref="M6:P6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48" orientation="landscape" horizontalDpi="300" verticalDpi="300" r:id="rId1"/>
  <headerFooter alignWithMargins="0">
    <oddFooter>&amp;R&amp;Z&amp;F&amp;A</oddFooter>
  </headerFooter>
  <colBreaks count="1" manualBreakCount="1">
    <brk id="6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МБТ</vt:lpstr>
      <vt:lpstr>МБТ!Область_печати</vt:lpstr>
    </vt:vector>
  </TitlesOfParts>
  <Company>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u1598</cp:lastModifiedBy>
  <cp:lastPrinted>2023-05-03T17:15:54Z</cp:lastPrinted>
  <dcterms:created xsi:type="dcterms:W3CDTF">2007-12-05T11:50:40Z</dcterms:created>
  <dcterms:modified xsi:type="dcterms:W3CDTF">2023-05-03T17:16:18Z</dcterms:modified>
</cp:coreProperties>
</file>